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a\Desktop\fadhel\"/>
    </mc:Choice>
  </mc:AlternateContent>
  <xr:revisionPtr revIDLastSave="0" documentId="13_ncr:1_{853907BE-91B3-4E99-A945-CE98AEBC5F4B}" xr6:coauthVersionLast="47" xr6:coauthVersionMax="47" xr10:uidLastSave="{00000000-0000-0000-0000-000000000000}"/>
  <bookViews>
    <workbookView xWindow="40920" yWindow="4560" windowWidth="29040" windowHeight="16440" activeTab="1" xr2:uid="{1BB81A35-36A2-4EE1-AD8B-2B9573987209}"/>
  </bookViews>
  <sheets>
    <sheet name="v1" sheetId="2" r:id="rId1"/>
    <sheet name="v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6" i="2" l="1"/>
  <c r="AC56" i="2"/>
  <c r="AD56" i="2" s="1"/>
  <c r="AB56" i="2"/>
  <c r="AA56" i="2"/>
  <c r="Y56" i="2"/>
  <c r="Z56" i="2" s="1"/>
  <c r="X56" i="2"/>
  <c r="W56" i="2"/>
  <c r="V56" i="2"/>
  <c r="U56" i="2"/>
  <c r="T56" i="2"/>
  <c r="AF56" i="2" s="1"/>
  <c r="S56" i="2"/>
  <c r="R56" i="2"/>
  <c r="AE55" i="2"/>
  <c r="AC55" i="2"/>
  <c r="AB55" i="2"/>
  <c r="AA55" i="2"/>
  <c r="Y55" i="2"/>
  <c r="X55" i="2"/>
  <c r="AD55" i="2" s="1"/>
  <c r="W55" i="2"/>
  <c r="V55" i="2"/>
  <c r="U55" i="2" s="1"/>
  <c r="T55" i="2"/>
  <c r="AF55" i="2" s="1"/>
  <c r="S55" i="2"/>
  <c r="R55" i="2"/>
  <c r="AE54" i="2"/>
  <c r="AC54" i="2"/>
  <c r="AB54" i="2"/>
  <c r="AA54" i="2"/>
  <c r="Y54" i="2"/>
  <c r="X54" i="2"/>
  <c r="AD54" i="2" s="1"/>
  <c r="W54" i="2"/>
  <c r="V54" i="2"/>
  <c r="U54" i="2"/>
  <c r="T54" i="2"/>
  <c r="AF54" i="2" s="1"/>
  <c r="S54" i="2"/>
  <c r="R54" i="2"/>
  <c r="AE53" i="2"/>
  <c r="AD53" i="2"/>
  <c r="AC53" i="2"/>
  <c r="AB53" i="2"/>
  <c r="AA53" i="2"/>
  <c r="Z53" i="2"/>
  <c r="Y53" i="2"/>
  <c r="X53" i="2"/>
  <c r="W53" i="2"/>
  <c r="V53" i="2"/>
  <c r="U53" i="2" s="1"/>
  <c r="T53" i="2"/>
  <c r="AF53" i="2" s="1"/>
  <c r="S53" i="2"/>
  <c r="R53" i="2"/>
  <c r="AE52" i="2"/>
  <c r="AC52" i="2"/>
  <c r="AD52" i="2" s="1"/>
  <c r="AB52" i="2"/>
  <c r="AA52" i="2"/>
  <c r="Y52" i="2"/>
  <c r="Z52" i="2" s="1"/>
  <c r="X52" i="2"/>
  <c r="W52" i="2"/>
  <c r="V52" i="2"/>
  <c r="U52" i="2"/>
  <c r="T52" i="2"/>
  <c r="AF52" i="2" s="1"/>
  <c r="S52" i="2"/>
  <c r="R52" i="2"/>
  <c r="AE51" i="2"/>
  <c r="AC51" i="2"/>
  <c r="AB51" i="2"/>
  <c r="AA51" i="2"/>
  <c r="Y51" i="2"/>
  <c r="X51" i="2"/>
  <c r="AD51" i="2" s="1"/>
  <c r="W51" i="2"/>
  <c r="V51" i="2"/>
  <c r="U51" i="2" s="1"/>
  <c r="T51" i="2"/>
  <c r="AF51" i="2" s="1"/>
  <c r="S51" i="2"/>
  <c r="R51" i="2"/>
  <c r="AE50" i="2"/>
  <c r="AC50" i="2"/>
  <c r="AB50" i="2"/>
  <c r="AA50" i="2"/>
  <c r="Y50" i="2"/>
  <c r="X50" i="2"/>
  <c r="AD50" i="2" s="1"/>
  <c r="W50" i="2"/>
  <c r="V50" i="2"/>
  <c r="T50" i="2"/>
  <c r="U50" i="2" s="1"/>
  <c r="S50" i="2"/>
  <c r="R50" i="2"/>
  <c r="AE49" i="2"/>
  <c r="AD49" i="2"/>
  <c r="AC49" i="2"/>
  <c r="AB49" i="2"/>
  <c r="AA49" i="2"/>
  <c r="Z49" i="2"/>
  <c r="Y49" i="2"/>
  <c r="X49" i="2"/>
  <c r="W49" i="2"/>
  <c r="V49" i="2"/>
  <c r="U49" i="2" s="1"/>
  <c r="T49" i="2"/>
  <c r="AF49" i="2" s="1"/>
  <c r="S49" i="2"/>
  <c r="R49" i="2"/>
  <c r="AE48" i="2"/>
  <c r="AC48" i="2"/>
  <c r="AD48" i="2" s="1"/>
  <c r="AB48" i="2"/>
  <c r="AA48" i="2"/>
  <c r="Y48" i="2"/>
  <c r="Z48" i="2" s="1"/>
  <c r="X48" i="2"/>
  <c r="W48" i="2"/>
  <c r="V48" i="2"/>
  <c r="U48" i="2"/>
  <c r="T48" i="2"/>
  <c r="AF48" i="2" s="1"/>
  <c r="S48" i="2"/>
  <c r="R48" i="2"/>
  <c r="AE47" i="2"/>
  <c r="AC47" i="2"/>
  <c r="AB47" i="2"/>
  <c r="AA47" i="2"/>
  <c r="Y47" i="2"/>
  <c r="X47" i="2"/>
  <c r="AD47" i="2" s="1"/>
  <c r="W47" i="2"/>
  <c r="V47" i="2"/>
  <c r="T47" i="2"/>
  <c r="U47" i="2" s="1"/>
  <c r="S47" i="2"/>
  <c r="R47" i="2"/>
  <c r="AE46" i="2"/>
  <c r="AC46" i="2"/>
  <c r="AB46" i="2"/>
  <c r="AA46" i="2"/>
  <c r="Y46" i="2"/>
  <c r="X46" i="2"/>
  <c r="AD46" i="2" s="1"/>
  <c r="W46" i="2"/>
  <c r="V46" i="2"/>
  <c r="T46" i="2"/>
  <c r="U46" i="2" s="1"/>
  <c r="S46" i="2"/>
  <c r="R46" i="2"/>
  <c r="AE45" i="2"/>
  <c r="AF45" i="2" s="1"/>
  <c r="AD45" i="2"/>
  <c r="AC45" i="2"/>
  <c r="AB45" i="2"/>
  <c r="AA45" i="2"/>
  <c r="Z45" i="2"/>
  <c r="Y45" i="2"/>
  <c r="X45" i="2"/>
  <c r="W45" i="2"/>
  <c r="V45" i="2"/>
  <c r="T45" i="2"/>
  <c r="S45" i="2"/>
  <c r="R45" i="2"/>
  <c r="AF44" i="2"/>
  <c r="AE44" i="2"/>
  <c r="AC44" i="2"/>
  <c r="AB44" i="2"/>
  <c r="AA44" i="2"/>
  <c r="Y44" i="2"/>
  <c r="X44" i="2"/>
  <c r="AD44" i="2" s="1"/>
  <c r="W44" i="2"/>
  <c r="V44" i="2"/>
  <c r="T44" i="2"/>
  <c r="S44" i="2"/>
  <c r="R44" i="2"/>
  <c r="AE43" i="2"/>
  <c r="AF43" i="2" s="1"/>
  <c r="AD43" i="2"/>
  <c r="AC43" i="2"/>
  <c r="AB43" i="2"/>
  <c r="AA43" i="2"/>
  <c r="Z43" i="2"/>
  <c r="Y43" i="2"/>
  <c r="X43" i="2"/>
  <c r="W43" i="2"/>
  <c r="V43" i="2"/>
  <c r="T43" i="2"/>
  <c r="S43" i="2"/>
  <c r="R43" i="2"/>
  <c r="AF42" i="2"/>
  <c r="AE42" i="2"/>
  <c r="AC42" i="2"/>
  <c r="AB42" i="2"/>
  <c r="AA42" i="2"/>
  <c r="Y42" i="2"/>
  <c r="X42" i="2"/>
  <c r="AD42" i="2" s="1"/>
  <c r="W42" i="2"/>
  <c r="V42" i="2"/>
  <c r="T42" i="2"/>
  <c r="S42" i="2"/>
  <c r="R42" i="2"/>
  <c r="AE41" i="2"/>
  <c r="AC41" i="2"/>
  <c r="AB41" i="2"/>
  <c r="AA41" i="2"/>
  <c r="Y41" i="2"/>
  <c r="X41" i="2"/>
  <c r="W41" i="2"/>
  <c r="V41" i="2"/>
  <c r="T41" i="2"/>
  <c r="S41" i="2"/>
  <c r="R41" i="2"/>
  <c r="AE37" i="2"/>
  <c r="AC37" i="2"/>
  <c r="AD37" i="2" s="1"/>
  <c r="AB37" i="2"/>
  <c r="AA37" i="2"/>
  <c r="Y37" i="2"/>
  <c r="Z37" i="2" s="1"/>
  <c r="X37" i="2"/>
  <c r="W37" i="2"/>
  <c r="V37" i="2"/>
  <c r="S37" i="2"/>
  <c r="R37" i="2"/>
  <c r="D37" i="2"/>
  <c r="T37" i="2" s="1"/>
  <c r="AE36" i="2"/>
  <c r="AC36" i="2"/>
  <c r="AD36" i="2" s="1"/>
  <c r="AB36" i="2"/>
  <c r="AA36" i="2"/>
  <c r="Y36" i="2"/>
  <c r="Z36" i="2" s="1"/>
  <c r="X36" i="2"/>
  <c r="W36" i="2"/>
  <c r="V36" i="2"/>
  <c r="U36" i="2"/>
  <c r="T36" i="2"/>
  <c r="AF36" i="2" s="1"/>
  <c r="S36" i="2"/>
  <c r="R36" i="2"/>
  <c r="AE35" i="2"/>
  <c r="AC35" i="2"/>
  <c r="AB35" i="2"/>
  <c r="AA35" i="2"/>
  <c r="Y35" i="2"/>
  <c r="X35" i="2"/>
  <c r="AD35" i="2" s="1"/>
  <c r="W35" i="2"/>
  <c r="V35" i="2"/>
  <c r="T35" i="2"/>
  <c r="U35" i="2" s="1"/>
  <c r="S35" i="2"/>
  <c r="R35" i="2"/>
  <c r="AE34" i="2"/>
  <c r="AC34" i="2"/>
  <c r="AB34" i="2"/>
  <c r="AA34" i="2"/>
  <c r="Y34" i="2"/>
  <c r="X34" i="2"/>
  <c r="AD34" i="2" s="1"/>
  <c r="W34" i="2"/>
  <c r="V34" i="2"/>
  <c r="U34" i="2" s="1"/>
  <c r="T34" i="2"/>
  <c r="AF34" i="2" s="1"/>
  <c r="S34" i="2"/>
  <c r="R34" i="2"/>
  <c r="AE33" i="2"/>
  <c r="AD33" i="2"/>
  <c r="AC33" i="2"/>
  <c r="AB33" i="2"/>
  <c r="AA33" i="2"/>
  <c r="Z33" i="2"/>
  <c r="Y33" i="2"/>
  <c r="X33" i="2"/>
  <c r="W33" i="2"/>
  <c r="V33" i="2"/>
  <c r="U33" i="2" s="1"/>
  <c r="T33" i="2"/>
  <c r="AF33" i="2" s="1"/>
  <c r="S33" i="2"/>
  <c r="R33" i="2"/>
  <c r="AE32" i="2"/>
  <c r="AC32" i="2"/>
  <c r="AD32" i="2" s="1"/>
  <c r="AB32" i="2"/>
  <c r="AA32" i="2"/>
  <c r="Y32" i="2"/>
  <c r="Z32" i="2" s="1"/>
  <c r="X32" i="2"/>
  <c r="W32" i="2"/>
  <c r="V32" i="2"/>
  <c r="S32" i="2"/>
  <c r="R32" i="2"/>
  <c r="D32" i="2"/>
  <c r="T32" i="2" s="1"/>
  <c r="AE31" i="2"/>
  <c r="AC31" i="2"/>
  <c r="AD31" i="2" s="1"/>
  <c r="AB31" i="2"/>
  <c r="AA31" i="2"/>
  <c r="Y31" i="2"/>
  <c r="Z31" i="2" s="1"/>
  <c r="X31" i="2"/>
  <c r="W31" i="2"/>
  <c r="V31" i="2"/>
  <c r="U31" i="2"/>
  <c r="T31" i="2"/>
  <c r="AF31" i="2" s="1"/>
  <c r="S31" i="2"/>
  <c r="R31" i="2"/>
  <c r="AE30" i="2"/>
  <c r="AC30" i="2"/>
  <c r="AB30" i="2"/>
  <c r="AA30" i="2"/>
  <c r="Y30" i="2"/>
  <c r="X30" i="2"/>
  <c r="AD30" i="2" s="1"/>
  <c r="W30" i="2"/>
  <c r="V30" i="2"/>
  <c r="T30" i="2"/>
  <c r="U30" i="2" s="1"/>
  <c r="S30" i="2"/>
  <c r="R30" i="2"/>
  <c r="AE29" i="2"/>
  <c r="AC29" i="2"/>
  <c r="AB29" i="2"/>
  <c r="AA29" i="2"/>
  <c r="Y29" i="2"/>
  <c r="X29" i="2"/>
  <c r="AD29" i="2" s="1"/>
  <c r="W29" i="2"/>
  <c r="V29" i="2"/>
  <c r="T29" i="2"/>
  <c r="U29" i="2" s="1"/>
  <c r="S29" i="2"/>
  <c r="R29" i="2"/>
  <c r="AE28" i="2"/>
  <c r="AD28" i="2"/>
  <c r="AC28" i="2"/>
  <c r="AB28" i="2"/>
  <c r="AA28" i="2"/>
  <c r="Z28" i="2"/>
  <c r="Y28" i="2"/>
  <c r="X28" i="2"/>
  <c r="W28" i="2"/>
  <c r="V28" i="2"/>
  <c r="U28" i="2" s="1"/>
  <c r="T28" i="2"/>
  <c r="AF28" i="2" s="1"/>
  <c r="S28" i="2"/>
  <c r="R28" i="2"/>
  <c r="AE27" i="2"/>
  <c r="AC27" i="2"/>
  <c r="AD27" i="2" s="1"/>
  <c r="AB27" i="2"/>
  <c r="AA27" i="2"/>
  <c r="Y27" i="2"/>
  <c r="Z27" i="2" s="1"/>
  <c r="X27" i="2"/>
  <c r="W27" i="2"/>
  <c r="V27" i="2"/>
  <c r="U27" i="2"/>
  <c r="T27" i="2"/>
  <c r="AF27" i="2" s="1"/>
  <c r="S27" i="2"/>
  <c r="R27" i="2"/>
  <c r="AE26" i="2"/>
  <c r="AC26" i="2"/>
  <c r="AB26" i="2"/>
  <c r="AA26" i="2"/>
  <c r="Y26" i="2"/>
  <c r="X26" i="2"/>
  <c r="W26" i="2"/>
  <c r="V26" i="2"/>
  <c r="T26" i="2"/>
  <c r="S26" i="2"/>
  <c r="R26" i="2"/>
  <c r="AE25" i="2"/>
  <c r="AC25" i="2"/>
  <c r="AB25" i="2"/>
  <c r="AA25" i="2"/>
  <c r="Y25" i="2"/>
  <c r="X25" i="2"/>
  <c r="W25" i="2"/>
  <c r="V25" i="2"/>
  <c r="T25" i="2"/>
  <c r="S25" i="2"/>
  <c r="R25" i="2"/>
  <c r="AE24" i="2"/>
  <c r="AC24" i="2"/>
  <c r="AB24" i="2"/>
  <c r="AA24" i="2"/>
  <c r="Y24" i="2"/>
  <c r="X24" i="2"/>
  <c r="W24" i="2"/>
  <c r="V24" i="2"/>
  <c r="T24" i="2"/>
  <c r="S24" i="2"/>
  <c r="R24" i="2"/>
  <c r="AE23" i="2"/>
  <c r="AC23" i="2"/>
  <c r="AB23" i="2"/>
  <c r="AA23" i="2"/>
  <c r="Y23" i="2"/>
  <c r="X23" i="2"/>
  <c r="W23" i="2"/>
  <c r="V23" i="2"/>
  <c r="T23" i="2"/>
  <c r="S23" i="2"/>
  <c r="R23" i="2"/>
  <c r="AE22" i="2"/>
  <c r="AC22" i="2"/>
  <c r="AB22" i="2"/>
  <c r="AA22" i="2"/>
  <c r="Y22" i="2"/>
  <c r="X22" i="2"/>
  <c r="W22" i="2"/>
  <c r="V22" i="2"/>
  <c r="T22" i="2"/>
  <c r="S22" i="2"/>
  <c r="R22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AB34" i="1"/>
  <c r="AC34" i="1"/>
  <c r="AA34" i="1"/>
  <c r="Y34" i="1"/>
  <c r="X34" i="1"/>
  <c r="W34" i="1"/>
  <c r="V34" i="1"/>
  <c r="U34" i="1"/>
  <c r="T34" i="1"/>
  <c r="S34" i="1"/>
  <c r="R34" i="1"/>
  <c r="Q34" i="1"/>
  <c r="P34" i="1"/>
  <c r="O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Y33" i="1"/>
  <c r="X33" i="1"/>
  <c r="W33" i="1"/>
  <c r="V33" i="1"/>
  <c r="U33" i="1"/>
  <c r="T33" i="1"/>
  <c r="AA33" i="1" s="1"/>
  <c r="S33" i="1"/>
  <c r="R33" i="1"/>
  <c r="Q33" i="1"/>
  <c r="P33" i="1"/>
  <c r="O33" i="1"/>
  <c r="Y32" i="1"/>
  <c r="X32" i="1"/>
  <c r="W32" i="1"/>
  <c r="V32" i="1"/>
  <c r="U32" i="1"/>
  <c r="T32" i="1"/>
  <c r="AA32" i="1" s="1"/>
  <c r="S32" i="1"/>
  <c r="R32" i="1"/>
  <c r="Q32" i="1"/>
  <c r="P32" i="1"/>
  <c r="O32" i="1"/>
  <c r="AA31" i="1"/>
  <c r="Y31" i="1"/>
  <c r="X31" i="1"/>
  <c r="W31" i="1"/>
  <c r="V31" i="1"/>
  <c r="U31" i="1"/>
  <c r="T31" i="1"/>
  <c r="S31" i="1"/>
  <c r="R31" i="1"/>
  <c r="Q31" i="1"/>
  <c r="P31" i="1"/>
  <c r="O31" i="1"/>
  <c r="AA30" i="1"/>
  <c r="Y30" i="1"/>
  <c r="X30" i="1"/>
  <c r="W30" i="1"/>
  <c r="V30" i="1"/>
  <c r="U30" i="1"/>
  <c r="T30" i="1"/>
  <c r="S30" i="1"/>
  <c r="R30" i="1"/>
  <c r="Q30" i="1"/>
  <c r="P30" i="1"/>
  <c r="O30" i="1"/>
  <c r="AA29" i="1"/>
  <c r="Y29" i="1"/>
  <c r="X29" i="1"/>
  <c r="W29" i="1"/>
  <c r="V29" i="1"/>
  <c r="U29" i="1"/>
  <c r="T29" i="1"/>
  <c r="S29" i="1"/>
  <c r="R29" i="1"/>
  <c r="Q29" i="1"/>
  <c r="P29" i="1"/>
  <c r="O29" i="1"/>
  <c r="AA28" i="1"/>
  <c r="Y28" i="1"/>
  <c r="X28" i="1"/>
  <c r="W28" i="1"/>
  <c r="V28" i="1"/>
  <c r="U28" i="1"/>
  <c r="T28" i="1"/>
  <c r="S28" i="1"/>
  <c r="R28" i="1"/>
  <c r="Q28" i="1"/>
  <c r="P28" i="1"/>
  <c r="O28" i="1"/>
  <c r="AA27" i="1"/>
  <c r="Y27" i="1"/>
  <c r="X27" i="1"/>
  <c r="W27" i="1"/>
  <c r="V27" i="1"/>
  <c r="U27" i="1"/>
  <c r="T27" i="1"/>
  <c r="S27" i="1"/>
  <c r="R27" i="1"/>
  <c r="Q27" i="1"/>
  <c r="P27" i="1"/>
  <c r="O27" i="1"/>
  <c r="AA26" i="1"/>
  <c r="Y26" i="1"/>
  <c r="X26" i="1"/>
  <c r="W26" i="1"/>
  <c r="V26" i="1"/>
  <c r="U26" i="1"/>
  <c r="T26" i="1"/>
  <c r="S26" i="1"/>
  <c r="R26" i="1"/>
  <c r="Q26" i="1"/>
  <c r="P26" i="1"/>
  <c r="O26" i="1"/>
  <c r="AA25" i="1"/>
  <c r="Y25" i="1"/>
  <c r="X25" i="1"/>
  <c r="W25" i="1"/>
  <c r="V25" i="1"/>
  <c r="U25" i="1"/>
  <c r="T25" i="1"/>
  <c r="S25" i="1"/>
  <c r="R25" i="1"/>
  <c r="Q25" i="1"/>
  <c r="P25" i="1"/>
  <c r="O25" i="1"/>
  <c r="AA24" i="1"/>
  <c r="Y24" i="1"/>
  <c r="X24" i="1"/>
  <c r="W24" i="1"/>
  <c r="V24" i="1"/>
  <c r="U24" i="1"/>
  <c r="T24" i="1"/>
  <c r="S24" i="1"/>
  <c r="R24" i="1"/>
  <c r="Q24" i="1"/>
  <c r="P24" i="1"/>
  <c r="O24" i="1"/>
  <c r="AA23" i="1"/>
  <c r="Y23" i="1"/>
  <c r="X23" i="1"/>
  <c r="W23" i="1"/>
  <c r="V23" i="1"/>
  <c r="U23" i="1"/>
  <c r="T23" i="1"/>
  <c r="S23" i="1"/>
  <c r="R23" i="1"/>
  <c r="Q23" i="1"/>
  <c r="P23" i="1"/>
  <c r="O23" i="1"/>
  <c r="AA22" i="1"/>
  <c r="Y22" i="1"/>
  <c r="X22" i="1"/>
  <c r="W22" i="1"/>
  <c r="V22" i="1"/>
  <c r="U22" i="1"/>
  <c r="T22" i="1"/>
  <c r="S22" i="1"/>
  <c r="R22" i="1"/>
  <c r="Q22" i="1"/>
  <c r="P22" i="1"/>
  <c r="O22" i="1"/>
  <c r="AA21" i="1"/>
  <c r="Y21" i="1"/>
  <c r="X21" i="1"/>
  <c r="W21" i="1"/>
  <c r="V21" i="1"/>
  <c r="U21" i="1"/>
  <c r="T21" i="1"/>
  <c r="S21" i="1"/>
  <c r="R21" i="1"/>
  <c r="Q21" i="1"/>
  <c r="P21" i="1"/>
  <c r="O21" i="1"/>
  <c r="AA20" i="1"/>
  <c r="Y20" i="1"/>
  <c r="X20" i="1"/>
  <c r="W20" i="1"/>
  <c r="V20" i="1"/>
  <c r="U20" i="1"/>
  <c r="T20" i="1"/>
  <c r="S20" i="1"/>
  <c r="R20" i="1"/>
  <c r="Q20" i="1"/>
  <c r="P20" i="1"/>
  <c r="O20" i="1"/>
  <c r="AA19" i="1"/>
  <c r="Y19" i="1"/>
  <c r="X19" i="1"/>
  <c r="W19" i="1"/>
  <c r="V19" i="1"/>
  <c r="U19" i="1"/>
  <c r="T19" i="1"/>
  <c r="S19" i="1"/>
  <c r="R19" i="1"/>
  <c r="Q19" i="1"/>
  <c r="P19" i="1"/>
  <c r="O19" i="1"/>
  <c r="AF32" i="2" l="1"/>
  <c r="U32" i="2"/>
  <c r="AF37" i="2"/>
  <c r="U37" i="2"/>
  <c r="AF30" i="2"/>
  <c r="AF35" i="2"/>
  <c r="AF47" i="2"/>
  <c r="AF29" i="2"/>
  <c r="AF46" i="2"/>
  <c r="AF50" i="2"/>
  <c r="Z30" i="2"/>
  <c r="Z35" i="2"/>
  <c r="Z42" i="2"/>
  <c r="Z44" i="2"/>
  <c r="Z47" i="2"/>
  <c r="Z51" i="2"/>
  <c r="Z55" i="2"/>
  <c r="Z29" i="2"/>
  <c r="Z34" i="2"/>
  <c r="Z46" i="2"/>
  <c r="Z50" i="2"/>
  <c r="Z54" i="2"/>
</calcChain>
</file>

<file path=xl/sharedStrings.xml><?xml version="1.0" encoding="utf-8"?>
<sst xmlns="http://schemas.openxmlformats.org/spreadsheetml/2006/main" count="296" uniqueCount="44">
  <si>
    <t>Masukkan skenario awal disini</t>
  </si>
  <si>
    <t>SKE MOD 2</t>
  </si>
  <si>
    <t>RDG MARET 2022: SKENARIO MODERATE 2 (FISCAL CONSTRAIN 3,8%)</t>
  </si>
  <si>
    <t>BI7DRR</t>
  </si>
  <si>
    <t>BI Rate</t>
  </si>
  <si>
    <t>NT</t>
  </si>
  <si>
    <t>INFLASI</t>
  </si>
  <si>
    <t>Inf. Core</t>
  </si>
  <si>
    <t>PDB</t>
  </si>
  <si>
    <t>KREDIT</t>
  </si>
  <si>
    <t>LTV</t>
  </si>
  <si>
    <t>GWM</t>
  </si>
  <si>
    <t>CA</t>
  </si>
  <si>
    <t>FA</t>
  </si>
  <si>
    <t>2021Q1</t>
  </si>
  <si>
    <t>-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</si>
  <si>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</si>
  <si>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</si>
  <si>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</si>
  <si>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</si>
  <si>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</si>
  <si>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</si>
  <si>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</si>
  <si>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</si>
  <si>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</si>
  <si>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CC</t>
  </si>
  <si>
    <t>CONSISTENCY CHECK</t>
  </si>
  <si>
    <t>2023Q3</t>
  </si>
  <si>
    <t>2023Q4</t>
  </si>
  <si>
    <t>Masukkan final stage disini</t>
  </si>
  <si>
    <t>SKE MOD</t>
  </si>
  <si>
    <t>RDG MARET 2022: SKENARIO MODERATE (FISCAL CONSTRAIN 3,8%)</t>
  </si>
  <si>
    <t>CA + FA</t>
  </si>
  <si>
    <t>inflasi</t>
  </si>
  <si>
    <t>∆</t>
  </si>
  <si>
    <t>▼</t>
  </si>
  <si>
    <t>▲</t>
  </si>
  <si>
    <t>1. pdb kredit searah, ca kebalikan</t>
  </si>
  <si>
    <t>3. INFLASI DAN NT</t>
  </si>
  <si>
    <t>1. PDB &amp; KREDIT</t>
  </si>
  <si>
    <t>2. PDB &amp; CA</t>
  </si>
  <si>
    <t>4. NT DAN FA</t>
  </si>
  <si>
    <t>2. inflasi naik, NT depresiasi, fa turun</t>
  </si>
  <si>
    <t>5. NT DAN CA +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</si>
</sst>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164" fontId="3" fillId="2" borderId="0" xfId="1" applyNumberFormat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/>
    </xf>
    <xf numFmtId="165" fontId="6" fillId="5" borderId="0" xfId="1" applyNumberFormat="1" applyFont="1" applyFill="1" applyAlignment="1">
      <alignment horizontal="center" vertical="center"/>
    </xf>
    <xf numFmtId="2" fontId="6" fillId="6" borderId="0" xfId="1" applyNumberFormat="1" applyFont="1" applyFill="1" applyAlignment="1">
      <alignment horizontal="center" vertical="center"/>
    </xf>
    <xf numFmtId="166" fontId="6" fillId="6" borderId="0" xfId="2" applyNumberFormat="1" applyFont="1" applyFill="1" applyBorder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2" fontId="3" fillId="8" borderId="1" xfId="3" applyNumberFormat="1" applyFont="1" applyFill="1" applyBorder="1" applyAlignment="1">
      <alignment horizontal="center" vertical="center"/>
    </xf>
    <xf numFmtId="166" fontId="3" fillId="8" borderId="1" xfId="2" applyNumberFormat="1" applyFont="1" applyFill="1" applyBorder="1" applyAlignment="1">
      <alignment horizontal="center" vertical="center"/>
    </xf>
    <xf numFmtId="2" fontId="3" fillId="0" borderId="1" xfId="3" applyNumberFormat="1" applyFont="1" applyBorder="1" applyAlignment="1">
      <alignment horizontal="center" vertical="center"/>
    </xf>
    <xf numFmtId="2" fontId="3" fillId="8" borderId="2" xfId="3" applyNumberFormat="1" applyFont="1" applyFill="1" applyBorder="1" applyAlignment="1">
      <alignment horizontal="center" vertical="center"/>
    </xf>
    <xf numFmtId="166" fontId="7" fillId="8" borderId="2" xfId="2" applyNumberFormat="1" applyFont="1" applyFill="1" applyBorder="1" applyAlignment="1">
      <alignment horizontal="center" vertical="center"/>
    </xf>
    <xf numFmtId="166" fontId="3" fillId="8" borderId="2" xfId="2" applyNumberFormat="1" applyFont="1" applyFill="1" applyBorder="1" applyAlignment="1">
      <alignment horizontal="center" vertical="center"/>
    </xf>
    <xf numFmtId="2" fontId="3" fillId="8" borderId="0" xfId="3" applyNumberFormat="1" applyFont="1" applyFill="1" applyAlignment="1">
      <alignment horizontal="center" vertical="center"/>
    </xf>
    <xf numFmtId="166" fontId="3" fillId="8" borderId="0" xfId="2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2" fontId="6" fillId="6" borderId="0" xfId="1" applyNumberFormat="1" applyFont="1" applyFill="1" applyBorder="1" applyAlignment="1">
      <alignment horizontal="center" vertical="center"/>
    </xf>
    <xf numFmtId="2" fontId="3" fillId="8" borderId="0" xfId="3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2" fontId="6" fillId="6" borderId="3" xfId="1" applyNumberFormat="1" applyFont="1" applyFill="1" applyBorder="1" applyAlignment="1">
      <alignment horizontal="center" vertical="center"/>
    </xf>
    <xf numFmtId="2" fontId="3" fillId="8" borderId="3" xfId="3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2" fontId="6" fillId="6" borderId="7" xfId="1" applyNumberFormat="1" applyFont="1" applyFill="1" applyBorder="1" applyAlignment="1">
      <alignment horizontal="center" vertical="center"/>
    </xf>
    <xf numFmtId="2" fontId="3" fillId="8" borderId="7" xfId="3" applyNumberFormat="1" applyFont="1" applyFill="1" applyBorder="1" applyAlignment="1">
      <alignment horizontal="center" vertical="center"/>
    </xf>
    <xf numFmtId="2" fontId="6" fillId="6" borderId="9" xfId="1" applyNumberFormat="1" applyFont="1" applyFill="1" applyBorder="1" applyAlignment="1">
      <alignment horizontal="center" vertical="center"/>
    </xf>
    <xf numFmtId="2" fontId="6" fillId="6" borderId="10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/>
    </xf>
    <xf numFmtId="165" fontId="6" fillId="5" borderId="12" xfId="1" applyNumberFormat="1" applyFont="1" applyFill="1" applyBorder="1" applyAlignment="1">
      <alignment horizontal="center" vertical="center"/>
    </xf>
    <xf numFmtId="2" fontId="6" fillId="6" borderId="13" xfId="1" applyNumberFormat="1" applyFont="1" applyFill="1" applyBorder="1" applyAlignment="1">
      <alignment horizontal="center" vertical="center"/>
    </xf>
    <xf numFmtId="164" fontId="3" fillId="7" borderId="12" xfId="1" applyNumberFormat="1" applyFont="1" applyFill="1" applyBorder="1" applyAlignment="1">
      <alignment horizontal="center" vertical="center"/>
    </xf>
    <xf numFmtId="2" fontId="3" fillId="8" borderId="13" xfId="3" applyNumberFormat="1" applyFont="1" applyFill="1" applyBorder="1" applyAlignment="1">
      <alignment horizontal="center" vertical="center"/>
    </xf>
    <xf numFmtId="2" fontId="3" fillId="0" borderId="0" xfId="3" applyNumberFormat="1" applyFont="1" applyBorder="1" applyAlignment="1">
      <alignment horizontal="center" vertical="center"/>
    </xf>
    <xf numFmtId="166" fontId="7" fillId="8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165" fontId="6" fillId="5" borderId="14" xfId="1" applyNumberFormat="1" applyFont="1" applyFill="1" applyBorder="1" applyAlignment="1">
      <alignment horizontal="center" vertical="center"/>
    </xf>
    <xf numFmtId="2" fontId="6" fillId="6" borderId="15" xfId="1" applyNumberFormat="1" applyFont="1" applyFill="1" applyBorder="1" applyAlignment="1">
      <alignment horizontal="center" vertical="center"/>
    </xf>
    <xf numFmtId="166" fontId="6" fillId="6" borderId="15" xfId="2" applyNumberFormat="1" applyFont="1" applyFill="1" applyBorder="1" applyAlignment="1">
      <alignment horizontal="center" vertical="center"/>
    </xf>
    <xf numFmtId="2" fontId="6" fillId="6" borderId="16" xfId="1" applyNumberFormat="1" applyFont="1" applyFill="1" applyBorder="1" applyAlignment="1">
      <alignment horizontal="center" vertical="center"/>
    </xf>
    <xf numFmtId="2" fontId="6" fillId="6" borderId="8" xfId="1" applyNumberFormat="1" applyFont="1" applyFill="1" applyBorder="1" applyAlignment="1">
      <alignment horizontal="center" vertical="center"/>
    </xf>
    <xf numFmtId="2" fontId="3" fillId="8" borderId="8" xfId="3" applyNumberFormat="1" applyFont="1" applyFill="1" applyBorder="1" applyAlignment="1">
      <alignment horizontal="center" vertical="center"/>
    </xf>
    <xf numFmtId="2" fontId="6" fillId="6" borderId="1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8" borderId="0" xfId="0" applyFill="1"/>
    <xf numFmtId="0" fontId="9" fillId="4" borderId="0" xfId="1" applyFont="1" applyFill="1" applyAlignment="1">
      <alignment horizontal="center" vertical="center"/>
    </xf>
    <xf numFmtId="165" fontId="6" fillId="9" borderId="0" xfId="3" applyNumberFormat="1" applyFont="1" applyFill="1" applyAlignment="1">
      <alignment horizontal="center" vertical="center"/>
    </xf>
    <xf numFmtId="166" fontId="7" fillId="8" borderId="1" xfId="2" applyNumberFormat="1" applyFont="1" applyFill="1" applyBorder="1" applyAlignment="1">
      <alignment horizontal="center" vertical="center"/>
    </xf>
    <xf numFmtId="0" fontId="0" fillId="2" borderId="0" xfId="0" applyFill="1"/>
  </cellXfs>
  <cellStyles count="4">
    <cellStyle name="Comma 2 2 2 2 2 2" xfId="2" xr:uid="{D6700EC5-1D3B-42B3-997C-0DB499954BCB}"/>
    <cellStyle name="Normal" xfId="0" builtinId="0"/>
    <cellStyle name="Normal 6 2 2 2 2 3 2" xfId="1" xr:uid="{7F8016BD-7324-48EF-AC8C-F7FCB1BFB934}"/>
    <cellStyle name="Normal 6 2 3 2 3 2" xfId="3" xr:uid="{5C682CED-AA97-474D-AE3A-2E9751F06851}"/>
  </cellStyles>
  <dxfs count="10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7B1D-F6DD-4AA5-9BAD-2567FBC5D36A}">
  <sheetPr>
    <tabColor theme="9" tint="0.39997558519241921"/>
  </sheetPr>
  <dimension ref="A1:AF59"/>
  <sheetViews>
    <sheetView topLeftCell="A16" zoomScale="70" zoomScaleNormal="70" workbookViewId="0">
      <selection activeCell="G67" sqref="G67"/>
    </sheetView>
  </sheetViews>
  <sheetFormatPr defaultRowHeight="14.35" x14ac:dyDescent="0.5"/>
  <cols>
    <col min="1" max="1" width="9.703125" customWidth="1"/>
    <col min="2" max="2" width="8.87890625" customWidth="1"/>
    <col min="3" max="3" width="0" hidden="1" customWidth="1"/>
    <col min="4" max="4" width="9.703125" customWidth="1"/>
    <col min="5" max="5" width="7.87890625" customWidth="1"/>
    <col min="6" max="6" width="0" hidden="1" customWidth="1"/>
    <col min="7" max="7" width="9.1171875" customWidth="1"/>
    <col min="8" max="8" width="8.5859375" customWidth="1"/>
    <col min="9" max="9" width="0" hidden="1" customWidth="1"/>
    <col min="11" max="11" width="10.29296875" bestFit="1" customWidth="1"/>
    <col min="13" max="13" width="11.1171875" customWidth="1"/>
    <col min="14" max="16" width="9.1171875" hidden="1" customWidth="1"/>
    <col min="23" max="23" width="8.9375" hidden="1" customWidth="1"/>
    <col min="26" max="26" width="14.5859375" bestFit="1" customWidth="1"/>
    <col min="27" max="27" width="8.9375" hidden="1" customWidth="1"/>
    <col min="28" max="28" width="9.703125" bestFit="1" customWidth="1"/>
    <col min="29" max="29" width="10.41015625" bestFit="1" customWidth="1"/>
  </cols>
  <sheetData>
    <row r="1" spans="1:16" ht="21" customHeight="1" x14ac:dyDescent="0.5">
      <c r="A1" s="2" t="s">
        <v>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 ht="18.75" customHeight="1" x14ac:dyDescent="0.5">
      <c r="A2" s="2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6" ht="16.7" x14ac:dyDescent="0.5">
      <c r="A3" s="5">
        <v>2020</v>
      </c>
      <c r="B3" s="6">
        <v>3.75</v>
      </c>
      <c r="C3" s="6">
        <v>5</v>
      </c>
      <c r="D3" s="7">
        <v>14530</v>
      </c>
      <c r="E3" s="6">
        <v>1.68</v>
      </c>
      <c r="F3" s="6">
        <v>0</v>
      </c>
      <c r="G3" s="6">
        <v>-2.0699999999999998</v>
      </c>
      <c r="H3" s="6">
        <v>-2.41</v>
      </c>
      <c r="I3" s="6">
        <v>92.5</v>
      </c>
      <c r="J3" s="6">
        <v>4</v>
      </c>
      <c r="K3" s="6">
        <v>-0.41799480846663573</v>
      </c>
      <c r="L3" s="6">
        <v>0.74338315974066216</v>
      </c>
      <c r="M3" s="54"/>
      <c r="N3" s="55"/>
      <c r="O3" s="4" t="s">
        <v>33</v>
      </c>
      <c r="P3" s="56" t="s">
        <v>34</v>
      </c>
    </row>
    <row r="4" spans="1:16" ht="16.7" x14ac:dyDescent="0.5">
      <c r="A4" s="8" t="s">
        <v>14</v>
      </c>
      <c r="B4" s="9">
        <v>3.5</v>
      </c>
      <c r="C4" s="9">
        <v>4.75</v>
      </c>
      <c r="D4" s="10">
        <v>14157</v>
      </c>
      <c r="E4" s="11">
        <v>1.3655462199999999</v>
      </c>
      <c r="F4" s="9" t="s">
        <v>15</v>
      </c>
      <c r="G4" s="11">
        <v>-0.69670625552852306</v>
      </c>
      <c r="H4" s="9">
        <v>-3.75</v>
      </c>
      <c r="I4" s="9">
        <v>92.5</v>
      </c>
      <c r="J4" s="9">
        <v>3.5</v>
      </c>
      <c r="K4" s="9">
        <v>-0.39196914782882664</v>
      </c>
      <c r="L4" s="9">
        <v>2.0484564275144757</v>
      </c>
      <c r="M4" s="54"/>
      <c r="N4" s="55"/>
      <c r="O4" s="15">
        <f t="shared" ref="O4:O18" si="0">E4+P4</f>
        <v>1.3655462199999999</v>
      </c>
      <c r="P4" s="15">
        <v>0</v>
      </c>
    </row>
    <row r="5" spans="1:16" ht="16.7" x14ac:dyDescent="0.5">
      <c r="A5" s="8" t="s">
        <v>16</v>
      </c>
      <c r="B5" s="12">
        <v>3.5</v>
      </c>
      <c r="C5" s="12">
        <v>4.75</v>
      </c>
      <c r="D5" s="13">
        <v>14399</v>
      </c>
      <c r="E5" s="9">
        <v>1.3325718600000001</v>
      </c>
      <c r="F5" s="12" t="s">
        <v>15</v>
      </c>
      <c r="G5" s="9">
        <v>7.0666777700000001</v>
      </c>
      <c r="H5" s="12">
        <v>0.59</v>
      </c>
      <c r="I5" s="12">
        <v>92.5</v>
      </c>
      <c r="J5" s="12">
        <v>3.5</v>
      </c>
      <c r="K5" s="12">
        <v>-0.66535530139147814</v>
      </c>
      <c r="L5" s="12">
        <v>0.57071853422981433</v>
      </c>
      <c r="M5" s="54"/>
      <c r="N5" s="55"/>
      <c r="O5" s="15">
        <f t="shared" si="0"/>
        <v>1.3325718600000001</v>
      </c>
      <c r="P5" s="15">
        <v>0</v>
      </c>
    </row>
    <row r="6" spans="1:16" ht="16.7" x14ac:dyDescent="0.5">
      <c r="A6" s="8" t="s">
        <v>17</v>
      </c>
      <c r="B6" s="12">
        <v>3.5</v>
      </c>
      <c r="C6" s="12">
        <v>4.75</v>
      </c>
      <c r="D6" s="14">
        <v>14373</v>
      </c>
      <c r="E6" s="12">
        <v>1.60228897</v>
      </c>
      <c r="F6" s="12" t="s">
        <v>15</v>
      </c>
      <c r="G6" s="12">
        <v>3.50857763</v>
      </c>
      <c r="H6" s="12">
        <v>2.21</v>
      </c>
      <c r="I6" s="12">
        <v>92.5</v>
      </c>
      <c r="J6" s="12">
        <v>3.5</v>
      </c>
      <c r="K6" s="12">
        <v>1.652165481107136</v>
      </c>
      <c r="L6" s="12">
        <v>2.226707337773246</v>
      </c>
      <c r="M6" s="54"/>
      <c r="N6" s="55"/>
      <c r="O6" s="15">
        <f t="shared" si="0"/>
        <v>1.60228897</v>
      </c>
      <c r="P6" s="15">
        <v>0</v>
      </c>
    </row>
    <row r="7" spans="1:16" ht="16.7" x14ac:dyDescent="0.5">
      <c r="A7" s="8" t="s">
        <v>18</v>
      </c>
      <c r="B7" s="15">
        <v>3.5</v>
      </c>
      <c r="C7" s="15">
        <v>4.75</v>
      </c>
      <c r="D7" s="16">
        <v>14259</v>
      </c>
      <c r="E7" s="15">
        <v>1.87</v>
      </c>
      <c r="F7" s="15" t="s">
        <v>15</v>
      </c>
      <c r="G7" s="15">
        <v>5.0199999999999996</v>
      </c>
      <c r="H7" s="15">
        <v>5.24</v>
      </c>
      <c r="I7" s="15">
        <v>92.5</v>
      </c>
      <c r="J7" s="15">
        <v>3.5</v>
      </c>
      <c r="K7" s="15">
        <v>0.44879255944160557</v>
      </c>
      <c r="L7" s="15">
        <v>-0.76641655793259134</v>
      </c>
      <c r="M7" s="54"/>
      <c r="N7" s="55"/>
      <c r="O7" s="15">
        <f t="shared" si="0"/>
        <v>1.87</v>
      </c>
      <c r="P7" s="15">
        <v>0</v>
      </c>
    </row>
    <row r="8" spans="1:16" ht="16.7" x14ac:dyDescent="0.5">
      <c r="A8" s="5">
        <v>2021</v>
      </c>
      <c r="B8" s="6">
        <v>3.5</v>
      </c>
      <c r="C8" s="6">
        <v>4.75</v>
      </c>
      <c r="D8" s="7">
        <v>14300</v>
      </c>
      <c r="E8" s="6">
        <v>1.87</v>
      </c>
      <c r="F8" s="6" t="s">
        <v>15</v>
      </c>
      <c r="G8" s="6">
        <v>3.69</v>
      </c>
      <c r="H8" s="6">
        <v>5.24</v>
      </c>
      <c r="I8" s="6">
        <v>92.5</v>
      </c>
      <c r="J8" s="6">
        <v>3.5</v>
      </c>
      <c r="K8" s="6">
        <v>0.28324401547825595</v>
      </c>
      <c r="L8" s="6">
        <v>0.98393558591356756</v>
      </c>
      <c r="M8" s="54"/>
      <c r="N8" s="57">
        <v>2021</v>
      </c>
      <c r="O8" s="6">
        <f t="shared" si="0"/>
        <v>1.87</v>
      </c>
      <c r="P8" s="6">
        <v>0</v>
      </c>
    </row>
    <row r="9" spans="1:16" ht="16.7" x14ac:dyDescent="0.5">
      <c r="A9" s="8" t="s">
        <v>19</v>
      </c>
      <c r="B9" s="9">
        <v>3.5</v>
      </c>
      <c r="C9" s="9">
        <v>4.75</v>
      </c>
      <c r="D9" s="17">
        <v>14470</v>
      </c>
      <c r="E9" s="9">
        <v>2.44</v>
      </c>
      <c r="F9" s="9" t="s">
        <v>15</v>
      </c>
      <c r="G9" s="9">
        <v>4.49</v>
      </c>
      <c r="H9" s="9">
        <v>5.97</v>
      </c>
      <c r="I9" s="9">
        <v>92.5</v>
      </c>
      <c r="J9" s="9">
        <v>5</v>
      </c>
      <c r="K9" s="9">
        <v>-0.8981282530190452</v>
      </c>
      <c r="L9" s="9">
        <v>0.60754489214040197</v>
      </c>
      <c r="N9" s="55"/>
      <c r="O9" s="15">
        <f t="shared" si="0"/>
        <v>2.44</v>
      </c>
      <c r="P9" s="15">
        <v>0</v>
      </c>
    </row>
    <row r="10" spans="1:16" ht="16.7" x14ac:dyDescent="0.5">
      <c r="A10" s="8" t="s">
        <v>20</v>
      </c>
      <c r="B10" s="12">
        <v>3.5</v>
      </c>
      <c r="C10" s="12">
        <v>4.75</v>
      </c>
      <c r="D10" s="13">
        <v>14580</v>
      </c>
      <c r="E10" s="12">
        <v>3.66</v>
      </c>
      <c r="F10" s="12" t="s">
        <v>15</v>
      </c>
      <c r="G10" s="12">
        <v>4.96</v>
      </c>
      <c r="H10" s="12">
        <v>6.84</v>
      </c>
      <c r="I10" s="12">
        <v>92.5</v>
      </c>
      <c r="J10" s="12">
        <v>6</v>
      </c>
      <c r="K10" s="12">
        <v>-1.031419288610951</v>
      </c>
      <c r="L10" s="12">
        <v>1.3003344025190984</v>
      </c>
      <c r="N10" s="55"/>
      <c r="O10" s="15">
        <f t="shared" si="0"/>
        <v>3.66</v>
      </c>
      <c r="P10" s="15">
        <v>0</v>
      </c>
    </row>
    <row r="11" spans="1:16" ht="16.7" x14ac:dyDescent="0.5">
      <c r="A11" s="8" t="s">
        <v>21</v>
      </c>
      <c r="B11" s="12">
        <v>3.5</v>
      </c>
      <c r="C11" s="12">
        <v>4.75</v>
      </c>
      <c r="D11" s="13">
        <v>14680</v>
      </c>
      <c r="E11" s="12">
        <v>5.45</v>
      </c>
      <c r="F11" s="12" t="s">
        <v>15</v>
      </c>
      <c r="G11" s="12">
        <v>5.17</v>
      </c>
      <c r="H11" s="12">
        <v>6.7085714285714291</v>
      </c>
      <c r="I11" s="12">
        <v>92.5</v>
      </c>
      <c r="J11" s="12">
        <v>6.5</v>
      </c>
      <c r="K11" s="12">
        <v>-1.2852526228687366</v>
      </c>
      <c r="L11" s="12">
        <v>1.9239546051108134</v>
      </c>
      <c r="N11" s="55"/>
      <c r="O11" s="15">
        <f t="shared" si="0"/>
        <v>5.4573969491183343</v>
      </c>
      <c r="P11" s="15">
        <v>7.3969491183337802E-3</v>
      </c>
    </row>
    <row r="12" spans="1:16" ht="16.7" x14ac:dyDescent="0.5">
      <c r="A12" s="8" t="s">
        <v>22</v>
      </c>
      <c r="B12" s="12">
        <v>3.5</v>
      </c>
      <c r="C12" s="12">
        <v>4.75</v>
      </c>
      <c r="D12" s="16">
        <v>14690</v>
      </c>
      <c r="E12" s="12">
        <v>5.26</v>
      </c>
      <c r="F12" s="12" t="s">
        <v>15</v>
      </c>
      <c r="G12" s="12">
        <v>4.9000000000000004</v>
      </c>
      <c r="H12" s="12">
        <v>6.99</v>
      </c>
      <c r="I12" s="12">
        <v>92.5</v>
      </c>
      <c r="J12" s="12">
        <v>6.5</v>
      </c>
      <c r="K12" s="12">
        <v>-1.4528113334749504</v>
      </c>
      <c r="L12" s="12">
        <v>1.6706918774981199</v>
      </c>
      <c r="N12" s="55"/>
      <c r="O12" s="15">
        <f t="shared" si="0"/>
        <v>5.2940684360088399</v>
      </c>
      <c r="P12" s="15">
        <v>3.4068436008839895E-2</v>
      </c>
    </row>
    <row r="13" spans="1:16" ht="16.7" x14ac:dyDescent="0.5">
      <c r="A13" s="5">
        <v>2022</v>
      </c>
      <c r="B13" s="6">
        <v>3.5</v>
      </c>
      <c r="C13" s="6">
        <v>4.75</v>
      </c>
      <c r="D13" s="7">
        <v>14610</v>
      </c>
      <c r="E13" s="6">
        <v>5.26</v>
      </c>
      <c r="F13" s="6" t="s">
        <v>15</v>
      </c>
      <c r="G13" s="6">
        <v>4.88</v>
      </c>
      <c r="H13" s="6">
        <v>6.99</v>
      </c>
      <c r="I13" s="6">
        <v>92.5</v>
      </c>
      <c r="J13" s="6">
        <v>6.5</v>
      </c>
      <c r="K13" s="6">
        <v>-1.1720980055361299</v>
      </c>
      <c r="L13" s="6">
        <v>1.3878243314311456</v>
      </c>
      <c r="N13" s="57">
        <v>2022</v>
      </c>
      <c r="O13" s="6">
        <f t="shared" si="0"/>
        <v>5.2940684360088399</v>
      </c>
      <c r="P13" s="6">
        <v>3.4068436008839895E-2</v>
      </c>
    </row>
    <row r="14" spans="1:16" ht="16.7" x14ac:dyDescent="0.5">
      <c r="A14" s="8" t="s">
        <v>23</v>
      </c>
      <c r="B14" s="9">
        <v>3.5</v>
      </c>
      <c r="C14" s="9">
        <v>4.75</v>
      </c>
      <c r="D14" s="17">
        <v>14700</v>
      </c>
      <c r="E14" s="9">
        <v>5.01</v>
      </c>
      <c r="F14" s="9" t="s">
        <v>15</v>
      </c>
      <c r="G14" s="9">
        <v>5.0599999999999996</v>
      </c>
      <c r="H14" s="9">
        <v>7.77</v>
      </c>
      <c r="I14" s="9">
        <v>92.5</v>
      </c>
      <c r="J14" s="9">
        <v>6.5</v>
      </c>
      <c r="K14" s="9">
        <v>-1.66</v>
      </c>
      <c r="L14" s="9">
        <v>1.3599999999999999</v>
      </c>
      <c r="M14" s="54"/>
      <c r="N14" s="55"/>
      <c r="O14" s="15">
        <f t="shared" si="0"/>
        <v>5.1450527594621098</v>
      </c>
      <c r="P14" s="15">
        <v>0.13505275946211021</v>
      </c>
    </row>
    <row r="15" spans="1:16" ht="16.7" x14ac:dyDescent="0.5">
      <c r="A15" s="8" t="s">
        <v>24</v>
      </c>
      <c r="B15" s="12">
        <v>3.5</v>
      </c>
      <c r="C15" s="12">
        <v>4.75</v>
      </c>
      <c r="D15" s="13">
        <v>14710</v>
      </c>
      <c r="E15" s="12">
        <v>4.7300000000000004</v>
      </c>
      <c r="F15" s="12" t="s">
        <v>15</v>
      </c>
      <c r="G15" s="12">
        <v>5.13</v>
      </c>
      <c r="H15" s="12">
        <v>7.82</v>
      </c>
      <c r="I15" s="12">
        <v>92.5</v>
      </c>
      <c r="J15" s="12">
        <v>6.5</v>
      </c>
      <c r="K15" s="12">
        <v>-1.8599999999999999</v>
      </c>
      <c r="L15" s="12">
        <v>1.39</v>
      </c>
      <c r="M15" s="54"/>
      <c r="N15" s="55"/>
      <c r="O15" s="15">
        <f t="shared" si="0"/>
        <v>4.9392216170335965</v>
      </c>
      <c r="P15" s="15">
        <v>0.20922161703359646</v>
      </c>
    </row>
    <row r="16" spans="1:16" ht="16.7" x14ac:dyDescent="0.5">
      <c r="A16" s="8" t="s">
        <v>27</v>
      </c>
      <c r="B16" s="12">
        <v>3.5</v>
      </c>
      <c r="C16" s="12">
        <v>4.75</v>
      </c>
      <c r="D16" s="13">
        <v>14710</v>
      </c>
      <c r="E16" s="12">
        <v>4.3499999999999996</v>
      </c>
      <c r="F16" s="12" t="s">
        <v>15</v>
      </c>
      <c r="G16" s="12">
        <v>5.21</v>
      </c>
      <c r="H16" s="12">
        <v>8.0828571428571436</v>
      </c>
      <c r="I16" s="12">
        <v>92.5</v>
      </c>
      <c r="J16" s="12">
        <v>6.5</v>
      </c>
      <c r="K16" s="12">
        <v>-1.89</v>
      </c>
      <c r="L16" s="12">
        <v>1.41</v>
      </c>
      <c r="M16" s="54"/>
      <c r="N16" s="55"/>
      <c r="O16" s="15">
        <f t="shared" si="0"/>
        <v>4.5665976652164151</v>
      </c>
      <c r="P16" s="15">
        <v>0.2165976652164151</v>
      </c>
    </row>
    <row r="17" spans="1:32" ht="16.7" x14ac:dyDescent="0.5">
      <c r="A17" s="8" t="s">
        <v>28</v>
      </c>
      <c r="B17" s="15">
        <v>3.5</v>
      </c>
      <c r="C17" s="15">
        <v>4.75</v>
      </c>
      <c r="D17" s="16">
        <v>14720</v>
      </c>
      <c r="E17" s="18">
        <v>3.97</v>
      </c>
      <c r="F17" s="15" t="s">
        <v>15</v>
      </c>
      <c r="G17" s="18">
        <v>5.0199999999999996</v>
      </c>
      <c r="H17" s="15">
        <v>7.98</v>
      </c>
      <c r="I17" s="15">
        <v>92.5</v>
      </c>
      <c r="J17" s="15">
        <v>6.5</v>
      </c>
      <c r="K17" s="15">
        <v>-1.78</v>
      </c>
      <c r="L17" s="15">
        <v>1.25</v>
      </c>
      <c r="M17" s="54"/>
      <c r="N17" s="55"/>
      <c r="O17" s="15">
        <f t="shared" si="0"/>
        <v>4.222340268872169</v>
      </c>
      <c r="P17" s="15">
        <v>0.25234026887216882</v>
      </c>
      <c r="Y17" t="s">
        <v>35</v>
      </c>
      <c r="Z17" t="s">
        <v>36</v>
      </c>
    </row>
    <row r="18" spans="1:32" ht="16.7" x14ac:dyDescent="0.5">
      <c r="A18" s="5">
        <v>2023</v>
      </c>
      <c r="B18" s="6">
        <v>3.5</v>
      </c>
      <c r="C18" s="6">
        <v>4.75</v>
      </c>
      <c r="D18" s="7">
        <v>14710</v>
      </c>
      <c r="E18" s="6">
        <v>3.97</v>
      </c>
      <c r="F18" s="6" t="s">
        <v>15</v>
      </c>
      <c r="G18" s="6">
        <v>5.1100000000000003</v>
      </c>
      <c r="H18" s="6">
        <v>7.98</v>
      </c>
      <c r="I18" s="6">
        <v>92.5</v>
      </c>
      <c r="J18" s="6">
        <v>6.5</v>
      </c>
      <c r="K18" s="6">
        <v>-1.7974999999999999</v>
      </c>
      <c r="L18" s="6">
        <v>1.3524999999999998</v>
      </c>
      <c r="M18" s="54"/>
      <c r="N18" s="57">
        <v>2023</v>
      </c>
      <c r="O18" s="6">
        <f t="shared" si="0"/>
        <v>4.222340268872169</v>
      </c>
      <c r="P18" s="6">
        <v>0.25234026887216882</v>
      </c>
    </row>
    <row r="20" spans="1:32" ht="15.7" x14ac:dyDescent="0.5">
      <c r="A20" s="2" t="s">
        <v>30</v>
      </c>
      <c r="B20" s="3" t="s">
        <v>31</v>
      </c>
      <c r="C20" s="3"/>
      <c r="D20" s="3"/>
      <c r="E20" s="3"/>
      <c r="F20" s="3"/>
      <c r="G20" s="3"/>
      <c r="H20" s="3"/>
      <c r="I20" s="3"/>
      <c r="J20" s="3"/>
      <c r="K20" s="3"/>
      <c r="L20" s="3"/>
      <c r="Q20" s="2" t="s">
        <v>1</v>
      </c>
      <c r="R20" s="3" t="s">
        <v>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2" ht="15.7" x14ac:dyDescent="0.5">
      <c r="A21" s="2"/>
      <c r="B21" s="4" t="s">
        <v>3</v>
      </c>
      <c r="C21" s="4" t="s">
        <v>4</v>
      </c>
      <c r="D21" s="4" t="s">
        <v>5</v>
      </c>
      <c r="E21" s="4" t="s">
        <v>6</v>
      </c>
      <c r="F21" s="4" t="s">
        <v>7</v>
      </c>
      <c r="G21" s="4" t="s">
        <v>8</v>
      </c>
      <c r="H21" s="4" t="s">
        <v>9</v>
      </c>
      <c r="I21" s="4" t="s">
        <v>10</v>
      </c>
      <c r="J21" s="4" t="s">
        <v>11</v>
      </c>
      <c r="K21" s="4" t="s">
        <v>12</v>
      </c>
      <c r="L21" s="4" t="s">
        <v>13</v>
      </c>
      <c r="Q21" s="2"/>
      <c r="R21" s="4" t="s">
        <v>3</v>
      </c>
      <c r="S21" s="4" t="s">
        <v>4</v>
      </c>
      <c r="T21" s="4" t="s">
        <v>5</v>
      </c>
      <c r="U21" s="4"/>
      <c r="V21" s="4" t="s">
        <v>6</v>
      </c>
      <c r="W21" s="4" t="s">
        <v>7</v>
      </c>
      <c r="X21" s="4" t="s">
        <v>8</v>
      </c>
      <c r="Y21" s="4" t="s">
        <v>9</v>
      </c>
      <c r="Z21" s="4"/>
      <c r="AA21" s="4" t="s">
        <v>10</v>
      </c>
      <c r="AB21" s="4" t="s">
        <v>11</v>
      </c>
      <c r="AC21" s="4" t="s">
        <v>12</v>
      </c>
      <c r="AD21" s="4"/>
      <c r="AE21" s="4" t="s">
        <v>13</v>
      </c>
      <c r="AF21" s="4"/>
    </row>
    <row r="22" spans="1:32" ht="16.7" x14ac:dyDescent="0.5">
      <c r="A22" s="5">
        <v>2020</v>
      </c>
      <c r="B22" s="6">
        <v>3.75</v>
      </c>
      <c r="C22" s="6">
        <v>5</v>
      </c>
      <c r="D22" s="7">
        <v>14530</v>
      </c>
      <c r="E22" s="6">
        <v>1.68</v>
      </c>
      <c r="F22" s="6">
        <v>0</v>
      </c>
      <c r="G22" s="6">
        <v>-2.0699999999999998</v>
      </c>
      <c r="H22" s="6">
        <v>-2.41</v>
      </c>
      <c r="I22" s="6">
        <v>92.5</v>
      </c>
      <c r="J22" s="6">
        <v>4</v>
      </c>
      <c r="K22" s="6">
        <v>-0.41799480846663573</v>
      </c>
      <c r="L22" s="6">
        <v>0.74338315974066216</v>
      </c>
      <c r="Q22" s="5">
        <v>2020</v>
      </c>
      <c r="R22" s="6">
        <f>B22-B3</f>
        <v>0</v>
      </c>
      <c r="S22" s="6">
        <f t="shared" ref="S22:T22" si="1">C22-C3</f>
        <v>0</v>
      </c>
      <c r="T22" s="7">
        <f t="shared" si="1"/>
        <v>0</v>
      </c>
      <c r="U22" s="7"/>
      <c r="V22" s="6">
        <f t="shared" ref="V22:Y37" si="2">E22-E3</f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/>
      <c r="AA22" s="6">
        <f t="shared" ref="AA22:AC37" si="3">I22-I3</f>
        <v>0</v>
      </c>
      <c r="AB22" s="6">
        <f t="shared" si="3"/>
        <v>0</v>
      </c>
      <c r="AC22" s="6">
        <f t="shared" si="3"/>
        <v>0</v>
      </c>
      <c r="AD22" s="6"/>
      <c r="AE22" s="6">
        <f t="shared" ref="AE22:AE37" si="4">L22-L3</f>
        <v>0</v>
      </c>
      <c r="AF22" s="6"/>
    </row>
    <row r="23" spans="1:32" ht="16.7" x14ac:dyDescent="0.5">
      <c r="A23" s="8" t="s">
        <v>14</v>
      </c>
      <c r="B23" s="9">
        <v>3.5</v>
      </c>
      <c r="C23" s="9">
        <v>4.75</v>
      </c>
      <c r="D23" s="10">
        <v>14157</v>
      </c>
      <c r="E23" s="11">
        <v>1.3655462199999999</v>
      </c>
      <c r="F23" s="9" t="s">
        <v>15</v>
      </c>
      <c r="G23" s="11">
        <v>-0.69670625552852306</v>
      </c>
      <c r="H23" s="9">
        <v>-3.75</v>
      </c>
      <c r="I23" s="9">
        <v>92.5</v>
      </c>
      <c r="J23" s="9">
        <v>3.5</v>
      </c>
      <c r="K23" s="9">
        <v>-0.39196914782882664</v>
      </c>
      <c r="L23" s="9">
        <v>2.0484564275144757</v>
      </c>
      <c r="Q23" s="8" t="s">
        <v>14</v>
      </c>
      <c r="R23" s="9">
        <f t="shared" ref="R23:T37" si="5">B23-B4</f>
        <v>0</v>
      </c>
      <c r="S23" s="9">
        <f t="shared" si="5"/>
        <v>0</v>
      </c>
      <c r="T23" s="10">
        <f t="shared" si="5"/>
        <v>0</v>
      </c>
      <c r="U23" s="10"/>
      <c r="V23" s="11">
        <f t="shared" si="2"/>
        <v>0</v>
      </c>
      <c r="W23" s="9" t="e">
        <f t="shared" si="2"/>
        <v>#VALUE!</v>
      </c>
      <c r="X23" s="11">
        <f t="shared" si="2"/>
        <v>0</v>
      </c>
      <c r="Y23" s="9">
        <f t="shared" si="2"/>
        <v>0</v>
      </c>
      <c r="Z23" s="9"/>
      <c r="AA23" s="9">
        <f t="shared" si="3"/>
        <v>0</v>
      </c>
      <c r="AB23" s="9">
        <f t="shared" si="3"/>
        <v>0</v>
      </c>
      <c r="AC23" s="9">
        <f t="shared" si="3"/>
        <v>0</v>
      </c>
      <c r="AD23" s="9"/>
      <c r="AE23" s="9">
        <f t="shared" si="4"/>
        <v>0</v>
      </c>
      <c r="AF23" s="9"/>
    </row>
    <row r="24" spans="1:32" ht="16.7" x14ac:dyDescent="0.5">
      <c r="A24" s="8" t="s">
        <v>16</v>
      </c>
      <c r="B24" s="12">
        <v>3.5</v>
      </c>
      <c r="C24" s="12">
        <v>4.75</v>
      </c>
      <c r="D24" s="13">
        <v>14399</v>
      </c>
      <c r="E24" s="9">
        <v>1.3325718600000001</v>
      </c>
      <c r="F24" s="12" t="s">
        <v>15</v>
      </c>
      <c r="G24" s="9">
        <v>7.0666777700000001</v>
      </c>
      <c r="H24" s="12">
        <v>0.59</v>
      </c>
      <c r="I24" s="12">
        <v>92.5</v>
      </c>
      <c r="J24" s="12">
        <v>3.5</v>
      </c>
      <c r="K24" s="12">
        <v>-0.66535530139147814</v>
      </c>
      <c r="L24" s="12">
        <v>0.57071853422981433</v>
      </c>
      <c r="Q24" s="8" t="s">
        <v>16</v>
      </c>
      <c r="R24" s="12">
        <f t="shared" si="5"/>
        <v>0</v>
      </c>
      <c r="S24" s="12">
        <f t="shared" si="5"/>
        <v>0</v>
      </c>
      <c r="T24" s="13">
        <f t="shared" si="5"/>
        <v>0</v>
      </c>
      <c r="U24" s="58"/>
      <c r="V24" s="9">
        <f t="shared" si="2"/>
        <v>0</v>
      </c>
      <c r="W24" s="12" t="e">
        <f t="shared" si="2"/>
        <v>#VALUE!</v>
      </c>
      <c r="X24" s="9">
        <f t="shared" si="2"/>
        <v>0</v>
      </c>
      <c r="Y24" s="12">
        <f t="shared" si="2"/>
        <v>0</v>
      </c>
      <c r="Z24" s="12"/>
      <c r="AA24" s="12">
        <f t="shared" si="3"/>
        <v>0</v>
      </c>
      <c r="AB24" s="12">
        <f t="shared" si="3"/>
        <v>0</v>
      </c>
      <c r="AC24" s="12">
        <f t="shared" si="3"/>
        <v>0</v>
      </c>
      <c r="AD24" s="12"/>
      <c r="AE24" s="12">
        <f t="shared" si="4"/>
        <v>0</v>
      </c>
      <c r="AF24" s="12"/>
    </row>
    <row r="25" spans="1:32" ht="16.7" x14ac:dyDescent="0.5">
      <c r="A25" s="8" t="s">
        <v>17</v>
      </c>
      <c r="B25" s="12">
        <v>3.5</v>
      </c>
      <c r="C25" s="12">
        <v>4.75</v>
      </c>
      <c r="D25" s="14">
        <v>14373</v>
      </c>
      <c r="E25" s="12">
        <v>1.60228897</v>
      </c>
      <c r="F25" s="12" t="s">
        <v>15</v>
      </c>
      <c r="G25" s="12">
        <v>3.50857763</v>
      </c>
      <c r="H25" s="12">
        <v>2.21</v>
      </c>
      <c r="I25" s="12">
        <v>92.5</v>
      </c>
      <c r="J25" s="12">
        <v>3.5</v>
      </c>
      <c r="K25" s="12">
        <v>1.652165481107136</v>
      </c>
      <c r="L25" s="12">
        <v>2.226707337773246</v>
      </c>
      <c r="Q25" s="8" t="s">
        <v>17</v>
      </c>
      <c r="R25" s="12">
        <f t="shared" si="5"/>
        <v>0</v>
      </c>
      <c r="S25" s="12">
        <f t="shared" si="5"/>
        <v>0</v>
      </c>
      <c r="T25" s="14">
        <f t="shared" si="5"/>
        <v>0</v>
      </c>
      <c r="U25" s="14"/>
      <c r="V25" s="12">
        <f t="shared" si="2"/>
        <v>0</v>
      </c>
      <c r="W25" s="12" t="e">
        <f t="shared" si="2"/>
        <v>#VALUE!</v>
      </c>
      <c r="X25" s="12">
        <f t="shared" si="2"/>
        <v>0</v>
      </c>
      <c r="Y25" s="12">
        <f t="shared" si="2"/>
        <v>0</v>
      </c>
      <c r="Z25" s="12"/>
      <c r="AA25" s="12">
        <f t="shared" si="3"/>
        <v>0</v>
      </c>
      <c r="AB25" s="12">
        <f t="shared" si="3"/>
        <v>0</v>
      </c>
      <c r="AC25" s="12">
        <f t="shared" si="3"/>
        <v>0</v>
      </c>
      <c r="AD25" s="12"/>
      <c r="AE25" s="12">
        <f t="shared" si="4"/>
        <v>0</v>
      </c>
      <c r="AF25" s="12"/>
    </row>
    <row r="26" spans="1:32" ht="16.7" x14ac:dyDescent="0.5">
      <c r="A26" s="8" t="s">
        <v>18</v>
      </c>
      <c r="B26" s="15">
        <v>3.5</v>
      </c>
      <c r="C26" s="15">
        <v>4.75</v>
      </c>
      <c r="D26" s="16">
        <v>14259</v>
      </c>
      <c r="E26" s="15">
        <v>1.87</v>
      </c>
      <c r="F26" s="15" t="s">
        <v>15</v>
      </c>
      <c r="G26" s="15">
        <v>5.0199999999999996</v>
      </c>
      <c r="H26" s="15">
        <v>5.24</v>
      </c>
      <c r="I26" s="15">
        <v>92.5</v>
      </c>
      <c r="J26" s="15">
        <v>3.5</v>
      </c>
      <c r="K26" s="15">
        <v>0.44879255944160557</v>
      </c>
      <c r="L26" s="15">
        <v>-0.76641655793259134</v>
      </c>
      <c r="Q26" s="8" t="s">
        <v>18</v>
      </c>
      <c r="R26" s="15">
        <f t="shared" si="5"/>
        <v>0</v>
      </c>
      <c r="S26" s="15">
        <f t="shared" si="5"/>
        <v>0</v>
      </c>
      <c r="T26" s="16">
        <f t="shared" si="5"/>
        <v>0</v>
      </c>
      <c r="U26" s="16"/>
      <c r="V26" s="15">
        <f t="shared" si="2"/>
        <v>0</v>
      </c>
      <c r="W26" s="15" t="e">
        <f t="shared" si="2"/>
        <v>#VALUE!</v>
      </c>
      <c r="X26" s="15">
        <f t="shared" si="2"/>
        <v>0</v>
      </c>
      <c r="Y26" s="15">
        <f t="shared" si="2"/>
        <v>0</v>
      </c>
      <c r="Z26" s="15"/>
      <c r="AA26" s="15">
        <f t="shared" si="3"/>
        <v>0</v>
      </c>
      <c r="AB26" s="15">
        <f t="shared" si="3"/>
        <v>0</v>
      </c>
      <c r="AC26" s="15">
        <f t="shared" si="3"/>
        <v>0</v>
      </c>
      <c r="AD26" s="15"/>
      <c r="AE26" s="15">
        <f t="shared" si="4"/>
        <v>0</v>
      </c>
      <c r="AF26" s="15"/>
    </row>
    <row r="27" spans="1:32" ht="16.7" x14ac:dyDescent="0.5">
      <c r="A27" s="5">
        <v>2021</v>
      </c>
      <c r="B27" s="6">
        <v>3.5</v>
      </c>
      <c r="C27" s="6">
        <v>4.75</v>
      </c>
      <c r="D27" s="7">
        <v>14300</v>
      </c>
      <c r="E27" s="6">
        <v>1.87</v>
      </c>
      <c r="F27" s="6" t="s">
        <v>15</v>
      </c>
      <c r="G27" s="6">
        <v>3.69</v>
      </c>
      <c r="H27" s="6">
        <v>5.24</v>
      </c>
      <c r="I27" s="6">
        <v>92.5</v>
      </c>
      <c r="J27" s="6">
        <v>3.5</v>
      </c>
      <c r="K27" s="6">
        <v>0.28324401547825595</v>
      </c>
      <c r="L27" s="6">
        <v>0.98393558591356756</v>
      </c>
      <c r="Q27" s="5">
        <v>2021</v>
      </c>
      <c r="R27" s="6">
        <f t="shared" si="5"/>
        <v>0</v>
      </c>
      <c r="S27" s="6">
        <f t="shared" si="5"/>
        <v>0</v>
      </c>
      <c r="T27" s="7">
        <f t="shared" si="5"/>
        <v>0</v>
      </c>
      <c r="U27" s="6" t="str">
        <f t="shared" ref="U27:U37" si="6">IF(AND(V27&gt;=0,T27&gt;=0),"OK",IF(AND(V27&lt;0,T27&lt;0),"OK","CHECK"))</f>
        <v>OK</v>
      </c>
      <c r="V27" s="6">
        <f t="shared" si="2"/>
        <v>0</v>
      </c>
      <c r="W27" s="6" t="e">
        <f t="shared" si="2"/>
        <v>#VALUE!</v>
      </c>
      <c r="X27" s="6">
        <f t="shared" si="2"/>
        <v>0</v>
      </c>
      <c r="Y27" s="6">
        <f t="shared" si="2"/>
        <v>0</v>
      </c>
      <c r="Z27" s="6" t="str">
        <f t="shared" ref="Z27" si="7">IF(AND(X27&gt;=0,Y27&gt;=0),"OK",IF(AND(X27&lt;0,Y27&lt;0),"OK","CHECK"))</f>
        <v>OK</v>
      </c>
      <c r="AA27" s="6">
        <f t="shared" si="3"/>
        <v>0</v>
      </c>
      <c r="AB27" s="6">
        <f t="shared" si="3"/>
        <v>0</v>
      </c>
      <c r="AC27" s="6">
        <f t="shared" si="3"/>
        <v>0</v>
      </c>
      <c r="AD27" s="6" t="str">
        <f t="shared" ref="AD27:AD37" si="8">IF(AND(X27=0,AC27=0),"OK",IF(AND(X27&lt;0,AC27&gt;0),"OK",IF(AND(X27&gt;0,AC27&lt;0),"OK","CHECK")))</f>
        <v>OK</v>
      </c>
      <c r="AE27" s="6">
        <f t="shared" si="4"/>
        <v>0</v>
      </c>
      <c r="AF27" s="6" t="str">
        <f t="shared" ref="AF27:AF35" si="9">IF(AND(T27=0,AE27=0),"OK",IF(AND(T27&lt;0,AE27&gt;0),"OK",IF(AND(T27&gt;0,AE27&lt;0),"OK","CHECK")))</f>
        <v>OK</v>
      </c>
    </row>
    <row r="28" spans="1:32" ht="16.7" x14ac:dyDescent="0.5">
      <c r="A28" s="8" t="s">
        <v>19</v>
      </c>
      <c r="B28" s="9">
        <v>3.5</v>
      </c>
      <c r="C28" s="9">
        <v>4.75</v>
      </c>
      <c r="D28" s="17">
        <v>14470</v>
      </c>
      <c r="E28" s="9">
        <v>2.44</v>
      </c>
      <c r="F28" s="9" t="s">
        <v>15</v>
      </c>
      <c r="G28" s="9">
        <v>4.49</v>
      </c>
      <c r="H28" s="9">
        <v>5.97</v>
      </c>
      <c r="I28" s="9">
        <v>92.5</v>
      </c>
      <c r="J28" s="9">
        <v>5</v>
      </c>
      <c r="K28" s="9">
        <v>-0.89812999999999998</v>
      </c>
      <c r="L28" s="9">
        <v>0.60753999999999997</v>
      </c>
      <c r="Q28" s="8" t="s">
        <v>19</v>
      </c>
      <c r="R28" s="9">
        <f t="shared" si="5"/>
        <v>0</v>
      </c>
      <c r="S28" s="9">
        <f t="shared" si="5"/>
        <v>0</v>
      </c>
      <c r="T28" s="17">
        <f t="shared" si="5"/>
        <v>0</v>
      </c>
      <c r="U28" s="9" t="str">
        <f t="shared" si="6"/>
        <v>OK</v>
      </c>
      <c r="V28" s="9">
        <f t="shared" si="2"/>
        <v>0</v>
      </c>
      <c r="W28" s="9" t="e">
        <f t="shared" si="2"/>
        <v>#VALUE!</v>
      </c>
      <c r="X28" s="9">
        <f t="shared" si="2"/>
        <v>0</v>
      </c>
      <c r="Y28" s="9">
        <f t="shared" si="2"/>
        <v>0</v>
      </c>
      <c r="Z28" s="9" t="str">
        <f>IF(AND(X28&gt;=0,Y28&gt;=0),"OK",IF(AND(X28&lt;0,Y28&lt;0),"OK","CHECK"))</f>
        <v>OK</v>
      </c>
      <c r="AA28" s="9">
        <f t="shared" si="3"/>
        <v>0</v>
      </c>
      <c r="AB28" s="9">
        <f t="shared" si="3"/>
        <v>0</v>
      </c>
      <c r="AC28" s="9">
        <f t="shared" si="3"/>
        <v>-1.7469809547865367E-6</v>
      </c>
      <c r="AD28" s="9" t="str">
        <f t="shared" si="8"/>
        <v>CHECK</v>
      </c>
      <c r="AE28" s="9">
        <f t="shared" si="4"/>
        <v>-4.892140402001921E-6</v>
      </c>
      <c r="AF28" s="9" t="str">
        <f t="shared" si="9"/>
        <v>CHECK</v>
      </c>
    </row>
    <row r="29" spans="1:32" ht="16.7" x14ac:dyDescent="0.5">
      <c r="A29" s="8" t="s">
        <v>20</v>
      </c>
      <c r="B29" s="12">
        <v>3.5</v>
      </c>
      <c r="C29" s="12">
        <v>4.75</v>
      </c>
      <c r="D29" s="13">
        <v>14577.60715</v>
      </c>
      <c r="E29" s="12">
        <v>3.56</v>
      </c>
      <c r="F29" s="12" t="s">
        <v>15</v>
      </c>
      <c r="G29" s="12">
        <v>4.96</v>
      </c>
      <c r="H29" s="12">
        <v>6.7408603400000002</v>
      </c>
      <c r="I29" s="12">
        <v>92.5</v>
      </c>
      <c r="J29" s="12">
        <v>6</v>
      </c>
      <c r="K29" s="12">
        <v>-1.02931664</v>
      </c>
      <c r="L29" s="12">
        <v>1.2954757299999999</v>
      </c>
      <c r="Q29" s="8" t="s">
        <v>20</v>
      </c>
      <c r="R29" s="12">
        <f t="shared" si="5"/>
        <v>0</v>
      </c>
      <c r="S29" s="12">
        <f t="shared" si="5"/>
        <v>0</v>
      </c>
      <c r="T29" s="13">
        <f t="shared" si="5"/>
        <v>-2.3928500000001804</v>
      </c>
      <c r="U29" s="9" t="str">
        <f t="shared" si="6"/>
        <v>OK</v>
      </c>
      <c r="V29" s="12">
        <f t="shared" si="2"/>
        <v>-0.10000000000000009</v>
      </c>
      <c r="W29" s="12" t="e">
        <f t="shared" si="2"/>
        <v>#VALUE!</v>
      </c>
      <c r="X29" s="12">
        <f t="shared" si="2"/>
        <v>0</v>
      </c>
      <c r="Y29" s="12">
        <f t="shared" si="2"/>
        <v>-9.913965999999963E-2</v>
      </c>
      <c r="Z29" s="9" t="str">
        <f t="shared" ref="Z29:Z37" si="10">IF(AND(X29&gt;=0,Y29&gt;=0),"OK",IF(AND(X29&lt;0,Y29&lt;0),"OK","CHECK"))</f>
        <v>CHECK</v>
      </c>
      <c r="AA29" s="12">
        <f t="shared" si="3"/>
        <v>0</v>
      </c>
      <c r="AB29" s="12">
        <f t="shared" si="3"/>
        <v>0</v>
      </c>
      <c r="AC29" s="12">
        <f t="shared" si="3"/>
        <v>2.1026486109509968E-3</v>
      </c>
      <c r="AD29" s="9" t="str">
        <f t="shared" si="8"/>
        <v>CHECK</v>
      </c>
      <c r="AE29" s="12">
        <f t="shared" si="4"/>
        <v>-4.8586725190984392E-3</v>
      </c>
      <c r="AF29" s="9" t="str">
        <f t="shared" si="9"/>
        <v>CHECK</v>
      </c>
    </row>
    <row r="30" spans="1:32" ht="16.7" x14ac:dyDescent="0.5">
      <c r="A30" s="8" t="s">
        <v>21</v>
      </c>
      <c r="B30" s="12">
        <v>3.5</v>
      </c>
      <c r="C30" s="12">
        <v>4.75</v>
      </c>
      <c r="D30" s="13">
        <v>14640.70448</v>
      </c>
      <c r="E30" s="12">
        <v>4.01</v>
      </c>
      <c r="F30" s="12" t="s">
        <v>15</v>
      </c>
      <c r="G30" s="12">
        <v>5.24</v>
      </c>
      <c r="H30" s="12">
        <v>5.28433566</v>
      </c>
      <c r="I30" s="12">
        <v>92.5</v>
      </c>
      <c r="J30" s="12">
        <v>6.5</v>
      </c>
      <c r="K30" s="12">
        <v>-1.2563051300000001</v>
      </c>
      <c r="L30" s="12">
        <v>1.8534026699999999</v>
      </c>
      <c r="Q30" s="8" t="s">
        <v>21</v>
      </c>
      <c r="R30" s="12">
        <f t="shared" si="5"/>
        <v>0</v>
      </c>
      <c r="S30" s="12">
        <f t="shared" si="5"/>
        <v>0</v>
      </c>
      <c r="T30" s="13">
        <f t="shared" si="5"/>
        <v>-39.295519999999669</v>
      </c>
      <c r="U30" s="9" t="str">
        <f t="shared" si="6"/>
        <v>OK</v>
      </c>
      <c r="V30" s="12">
        <f t="shared" si="2"/>
        <v>-1.4400000000000004</v>
      </c>
      <c r="W30" s="12" t="e">
        <f t="shared" si="2"/>
        <v>#VALUE!</v>
      </c>
      <c r="X30" s="12">
        <f t="shared" si="2"/>
        <v>7.0000000000000284E-2</v>
      </c>
      <c r="Y30" s="12">
        <f t="shared" si="2"/>
        <v>-1.4242357685714291</v>
      </c>
      <c r="Z30" s="9" t="str">
        <f t="shared" si="10"/>
        <v>CHECK</v>
      </c>
      <c r="AA30" s="12">
        <f t="shared" si="3"/>
        <v>0</v>
      </c>
      <c r="AB30" s="12">
        <f t="shared" si="3"/>
        <v>0</v>
      </c>
      <c r="AC30" s="12">
        <f t="shared" si="3"/>
        <v>2.8947492868736546E-2</v>
      </c>
      <c r="AD30" s="9" t="str">
        <f t="shared" si="8"/>
        <v>CHECK</v>
      </c>
      <c r="AE30" s="12">
        <f t="shared" si="4"/>
        <v>-7.055193511081348E-2</v>
      </c>
      <c r="AF30" s="9" t="str">
        <f t="shared" si="9"/>
        <v>CHECK</v>
      </c>
    </row>
    <row r="31" spans="1:32" ht="16.7" x14ac:dyDescent="0.5">
      <c r="A31" s="8" t="s">
        <v>22</v>
      </c>
      <c r="B31" s="12">
        <v>3.5</v>
      </c>
      <c r="C31" s="12">
        <v>4.75</v>
      </c>
      <c r="D31" s="16">
        <v>14583.91512</v>
      </c>
      <c r="E31" s="12">
        <v>3.88</v>
      </c>
      <c r="F31" s="12" t="s">
        <v>15</v>
      </c>
      <c r="G31" s="12">
        <v>5</v>
      </c>
      <c r="H31" s="12">
        <v>5.65268061</v>
      </c>
      <c r="I31" s="12">
        <v>92.5</v>
      </c>
      <c r="J31" s="12">
        <v>6.5</v>
      </c>
      <c r="K31" s="12">
        <v>-1.44598184</v>
      </c>
      <c r="L31" s="12">
        <v>1.5969311399999999</v>
      </c>
      <c r="Q31" s="8" t="s">
        <v>22</v>
      </c>
      <c r="R31" s="12">
        <f t="shared" si="5"/>
        <v>0</v>
      </c>
      <c r="S31" s="12">
        <f t="shared" si="5"/>
        <v>0</v>
      </c>
      <c r="T31" s="16">
        <f t="shared" si="5"/>
        <v>-106.08488000000034</v>
      </c>
      <c r="U31" s="9" t="str">
        <f t="shared" si="6"/>
        <v>OK</v>
      </c>
      <c r="V31" s="12">
        <f t="shared" si="2"/>
        <v>-1.38</v>
      </c>
      <c r="W31" s="12" t="e">
        <f t="shared" si="2"/>
        <v>#VALUE!</v>
      </c>
      <c r="X31" s="12">
        <f t="shared" si="2"/>
        <v>9.9999999999999645E-2</v>
      </c>
      <c r="Y31" s="12">
        <f t="shared" si="2"/>
        <v>-1.3373193900000002</v>
      </c>
      <c r="Z31" s="9" t="str">
        <f t="shared" si="10"/>
        <v>CHECK</v>
      </c>
      <c r="AA31" s="12">
        <f t="shared" si="3"/>
        <v>0</v>
      </c>
      <c r="AB31" s="12">
        <f t="shared" si="3"/>
        <v>0</v>
      </c>
      <c r="AC31" s="12">
        <f t="shared" si="3"/>
        <v>6.8294934749504321E-3</v>
      </c>
      <c r="AD31" s="9" t="str">
        <f t="shared" si="8"/>
        <v>CHECK</v>
      </c>
      <c r="AE31" s="12">
        <f t="shared" si="4"/>
        <v>-7.3760737498119955E-2</v>
      </c>
      <c r="AF31" s="9" t="str">
        <f t="shared" si="9"/>
        <v>CHECK</v>
      </c>
    </row>
    <row r="32" spans="1:32" ht="16.7" x14ac:dyDescent="0.5">
      <c r="A32" s="5">
        <v>2022</v>
      </c>
      <c r="B32" s="6">
        <v>3.5</v>
      </c>
      <c r="C32" s="6">
        <v>4.75</v>
      </c>
      <c r="D32" s="7">
        <f>AVERAGE(D28:D31)</f>
        <v>14568.056687499999</v>
      </c>
      <c r="E32" s="6">
        <v>3.88</v>
      </c>
      <c r="F32" s="6" t="s">
        <v>15</v>
      </c>
      <c r="G32" s="6">
        <v>4.92</v>
      </c>
      <c r="H32" s="6">
        <v>5.65268061</v>
      </c>
      <c r="I32" s="6">
        <v>92.5</v>
      </c>
      <c r="J32" s="6">
        <v>6.5</v>
      </c>
      <c r="K32" s="6">
        <v>-1.1599999999999999</v>
      </c>
      <c r="L32" s="6">
        <v>1.34</v>
      </c>
      <c r="Q32" s="5">
        <v>2022</v>
      </c>
      <c r="R32" s="6">
        <f t="shared" si="5"/>
        <v>0</v>
      </c>
      <c r="S32" s="6">
        <f t="shared" si="5"/>
        <v>0</v>
      </c>
      <c r="T32" s="7">
        <f t="shared" si="5"/>
        <v>-41.943312500001412</v>
      </c>
      <c r="U32" s="6" t="str">
        <f t="shared" si="6"/>
        <v>OK</v>
      </c>
      <c r="V32" s="6">
        <f t="shared" si="2"/>
        <v>-1.38</v>
      </c>
      <c r="W32" s="6" t="e">
        <f t="shared" si="2"/>
        <v>#VALUE!</v>
      </c>
      <c r="X32" s="6">
        <f t="shared" si="2"/>
        <v>4.0000000000000036E-2</v>
      </c>
      <c r="Y32" s="6">
        <f t="shared" si="2"/>
        <v>-1.3373193900000002</v>
      </c>
      <c r="Z32" s="6" t="str">
        <f t="shared" si="10"/>
        <v>CHECK</v>
      </c>
      <c r="AA32" s="6">
        <f t="shared" si="3"/>
        <v>0</v>
      </c>
      <c r="AB32" s="6">
        <f t="shared" si="3"/>
        <v>0</v>
      </c>
      <c r="AC32" s="6">
        <f t="shared" si="3"/>
        <v>1.2098005536129941E-2</v>
      </c>
      <c r="AD32" s="6" t="str">
        <f t="shared" si="8"/>
        <v>CHECK</v>
      </c>
      <c r="AE32" s="6">
        <f t="shared" si="4"/>
        <v>-4.7824331431145506E-2</v>
      </c>
      <c r="AF32" s="6" t="str">
        <f t="shared" si="9"/>
        <v>CHECK</v>
      </c>
    </row>
    <row r="33" spans="1:32" ht="16.7" x14ac:dyDescent="0.5">
      <c r="A33" s="8" t="s">
        <v>23</v>
      </c>
      <c r="B33" s="9">
        <v>3.5</v>
      </c>
      <c r="C33" s="9">
        <v>4.75</v>
      </c>
      <c r="D33" s="17">
        <v>14515.93672</v>
      </c>
      <c r="E33" s="9">
        <v>3.72</v>
      </c>
      <c r="F33" s="9" t="s">
        <v>15</v>
      </c>
      <c r="G33" s="9">
        <v>5.15</v>
      </c>
      <c r="H33" s="9">
        <v>6.5635513899999998</v>
      </c>
      <c r="I33" s="9">
        <v>92.5</v>
      </c>
      <c r="J33" s="9">
        <v>6.5</v>
      </c>
      <c r="K33" s="9">
        <v>-1.69446751</v>
      </c>
      <c r="L33" s="9">
        <v>1.32740809</v>
      </c>
      <c r="Q33" s="8" t="s">
        <v>23</v>
      </c>
      <c r="R33" s="9">
        <f t="shared" si="5"/>
        <v>0</v>
      </c>
      <c r="S33" s="9">
        <f t="shared" si="5"/>
        <v>0</v>
      </c>
      <c r="T33" s="17">
        <f t="shared" si="5"/>
        <v>-184.0632800000003</v>
      </c>
      <c r="U33" s="9" t="str">
        <f t="shared" si="6"/>
        <v>OK</v>
      </c>
      <c r="V33" s="9">
        <f t="shared" si="2"/>
        <v>-1.2899999999999996</v>
      </c>
      <c r="W33" s="9" t="e">
        <f t="shared" si="2"/>
        <v>#VALUE!</v>
      </c>
      <c r="X33" s="9">
        <f t="shared" si="2"/>
        <v>9.0000000000000746E-2</v>
      </c>
      <c r="Y33" s="9">
        <f t="shared" si="2"/>
        <v>-1.2064486099999998</v>
      </c>
      <c r="Z33" s="9" t="str">
        <f t="shared" si="10"/>
        <v>CHECK</v>
      </c>
      <c r="AA33" s="9">
        <f t="shared" si="3"/>
        <v>0</v>
      </c>
      <c r="AB33" s="9">
        <f t="shared" si="3"/>
        <v>0</v>
      </c>
      <c r="AC33" s="9">
        <f t="shared" si="3"/>
        <v>-3.4467510000000035E-2</v>
      </c>
      <c r="AD33" s="9" t="str">
        <f t="shared" si="8"/>
        <v>OK</v>
      </c>
      <c r="AE33" s="9">
        <f t="shared" si="4"/>
        <v>-3.2591909999999835E-2</v>
      </c>
      <c r="AF33" s="9" t="str">
        <f t="shared" si="9"/>
        <v>CHECK</v>
      </c>
    </row>
    <row r="34" spans="1:32" ht="16.7" x14ac:dyDescent="0.5">
      <c r="A34" s="8" t="s">
        <v>24</v>
      </c>
      <c r="B34" s="12">
        <v>3.5</v>
      </c>
      <c r="C34" s="12">
        <v>4.75</v>
      </c>
      <c r="D34" s="13">
        <v>14520.318219999999</v>
      </c>
      <c r="E34" s="12">
        <v>3.61</v>
      </c>
      <c r="F34" s="12" t="s">
        <v>15</v>
      </c>
      <c r="G34" s="12">
        <v>5.2</v>
      </c>
      <c r="H34" s="12">
        <v>6.8240283699999997</v>
      </c>
      <c r="I34" s="12">
        <v>92.5</v>
      </c>
      <c r="J34" s="12">
        <v>6.5</v>
      </c>
      <c r="K34" s="12">
        <v>-1.9200933099999999</v>
      </c>
      <c r="L34" s="12">
        <v>1.39336405</v>
      </c>
      <c r="Q34" s="8" t="s">
        <v>24</v>
      </c>
      <c r="R34" s="12">
        <f t="shared" si="5"/>
        <v>0</v>
      </c>
      <c r="S34" s="12">
        <f t="shared" si="5"/>
        <v>0</v>
      </c>
      <c r="T34" s="13">
        <f t="shared" si="5"/>
        <v>-189.6817800000008</v>
      </c>
      <c r="U34" s="9" t="str">
        <f t="shared" si="6"/>
        <v>OK</v>
      </c>
      <c r="V34" s="12">
        <f t="shared" si="2"/>
        <v>-1.1200000000000006</v>
      </c>
      <c r="W34" s="12" t="e">
        <f t="shared" si="2"/>
        <v>#VALUE!</v>
      </c>
      <c r="X34" s="12">
        <f t="shared" si="2"/>
        <v>7.0000000000000284E-2</v>
      </c>
      <c r="Y34" s="12">
        <f t="shared" si="2"/>
        <v>-0.99597163000000055</v>
      </c>
      <c r="Z34" s="9" t="str">
        <f t="shared" si="10"/>
        <v>CHECK</v>
      </c>
      <c r="AA34" s="12">
        <f t="shared" si="3"/>
        <v>0</v>
      </c>
      <c r="AB34" s="12">
        <f t="shared" si="3"/>
        <v>0</v>
      </c>
      <c r="AC34" s="12">
        <f t="shared" si="3"/>
        <v>-6.0093310000000066E-2</v>
      </c>
      <c r="AD34" s="9" t="str">
        <f t="shared" si="8"/>
        <v>OK</v>
      </c>
      <c r="AE34" s="12">
        <f t="shared" si="4"/>
        <v>3.3640500000000628E-3</v>
      </c>
      <c r="AF34" s="9" t="str">
        <f t="shared" si="9"/>
        <v>OK</v>
      </c>
    </row>
    <row r="35" spans="1:32" ht="16.7" x14ac:dyDescent="0.5">
      <c r="A35" s="8" t="s">
        <v>27</v>
      </c>
      <c r="B35" s="12">
        <v>3.5</v>
      </c>
      <c r="C35" s="12">
        <v>4.75</v>
      </c>
      <c r="D35" s="13">
        <v>14521.40302</v>
      </c>
      <c r="E35" s="12">
        <v>4.62</v>
      </c>
      <c r="F35" s="12" t="s">
        <v>15</v>
      </c>
      <c r="G35" s="12">
        <v>5.21</v>
      </c>
      <c r="H35" s="12">
        <v>8.4993116700000009</v>
      </c>
      <c r="I35" s="12">
        <v>92.5</v>
      </c>
      <c r="J35" s="12">
        <v>6.5</v>
      </c>
      <c r="K35" s="12">
        <v>-1.96256663</v>
      </c>
      <c r="L35" s="12">
        <v>1.4332997999999999</v>
      </c>
      <c r="Q35" s="8" t="s">
        <v>27</v>
      </c>
      <c r="R35" s="12">
        <f t="shared" si="5"/>
        <v>0</v>
      </c>
      <c r="S35" s="12">
        <f t="shared" si="5"/>
        <v>0</v>
      </c>
      <c r="T35" s="13">
        <f t="shared" si="5"/>
        <v>-188.59698000000026</v>
      </c>
      <c r="U35" s="9" t="str">
        <f t="shared" si="6"/>
        <v>CHECK</v>
      </c>
      <c r="V35" s="12">
        <f t="shared" si="2"/>
        <v>0.27000000000000046</v>
      </c>
      <c r="W35" s="12" t="e">
        <f t="shared" si="2"/>
        <v>#VALUE!</v>
      </c>
      <c r="X35" s="12">
        <f t="shared" si="2"/>
        <v>0</v>
      </c>
      <c r="Y35" s="12">
        <f t="shared" si="2"/>
        <v>0.41645452714285724</v>
      </c>
      <c r="Z35" s="9" t="str">
        <f t="shared" si="10"/>
        <v>OK</v>
      </c>
      <c r="AA35" s="12">
        <f t="shared" si="3"/>
        <v>0</v>
      </c>
      <c r="AB35" s="12">
        <f t="shared" si="3"/>
        <v>0</v>
      </c>
      <c r="AC35" s="12">
        <f t="shared" si="3"/>
        <v>-7.2566630000000076E-2</v>
      </c>
      <c r="AD35" s="9" t="str">
        <f t="shared" si="8"/>
        <v>CHECK</v>
      </c>
      <c r="AE35" s="12">
        <f t="shared" si="4"/>
        <v>2.3299799999999982E-2</v>
      </c>
      <c r="AF35" s="9" t="str">
        <f t="shared" si="9"/>
        <v>OK</v>
      </c>
    </row>
    <row r="36" spans="1:32" ht="16.7" x14ac:dyDescent="0.5">
      <c r="A36" s="8" t="s">
        <v>28</v>
      </c>
      <c r="B36" s="15">
        <v>3.5</v>
      </c>
      <c r="C36" s="15">
        <v>4.75</v>
      </c>
      <c r="D36" s="16">
        <v>14534.000410000001</v>
      </c>
      <c r="E36" s="18">
        <v>4.21</v>
      </c>
      <c r="F36" s="15" t="s">
        <v>15</v>
      </c>
      <c r="G36" s="18">
        <v>4.9800000000000004</v>
      </c>
      <c r="H36" s="15">
        <v>8.3795423600000003</v>
      </c>
      <c r="I36" s="15">
        <v>92.5</v>
      </c>
      <c r="J36" s="15">
        <v>6.5</v>
      </c>
      <c r="K36" s="15">
        <v>-1.85584517</v>
      </c>
      <c r="L36" s="15">
        <v>1.2837604600000001</v>
      </c>
      <c r="Q36" s="8" t="s">
        <v>28</v>
      </c>
      <c r="R36" s="15">
        <f t="shared" si="5"/>
        <v>0</v>
      </c>
      <c r="S36" s="15">
        <f t="shared" si="5"/>
        <v>0</v>
      </c>
      <c r="T36" s="16">
        <f t="shared" si="5"/>
        <v>-185.99958999999944</v>
      </c>
      <c r="U36" s="9" t="str">
        <f t="shared" si="6"/>
        <v>CHECK</v>
      </c>
      <c r="V36" s="18">
        <f t="shared" si="2"/>
        <v>0.23999999999999977</v>
      </c>
      <c r="W36" s="15" t="e">
        <f t="shared" si="2"/>
        <v>#VALUE!</v>
      </c>
      <c r="X36" s="18">
        <f t="shared" si="2"/>
        <v>-3.9999999999999147E-2</v>
      </c>
      <c r="Y36" s="15">
        <f t="shared" si="2"/>
        <v>0.39954235999999987</v>
      </c>
      <c r="Z36" s="9" t="str">
        <f t="shared" si="10"/>
        <v>CHECK</v>
      </c>
      <c r="AA36" s="15">
        <f t="shared" si="3"/>
        <v>0</v>
      </c>
      <c r="AB36" s="15">
        <f t="shared" si="3"/>
        <v>0</v>
      </c>
      <c r="AC36" s="15">
        <f t="shared" si="3"/>
        <v>-7.5845170000000017E-2</v>
      </c>
      <c r="AD36" s="9" t="str">
        <f t="shared" si="8"/>
        <v>CHECK</v>
      </c>
      <c r="AE36" s="15">
        <f t="shared" si="4"/>
        <v>3.3760460000000103E-2</v>
      </c>
      <c r="AF36" s="9" t="str">
        <f>IF(AND(T36=0,AE36=0),"OK",IF(AND(T36&lt;0,AE36&gt;0),"OK",IF(AND(T36&gt;0,AE36&lt;0),"OK","CHECK")))</f>
        <v>OK</v>
      </c>
    </row>
    <row r="37" spans="1:32" ht="16.7" x14ac:dyDescent="0.5">
      <c r="A37" s="5">
        <v>2023</v>
      </c>
      <c r="B37" s="6">
        <v>3.5</v>
      </c>
      <c r="C37" s="6">
        <v>4.75</v>
      </c>
      <c r="D37" s="7">
        <f>AVERAGE(D33:D36)</f>
        <v>14522.914592499999</v>
      </c>
      <c r="E37" s="6">
        <v>4.21</v>
      </c>
      <c r="F37" s="6" t="s">
        <v>15</v>
      </c>
      <c r="G37" s="6">
        <v>5.13</v>
      </c>
      <c r="H37" s="6">
        <v>8.3795423600000003</v>
      </c>
      <c r="I37" s="6">
        <v>92.5</v>
      </c>
      <c r="J37" s="6">
        <v>6.5</v>
      </c>
      <c r="K37" s="6">
        <v>-1.86</v>
      </c>
      <c r="L37" s="6">
        <v>1.36</v>
      </c>
      <c r="Q37" s="5">
        <v>2023</v>
      </c>
      <c r="R37" s="6">
        <f t="shared" si="5"/>
        <v>0</v>
      </c>
      <c r="S37" s="6">
        <f t="shared" si="5"/>
        <v>0</v>
      </c>
      <c r="T37" s="7">
        <f t="shared" si="5"/>
        <v>-187.08540750000066</v>
      </c>
      <c r="U37" s="6" t="str">
        <f t="shared" si="6"/>
        <v>CHECK</v>
      </c>
      <c r="V37" s="6">
        <f t="shared" si="2"/>
        <v>0.23999999999999977</v>
      </c>
      <c r="W37" s="6" t="e">
        <f t="shared" si="2"/>
        <v>#VALUE!</v>
      </c>
      <c r="X37" s="6">
        <f t="shared" si="2"/>
        <v>1.9999999999999574E-2</v>
      </c>
      <c r="Y37" s="6">
        <f t="shared" si="2"/>
        <v>0.39954235999999987</v>
      </c>
      <c r="Z37" s="6" t="str">
        <f t="shared" si="10"/>
        <v>OK</v>
      </c>
      <c r="AA37" s="6">
        <f t="shared" si="3"/>
        <v>0</v>
      </c>
      <c r="AB37" s="6">
        <f t="shared" si="3"/>
        <v>0</v>
      </c>
      <c r="AC37" s="6">
        <f t="shared" si="3"/>
        <v>-6.2500000000000222E-2</v>
      </c>
      <c r="AD37" s="6" t="str">
        <f t="shared" si="8"/>
        <v>OK</v>
      </c>
      <c r="AE37" s="6">
        <f t="shared" si="4"/>
        <v>7.5000000000002842E-3</v>
      </c>
      <c r="AF37" s="6" t="str">
        <f t="shared" ref="AF37" si="11">IF(AND(T37=0,AE37=0),"OK",IF(AND(T37&lt;0,AE37&gt;0),"OK",IF(AND(T37&gt;0,AE37&lt;0),"OK","CHECK")))</f>
        <v>OK</v>
      </c>
    </row>
    <row r="39" spans="1:32" ht="15.7" x14ac:dyDescent="0.5">
      <c r="A39" s="2" t="s">
        <v>30</v>
      </c>
      <c r="B39" s="3" t="s">
        <v>31</v>
      </c>
      <c r="C39" s="3"/>
      <c r="D39" s="3"/>
      <c r="E39" s="3"/>
      <c r="F39" s="3"/>
      <c r="G39" s="3"/>
      <c r="H39" s="3"/>
      <c r="I39" s="3"/>
      <c r="J39" s="3"/>
      <c r="K39" s="3"/>
      <c r="L39" s="3"/>
      <c r="Q39" s="2" t="s">
        <v>1</v>
      </c>
      <c r="R39" s="3" t="s">
        <v>2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15.7" x14ac:dyDescent="0.5">
      <c r="A40" s="2"/>
      <c r="B40" s="4" t="s">
        <v>3</v>
      </c>
      <c r="C40" s="4" t="s">
        <v>4</v>
      </c>
      <c r="D40" s="4" t="s">
        <v>5</v>
      </c>
      <c r="E40" s="4" t="s">
        <v>6</v>
      </c>
      <c r="F40" s="4" t="s">
        <v>7</v>
      </c>
      <c r="G40" s="4" t="s">
        <v>8</v>
      </c>
      <c r="H40" s="4" t="s">
        <v>9</v>
      </c>
      <c r="I40" s="4" t="s">
        <v>10</v>
      </c>
      <c r="J40" s="4" t="s">
        <v>11</v>
      </c>
      <c r="K40" s="4" t="s">
        <v>12</v>
      </c>
      <c r="L40" s="4" t="s">
        <v>13</v>
      </c>
      <c r="Q40" s="2"/>
      <c r="R40" s="4" t="s">
        <v>3</v>
      </c>
      <c r="S40" s="4" t="s">
        <v>4</v>
      </c>
      <c r="T40" s="4" t="s">
        <v>5</v>
      </c>
      <c r="U40" s="4"/>
      <c r="V40" s="4" t="s">
        <v>6</v>
      </c>
      <c r="W40" s="4" t="s">
        <v>7</v>
      </c>
      <c r="X40" s="4" t="s">
        <v>8</v>
      </c>
      <c r="Y40" s="4" t="s">
        <v>9</v>
      </c>
      <c r="Z40" s="4"/>
      <c r="AA40" s="4" t="s">
        <v>10</v>
      </c>
      <c r="AB40" s="4" t="s">
        <v>11</v>
      </c>
      <c r="AC40" s="4" t="s">
        <v>12</v>
      </c>
      <c r="AD40" s="4"/>
      <c r="AE40" s="4" t="s">
        <v>13</v>
      </c>
    </row>
    <row r="41" spans="1:32" ht="16.7" x14ac:dyDescent="0.5">
      <c r="A41" s="5">
        <v>2020</v>
      </c>
      <c r="B41" s="6">
        <v>3.75</v>
      </c>
      <c r="C41" s="6">
        <v>5</v>
      </c>
      <c r="D41" s="7">
        <v>14530</v>
      </c>
      <c r="E41" s="6">
        <v>1.68</v>
      </c>
      <c r="F41" s="6">
        <v>0</v>
      </c>
      <c r="G41" s="6">
        <v>-2.0699999999999998</v>
      </c>
      <c r="H41" s="6">
        <v>-2.41</v>
      </c>
      <c r="I41" s="6">
        <v>92.5</v>
      </c>
      <c r="J41" s="6">
        <v>4</v>
      </c>
      <c r="K41" s="6">
        <v>-0.41799480846663573</v>
      </c>
      <c r="L41" s="6">
        <v>0.74338315974066216</v>
      </c>
      <c r="Q41" s="5">
        <v>2020</v>
      </c>
      <c r="R41" s="6">
        <f>B41-B3</f>
        <v>0</v>
      </c>
      <c r="S41" s="6">
        <f t="shared" ref="S41:T41" si="12">C41-C3</f>
        <v>0</v>
      </c>
      <c r="T41" s="7">
        <f t="shared" si="12"/>
        <v>0</v>
      </c>
      <c r="U41" s="7"/>
      <c r="V41" s="6">
        <f t="shared" ref="V41:Y56" si="13">E41-E3</f>
        <v>0</v>
      </c>
      <c r="W41" s="6">
        <f t="shared" si="13"/>
        <v>0</v>
      </c>
      <c r="X41" s="6">
        <f t="shared" si="13"/>
        <v>0</v>
      </c>
      <c r="Y41" s="6">
        <f t="shared" si="13"/>
        <v>0</v>
      </c>
      <c r="Z41" s="6"/>
      <c r="AA41" s="6">
        <f t="shared" ref="AA41:AC56" si="14">I41-I3</f>
        <v>0</v>
      </c>
      <c r="AB41" s="6">
        <f t="shared" si="14"/>
        <v>0</v>
      </c>
      <c r="AC41" s="6">
        <f t="shared" si="14"/>
        <v>0</v>
      </c>
      <c r="AD41" s="6"/>
      <c r="AE41" s="6">
        <f t="shared" ref="AE41:AE56" si="15">L41-L3</f>
        <v>0</v>
      </c>
      <c r="AF41" s="6"/>
    </row>
    <row r="42" spans="1:32" ht="16.7" x14ac:dyDescent="0.5">
      <c r="A42" s="8" t="s">
        <v>14</v>
      </c>
      <c r="B42" s="9">
        <v>3.5</v>
      </c>
      <c r="C42" s="9">
        <v>4.75</v>
      </c>
      <c r="D42" s="10">
        <v>14157</v>
      </c>
      <c r="E42" s="11">
        <v>1.3655462199999999</v>
      </c>
      <c r="F42" s="9" t="s">
        <v>15</v>
      </c>
      <c r="G42" s="11">
        <v>-0.69670625552852306</v>
      </c>
      <c r="H42" s="9">
        <v>-3.75</v>
      </c>
      <c r="I42" s="9">
        <v>92.5</v>
      </c>
      <c r="J42" s="9">
        <v>3.5</v>
      </c>
      <c r="K42" s="9">
        <v>-0.39196914782882664</v>
      </c>
      <c r="L42" s="9">
        <v>2.0484564275144757</v>
      </c>
      <c r="Q42" s="8" t="s">
        <v>14</v>
      </c>
      <c r="R42" s="9">
        <f t="shared" ref="R42:T56" si="16">B42-B4</f>
        <v>0</v>
      </c>
      <c r="S42" s="9">
        <f t="shared" si="16"/>
        <v>0</v>
      </c>
      <c r="T42" s="10">
        <f t="shared" si="16"/>
        <v>0</v>
      </c>
      <c r="U42" s="10"/>
      <c r="V42" s="11">
        <f t="shared" si="13"/>
        <v>0</v>
      </c>
      <c r="W42" s="9" t="e">
        <f t="shared" si="13"/>
        <v>#VALUE!</v>
      </c>
      <c r="X42" s="11">
        <f t="shared" si="13"/>
        <v>0</v>
      </c>
      <c r="Y42" s="9">
        <f t="shared" si="13"/>
        <v>0</v>
      </c>
      <c r="Z42" s="9" t="str">
        <f>IF(AND(X42&gt;=0,Y42&gt;=0),"OK",IF(AND(X42&lt;0,Y42&lt;0),"OK","CHECK"))</f>
        <v>OK</v>
      </c>
      <c r="AA42" s="9">
        <f t="shared" si="14"/>
        <v>0</v>
      </c>
      <c r="AB42" s="9">
        <f t="shared" si="14"/>
        <v>0</v>
      </c>
      <c r="AC42" s="9">
        <f t="shared" si="14"/>
        <v>0</v>
      </c>
      <c r="AD42" s="9" t="str">
        <f t="shared" ref="AD42:AD56" si="17">IF(AND(X42=0,AC42=0),"OK",IF(AND(X42&lt;0,AC42&gt;0),"OK",IF(AND(X42&gt;0,AC42&lt;0),"OK","CHECK")))</f>
        <v>OK</v>
      </c>
      <c r="AE42" s="9">
        <f t="shared" si="15"/>
        <v>0</v>
      </c>
      <c r="AF42" s="9" t="str">
        <f t="shared" ref="AF42:AF56" si="18">IF(AND(T42=0,AE42=0),"OK",IF(AND(T42&lt;0,AE42&gt;0),"OK",IF(AND(T42&gt;0,AE42&lt;0),"OK","CHECK")))</f>
        <v>OK</v>
      </c>
    </row>
    <row r="43" spans="1:32" ht="16.7" x14ac:dyDescent="0.5">
      <c r="A43" s="8" t="s">
        <v>16</v>
      </c>
      <c r="B43" s="12">
        <v>3.5</v>
      </c>
      <c r="C43" s="12">
        <v>4.75</v>
      </c>
      <c r="D43" s="13">
        <v>14399</v>
      </c>
      <c r="E43" s="9">
        <v>1.3325718600000001</v>
      </c>
      <c r="F43" s="12" t="s">
        <v>15</v>
      </c>
      <c r="G43" s="9">
        <v>7.0666777700000001</v>
      </c>
      <c r="H43" s="12">
        <v>0.59</v>
      </c>
      <c r="I43" s="12">
        <v>92.5</v>
      </c>
      <c r="J43" s="12">
        <v>3.5</v>
      </c>
      <c r="K43" s="12">
        <v>-0.66535530139147814</v>
      </c>
      <c r="L43" s="12">
        <v>0.57071853422981433</v>
      </c>
      <c r="Q43" s="8" t="s">
        <v>16</v>
      </c>
      <c r="R43" s="12">
        <f t="shared" si="16"/>
        <v>0</v>
      </c>
      <c r="S43" s="12">
        <f t="shared" si="16"/>
        <v>0</v>
      </c>
      <c r="T43" s="13">
        <f t="shared" si="16"/>
        <v>0</v>
      </c>
      <c r="U43" s="58"/>
      <c r="V43" s="9">
        <f t="shared" si="13"/>
        <v>0</v>
      </c>
      <c r="W43" s="12" t="e">
        <f t="shared" si="13"/>
        <v>#VALUE!</v>
      </c>
      <c r="X43" s="9">
        <f t="shared" si="13"/>
        <v>0</v>
      </c>
      <c r="Y43" s="12">
        <f t="shared" si="13"/>
        <v>0</v>
      </c>
      <c r="Z43" s="9" t="str">
        <f>IF(AND(X43&gt;=0,Y43&gt;=0),"OK",IF(AND(X43&lt;0,Y43&lt;0),"OK","CHECK"))</f>
        <v>OK</v>
      </c>
      <c r="AA43" s="12">
        <f t="shared" si="14"/>
        <v>0</v>
      </c>
      <c r="AB43" s="12">
        <f t="shared" si="14"/>
        <v>0</v>
      </c>
      <c r="AC43" s="12">
        <f t="shared" si="14"/>
        <v>0</v>
      </c>
      <c r="AD43" s="9" t="str">
        <f t="shared" si="17"/>
        <v>OK</v>
      </c>
      <c r="AE43" s="12">
        <f t="shared" si="15"/>
        <v>0</v>
      </c>
      <c r="AF43" s="9" t="str">
        <f t="shared" si="18"/>
        <v>OK</v>
      </c>
    </row>
    <row r="44" spans="1:32" ht="16.7" x14ac:dyDescent="0.5">
      <c r="A44" s="8" t="s">
        <v>17</v>
      </c>
      <c r="B44" s="12">
        <v>3.5</v>
      </c>
      <c r="C44" s="12">
        <v>4.75</v>
      </c>
      <c r="D44" s="14">
        <v>14373</v>
      </c>
      <c r="E44" s="12">
        <v>1.60228897</v>
      </c>
      <c r="F44" s="12" t="s">
        <v>15</v>
      </c>
      <c r="G44" s="12">
        <v>3.50857763</v>
      </c>
      <c r="H44" s="12">
        <v>2.21</v>
      </c>
      <c r="I44" s="12">
        <v>92.5</v>
      </c>
      <c r="J44" s="12">
        <v>3.5</v>
      </c>
      <c r="K44" s="12">
        <v>1.652165481107136</v>
      </c>
      <c r="L44" s="12">
        <v>2.226707337773246</v>
      </c>
      <c r="Q44" s="8" t="s">
        <v>17</v>
      </c>
      <c r="R44" s="12">
        <f t="shared" si="16"/>
        <v>0</v>
      </c>
      <c r="S44" s="12">
        <f t="shared" si="16"/>
        <v>0</v>
      </c>
      <c r="T44" s="14">
        <f t="shared" si="16"/>
        <v>0</v>
      </c>
      <c r="U44" s="14"/>
      <c r="V44" s="12">
        <f t="shared" si="13"/>
        <v>0</v>
      </c>
      <c r="W44" s="12" t="e">
        <f t="shared" si="13"/>
        <v>#VALUE!</v>
      </c>
      <c r="X44" s="12">
        <f t="shared" si="13"/>
        <v>0</v>
      </c>
      <c r="Y44" s="12">
        <f t="shared" si="13"/>
        <v>0</v>
      </c>
      <c r="Z44" s="9" t="str">
        <f t="shared" ref="Z44:Z46" si="19">IF(AND(X44&gt;=0,Y44&gt;=0),"OK",IF(AND(X44&lt;0,Y44&lt;0),"OK","CHECK"))</f>
        <v>OK</v>
      </c>
      <c r="AA44" s="12">
        <f t="shared" si="14"/>
        <v>0</v>
      </c>
      <c r="AB44" s="12">
        <f t="shared" si="14"/>
        <v>0</v>
      </c>
      <c r="AC44" s="12">
        <f t="shared" si="14"/>
        <v>0</v>
      </c>
      <c r="AD44" s="9" t="str">
        <f t="shared" si="17"/>
        <v>OK</v>
      </c>
      <c r="AE44" s="12">
        <f t="shared" si="15"/>
        <v>0</v>
      </c>
      <c r="AF44" s="9" t="str">
        <f t="shared" si="18"/>
        <v>OK</v>
      </c>
    </row>
    <row r="45" spans="1:32" ht="16.7" x14ac:dyDescent="0.5">
      <c r="A45" s="8" t="s">
        <v>18</v>
      </c>
      <c r="B45" s="15">
        <v>3.5</v>
      </c>
      <c r="C45" s="15">
        <v>4.75</v>
      </c>
      <c r="D45" s="16">
        <v>14259</v>
      </c>
      <c r="E45" s="15">
        <v>1.87</v>
      </c>
      <c r="F45" s="15" t="s">
        <v>15</v>
      </c>
      <c r="G45" s="15">
        <v>5.0199999999999996</v>
      </c>
      <c r="H45" s="15">
        <v>5.24</v>
      </c>
      <c r="I45" s="15">
        <v>92.5</v>
      </c>
      <c r="J45" s="15">
        <v>3.5</v>
      </c>
      <c r="K45" s="15">
        <v>0.44879255944160557</v>
      </c>
      <c r="L45" s="15">
        <v>-0.76641655793259134</v>
      </c>
      <c r="Q45" s="8" t="s">
        <v>18</v>
      </c>
      <c r="R45" s="15">
        <f t="shared" si="16"/>
        <v>0</v>
      </c>
      <c r="S45" s="15">
        <f t="shared" si="16"/>
        <v>0</v>
      </c>
      <c r="T45" s="16">
        <f t="shared" si="16"/>
        <v>0</v>
      </c>
      <c r="U45" s="16"/>
      <c r="V45" s="15">
        <f t="shared" si="13"/>
        <v>0</v>
      </c>
      <c r="W45" s="15" t="e">
        <f t="shared" si="13"/>
        <v>#VALUE!</v>
      </c>
      <c r="X45" s="15">
        <f t="shared" si="13"/>
        <v>0</v>
      </c>
      <c r="Y45" s="15">
        <f t="shared" si="13"/>
        <v>0</v>
      </c>
      <c r="Z45" s="9" t="str">
        <f t="shared" si="19"/>
        <v>OK</v>
      </c>
      <c r="AA45" s="15">
        <f t="shared" si="14"/>
        <v>0</v>
      </c>
      <c r="AB45" s="15">
        <f t="shared" si="14"/>
        <v>0</v>
      </c>
      <c r="AC45" s="15">
        <f t="shared" si="14"/>
        <v>0</v>
      </c>
      <c r="AD45" s="9" t="str">
        <f t="shared" si="17"/>
        <v>OK</v>
      </c>
      <c r="AE45" s="15">
        <f t="shared" si="15"/>
        <v>0</v>
      </c>
      <c r="AF45" s="9" t="str">
        <f t="shared" si="18"/>
        <v>OK</v>
      </c>
    </row>
    <row r="46" spans="1:32" ht="16.7" x14ac:dyDescent="0.5">
      <c r="A46" s="5">
        <v>2021</v>
      </c>
      <c r="B46" s="6">
        <v>3.5</v>
      </c>
      <c r="C46" s="6">
        <v>4.75</v>
      </c>
      <c r="D46" s="7">
        <v>14300</v>
      </c>
      <c r="E46" s="6">
        <v>1.87</v>
      </c>
      <c r="F46" s="6" t="s">
        <v>15</v>
      </c>
      <c r="G46" s="6">
        <v>3.69</v>
      </c>
      <c r="H46" s="6">
        <v>5.24</v>
      </c>
      <c r="I46" s="6">
        <v>92.5</v>
      </c>
      <c r="J46" s="6">
        <v>3.5</v>
      </c>
      <c r="K46" s="6">
        <v>0.28324401547825595</v>
      </c>
      <c r="L46" s="6">
        <v>0.98393558591356756</v>
      </c>
      <c r="Q46" s="5">
        <v>2021</v>
      </c>
      <c r="R46" s="6">
        <f t="shared" si="16"/>
        <v>0</v>
      </c>
      <c r="S46" s="6">
        <f t="shared" si="16"/>
        <v>0</v>
      </c>
      <c r="T46" s="7">
        <f t="shared" si="16"/>
        <v>0</v>
      </c>
      <c r="U46" s="6" t="str">
        <f t="shared" ref="U46:U56" si="20">IF(AND(V46&gt;=0,T46&gt;=0),"OK",IF(AND(V46&lt;0,T46&lt;0),"OK","CHECK"))</f>
        <v>OK</v>
      </c>
      <c r="V46" s="6">
        <f t="shared" si="13"/>
        <v>0</v>
      </c>
      <c r="W46" s="6" t="e">
        <f t="shared" si="13"/>
        <v>#VALUE!</v>
      </c>
      <c r="X46" s="6">
        <f t="shared" si="13"/>
        <v>0</v>
      </c>
      <c r="Y46" s="6">
        <f t="shared" si="13"/>
        <v>0</v>
      </c>
      <c r="Z46" s="6" t="str">
        <f t="shared" si="19"/>
        <v>OK</v>
      </c>
      <c r="AA46" s="6">
        <f t="shared" si="14"/>
        <v>0</v>
      </c>
      <c r="AB46" s="6">
        <f t="shared" si="14"/>
        <v>0</v>
      </c>
      <c r="AC46" s="6">
        <f t="shared" si="14"/>
        <v>0</v>
      </c>
      <c r="AD46" s="6" t="str">
        <f t="shared" si="17"/>
        <v>OK</v>
      </c>
      <c r="AE46" s="6">
        <f t="shared" si="15"/>
        <v>0</v>
      </c>
      <c r="AF46" s="6" t="str">
        <f t="shared" si="18"/>
        <v>OK</v>
      </c>
    </row>
    <row r="47" spans="1:32" ht="16.7" x14ac:dyDescent="0.5">
      <c r="A47" s="8" t="s">
        <v>19</v>
      </c>
      <c r="B47" s="9">
        <v>3.5</v>
      </c>
      <c r="C47" s="9">
        <v>4.75</v>
      </c>
      <c r="D47" s="17">
        <v>14470</v>
      </c>
      <c r="E47" s="9">
        <v>2.44</v>
      </c>
      <c r="F47" s="9" t="s">
        <v>15</v>
      </c>
      <c r="G47" s="9">
        <v>4.49</v>
      </c>
      <c r="H47" s="9">
        <v>5.97</v>
      </c>
      <c r="I47" s="9">
        <v>92.5</v>
      </c>
      <c r="J47" s="9">
        <v>5</v>
      </c>
      <c r="K47" s="9">
        <v>-0.9</v>
      </c>
      <c r="L47" s="9">
        <v>0.61</v>
      </c>
      <c r="Q47" s="8" t="s">
        <v>19</v>
      </c>
      <c r="R47" s="9">
        <f t="shared" si="16"/>
        <v>0</v>
      </c>
      <c r="S47" s="9">
        <f t="shared" si="16"/>
        <v>0</v>
      </c>
      <c r="T47" s="17">
        <f t="shared" si="16"/>
        <v>0</v>
      </c>
      <c r="U47" s="9" t="str">
        <f t="shared" si="20"/>
        <v>OK</v>
      </c>
      <c r="V47" s="9">
        <f t="shared" si="13"/>
        <v>0</v>
      </c>
      <c r="W47" s="9" t="e">
        <f t="shared" si="13"/>
        <v>#VALUE!</v>
      </c>
      <c r="X47" s="9">
        <f t="shared" si="13"/>
        <v>0</v>
      </c>
      <c r="Y47" s="9">
        <f t="shared" si="13"/>
        <v>0</v>
      </c>
      <c r="Z47" s="9" t="str">
        <f>IF(AND(X47&gt;=0,Y47&gt;=0),"OK",IF(AND(X47&lt;0,Y47&lt;0),"OK","CHECK"))</f>
        <v>OK</v>
      </c>
      <c r="AA47" s="9">
        <f t="shared" si="14"/>
        <v>0</v>
      </c>
      <c r="AB47" s="9">
        <f t="shared" si="14"/>
        <v>0</v>
      </c>
      <c r="AC47" s="9">
        <f t="shared" si="14"/>
        <v>-1.8717469809548248E-3</v>
      </c>
      <c r="AD47" s="9" t="str">
        <f t="shared" si="17"/>
        <v>CHECK</v>
      </c>
      <c r="AE47" s="9">
        <f t="shared" si="15"/>
        <v>2.4551078595980158E-3</v>
      </c>
      <c r="AF47" s="9" t="str">
        <f t="shared" si="18"/>
        <v>CHECK</v>
      </c>
    </row>
    <row r="48" spans="1:32" ht="16.7" x14ac:dyDescent="0.5">
      <c r="A48" s="8" t="s">
        <v>20</v>
      </c>
      <c r="B48" s="12">
        <v>3.5</v>
      </c>
      <c r="C48" s="12">
        <v>4.75</v>
      </c>
      <c r="D48" s="13">
        <v>14580</v>
      </c>
      <c r="E48" s="12">
        <v>3.56</v>
      </c>
      <c r="F48" s="12" t="s">
        <v>15</v>
      </c>
      <c r="G48" s="12">
        <v>4.96</v>
      </c>
      <c r="H48" s="12">
        <v>6.84</v>
      </c>
      <c r="I48" s="12">
        <v>92.5</v>
      </c>
      <c r="J48" s="12">
        <v>6</v>
      </c>
      <c r="K48" s="12">
        <v>-1.03</v>
      </c>
      <c r="L48" s="12">
        <v>1.3</v>
      </c>
      <c r="Q48" s="8" t="s">
        <v>20</v>
      </c>
      <c r="R48" s="12">
        <f t="shared" si="16"/>
        <v>0</v>
      </c>
      <c r="S48" s="12">
        <f t="shared" si="16"/>
        <v>0</v>
      </c>
      <c r="T48" s="13">
        <f t="shared" si="16"/>
        <v>0</v>
      </c>
      <c r="U48" s="9" t="str">
        <f t="shared" si="20"/>
        <v>CHECK</v>
      </c>
      <c r="V48" s="12">
        <f t="shared" si="13"/>
        <v>-0.10000000000000009</v>
      </c>
      <c r="W48" s="12" t="e">
        <f t="shared" si="13"/>
        <v>#VALUE!</v>
      </c>
      <c r="X48" s="12">
        <f t="shared" si="13"/>
        <v>0</v>
      </c>
      <c r="Y48" s="12">
        <f t="shared" si="13"/>
        <v>0</v>
      </c>
      <c r="Z48" s="9" t="str">
        <f t="shared" ref="Z48:Z56" si="21">IF(AND(X48&gt;=0,Y48&gt;=0),"OK",IF(AND(X48&lt;0,Y48&lt;0),"OK","CHECK"))</f>
        <v>OK</v>
      </c>
      <c r="AA48" s="12">
        <f t="shared" si="14"/>
        <v>0</v>
      </c>
      <c r="AB48" s="12">
        <f t="shared" si="14"/>
        <v>0</v>
      </c>
      <c r="AC48" s="12">
        <f t="shared" si="14"/>
        <v>1.419288610950975E-3</v>
      </c>
      <c r="AD48" s="9" t="str">
        <f t="shared" si="17"/>
        <v>CHECK</v>
      </c>
      <c r="AE48" s="12">
        <f t="shared" si="15"/>
        <v>-3.344025190983313E-4</v>
      </c>
      <c r="AF48" s="9" t="str">
        <f t="shared" si="18"/>
        <v>CHECK</v>
      </c>
    </row>
    <row r="49" spans="1:32" ht="16.7" x14ac:dyDescent="0.5">
      <c r="A49" s="8" t="s">
        <v>21</v>
      </c>
      <c r="B49" s="12">
        <v>3.5</v>
      </c>
      <c r="C49" s="12">
        <v>4.75</v>
      </c>
      <c r="D49" s="13">
        <v>14630</v>
      </c>
      <c r="E49" s="12">
        <v>4.01</v>
      </c>
      <c r="F49" s="12" t="s">
        <v>15</v>
      </c>
      <c r="G49" s="12">
        <v>5.24</v>
      </c>
      <c r="H49" s="12">
        <v>6.76</v>
      </c>
      <c r="I49" s="12">
        <v>92.5</v>
      </c>
      <c r="J49" s="12">
        <v>6.5</v>
      </c>
      <c r="K49" s="12">
        <v>-1.31</v>
      </c>
      <c r="L49" s="12">
        <v>2.0299999999999998</v>
      </c>
      <c r="Q49" s="8" t="s">
        <v>21</v>
      </c>
      <c r="R49" s="12">
        <f t="shared" si="16"/>
        <v>0</v>
      </c>
      <c r="S49" s="12">
        <f t="shared" si="16"/>
        <v>0</v>
      </c>
      <c r="T49" s="13">
        <f t="shared" si="16"/>
        <v>-50</v>
      </c>
      <c r="U49" s="9" t="str">
        <f t="shared" si="20"/>
        <v>OK</v>
      </c>
      <c r="V49" s="12">
        <f t="shared" si="13"/>
        <v>-1.4400000000000004</v>
      </c>
      <c r="W49" s="12" t="e">
        <f t="shared" si="13"/>
        <v>#VALUE!</v>
      </c>
      <c r="X49" s="12">
        <f t="shared" si="13"/>
        <v>7.0000000000000284E-2</v>
      </c>
      <c r="Y49" s="12">
        <f t="shared" si="13"/>
        <v>5.1428571428570713E-2</v>
      </c>
      <c r="Z49" s="9" t="str">
        <f t="shared" si="21"/>
        <v>OK</v>
      </c>
      <c r="AA49" s="12">
        <f t="shared" si="14"/>
        <v>0</v>
      </c>
      <c r="AB49" s="12">
        <f t="shared" si="14"/>
        <v>0</v>
      </c>
      <c r="AC49" s="12">
        <f t="shared" si="14"/>
        <v>-2.4747377131263404E-2</v>
      </c>
      <c r="AD49" s="9" t="str">
        <f t="shared" si="17"/>
        <v>OK</v>
      </c>
      <c r="AE49" s="12">
        <f t="shared" si="15"/>
        <v>0.10604539488918641</v>
      </c>
      <c r="AF49" s="9" t="str">
        <f t="shared" si="18"/>
        <v>OK</v>
      </c>
    </row>
    <row r="50" spans="1:32" ht="16.7" x14ac:dyDescent="0.5">
      <c r="A50" s="8" t="s">
        <v>22</v>
      </c>
      <c r="B50" s="12">
        <v>3.5</v>
      </c>
      <c r="C50" s="12">
        <v>4.75</v>
      </c>
      <c r="D50" s="16">
        <v>14650</v>
      </c>
      <c r="E50" s="12">
        <v>3.88</v>
      </c>
      <c r="F50" s="12" t="s">
        <v>15</v>
      </c>
      <c r="G50" s="12">
        <v>5</v>
      </c>
      <c r="H50" s="12">
        <v>7.03</v>
      </c>
      <c r="I50" s="12">
        <v>92.5</v>
      </c>
      <c r="J50" s="12">
        <v>6.5</v>
      </c>
      <c r="K50" s="12">
        <v>-1.46</v>
      </c>
      <c r="L50" s="12">
        <v>1.69</v>
      </c>
      <c r="Q50" s="8" t="s">
        <v>22</v>
      </c>
      <c r="R50" s="12">
        <f t="shared" si="16"/>
        <v>0</v>
      </c>
      <c r="S50" s="12">
        <f t="shared" si="16"/>
        <v>0</v>
      </c>
      <c r="T50" s="16">
        <f t="shared" si="16"/>
        <v>-40</v>
      </c>
      <c r="U50" s="9" t="str">
        <f t="shared" si="20"/>
        <v>OK</v>
      </c>
      <c r="V50" s="12">
        <f t="shared" si="13"/>
        <v>-1.38</v>
      </c>
      <c r="W50" s="12" t="e">
        <f t="shared" si="13"/>
        <v>#VALUE!</v>
      </c>
      <c r="X50" s="12">
        <f t="shared" si="13"/>
        <v>9.9999999999999645E-2</v>
      </c>
      <c r="Y50" s="12">
        <f t="shared" si="13"/>
        <v>4.0000000000000036E-2</v>
      </c>
      <c r="Z50" s="9" t="str">
        <f t="shared" si="21"/>
        <v>OK</v>
      </c>
      <c r="AA50" s="12">
        <f t="shared" si="14"/>
        <v>0</v>
      </c>
      <c r="AB50" s="12">
        <f t="shared" si="14"/>
        <v>0</v>
      </c>
      <c r="AC50" s="12">
        <f t="shared" si="14"/>
        <v>-7.1886665250495696E-3</v>
      </c>
      <c r="AD50" s="9" t="str">
        <f t="shared" si="17"/>
        <v>OK</v>
      </c>
      <c r="AE50" s="12">
        <f t="shared" si="15"/>
        <v>1.9308122501880076E-2</v>
      </c>
      <c r="AF50" s="9" t="str">
        <f t="shared" si="18"/>
        <v>OK</v>
      </c>
    </row>
    <row r="51" spans="1:32" ht="16.7" x14ac:dyDescent="0.5">
      <c r="A51" s="5">
        <v>2022</v>
      </c>
      <c r="B51" s="6">
        <v>3.5</v>
      </c>
      <c r="C51" s="6">
        <v>4.75</v>
      </c>
      <c r="D51" s="7">
        <v>14580</v>
      </c>
      <c r="E51" s="6">
        <v>3.88</v>
      </c>
      <c r="F51" s="6" t="s">
        <v>15</v>
      </c>
      <c r="G51" s="6">
        <v>4.93</v>
      </c>
      <c r="H51" s="6">
        <v>7.03</v>
      </c>
      <c r="I51" s="6">
        <v>92.5</v>
      </c>
      <c r="J51" s="6">
        <v>6.5</v>
      </c>
      <c r="K51" s="6">
        <v>-1.175</v>
      </c>
      <c r="L51" s="6">
        <v>1.4075</v>
      </c>
      <c r="Q51" s="5">
        <v>2022</v>
      </c>
      <c r="R51" s="6">
        <f t="shared" si="16"/>
        <v>0</v>
      </c>
      <c r="S51" s="6">
        <f t="shared" si="16"/>
        <v>0</v>
      </c>
      <c r="T51" s="7">
        <f t="shared" si="16"/>
        <v>-30</v>
      </c>
      <c r="U51" s="6" t="str">
        <f t="shared" si="20"/>
        <v>OK</v>
      </c>
      <c r="V51" s="6">
        <f t="shared" si="13"/>
        <v>-1.38</v>
      </c>
      <c r="W51" s="6" t="e">
        <f t="shared" si="13"/>
        <v>#VALUE!</v>
      </c>
      <c r="X51" s="6">
        <f t="shared" si="13"/>
        <v>4.9999999999999822E-2</v>
      </c>
      <c r="Y51" s="6">
        <f t="shared" si="13"/>
        <v>4.0000000000000036E-2</v>
      </c>
      <c r="Z51" s="6" t="str">
        <f t="shared" si="21"/>
        <v>OK</v>
      </c>
      <c r="AA51" s="6">
        <f t="shared" si="14"/>
        <v>0</v>
      </c>
      <c r="AB51" s="6">
        <f t="shared" si="14"/>
        <v>0</v>
      </c>
      <c r="AC51" s="6">
        <f t="shared" si="14"/>
        <v>-2.9019944638701833E-3</v>
      </c>
      <c r="AD51" s="6" t="str">
        <f t="shared" si="17"/>
        <v>OK</v>
      </c>
      <c r="AE51" s="6">
        <f t="shared" si="15"/>
        <v>1.9675668568854388E-2</v>
      </c>
      <c r="AF51" s="6" t="str">
        <f t="shared" si="18"/>
        <v>OK</v>
      </c>
    </row>
    <row r="52" spans="1:32" ht="16.7" x14ac:dyDescent="0.5">
      <c r="A52" s="8" t="s">
        <v>23</v>
      </c>
      <c r="B52" s="9">
        <v>3.5</v>
      </c>
      <c r="C52" s="9">
        <v>4.75</v>
      </c>
      <c r="D52" s="17">
        <v>14660</v>
      </c>
      <c r="E52" s="9">
        <v>3.8050000000000002</v>
      </c>
      <c r="F52" s="9" t="s">
        <v>15</v>
      </c>
      <c r="G52" s="9">
        <v>5.14</v>
      </c>
      <c r="H52" s="9">
        <v>7.83</v>
      </c>
      <c r="I52" s="9">
        <v>92.5</v>
      </c>
      <c r="J52" s="9">
        <v>6.5</v>
      </c>
      <c r="K52" s="9">
        <v>-1.68</v>
      </c>
      <c r="L52" s="9">
        <v>1.4</v>
      </c>
      <c r="Q52" s="8" t="s">
        <v>23</v>
      </c>
      <c r="R52" s="9">
        <f t="shared" si="16"/>
        <v>0</v>
      </c>
      <c r="S52" s="9">
        <f t="shared" si="16"/>
        <v>0</v>
      </c>
      <c r="T52" s="17">
        <f t="shared" si="16"/>
        <v>-40</v>
      </c>
      <c r="U52" s="9" t="str">
        <f t="shared" si="20"/>
        <v>OK</v>
      </c>
      <c r="V52" s="9">
        <f t="shared" si="13"/>
        <v>-1.2049999999999996</v>
      </c>
      <c r="W52" s="9" t="e">
        <f t="shared" si="13"/>
        <v>#VALUE!</v>
      </c>
      <c r="X52" s="9">
        <f t="shared" si="13"/>
        <v>8.0000000000000071E-2</v>
      </c>
      <c r="Y52" s="9">
        <f t="shared" si="13"/>
        <v>6.0000000000000497E-2</v>
      </c>
      <c r="Z52" s="9" t="str">
        <f t="shared" si="21"/>
        <v>OK</v>
      </c>
      <c r="AA52" s="9">
        <f t="shared" si="14"/>
        <v>0</v>
      </c>
      <c r="AB52" s="9">
        <f t="shared" si="14"/>
        <v>0</v>
      </c>
      <c r="AC52" s="9">
        <f t="shared" si="14"/>
        <v>-2.0000000000000018E-2</v>
      </c>
      <c r="AD52" s="9" t="str">
        <f t="shared" si="17"/>
        <v>OK</v>
      </c>
      <c r="AE52" s="9">
        <f t="shared" si="15"/>
        <v>4.0000000000000036E-2</v>
      </c>
      <c r="AF52" s="9" t="str">
        <f t="shared" si="18"/>
        <v>OK</v>
      </c>
    </row>
    <row r="53" spans="1:32" ht="16.7" x14ac:dyDescent="0.5">
      <c r="A53" s="8" t="s">
        <v>24</v>
      </c>
      <c r="B53" s="12">
        <v>3.5</v>
      </c>
      <c r="C53" s="12">
        <v>4.75</v>
      </c>
      <c r="D53" s="13">
        <v>14670</v>
      </c>
      <c r="E53" s="12">
        <v>3.7500000000000004</v>
      </c>
      <c r="F53" s="12" t="s">
        <v>15</v>
      </c>
      <c r="G53" s="12">
        <v>5.18</v>
      </c>
      <c r="H53" s="12">
        <v>7.86</v>
      </c>
      <c r="I53" s="12">
        <v>92.5</v>
      </c>
      <c r="J53" s="12">
        <v>6.5</v>
      </c>
      <c r="K53" s="12">
        <v>-1.88</v>
      </c>
      <c r="L53" s="12">
        <v>1.43</v>
      </c>
      <c r="Q53" s="8" t="s">
        <v>24</v>
      </c>
      <c r="R53" s="12">
        <f t="shared" si="16"/>
        <v>0</v>
      </c>
      <c r="S53" s="12">
        <f t="shared" si="16"/>
        <v>0</v>
      </c>
      <c r="T53" s="13">
        <f t="shared" si="16"/>
        <v>-40</v>
      </c>
      <c r="U53" s="9" t="str">
        <f t="shared" si="20"/>
        <v>OK</v>
      </c>
      <c r="V53" s="12">
        <f t="shared" si="13"/>
        <v>-0.98</v>
      </c>
      <c r="W53" s="12" t="e">
        <f t="shared" si="13"/>
        <v>#VALUE!</v>
      </c>
      <c r="X53" s="12">
        <f t="shared" si="13"/>
        <v>4.9999999999999822E-2</v>
      </c>
      <c r="Y53" s="12">
        <f t="shared" si="13"/>
        <v>4.0000000000000036E-2</v>
      </c>
      <c r="Z53" s="9" t="str">
        <f t="shared" si="21"/>
        <v>OK</v>
      </c>
      <c r="AA53" s="12">
        <f t="shared" si="14"/>
        <v>0</v>
      </c>
      <c r="AB53" s="12">
        <f t="shared" si="14"/>
        <v>0</v>
      </c>
      <c r="AC53" s="12">
        <f t="shared" si="14"/>
        <v>-2.0000000000000018E-2</v>
      </c>
      <c r="AD53" s="9" t="str">
        <f t="shared" si="17"/>
        <v>OK</v>
      </c>
      <c r="AE53" s="12">
        <f t="shared" si="15"/>
        <v>4.0000000000000036E-2</v>
      </c>
      <c r="AF53" s="9" t="str">
        <f t="shared" si="18"/>
        <v>OK</v>
      </c>
    </row>
    <row r="54" spans="1:32" ht="16.7" x14ac:dyDescent="0.5">
      <c r="A54" s="8" t="s">
        <v>27</v>
      </c>
      <c r="B54" s="12">
        <v>3.5</v>
      </c>
      <c r="C54" s="12">
        <v>4.75</v>
      </c>
      <c r="D54" s="13">
        <v>14670</v>
      </c>
      <c r="E54" s="12">
        <v>3.64</v>
      </c>
      <c r="F54" s="12" t="s">
        <v>15</v>
      </c>
      <c r="G54" s="12">
        <v>5.23</v>
      </c>
      <c r="H54" s="12">
        <v>8.1</v>
      </c>
      <c r="I54" s="12">
        <v>92.5</v>
      </c>
      <c r="J54" s="12">
        <v>6.5</v>
      </c>
      <c r="K54" s="12">
        <v>-1.91</v>
      </c>
      <c r="L54" s="12">
        <v>1.44</v>
      </c>
      <c r="Q54" s="8" t="s">
        <v>27</v>
      </c>
      <c r="R54" s="12">
        <f t="shared" si="16"/>
        <v>0</v>
      </c>
      <c r="S54" s="12">
        <f t="shared" si="16"/>
        <v>0</v>
      </c>
      <c r="T54" s="13">
        <f t="shared" si="16"/>
        <v>-40</v>
      </c>
      <c r="U54" s="9" t="str">
        <f t="shared" si="20"/>
        <v>OK</v>
      </c>
      <c r="V54" s="12">
        <f t="shared" si="13"/>
        <v>-0.70999999999999952</v>
      </c>
      <c r="W54" s="12" t="e">
        <f t="shared" si="13"/>
        <v>#VALUE!</v>
      </c>
      <c r="X54" s="12">
        <f t="shared" si="13"/>
        <v>2.0000000000000462E-2</v>
      </c>
      <c r="Y54" s="12">
        <f t="shared" si="13"/>
        <v>1.7142857142856016E-2</v>
      </c>
      <c r="Z54" s="9" t="str">
        <f t="shared" si="21"/>
        <v>OK</v>
      </c>
      <c r="AA54" s="12">
        <f t="shared" si="14"/>
        <v>0</v>
      </c>
      <c r="AB54" s="12">
        <f t="shared" si="14"/>
        <v>0</v>
      </c>
      <c r="AC54" s="12">
        <f t="shared" si="14"/>
        <v>-2.0000000000000018E-2</v>
      </c>
      <c r="AD54" s="9" t="str">
        <f t="shared" si="17"/>
        <v>OK</v>
      </c>
      <c r="AE54" s="12">
        <f t="shared" si="15"/>
        <v>3.0000000000000027E-2</v>
      </c>
      <c r="AF54" s="9" t="str">
        <f t="shared" si="18"/>
        <v>OK</v>
      </c>
    </row>
    <row r="55" spans="1:32" ht="16.7" x14ac:dyDescent="0.5">
      <c r="A55" s="8" t="s">
        <v>28</v>
      </c>
      <c r="B55" s="15">
        <v>3.5</v>
      </c>
      <c r="C55" s="15">
        <v>4.75</v>
      </c>
      <c r="D55" s="16">
        <v>14680</v>
      </c>
      <c r="E55" s="18">
        <v>3.48</v>
      </c>
      <c r="F55" s="15" t="s">
        <v>15</v>
      </c>
      <c r="G55" s="18">
        <v>5.03</v>
      </c>
      <c r="H55" s="15">
        <v>8</v>
      </c>
      <c r="I55" s="15">
        <v>92.5</v>
      </c>
      <c r="J55" s="15">
        <v>6.5</v>
      </c>
      <c r="K55" s="15">
        <v>-1.79</v>
      </c>
      <c r="L55" s="15">
        <v>1.27</v>
      </c>
      <c r="Q55" s="8" t="s">
        <v>28</v>
      </c>
      <c r="R55" s="15">
        <f t="shared" si="16"/>
        <v>0</v>
      </c>
      <c r="S55" s="15">
        <f t="shared" si="16"/>
        <v>0</v>
      </c>
      <c r="T55" s="16">
        <f t="shared" si="16"/>
        <v>-40</v>
      </c>
      <c r="U55" s="9" t="str">
        <f t="shared" si="20"/>
        <v>OK</v>
      </c>
      <c r="V55" s="18">
        <f t="shared" si="13"/>
        <v>-0.49000000000000021</v>
      </c>
      <c r="W55" s="15" t="e">
        <f t="shared" si="13"/>
        <v>#VALUE!</v>
      </c>
      <c r="X55" s="18">
        <f t="shared" si="13"/>
        <v>1.0000000000000675E-2</v>
      </c>
      <c r="Y55" s="15">
        <f t="shared" si="13"/>
        <v>1.9999999999999574E-2</v>
      </c>
      <c r="Z55" s="9" t="str">
        <f t="shared" si="21"/>
        <v>OK</v>
      </c>
      <c r="AA55" s="15">
        <f t="shared" si="14"/>
        <v>0</v>
      </c>
      <c r="AB55" s="15">
        <f t="shared" si="14"/>
        <v>0</v>
      </c>
      <c r="AC55" s="15">
        <f t="shared" si="14"/>
        <v>-1.0000000000000009E-2</v>
      </c>
      <c r="AD55" s="9" t="str">
        <f t="shared" si="17"/>
        <v>OK</v>
      </c>
      <c r="AE55" s="15">
        <f t="shared" si="15"/>
        <v>2.0000000000000018E-2</v>
      </c>
      <c r="AF55" s="9" t="str">
        <f>IF(AND(T55=0,AE55=0),"OK",IF(AND(T55&lt;0,AE55&gt;0),"OK",IF(AND(T55&gt;0,AE55&lt;0),"OK","CHECK")))</f>
        <v>OK</v>
      </c>
    </row>
    <row r="56" spans="1:32" ht="16.7" x14ac:dyDescent="0.5">
      <c r="A56" s="5">
        <v>2023</v>
      </c>
      <c r="B56" s="6">
        <v>3.5</v>
      </c>
      <c r="C56" s="6">
        <v>4.75</v>
      </c>
      <c r="D56" s="7">
        <v>14670</v>
      </c>
      <c r="E56" s="6">
        <v>3.48</v>
      </c>
      <c r="F56" s="6" t="s">
        <v>15</v>
      </c>
      <c r="G56" s="6">
        <v>5.14</v>
      </c>
      <c r="H56" s="6">
        <v>8</v>
      </c>
      <c r="I56" s="6">
        <v>92.5</v>
      </c>
      <c r="J56" s="6">
        <v>6.5</v>
      </c>
      <c r="K56" s="6">
        <v>-1.8149999999999999</v>
      </c>
      <c r="L56" s="6">
        <v>1.3849999999999998</v>
      </c>
      <c r="Q56" s="5">
        <v>2023</v>
      </c>
      <c r="R56" s="6">
        <f t="shared" si="16"/>
        <v>0</v>
      </c>
      <c r="S56" s="6">
        <f t="shared" si="16"/>
        <v>0</v>
      </c>
      <c r="T56" s="7">
        <f t="shared" si="16"/>
        <v>-40</v>
      </c>
      <c r="U56" s="6" t="str">
        <f t="shared" si="20"/>
        <v>OK</v>
      </c>
      <c r="V56" s="6">
        <f t="shared" si="13"/>
        <v>-0.49000000000000021</v>
      </c>
      <c r="W56" s="6" t="e">
        <f t="shared" si="13"/>
        <v>#VALUE!</v>
      </c>
      <c r="X56" s="6">
        <f t="shared" si="13"/>
        <v>2.9999999999999361E-2</v>
      </c>
      <c r="Y56" s="6">
        <f t="shared" si="13"/>
        <v>1.9999999999999574E-2</v>
      </c>
      <c r="Z56" s="6" t="str">
        <f t="shared" si="21"/>
        <v>OK</v>
      </c>
      <c r="AA56" s="6">
        <f t="shared" si="14"/>
        <v>0</v>
      </c>
      <c r="AB56" s="6">
        <f t="shared" si="14"/>
        <v>0</v>
      </c>
      <c r="AC56" s="6">
        <f t="shared" si="14"/>
        <v>-1.7500000000000071E-2</v>
      </c>
      <c r="AD56" s="6" t="str">
        <f t="shared" si="17"/>
        <v>OK</v>
      </c>
      <c r="AE56" s="6">
        <f t="shared" si="15"/>
        <v>3.2499999999999973E-2</v>
      </c>
      <c r="AF56" s="6" t="str">
        <f t="shared" ref="AF56" si="22">IF(AND(T56=0,AE56=0),"OK",IF(AND(T56&lt;0,AE56&gt;0),"OK",IF(AND(T56&gt;0,AE56&lt;0),"OK","CHECK")))</f>
        <v>OK</v>
      </c>
    </row>
    <row r="58" spans="1:32" ht="16.7" x14ac:dyDescent="0.5">
      <c r="Q58" s="8" t="s">
        <v>37</v>
      </c>
      <c r="U58" s="59" t="s">
        <v>38</v>
      </c>
      <c r="V58" s="59"/>
      <c r="W58" s="59"/>
      <c r="X58" s="59"/>
      <c r="Y58" s="59"/>
      <c r="Z58" s="59" t="s">
        <v>39</v>
      </c>
      <c r="AA58" s="59"/>
      <c r="AB58" s="59"/>
      <c r="AC58" s="59"/>
      <c r="AD58" s="59" t="s">
        <v>40</v>
      </c>
      <c r="AE58" s="59"/>
      <c r="AF58" s="59" t="s">
        <v>41</v>
      </c>
    </row>
    <row r="59" spans="1:32" ht="16.7" x14ac:dyDescent="0.5">
      <c r="Q59" s="8" t="s">
        <v>42</v>
      </c>
      <c r="AF59" t="s">
        <v>43</v>
      </c>
    </row>
  </sheetData>
  <mergeCells count="10">
    <mergeCell ref="A39:A40"/>
    <mergeCell ref="B39:L39"/>
    <mergeCell ref="Q39:Q40"/>
    <mergeCell ref="R39:AE39"/>
    <mergeCell ref="A1:A2"/>
    <mergeCell ref="B1:L1"/>
    <mergeCell ref="A20:A21"/>
    <mergeCell ref="B20:L20"/>
    <mergeCell ref="Q20:Q21"/>
    <mergeCell ref="R20:AE20"/>
  </mergeCells>
  <conditionalFormatting sqref="Z42:Z45">
    <cfRule type="expression" dxfId="37" priority="37">
      <formula>Z42="CHECK"</formula>
    </cfRule>
    <cfRule type="expression" dxfId="36" priority="38">
      <formula>Z42="OK"</formula>
    </cfRule>
  </conditionalFormatting>
  <conditionalFormatting sqref="Z47:Z50">
    <cfRule type="expression" dxfId="35" priority="35">
      <formula>Z47="CHECK"</formula>
    </cfRule>
    <cfRule type="expression" dxfId="34" priority="36">
      <formula>Z47="OK"</formula>
    </cfRule>
  </conditionalFormatting>
  <conditionalFormatting sqref="AD47:AD50">
    <cfRule type="expression" dxfId="33" priority="33">
      <formula>AD47="CHECK"</formula>
    </cfRule>
    <cfRule type="expression" dxfId="32" priority="34">
      <formula>AD47="OK"</formula>
    </cfRule>
  </conditionalFormatting>
  <conditionalFormatting sqref="Z52:Z55">
    <cfRule type="expression" dxfId="31" priority="31">
      <formula>Z52="CHECK"</formula>
    </cfRule>
    <cfRule type="expression" dxfId="30" priority="32">
      <formula>Z52="OK"</formula>
    </cfRule>
  </conditionalFormatting>
  <conditionalFormatting sqref="AD52:AD55">
    <cfRule type="expression" dxfId="29" priority="29">
      <formula>AD52="CHECK"</formula>
    </cfRule>
    <cfRule type="expression" dxfId="28" priority="30">
      <formula>AD52="OK"</formula>
    </cfRule>
  </conditionalFormatting>
  <conditionalFormatting sqref="AD42:AD45">
    <cfRule type="expression" dxfId="27" priority="27">
      <formula>AD42="CHECK"</formula>
    </cfRule>
    <cfRule type="expression" dxfId="26" priority="28">
      <formula>AD42="OK"</formula>
    </cfRule>
  </conditionalFormatting>
  <conditionalFormatting sqref="AF52:AF55">
    <cfRule type="expression" dxfId="25" priority="25">
      <formula>AF52="CHECK"</formula>
    </cfRule>
    <cfRule type="expression" dxfId="24" priority="26">
      <formula>AF52="OK"</formula>
    </cfRule>
  </conditionalFormatting>
  <conditionalFormatting sqref="U47:U50">
    <cfRule type="expression" dxfId="23" priority="23">
      <formula>U47="CHECK"</formula>
    </cfRule>
    <cfRule type="expression" dxfId="22" priority="24">
      <formula>U47="OK"</formula>
    </cfRule>
  </conditionalFormatting>
  <conditionalFormatting sqref="U52:U55">
    <cfRule type="expression" dxfId="21" priority="21">
      <formula>U52="CHECK"</formula>
    </cfRule>
    <cfRule type="expression" dxfId="20" priority="22">
      <formula>U52="OK"</formula>
    </cfRule>
  </conditionalFormatting>
  <conditionalFormatting sqref="AF47:AF50">
    <cfRule type="expression" dxfId="19" priority="19">
      <formula>AF47="CHECK"</formula>
    </cfRule>
    <cfRule type="expression" dxfId="18" priority="20">
      <formula>AF47="OK"</formula>
    </cfRule>
  </conditionalFormatting>
  <conditionalFormatting sqref="AF42:AF45">
    <cfRule type="expression" dxfId="17" priority="17">
      <formula>AF42="CHECK"</formula>
    </cfRule>
    <cfRule type="expression" dxfId="16" priority="18">
      <formula>AF42="OK"</formula>
    </cfRule>
  </conditionalFormatting>
  <conditionalFormatting sqref="U28:U31">
    <cfRule type="expression" dxfId="15" priority="15">
      <formula>U28="CHECK"</formula>
    </cfRule>
    <cfRule type="expression" dxfId="14" priority="16">
      <formula>U28="OK"</formula>
    </cfRule>
  </conditionalFormatting>
  <conditionalFormatting sqref="U33:U36">
    <cfRule type="expression" dxfId="13" priority="13">
      <formula>U33="CHECK"</formula>
    </cfRule>
    <cfRule type="expression" dxfId="12" priority="14">
      <formula>U33="OK"</formula>
    </cfRule>
  </conditionalFormatting>
  <conditionalFormatting sqref="Z28:Z31">
    <cfRule type="expression" dxfId="11" priority="11">
      <formula>Z28="CHECK"</formula>
    </cfRule>
    <cfRule type="expression" dxfId="10" priority="12">
      <formula>Z28="OK"</formula>
    </cfRule>
  </conditionalFormatting>
  <conditionalFormatting sqref="Z33:Z36">
    <cfRule type="expression" dxfId="9" priority="9">
      <formula>Z33="CHECK"</formula>
    </cfRule>
    <cfRule type="expression" dxfId="8" priority="10">
      <formula>Z33="OK"</formula>
    </cfRule>
  </conditionalFormatting>
  <conditionalFormatting sqref="AD28:AD31">
    <cfRule type="expression" dxfId="7" priority="7">
      <formula>AD28="CHECK"</formula>
    </cfRule>
    <cfRule type="expression" dxfId="6" priority="8">
      <formula>AD28="OK"</formula>
    </cfRule>
  </conditionalFormatting>
  <conditionalFormatting sqref="AD33:AD36">
    <cfRule type="expression" dxfId="5" priority="5">
      <formula>AD33="CHECK"</formula>
    </cfRule>
    <cfRule type="expression" dxfId="4" priority="6">
      <formula>AD33="OK"</formula>
    </cfRule>
  </conditionalFormatting>
  <conditionalFormatting sqref="AF33:AF36">
    <cfRule type="expression" dxfId="3" priority="3">
      <formula>AF33="CHECK"</formula>
    </cfRule>
    <cfRule type="expression" dxfId="2" priority="4">
      <formula>AF33="OK"</formula>
    </cfRule>
  </conditionalFormatting>
  <conditionalFormatting sqref="AF28:AF31">
    <cfRule type="expression" dxfId="1" priority="1">
      <formula>AF28="CHECK"</formula>
    </cfRule>
    <cfRule type="expression" dxfId="0" priority="2">
      <formula>AF28="OK"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3F2-77E0-4CCA-B69B-9910333E9178}">
  <dimension ref="A2:AE40"/>
  <sheetViews>
    <sheetView tabSelected="1" zoomScale="70" zoomScaleNormal="70" workbookViewId="0">
      <selection activeCell="E50" sqref="E50"/>
    </sheetView>
  </sheetViews>
  <sheetFormatPr defaultRowHeight="14.35" x14ac:dyDescent="0.5"/>
  <cols>
    <col min="1" max="1" width="15.703125" customWidth="1"/>
    <col min="6" max="6" width="0" hidden="1" customWidth="1"/>
    <col min="19" max="19" width="0" hidden="1" customWidth="1"/>
  </cols>
  <sheetData>
    <row r="2" spans="1:12" ht="16.7" x14ac:dyDescent="0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" customHeight="1" x14ac:dyDescent="0.5">
      <c r="A3" s="2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" customHeight="1" x14ac:dyDescent="0.5">
      <c r="A4" s="2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</row>
    <row r="5" spans="1:12" ht="16.7" x14ac:dyDescent="0.5">
      <c r="A5" s="5">
        <v>2020</v>
      </c>
      <c r="B5" s="6">
        <v>3.75</v>
      </c>
      <c r="C5" s="6">
        <v>5</v>
      </c>
      <c r="D5" s="7">
        <v>14530</v>
      </c>
      <c r="E5" s="6">
        <v>1.68</v>
      </c>
      <c r="F5" s="6">
        <v>0</v>
      </c>
      <c r="G5" s="6">
        <v>-2.0699999999999998</v>
      </c>
      <c r="H5" s="6">
        <v>-2.41</v>
      </c>
      <c r="I5" s="6">
        <v>92.5</v>
      </c>
      <c r="J5" s="6">
        <v>4</v>
      </c>
      <c r="K5" s="6">
        <v>-0.41799480846663573</v>
      </c>
      <c r="L5" s="6">
        <v>0.74338315974066216</v>
      </c>
    </row>
    <row r="6" spans="1:12" ht="16.7" x14ac:dyDescent="0.5">
      <c r="A6" s="8" t="s">
        <v>14</v>
      </c>
      <c r="B6" s="9">
        <v>3.5</v>
      </c>
      <c r="C6" s="9">
        <v>4.75</v>
      </c>
      <c r="D6" s="10">
        <v>14157</v>
      </c>
      <c r="E6" s="11">
        <v>1.3655462199999999</v>
      </c>
      <c r="F6" s="9" t="s">
        <v>15</v>
      </c>
      <c r="G6" s="11">
        <v>-0.69670625552852306</v>
      </c>
      <c r="H6" s="9">
        <v>-3.75</v>
      </c>
      <c r="I6" s="9">
        <v>92.5</v>
      </c>
      <c r="J6" s="9">
        <v>3.5</v>
      </c>
      <c r="K6" s="9">
        <v>-0.39196914782882664</v>
      </c>
      <c r="L6" s="9">
        <v>2.0484564275144757</v>
      </c>
    </row>
    <row r="7" spans="1:12" ht="16.7" x14ac:dyDescent="0.5">
      <c r="A7" s="8" t="s">
        <v>16</v>
      </c>
      <c r="B7" s="12">
        <v>3.5</v>
      </c>
      <c r="C7" s="12">
        <v>4.75</v>
      </c>
      <c r="D7" s="13">
        <v>14399</v>
      </c>
      <c r="E7" s="9">
        <v>1.3325718600000001</v>
      </c>
      <c r="F7" s="12" t="s">
        <v>15</v>
      </c>
      <c r="G7" s="9">
        <v>7.0666777700000001</v>
      </c>
      <c r="H7" s="12">
        <v>0.59</v>
      </c>
      <c r="I7" s="12">
        <v>92.5</v>
      </c>
      <c r="J7" s="12">
        <v>3.5</v>
      </c>
      <c r="K7" s="12">
        <v>-0.66535530139147814</v>
      </c>
      <c r="L7" s="12">
        <v>0.57071853422981433</v>
      </c>
    </row>
    <row r="8" spans="1:12" ht="16.7" x14ac:dyDescent="0.5">
      <c r="A8" s="8" t="s">
        <v>17</v>
      </c>
      <c r="B8" s="12">
        <v>3.5</v>
      </c>
      <c r="C8" s="12">
        <v>4.75</v>
      </c>
      <c r="D8" s="14">
        <v>14373</v>
      </c>
      <c r="E8" s="12">
        <v>1.60228897</v>
      </c>
      <c r="F8" s="12" t="s">
        <v>15</v>
      </c>
      <c r="G8" s="12">
        <v>3.50857763</v>
      </c>
      <c r="H8" s="12">
        <v>2.21</v>
      </c>
      <c r="I8" s="12">
        <v>92.5</v>
      </c>
      <c r="J8" s="12">
        <v>3.5</v>
      </c>
      <c r="K8" s="12">
        <v>1.652165481107136</v>
      </c>
      <c r="L8" s="12">
        <v>2.226707337773246</v>
      </c>
    </row>
    <row r="9" spans="1:12" ht="16.7" x14ac:dyDescent="0.5">
      <c r="A9" s="8" t="s">
        <v>18</v>
      </c>
      <c r="B9" s="15">
        <v>3.5</v>
      </c>
      <c r="C9" s="15">
        <v>4.75</v>
      </c>
      <c r="D9" s="16">
        <v>14259</v>
      </c>
      <c r="E9" s="15">
        <v>1.87</v>
      </c>
      <c r="F9" s="15" t="s">
        <v>15</v>
      </c>
      <c r="G9" s="15">
        <v>5.0199999999999996</v>
      </c>
      <c r="H9" s="15">
        <v>5.24</v>
      </c>
      <c r="I9" s="15">
        <v>92.5</v>
      </c>
      <c r="J9" s="15">
        <v>3.5</v>
      </c>
      <c r="K9" s="15">
        <v>0.44879255944160557</v>
      </c>
      <c r="L9" s="15">
        <v>-0.76641655793259134</v>
      </c>
    </row>
    <row r="10" spans="1:12" ht="16.7" x14ac:dyDescent="0.5">
      <c r="A10" s="5">
        <v>2021</v>
      </c>
      <c r="B10" s="6">
        <v>3.5</v>
      </c>
      <c r="C10" s="6">
        <v>4.75</v>
      </c>
      <c r="D10" s="7">
        <v>14300</v>
      </c>
      <c r="E10" s="6">
        <v>1.87</v>
      </c>
      <c r="F10" s="6" t="s">
        <v>15</v>
      </c>
      <c r="G10" s="6">
        <v>3.69</v>
      </c>
      <c r="H10" s="6">
        <v>5.24</v>
      </c>
      <c r="I10" s="6">
        <v>92.5</v>
      </c>
      <c r="J10" s="6">
        <v>3.5</v>
      </c>
      <c r="K10" s="6">
        <v>0.28324401547825595</v>
      </c>
      <c r="L10" s="6">
        <v>0.98393558591356756</v>
      </c>
    </row>
    <row r="11" spans="1:12" ht="16.7" x14ac:dyDescent="0.5">
      <c r="A11" s="8" t="s">
        <v>19</v>
      </c>
      <c r="B11" s="9">
        <v>3.5</v>
      </c>
      <c r="C11" s="9">
        <v>4.75</v>
      </c>
      <c r="D11" s="17">
        <v>14470</v>
      </c>
      <c r="E11" s="9">
        <v>2.44</v>
      </c>
      <c r="F11" s="9" t="s">
        <v>15</v>
      </c>
      <c r="G11" s="9">
        <v>4.49</v>
      </c>
      <c r="H11" s="9">
        <v>5.97</v>
      </c>
      <c r="I11" s="9">
        <v>92.5</v>
      </c>
      <c r="J11" s="9">
        <v>5</v>
      </c>
      <c r="K11" s="9">
        <v>-0.8981282530190452</v>
      </c>
      <c r="L11" s="9">
        <v>0.60754489214040197</v>
      </c>
    </row>
    <row r="12" spans="1:12" ht="16.7" x14ac:dyDescent="0.5">
      <c r="A12" s="8" t="s">
        <v>20</v>
      </c>
      <c r="B12" s="12">
        <v>3.5</v>
      </c>
      <c r="C12" s="12">
        <v>4.75</v>
      </c>
      <c r="D12" s="13">
        <v>14580</v>
      </c>
      <c r="E12" s="12">
        <v>3.66</v>
      </c>
      <c r="F12" s="12" t="s">
        <v>15</v>
      </c>
      <c r="G12" s="12">
        <v>4.96</v>
      </c>
      <c r="H12" s="12">
        <v>6.84</v>
      </c>
      <c r="I12" s="12">
        <v>92.5</v>
      </c>
      <c r="J12" s="12">
        <v>6</v>
      </c>
      <c r="K12" s="12">
        <v>-1.031419288610951</v>
      </c>
      <c r="L12" s="12">
        <v>1.3003344025190984</v>
      </c>
    </row>
    <row r="13" spans="1:12" ht="16.7" x14ac:dyDescent="0.5">
      <c r="A13" s="8" t="s">
        <v>21</v>
      </c>
      <c r="B13" s="12">
        <v>3.5</v>
      </c>
      <c r="C13" s="12">
        <v>4.75</v>
      </c>
      <c r="D13" s="13">
        <v>14680</v>
      </c>
      <c r="E13" s="12">
        <v>5.45</v>
      </c>
      <c r="F13" s="12" t="s">
        <v>15</v>
      </c>
      <c r="G13" s="12">
        <v>5.17</v>
      </c>
      <c r="H13" s="12">
        <v>6.7085714285714291</v>
      </c>
      <c r="I13" s="12">
        <v>92.5</v>
      </c>
      <c r="J13" s="12">
        <v>6.5</v>
      </c>
      <c r="K13" s="12">
        <v>-1.2852526228687366</v>
      </c>
      <c r="L13" s="12">
        <v>1.9239546051108134</v>
      </c>
    </row>
    <row r="14" spans="1:12" ht="16.7" x14ac:dyDescent="0.5">
      <c r="A14" s="8" t="s">
        <v>22</v>
      </c>
      <c r="B14" s="12">
        <v>3.5</v>
      </c>
      <c r="C14" s="12">
        <v>4.75</v>
      </c>
      <c r="D14" s="16">
        <v>14690</v>
      </c>
      <c r="E14" s="12">
        <v>5.26</v>
      </c>
      <c r="F14" s="12" t="s">
        <v>15</v>
      </c>
      <c r="G14" s="12">
        <v>4.9000000000000004</v>
      </c>
      <c r="H14" s="12">
        <v>6.99</v>
      </c>
      <c r="I14" s="12">
        <v>92.5</v>
      </c>
      <c r="J14" s="12">
        <v>6.5</v>
      </c>
      <c r="K14" s="12">
        <v>-1.4528113334749504</v>
      </c>
      <c r="L14" s="12">
        <v>1.6706918774981199</v>
      </c>
    </row>
    <row r="15" spans="1:12" ht="16.7" x14ac:dyDescent="0.5">
      <c r="A15" s="5">
        <v>2022</v>
      </c>
      <c r="B15" s="6">
        <v>3.5</v>
      </c>
      <c r="C15" s="6">
        <v>4.75</v>
      </c>
      <c r="D15" s="7">
        <v>14610</v>
      </c>
      <c r="E15" s="6">
        <v>5.26</v>
      </c>
      <c r="F15" s="6" t="s">
        <v>15</v>
      </c>
      <c r="G15" s="6">
        <v>4.88</v>
      </c>
      <c r="H15" s="6">
        <v>6.99</v>
      </c>
      <c r="I15" s="6">
        <v>92.5</v>
      </c>
      <c r="J15" s="6">
        <v>6.5</v>
      </c>
      <c r="K15" s="6">
        <v>-1.1720980055361299</v>
      </c>
      <c r="L15" s="6">
        <v>1.3878243314311456</v>
      </c>
    </row>
    <row r="16" spans="1:12" ht="17" thickBot="1" x14ac:dyDescent="0.55000000000000004">
      <c r="A16" s="8" t="s">
        <v>23</v>
      </c>
      <c r="B16" s="9">
        <v>3.5</v>
      </c>
      <c r="C16" s="9">
        <v>4.75</v>
      </c>
      <c r="D16" s="17">
        <v>14700</v>
      </c>
      <c r="E16" s="9">
        <v>5.01</v>
      </c>
      <c r="F16" s="9" t="s">
        <v>15</v>
      </c>
      <c r="G16" s="9">
        <v>5.0599999999999996</v>
      </c>
      <c r="H16" s="9">
        <v>7.77</v>
      </c>
      <c r="I16" s="9">
        <v>92.5</v>
      </c>
      <c r="J16" s="9">
        <v>6.5</v>
      </c>
      <c r="K16" s="9">
        <v>-1.66</v>
      </c>
      <c r="L16" s="9">
        <v>1.3599999999999999</v>
      </c>
    </row>
    <row r="17" spans="1:31" ht="18" x14ac:dyDescent="0.5">
      <c r="A17" s="8" t="s">
        <v>24</v>
      </c>
      <c r="B17" s="12">
        <v>3.5</v>
      </c>
      <c r="C17" s="12">
        <v>4.75</v>
      </c>
      <c r="D17" s="13">
        <v>14710</v>
      </c>
      <c r="E17" s="12">
        <v>4.7300000000000004</v>
      </c>
      <c r="F17" s="12" t="s">
        <v>15</v>
      </c>
      <c r="G17" s="12">
        <v>5.13</v>
      </c>
      <c r="H17" s="12">
        <v>7.82</v>
      </c>
      <c r="I17" s="12">
        <v>92.5</v>
      </c>
      <c r="J17" s="12">
        <v>6.5</v>
      </c>
      <c r="K17" s="12">
        <v>-1.8599999999999999</v>
      </c>
      <c r="L17" s="12">
        <v>1.39</v>
      </c>
      <c r="N17" s="35" t="s">
        <v>25</v>
      </c>
      <c r="O17" s="36" t="s">
        <v>26</v>
      </c>
      <c r="P17" s="36"/>
      <c r="Q17" s="36"/>
      <c r="R17" s="36"/>
      <c r="S17" s="36"/>
      <c r="T17" s="36"/>
      <c r="U17" s="36"/>
      <c r="V17" s="36"/>
      <c r="W17" s="36"/>
      <c r="X17" s="36"/>
      <c r="Y17" s="37"/>
      <c r="AA17" s="25" t="s">
        <v>8</v>
      </c>
      <c r="AB17" s="26"/>
      <c r="AC17" s="27" t="s">
        <v>6</v>
      </c>
      <c r="AD17" s="26" t="s">
        <v>5</v>
      </c>
      <c r="AE17" s="28"/>
    </row>
    <row r="18" spans="1:31" ht="16.7" customHeight="1" x14ac:dyDescent="0.5">
      <c r="A18" s="8" t="s">
        <v>27</v>
      </c>
      <c r="B18" s="12">
        <v>3.5</v>
      </c>
      <c r="C18" s="12">
        <v>4.75</v>
      </c>
      <c r="D18" s="13">
        <v>14710</v>
      </c>
      <c r="E18" s="12">
        <v>4.3499999999999996</v>
      </c>
      <c r="F18" s="12" t="s">
        <v>15</v>
      </c>
      <c r="G18" s="12">
        <v>5.21</v>
      </c>
      <c r="H18" s="12">
        <v>8.0828571428571436</v>
      </c>
      <c r="I18" s="12">
        <v>92.5</v>
      </c>
      <c r="J18" s="12">
        <v>6.5</v>
      </c>
      <c r="K18" s="12">
        <v>-1.89</v>
      </c>
      <c r="L18" s="12">
        <v>1.41</v>
      </c>
      <c r="N18" s="38"/>
      <c r="O18" s="19" t="s">
        <v>3</v>
      </c>
      <c r="P18" s="19" t="s">
        <v>4</v>
      </c>
      <c r="Q18" s="19" t="s">
        <v>5</v>
      </c>
      <c r="R18" s="19" t="s">
        <v>6</v>
      </c>
      <c r="S18" s="19" t="s">
        <v>7</v>
      </c>
      <c r="T18" s="19" t="s">
        <v>8</v>
      </c>
      <c r="U18" s="19" t="s">
        <v>9</v>
      </c>
      <c r="V18" s="19" t="s">
        <v>10</v>
      </c>
      <c r="W18" s="19" t="s">
        <v>11</v>
      </c>
      <c r="X18" s="19" t="s">
        <v>12</v>
      </c>
      <c r="Y18" s="39" t="s">
        <v>13</v>
      </c>
      <c r="AA18" s="29" t="s">
        <v>9</v>
      </c>
      <c r="AB18" s="22" t="s">
        <v>12</v>
      </c>
      <c r="AC18" s="22" t="s">
        <v>5</v>
      </c>
      <c r="AD18" s="22" t="s">
        <v>13</v>
      </c>
      <c r="AE18" s="30" t="s">
        <v>32</v>
      </c>
    </row>
    <row r="19" spans="1:31" ht="16.7" customHeight="1" x14ac:dyDescent="0.5">
      <c r="A19" s="8" t="s">
        <v>28</v>
      </c>
      <c r="B19" s="15">
        <v>3.5</v>
      </c>
      <c r="C19" s="15">
        <v>4.75</v>
      </c>
      <c r="D19" s="16">
        <v>14720</v>
      </c>
      <c r="E19" s="18">
        <v>3.97</v>
      </c>
      <c r="F19" s="15" t="s">
        <v>15</v>
      </c>
      <c r="G19" s="18">
        <v>5.0199999999999996</v>
      </c>
      <c r="H19" s="15">
        <v>7.98</v>
      </c>
      <c r="I19" s="15">
        <v>92.5</v>
      </c>
      <c r="J19" s="15">
        <v>6.5</v>
      </c>
      <c r="K19" s="15">
        <v>-1.78</v>
      </c>
      <c r="L19" s="15">
        <v>1.25</v>
      </c>
      <c r="N19" s="40">
        <v>2020</v>
      </c>
      <c r="O19" s="20">
        <f>B25-B5</f>
        <v>0</v>
      </c>
      <c r="P19" s="20">
        <f t="shared" ref="P19:Y19" si="0">C25-C5</f>
        <v>0</v>
      </c>
      <c r="Q19" s="7">
        <f t="shared" si="0"/>
        <v>0</v>
      </c>
      <c r="R19" s="20">
        <f t="shared" si="0"/>
        <v>0</v>
      </c>
      <c r="S19" s="20">
        <f t="shared" si="0"/>
        <v>0</v>
      </c>
      <c r="T19" s="20">
        <f t="shared" si="0"/>
        <v>0</v>
      </c>
      <c r="U19" s="20">
        <f t="shared" si="0"/>
        <v>0</v>
      </c>
      <c r="V19" s="20">
        <f t="shared" si="0"/>
        <v>0</v>
      </c>
      <c r="W19" s="20">
        <f t="shared" si="0"/>
        <v>0</v>
      </c>
      <c r="X19" s="20">
        <f t="shared" si="0"/>
        <v>0</v>
      </c>
      <c r="Y19" s="41">
        <f t="shared" si="0"/>
        <v>0</v>
      </c>
      <c r="AA19" s="31" t="str">
        <f>IF(AND(T19&gt;=0,U19&gt;=0),"OK",IF(AND(T19&lt;0,U19&lt;0),"OK","CHECK"))</f>
        <v>OK</v>
      </c>
      <c r="AB19" s="23" t="str">
        <f>IF(AND(T19=0,X19=0),"OK",IF(AND(T19&lt;0,X19&gt;0),"OK",IF(AND(T19&gt;0,X19&lt;0),"OK","CHECK")))</f>
        <v>OK</v>
      </c>
      <c r="AC19" s="23" t="str">
        <f>IF(AND(R19&gt;=0,Q19&gt;=0),"OK",IF(AND(R19&lt;0,Q19&lt;0),"OK","CHECK"))</f>
        <v>OK</v>
      </c>
      <c r="AD19" s="23" t="str">
        <f>IF(AND(Q19=0,Y19=0),"OK",IF(AND(Q19&lt;0,Y19&gt;0),"OK",IF(AND(Q19&gt;0,Y19&lt;0),"OK","CHECK")))</f>
        <v>OK</v>
      </c>
      <c r="AE19" s="51" t="str">
        <f>IF(AND(Q19=0,X19+Y19=0),"OK",IF(AND(Q19&lt;0,X19+Y19&gt;0),"OK",IF(AND(Q19&gt;0,X19+Y19&lt;0),"OK","CHECK")))</f>
        <v>OK</v>
      </c>
    </row>
    <row r="20" spans="1:31" ht="16.7" x14ac:dyDescent="0.5">
      <c r="A20" s="5">
        <v>2023</v>
      </c>
      <c r="B20" s="6">
        <v>3.5</v>
      </c>
      <c r="C20" s="6">
        <v>4.75</v>
      </c>
      <c r="D20" s="7">
        <v>14710</v>
      </c>
      <c r="E20" s="6">
        <v>3.97</v>
      </c>
      <c r="F20" s="6" t="s">
        <v>15</v>
      </c>
      <c r="G20" s="6">
        <v>5.1100000000000003</v>
      </c>
      <c r="H20" s="6">
        <v>7.98</v>
      </c>
      <c r="I20" s="6">
        <v>92.5</v>
      </c>
      <c r="J20" s="6">
        <v>6.5</v>
      </c>
      <c r="K20" s="6">
        <v>-1.7974999999999999</v>
      </c>
      <c r="L20" s="6">
        <v>1.3524999999999998</v>
      </c>
      <c r="N20" s="42" t="s">
        <v>14</v>
      </c>
      <c r="O20" s="21">
        <f t="shared" ref="O20:Y34" si="1">B26-B6</f>
        <v>0</v>
      </c>
      <c r="P20" s="21">
        <f t="shared" si="1"/>
        <v>0</v>
      </c>
      <c r="Q20" s="16">
        <f t="shared" si="1"/>
        <v>0</v>
      </c>
      <c r="R20" s="44">
        <f t="shared" si="1"/>
        <v>0</v>
      </c>
      <c r="S20" s="21" t="e">
        <f t="shared" si="1"/>
        <v>#VALUE!</v>
      </c>
      <c r="T20" s="44">
        <f t="shared" si="1"/>
        <v>0</v>
      </c>
      <c r="U20" s="21">
        <f t="shared" si="1"/>
        <v>0</v>
      </c>
      <c r="V20" s="21">
        <f t="shared" si="1"/>
        <v>0</v>
      </c>
      <c r="W20" s="21">
        <f t="shared" si="1"/>
        <v>0</v>
      </c>
      <c r="X20" s="21">
        <f t="shared" si="1"/>
        <v>0</v>
      </c>
      <c r="Y20" s="43">
        <f t="shared" si="1"/>
        <v>0</v>
      </c>
      <c r="AA20" s="32" t="str">
        <f t="shared" ref="AA20:AA34" si="2">IF(AND(T20&gt;=0,U20&gt;=0),"OK",IF(AND(T20&lt;0,U20&lt;0),"OK","CHECK"))</f>
        <v>OK</v>
      </c>
      <c r="AB20" s="24" t="str">
        <f t="shared" ref="AB20:AB33" si="3">IF(AND(T20=0,X20=0),"OK",IF(AND(T20&lt;0,X20&gt;0),"OK",IF(AND(T20&gt;0,X20&lt;0),"OK","CHECK")))</f>
        <v>OK</v>
      </c>
      <c r="AC20" s="24" t="str">
        <f t="shared" ref="AC20:AC33" si="4">IF(AND(R20&gt;=0,Q20&gt;=0),"OK",IF(AND(R20&lt;0,Q20&lt;0),"OK","CHECK"))</f>
        <v>OK</v>
      </c>
      <c r="AD20" s="24" t="str">
        <f t="shared" ref="AD20:AD34" si="5">IF(AND(Q20=0,Y20=0),"OK",IF(AND(Q20&lt;0,Y20&gt;0),"OK",IF(AND(Q20&gt;0,Y20&lt;0),"OK","CHECK")))</f>
        <v>OK</v>
      </c>
      <c r="AE20" s="52" t="str">
        <f t="shared" ref="AE20:AE34" si="6">IF(AND(Q20=0,X20+Y20=0),"OK",IF(AND(Q20&lt;0,X20+Y20&gt;0),"OK",IF(AND(Q20&gt;0,X20+Y20&lt;0),"OK","CHECK")))</f>
        <v>OK</v>
      </c>
    </row>
    <row r="21" spans="1:31" ht="16.7" x14ac:dyDescent="0.5">
      <c r="N21" s="42" t="s">
        <v>16</v>
      </c>
      <c r="O21" s="21">
        <f t="shared" si="1"/>
        <v>0</v>
      </c>
      <c r="P21" s="21">
        <f t="shared" si="1"/>
        <v>0</v>
      </c>
      <c r="Q21" s="45">
        <f t="shared" si="1"/>
        <v>0</v>
      </c>
      <c r="R21" s="21">
        <f t="shared" si="1"/>
        <v>0</v>
      </c>
      <c r="S21" s="21" t="e">
        <f t="shared" si="1"/>
        <v>#VALUE!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43">
        <f t="shared" si="1"/>
        <v>0</v>
      </c>
      <c r="AA21" s="32" t="str">
        <f t="shared" si="2"/>
        <v>OK</v>
      </c>
      <c r="AB21" s="24" t="str">
        <f t="shared" si="3"/>
        <v>OK</v>
      </c>
      <c r="AC21" s="24" t="str">
        <f t="shared" si="4"/>
        <v>OK</v>
      </c>
      <c r="AD21" s="24" t="str">
        <f t="shared" si="5"/>
        <v>OK</v>
      </c>
      <c r="AE21" s="52" t="str">
        <f t="shared" si="6"/>
        <v>OK</v>
      </c>
    </row>
    <row r="22" spans="1:31" ht="16.7" x14ac:dyDescent="0.5">
      <c r="A22" s="1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N22" s="42" t="s">
        <v>17</v>
      </c>
      <c r="O22" s="21">
        <f t="shared" si="1"/>
        <v>0</v>
      </c>
      <c r="P22" s="21">
        <f t="shared" si="1"/>
        <v>0</v>
      </c>
      <c r="Q22" s="16">
        <f t="shared" si="1"/>
        <v>0</v>
      </c>
      <c r="R22" s="21">
        <f t="shared" si="1"/>
        <v>0</v>
      </c>
      <c r="S22" s="21" t="e">
        <f t="shared" si="1"/>
        <v>#VALUE!</v>
      </c>
      <c r="T22" s="21">
        <f t="shared" si="1"/>
        <v>0</v>
      </c>
      <c r="U22" s="21">
        <f t="shared" si="1"/>
        <v>0</v>
      </c>
      <c r="V22" s="21">
        <f t="shared" si="1"/>
        <v>0</v>
      </c>
      <c r="W22" s="21">
        <f t="shared" si="1"/>
        <v>0</v>
      </c>
      <c r="X22" s="21">
        <f t="shared" si="1"/>
        <v>0</v>
      </c>
      <c r="Y22" s="43">
        <f t="shared" si="1"/>
        <v>0</v>
      </c>
      <c r="AA22" s="32" t="str">
        <f t="shared" si="2"/>
        <v>OK</v>
      </c>
      <c r="AB22" s="24" t="str">
        <f t="shared" si="3"/>
        <v>OK</v>
      </c>
      <c r="AC22" s="24" t="str">
        <f t="shared" si="4"/>
        <v>OK</v>
      </c>
      <c r="AD22" s="24" t="str">
        <f t="shared" si="5"/>
        <v>OK</v>
      </c>
      <c r="AE22" s="52" t="str">
        <f t="shared" si="6"/>
        <v>OK</v>
      </c>
    </row>
    <row r="23" spans="1:31" ht="16.7" x14ac:dyDescent="0.5">
      <c r="A23" s="2" t="s">
        <v>30</v>
      </c>
      <c r="B23" s="3" t="s">
        <v>31</v>
      </c>
      <c r="C23" s="3"/>
      <c r="D23" s="3"/>
      <c r="E23" s="3"/>
      <c r="F23" s="3"/>
      <c r="G23" s="3"/>
      <c r="H23" s="3"/>
      <c r="I23" s="3"/>
      <c r="J23" s="3"/>
      <c r="K23" s="3"/>
      <c r="L23" s="3"/>
      <c r="N23" s="42" t="s">
        <v>18</v>
      </c>
      <c r="O23" s="21">
        <f t="shared" si="1"/>
        <v>0</v>
      </c>
      <c r="P23" s="21">
        <f t="shared" si="1"/>
        <v>0</v>
      </c>
      <c r="Q23" s="16">
        <f t="shared" si="1"/>
        <v>0</v>
      </c>
      <c r="R23" s="21">
        <f t="shared" si="1"/>
        <v>0</v>
      </c>
      <c r="S23" s="21" t="e">
        <f t="shared" si="1"/>
        <v>#VALUE!</v>
      </c>
      <c r="T23" s="21">
        <f t="shared" si="1"/>
        <v>0</v>
      </c>
      <c r="U23" s="21">
        <f t="shared" si="1"/>
        <v>0</v>
      </c>
      <c r="V23" s="21">
        <f t="shared" si="1"/>
        <v>0</v>
      </c>
      <c r="W23" s="21">
        <f t="shared" si="1"/>
        <v>0</v>
      </c>
      <c r="X23" s="21">
        <f t="shared" si="1"/>
        <v>0</v>
      </c>
      <c r="Y23" s="43">
        <f t="shared" si="1"/>
        <v>0</v>
      </c>
      <c r="AA23" s="32" t="str">
        <f t="shared" si="2"/>
        <v>OK</v>
      </c>
      <c r="AB23" s="24" t="str">
        <f t="shared" si="3"/>
        <v>OK</v>
      </c>
      <c r="AC23" s="24" t="str">
        <f t="shared" si="4"/>
        <v>OK</v>
      </c>
      <c r="AD23" s="24" t="str">
        <f t="shared" si="5"/>
        <v>OK</v>
      </c>
      <c r="AE23" s="52" t="str">
        <f t="shared" si="6"/>
        <v>OK</v>
      </c>
    </row>
    <row r="24" spans="1:31" ht="16.7" x14ac:dyDescent="0.5">
      <c r="A24" s="2"/>
      <c r="B24" s="4" t="s">
        <v>3</v>
      </c>
      <c r="C24" s="4" t="s">
        <v>4</v>
      </c>
      <c r="D24" s="4" t="s">
        <v>5</v>
      </c>
      <c r="E24" s="4" t="s">
        <v>6</v>
      </c>
      <c r="F24" s="4" t="s">
        <v>7</v>
      </c>
      <c r="G24" s="4" t="s">
        <v>8</v>
      </c>
      <c r="H24" s="4" t="s">
        <v>9</v>
      </c>
      <c r="I24" s="4" t="s">
        <v>10</v>
      </c>
      <c r="J24" s="4" t="s">
        <v>11</v>
      </c>
      <c r="K24" s="4" t="s">
        <v>12</v>
      </c>
      <c r="L24" s="4" t="s">
        <v>13</v>
      </c>
      <c r="N24" s="40">
        <v>2021</v>
      </c>
      <c r="O24" s="20">
        <f t="shared" si="1"/>
        <v>0</v>
      </c>
      <c r="P24" s="20">
        <f t="shared" si="1"/>
        <v>0</v>
      </c>
      <c r="Q24" s="7">
        <f t="shared" si="1"/>
        <v>0</v>
      </c>
      <c r="R24" s="20">
        <f t="shared" si="1"/>
        <v>0</v>
      </c>
      <c r="S24" s="20" t="e">
        <f t="shared" si="1"/>
        <v>#VALUE!</v>
      </c>
      <c r="T24" s="20">
        <f t="shared" si="1"/>
        <v>0</v>
      </c>
      <c r="U24" s="20">
        <f t="shared" si="1"/>
        <v>0</v>
      </c>
      <c r="V24" s="20">
        <f t="shared" si="1"/>
        <v>0</v>
      </c>
      <c r="W24" s="20">
        <f t="shared" si="1"/>
        <v>0</v>
      </c>
      <c r="X24" s="20">
        <f t="shared" si="1"/>
        <v>0</v>
      </c>
      <c r="Y24" s="41">
        <f t="shared" si="1"/>
        <v>0</v>
      </c>
      <c r="AA24" s="31" t="str">
        <f t="shared" si="2"/>
        <v>OK</v>
      </c>
      <c r="AB24" s="23" t="str">
        <f t="shared" si="3"/>
        <v>OK</v>
      </c>
      <c r="AC24" s="23" t="str">
        <f t="shared" si="4"/>
        <v>OK</v>
      </c>
      <c r="AD24" s="23" t="str">
        <f t="shared" si="5"/>
        <v>OK</v>
      </c>
      <c r="AE24" s="51" t="str">
        <f t="shared" si="6"/>
        <v>OK</v>
      </c>
    </row>
    <row r="25" spans="1:31" ht="16.7" x14ac:dyDescent="0.5">
      <c r="A25" s="5">
        <v>2020</v>
      </c>
      <c r="B25" s="6">
        <v>3.75</v>
      </c>
      <c r="C25" s="6">
        <v>5</v>
      </c>
      <c r="D25" s="7">
        <v>14530</v>
      </c>
      <c r="E25" s="6">
        <v>1.68</v>
      </c>
      <c r="F25" s="6">
        <v>0</v>
      </c>
      <c r="G25" s="6">
        <v>-2.0699999999999998</v>
      </c>
      <c r="H25" s="6">
        <v>-2.41</v>
      </c>
      <c r="I25" s="6">
        <v>92.5</v>
      </c>
      <c r="J25" s="6">
        <v>4</v>
      </c>
      <c r="K25" s="6">
        <v>-0.41799480846663573</v>
      </c>
      <c r="L25" s="6">
        <v>0.74338315974066216</v>
      </c>
      <c r="N25" s="42" t="s">
        <v>19</v>
      </c>
      <c r="O25" s="21">
        <f t="shared" si="1"/>
        <v>0</v>
      </c>
      <c r="P25" s="21">
        <f t="shared" si="1"/>
        <v>0</v>
      </c>
      <c r="Q25" s="46">
        <f t="shared" si="1"/>
        <v>0</v>
      </c>
      <c r="R25" s="21">
        <f t="shared" si="1"/>
        <v>0</v>
      </c>
      <c r="S25" s="21" t="e">
        <f t="shared" si="1"/>
        <v>#VALUE!</v>
      </c>
      <c r="T25" s="21">
        <f t="shared" si="1"/>
        <v>0</v>
      </c>
      <c r="U25" s="21">
        <f t="shared" si="1"/>
        <v>0</v>
      </c>
      <c r="V25" s="21">
        <f t="shared" si="1"/>
        <v>0</v>
      </c>
      <c r="W25" s="21">
        <f t="shared" si="1"/>
        <v>0</v>
      </c>
      <c r="X25" s="21">
        <f t="shared" si="1"/>
        <v>-1.8717469809548248E-3</v>
      </c>
      <c r="Y25" s="43">
        <f t="shared" si="1"/>
        <v>2.4551078595980158E-3</v>
      </c>
      <c r="AA25" s="32" t="str">
        <f t="shared" si="2"/>
        <v>OK</v>
      </c>
      <c r="AB25" s="24" t="str">
        <f t="shared" si="3"/>
        <v>CHECK</v>
      </c>
      <c r="AC25" s="24" t="str">
        <f t="shared" si="4"/>
        <v>OK</v>
      </c>
      <c r="AD25" s="24" t="str">
        <f t="shared" si="5"/>
        <v>CHECK</v>
      </c>
      <c r="AE25" s="52" t="str">
        <f t="shared" si="6"/>
        <v>CHECK</v>
      </c>
    </row>
    <row r="26" spans="1:31" ht="16.7" x14ac:dyDescent="0.5">
      <c r="A26" s="8" t="s">
        <v>14</v>
      </c>
      <c r="B26" s="9">
        <v>3.5</v>
      </c>
      <c r="C26" s="9">
        <v>4.75</v>
      </c>
      <c r="D26" s="10">
        <v>14157</v>
      </c>
      <c r="E26" s="11">
        <v>1.3655462199999999</v>
      </c>
      <c r="F26" s="9" t="s">
        <v>15</v>
      </c>
      <c r="G26" s="11">
        <v>-0.69670625552852306</v>
      </c>
      <c r="H26" s="9">
        <v>-3.75</v>
      </c>
      <c r="I26" s="9">
        <v>92.5</v>
      </c>
      <c r="J26" s="9">
        <v>3.5</v>
      </c>
      <c r="K26" s="9">
        <v>-0.39196914782882664</v>
      </c>
      <c r="L26" s="9">
        <v>2.0484564275144757</v>
      </c>
      <c r="N26" s="42" t="s">
        <v>20</v>
      </c>
      <c r="O26" s="21">
        <f t="shared" si="1"/>
        <v>0</v>
      </c>
      <c r="P26" s="21">
        <f t="shared" si="1"/>
        <v>0</v>
      </c>
      <c r="Q26" s="45">
        <f t="shared" si="1"/>
        <v>0</v>
      </c>
      <c r="R26" s="21">
        <f t="shared" si="1"/>
        <v>-0.10000000000000009</v>
      </c>
      <c r="S26" s="21" t="e">
        <f t="shared" si="1"/>
        <v>#VALUE!</v>
      </c>
      <c r="T26" s="21">
        <f t="shared" si="1"/>
        <v>0</v>
      </c>
      <c r="U26" s="21">
        <f t="shared" si="1"/>
        <v>0</v>
      </c>
      <c r="V26" s="21">
        <f t="shared" si="1"/>
        <v>0</v>
      </c>
      <c r="W26" s="21">
        <f t="shared" si="1"/>
        <v>0</v>
      </c>
      <c r="X26" s="21">
        <f t="shared" si="1"/>
        <v>1.419288610950975E-3</v>
      </c>
      <c r="Y26" s="43">
        <f t="shared" si="1"/>
        <v>-3.344025190983313E-4</v>
      </c>
      <c r="AA26" s="32" t="str">
        <f t="shared" si="2"/>
        <v>OK</v>
      </c>
      <c r="AB26" s="24" t="str">
        <f t="shared" si="3"/>
        <v>CHECK</v>
      </c>
      <c r="AC26" s="24" t="str">
        <f t="shared" si="4"/>
        <v>CHECK</v>
      </c>
      <c r="AD26" s="24" t="str">
        <f t="shared" si="5"/>
        <v>CHECK</v>
      </c>
      <c r="AE26" s="52" t="str">
        <f t="shared" si="6"/>
        <v>CHECK</v>
      </c>
    </row>
    <row r="27" spans="1:31" ht="16.7" x14ac:dyDescent="0.5">
      <c r="A27" s="8" t="s">
        <v>16</v>
      </c>
      <c r="B27" s="12">
        <v>3.5</v>
      </c>
      <c r="C27" s="12">
        <v>4.75</v>
      </c>
      <c r="D27" s="13">
        <v>14399</v>
      </c>
      <c r="E27" s="9">
        <v>1.3325718600000001</v>
      </c>
      <c r="F27" s="12" t="s">
        <v>15</v>
      </c>
      <c r="G27" s="9">
        <v>7.0666777700000001</v>
      </c>
      <c r="H27" s="12">
        <v>0.59</v>
      </c>
      <c r="I27" s="12">
        <v>92.5</v>
      </c>
      <c r="J27" s="12">
        <v>3.5</v>
      </c>
      <c r="K27" s="12">
        <v>-0.66535530139147814</v>
      </c>
      <c r="L27" s="12">
        <v>0.57071853422981433</v>
      </c>
      <c r="N27" s="42" t="s">
        <v>21</v>
      </c>
      <c r="O27" s="21">
        <f t="shared" si="1"/>
        <v>0</v>
      </c>
      <c r="P27" s="21">
        <f t="shared" si="1"/>
        <v>0</v>
      </c>
      <c r="Q27" s="45">
        <f t="shared" si="1"/>
        <v>-50</v>
      </c>
      <c r="R27" s="21">
        <f t="shared" si="1"/>
        <v>-1.4400000000000004</v>
      </c>
      <c r="S27" s="21" t="e">
        <f t="shared" si="1"/>
        <v>#VALUE!</v>
      </c>
      <c r="T27" s="21">
        <f t="shared" si="1"/>
        <v>7.0000000000000284E-2</v>
      </c>
      <c r="U27" s="21">
        <f t="shared" si="1"/>
        <v>5.1428571428570713E-2</v>
      </c>
      <c r="V27" s="21">
        <f t="shared" si="1"/>
        <v>0</v>
      </c>
      <c r="W27" s="21">
        <f t="shared" si="1"/>
        <v>0</v>
      </c>
      <c r="X27" s="21">
        <f t="shared" si="1"/>
        <v>-2.4747377131263404E-2</v>
      </c>
      <c r="Y27" s="43">
        <f t="shared" si="1"/>
        <v>0.10604539488918641</v>
      </c>
      <c r="AA27" s="32" t="str">
        <f t="shared" si="2"/>
        <v>OK</v>
      </c>
      <c r="AB27" s="24" t="str">
        <f t="shared" si="3"/>
        <v>OK</v>
      </c>
      <c r="AC27" s="24" t="str">
        <f t="shared" si="4"/>
        <v>OK</v>
      </c>
      <c r="AD27" s="24" t="str">
        <f t="shared" si="5"/>
        <v>OK</v>
      </c>
      <c r="AE27" s="52" t="str">
        <f t="shared" si="6"/>
        <v>OK</v>
      </c>
    </row>
    <row r="28" spans="1:31" ht="16.7" x14ac:dyDescent="0.5">
      <c r="A28" s="8" t="s">
        <v>17</v>
      </c>
      <c r="B28" s="12">
        <v>3.5</v>
      </c>
      <c r="C28" s="12">
        <v>4.75</v>
      </c>
      <c r="D28" s="14">
        <v>14373</v>
      </c>
      <c r="E28" s="12">
        <v>1.60228897</v>
      </c>
      <c r="F28" s="12" t="s">
        <v>15</v>
      </c>
      <c r="G28" s="12">
        <v>3.50857763</v>
      </c>
      <c r="H28" s="12">
        <v>2.21</v>
      </c>
      <c r="I28" s="12">
        <v>92.5</v>
      </c>
      <c r="J28" s="12">
        <v>3.5</v>
      </c>
      <c r="K28" s="12">
        <v>1.652165481107136</v>
      </c>
      <c r="L28" s="12">
        <v>2.226707337773246</v>
      </c>
      <c r="N28" s="42" t="s">
        <v>22</v>
      </c>
      <c r="O28" s="21">
        <f t="shared" si="1"/>
        <v>0</v>
      </c>
      <c r="P28" s="21">
        <f t="shared" si="1"/>
        <v>0</v>
      </c>
      <c r="Q28" s="16">
        <f t="shared" si="1"/>
        <v>-40</v>
      </c>
      <c r="R28" s="21">
        <f t="shared" si="1"/>
        <v>-1.38</v>
      </c>
      <c r="S28" s="21" t="e">
        <f t="shared" si="1"/>
        <v>#VALUE!</v>
      </c>
      <c r="T28" s="21">
        <f t="shared" si="1"/>
        <v>9.9999999999999645E-2</v>
      </c>
      <c r="U28" s="21">
        <f t="shared" si="1"/>
        <v>4.0000000000000036E-2</v>
      </c>
      <c r="V28" s="21">
        <f t="shared" si="1"/>
        <v>0</v>
      </c>
      <c r="W28" s="21">
        <f t="shared" si="1"/>
        <v>0</v>
      </c>
      <c r="X28" s="21">
        <f t="shared" si="1"/>
        <v>-7.1886665250495696E-3</v>
      </c>
      <c r="Y28" s="43">
        <f t="shared" si="1"/>
        <v>1.9308122501880076E-2</v>
      </c>
      <c r="AA28" s="32" t="str">
        <f t="shared" si="2"/>
        <v>OK</v>
      </c>
      <c r="AB28" s="24" t="str">
        <f t="shared" si="3"/>
        <v>OK</v>
      </c>
      <c r="AC28" s="24" t="str">
        <f t="shared" si="4"/>
        <v>OK</v>
      </c>
      <c r="AD28" s="24" t="str">
        <f t="shared" si="5"/>
        <v>OK</v>
      </c>
      <c r="AE28" s="52" t="str">
        <f t="shared" si="6"/>
        <v>OK</v>
      </c>
    </row>
    <row r="29" spans="1:31" ht="16.7" x14ac:dyDescent="0.5">
      <c r="A29" s="8" t="s">
        <v>18</v>
      </c>
      <c r="B29" s="15">
        <v>3.5</v>
      </c>
      <c r="C29" s="15">
        <v>4.75</v>
      </c>
      <c r="D29" s="16">
        <v>14259</v>
      </c>
      <c r="E29" s="15">
        <v>1.87</v>
      </c>
      <c r="F29" s="15" t="s">
        <v>15</v>
      </c>
      <c r="G29" s="15">
        <v>5.0199999999999996</v>
      </c>
      <c r="H29" s="15">
        <v>5.24</v>
      </c>
      <c r="I29" s="15">
        <v>92.5</v>
      </c>
      <c r="J29" s="15">
        <v>3.5</v>
      </c>
      <c r="K29" s="15">
        <v>0.44879255944160557</v>
      </c>
      <c r="L29" s="15">
        <v>-0.76641655793259134</v>
      </c>
      <c r="N29" s="40">
        <v>2022</v>
      </c>
      <c r="O29" s="20">
        <f t="shared" si="1"/>
        <v>0</v>
      </c>
      <c r="P29" s="20">
        <f t="shared" si="1"/>
        <v>0</v>
      </c>
      <c r="Q29" s="7">
        <f t="shared" si="1"/>
        <v>-30</v>
      </c>
      <c r="R29" s="20">
        <f t="shared" si="1"/>
        <v>-1.38</v>
      </c>
      <c r="S29" s="20" t="e">
        <f t="shared" si="1"/>
        <v>#VALUE!</v>
      </c>
      <c r="T29" s="20">
        <f t="shared" si="1"/>
        <v>4.9999999999999822E-2</v>
      </c>
      <c r="U29" s="20">
        <f t="shared" si="1"/>
        <v>4.0000000000000036E-2</v>
      </c>
      <c r="V29" s="20">
        <f t="shared" si="1"/>
        <v>0</v>
      </c>
      <c r="W29" s="20">
        <f t="shared" si="1"/>
        <v>0</v>
      </c>
      <c r="X29" s="20">
        <f t="shared" si="1"/>
        <v>-2.9019944638701833E-3</v>
      </c>
      <c r="Y29" s="41">
        <f t="shared" si="1"/>
        <v>1.9675668568854388E-2</v>
      </c>
      <c r="AA29" s="31" t="str">
        <f t="shared" si="2"/>
        <v>OK</v>
      </c>
      <c r="AB29" s="23" t="str">
        <f t="shared" si="3"/>
        <v>OK</v>
      </c>
      <c r="AC29" s="23" t="str">
        <f t="shared" si="4"/>
        <v>OK</v>
      </c>
      <c r="AD29" s="23" t="str">
        <f t="shared" si="5"/>
        <v>OK</v>
      </c>
      <c r="AE29" s="51" t="str">
        <f t="shared" si="6"/>
        <v>OK</v>
      </c>
    </row>
    <row r="30" spans="1:31" ht="16.7" x14ac:dyDescent="0.5">
      <c r="A30" s="5">
        <v>2021</v>
      </c>
      <c r="B30" s="6">
        <v>3.5</v>
      </c>
      <c r="C30" s="6">
        <v>4.75</v>
      </c>
      <c r="D30" s="7">
        <v>14300</v>
      </c>
      <c r="E30" s="6">
        <v>1.87</v>
      </c>
      <c r="F30" s="6" t="s">
        <v>15</v>
      </c>
      <c r="G30" s="6">
        <v>3.69</v>
      </c>
      <c r="H30" s="6">
        <v>5.24</v>
      </c>
      <c r="I30" s="6">
        <v>92.5</v>
      </c>
      <c r="J30" s="6">
        <v>3.5</v>
      </c>
      <c r="K30" s="6">
        <v>0.28324401547825595</v>
      </c>
      <c r="L30" s="6">
        <v>0.98393558591356756</v>
      </c>
      <c r="N30" s="42" t="s">
        <v>23</v>
      </c>
      <c r="O30" s="21">
        <f t="shared" si="1"/>
        <v>0</v>
      </c>
      <c r="P30" s="21">
        <f t="shared" si="1"/>
        <v>0</v>
      </c>
      <c r="Q30" s="46">
        <f t="shared" si="1"/>
        <v>-40</v>
      </c>
      <c r="R30" s="21">
        <f t="shared" si="1"/>
        <v>-1.2049999999999996</v>
      </c>
      <c r="S30" s="21" t="e">
        <f t="shared" si="1"/>
        <v>#VALUE!</v>
      </c>
      <c r="T30" s="21">
        <f t="shared" si="1"/>
        <v>8.0000000000000071E-2</v>
      </c>
      <c r="U30" s="21">
        <f t="shared" si="1"/>
        <v>6.0000000000000497E-2</v>
      </c>
      <c r="V30" s="21">
        <f t="shared" si="1"/>
        <v>0</v>
      </c>
      <c r="W30" s="21">
        <f t="shared" si="1"/>
        <v>0</v>
      </c>
      <c r="X30" s="21">
        <f t="shared" si="1"/>
        <v>-2.0000000000000018E-2</v>
      </c>
      <c r="Y30" s="43">
        <f t="shared" si="1"/>
        <v>4.0000000000000036E-2</v>
      </c>
      <c r="AA30" s="32" t="str">
        <f t="shared" si="2"/>
        <v>OK</v>
      </c>
      <c r="AB30" s="24" t="str">
        <f t="shared" si="3"/>
        <v>OK</v>
      </c>
      <c r="AC30" s="24" t="str">
        <f t="shared" si="4"/>
        <v>OK</v>
      </c>
      <c r="AD30" s="24" t="str">
        <f t="shared" si="5"/>
        <v>OK</v>
      </c>
      <c r="AE30" s="52" t="str">
        <f t="shared" si="6"/>
        <v>OK</v>
      </c>
    </row>
    <row r="31" spans="1:31" ht="16.7" x14ac:dyDescent="0.5">
      <c r="A31" s="8" t="s">
        <v>19</v>
      </c>
      <c r="B31" s="9">
        <v>3.5</v>
      </c>
      <c r="C31" s="9">
        <v>4.75</v>
      </c>
      <c r="D31" s="17">
        <v>14470</v>
      </c>
      <c r="E31" s="9">
        <v>2.44</v>
      </c>
      <c r="F31" s="9" t="s">
        <v>15</v>
      </c>
      <c r="G31" s="9">
        <v>4.49</v>
      </c>
      <c r="H31" s="9">
        <v>5.97</v>
      </c>
      <c r="I31" s="9">
        <v>92.5</v>
      </c>
      <c r="J31" s="9">
        <v>5</v>
      </c>
      <c r="K31" s="9">
        <v>-0.9</v>
      </c>
      <c r="L31" s="9">
        <v>0.61</v>
      </c>
      <c r="N31" s="42" t="s">
        <v>24</v>
      </c>
      <c r="O31" s="21">
        <f t="shared" si="1"/>
        <v>0</v>
      </c>
      <c r="P31" s="21">
        <f t="shared" si="1"/>
        <v>0</v>
      </c>
      <c r="Q31" s="45">
        <f t="shared" si="1"/>
        <v>-40</v>
      </c>
      <c r="R31" s="21">
        <f t="shared" si="1"/>
        <v>-0.98</v>
      </c>
      <c r="S31" s="21" t="e">
        <f t="shared" si="1"/>
        <v>#VALUE!</v>
      </c>
      <c r="T31" s="21">
        <f t="shared" si="1"/>
        <v>4.9999999999999822E-2</v>
      </c>
      <c r="U31" s="21">
        <f t="shared" si="1"/>
        <v>4.0000000000000036E-2</v>
      </c>
      <c r="V31" s="21">
        <f t="shared" si="1"/>
        <v>0</v>
      </c>
      <c r="W31" s="21">
        <f t="shared" si="1"/>
        <v>0</v>
      </c>
      <c r="X31" s="21">
        <f t="shared" si="1"/>
        <v>-2.0000000000000018E-2</v>
      </c>
      <c r="Y31" s="43">
        <f t="shared" si="1"/>
        <v>4.0000000000000036E-2</v>
      </c>
      <c r="AA31" s="32" t="str">
        <f t="shared" si="2"/>
        <v>OK</v>
      </c>
      <c r="AB31" s="24" t="str">
        <f t="shared" si="3"/>
        <v>OK</v>
      </c>
      <c r="AC31" s="24" t="str">
        <f t="shared" si="4"/>
        <v>OK</v>
      </c>
      <c r="AD31" s="24" t="str">
        <f t="shared" si="5"/>
        <v>OK</v>
      </c>
      <c r="AE31" s="52" t="str">
        <f t="shared" si="6"/>
        <v>OK</v>
      </c>
    </row>
    <row r="32" spans="1:31" ht="16.7" x14ac:dyDescent="0.5">
      <c r="A32" s="8" t="s">
        <v>20</v>
      </c>
      <c r="B32" s="12">
        <v>3.5</v>
      </c>
      <c r="C32" s="12">
        <v>4.75</v>
      </c>
      <c r="D32" s="13">
        <v>14580</v>
      </c>
      <c r="E32" s="12">
        <v>3.56</v>
      </c>
      <c r="F32" s="12" t="s">
        <v>15</v>
      </c>
      <c r="G32" s="12">
        <v>4.96</v>
      </c>
      <c r="H32" s="12">
        <v>6.84</v>
      </c>
      <c r="I32" s="12">
        <v>92.5</v>
      </c>
      <c r="J32" s="12">
        <v>6</v>
      </c>
      <c r="K32" s="12">
        <v>-1.03</v>
      </c>
      <c r="L32" s="12">
        <v>1.3</v>
      </c>
      <c r="N32" s="42" t="s">
        <v>27</v>
      </c>
      <c r="O32" s="21">
        <f t="shared" si="1"/>
        <v>0</v>
      </c>
      <c r="P32" s="21">
        <f t="shared" si="1"/>
        <v>0</v>
      </c>
      <c r="Q32" s="45">
        <f t="shared" si="1"/>
        <v>-40</v>
      </c>
      <c r="R32" s="21">
        <f t="shared" si="1"/>
        <v>-0.70999999999999952</v>
      </c>
      <c r="S32" s="21" t="e">
        <f t="shared" si="1"/>
        <v>#VALUE!</v>
      </c>
      <c r="T32" s="21">
        <f t="shared" si="1"/>
        <v>2.0000000000000462E-2</v>
      </c>
      <c r="U32" s="21">
        <f t="shared" si="1"/>
        <v>1.7142857142856016E-2</v>
      </c>
      <c r="V32" s="21">
        <f t="shared" si="1"/>
        <v>0</v>
      </c>
      <c r="W32" s="21">
        <f t="shared" si="1"/>
        <v>0</v>
      </c>
      <c r="X32" s="21">
        <f t="shared" si="1"/>
        <v>-2.0000000000000018E-2</v>
      </c>
      <c r="Y32" s="43">
        <f t="shared" si="1"/>
        <v>3.0000000000000027E-2</v>
      </c>
      <c r="AA32" s="32" t="str">
        <f t="shared" si="2"/>
        <v>OK</v>
      </c>
      <c r="AB32" s="24" t="str">
        <f t="shared" si="3"/>
        <v>OK</v>
      </c>
      <c r="AC32" s="24" t="str">
        <f t="shared" si="4"/>
        <v>OK</v>
      </c>
      <c r="AD32" s="24" t="str">
        <f t="shared" si="5"/>
        <v>OK</v>
      </c>
      <c r="AE32" s="52" t="str">
        <f t="shared" si="6"/>
        <v>OK</v>
      </c>
    </row>
    <row r="33" spans="1:31" ht="16.7" x14ac:dyDescent="0.5">
      <c r="A33" s="8" t="s">
        <v>21</v>
      </c>
      <c r="B33" s="12">
        <v>3.5</v>
      </c>
      <c r="C33" s="12">
        <v>4.75</v>
      </c>
      <c r="D33" s="13">
        <v>14630</v>
      </c>
      <c r="E33" s="12">
        <v>4.01</v>
      </c>
      <c r="F33" s="12" t="s">
        <v>15</v>
      </c>
      <c r="G33" s="12">
        <v>5.24</v>
      </c>
      <c r="H33" s="12">
        <v>6.76</v>
      </c>
      <c r="I33" s="12">
        <v>92.5</v>
      </c>
      <c r="J33" s="12">
        <v>6.5</v>
      </c>
      <c r="K33" s="12">
        <v>-1.31</v>
      </c>
      <c r="L33" s="12">
        <v>2.0299999999999998</v>
      </c>
      <c r="N33" s="42" t="s">
        <v>28</v>
      </c>
      <c r="O33" s="21">
        <f t="shared" si="1"/>
        <v>0</v>
      </c>
      <c r="P33" s="21">
        <f t="shared" si="1"/>
        <v>0</v>
      </c>
      <c r="Q33" s="16">
        <f t="shared" si="1"/>
        <v>-40</v>
      </c>
      <c r="R33" s="44">
        <f t="shared" si="1"/>
        <v>-0.49000000000000021</v>
      </c>
      <c r="S33" s="21" t="e">
        <f t="shared" si="1"/>
        <v>#VALUE!</v>
      </c>
      <c r="T33" s="44">
        <f t="shared" si="1"/>
        <v>1.0000000000000675E-2</v>
      </c>
      <c r="U33" s="21">
        <f t="shared" si="1"/>
        <v>1.9999999999999574E-2</v>
      </c>
      <c r="V33" s="21">
        <f t="shared" si="1"/>
        <v>0</v>
      </c>
      <c r="W33" s="21">
        <f t="shared" si="1"/>
        <v>0</v>
      </c>
      <c r="X33" s="21">
        <f t="shared" si="1"/>
        <v>-1.0000000000000009E-2</v>
      </c>
      <c r="Y33" s="43">
        <f t="shared" si="1"/>
        <v>2.0000000000000018E-2</v>
      </c>
      <c r="AA33" s="32" t="str">
        <f t="shared" si="2"/>
        <v>OK</v>
      </c>
      <c r="AB33" s="24" t="str">
        <f t="shared" si="3"/>
        <v>OK</v>
      </c>
      <c r="AC33" s="24" t="str">
        <f t="shared" si="4"/>
        <v>OK</v>
      </c>
      <c r="AD33" s="24" t="str">
        <f t="shared" si="5"/>
        <v>OK</v>
      </c>
      <c r="AE33" s="52" t="str">
        <f t="shared" si="6"/>
        <v>OK</v>
      </c>
    </row>
    <row r="34" spans="1:31" ht="17" thickBot="1" x14ac:dyDescent="0.55000000000000004">
      <c r="A34" s="8" t="s">
        <v>22</v>
      </c>
      <c r="B34" s="12">
        <v>3.5</v>
      </c>
      <c r="C34" s="12">
        <v>4.75</v>
      </c>
      <c r="D34" s="16">
        <v>14650</v>
      </c>
      <c r="E34" s="12">
        <v>3.88</v>
      </c>
      <c r="F34" s="12" t="s">
        <v>15</v>
      </c>
      <c r="G34" s="12">
        <v>5</v>
      </c>
      <c r="H34" s="12">
        <v>7.03</v>
      </c>
      <c r="I34" s="12">
        <v>92.5</v>
      </c>
      <c r="J34" s="12">
        <v>6.5</v>
      </c>
      <c r="K34" s="12">
        <v>-1.46</v>
      </c>
      <c r="L34" s="12">
        <v>1.69</v>
      </c>
      <c r="N34" s="47">
        <v>2023</v>
      </c>
      <c r="O34" s="48">
        <f>B40-B20</f>
        <v>0</v>
      </c>
      <c r="P34" s="48">
        <f t="shared" si="1"/>
        <v>0</v>
      </c>
      <c r="Q34" s="49">
        <f t="shared" si="1"/>
        <v>-40</v>
      </c>
      <c r="R34" s="48">
        <f t="shared" si="1"/>
        <v>-0.49000000000000021</v>
      </c>
      <c r="S34" s="48" t="e">
        <f t="shared" si="1"/>
        <v>#VALUE!</v>
      </c>
      <c r="T34" s="48">
        <f t="shared" si="1"/>
        <v>2.9999999999999361E-2</v>
      </c>
      <c r="U34" s="48">
        <f t="shared" si="1"/>
        <v>1.9999999999999574E-2</v>
      </c>
      <c r="V34" s="48">
        <f t="shared" si="1"/>
        <v>0</v>
      </c>
      <c r="W34" s="48">
        <f t="shared" si="1"/>
        <v>0</v>
      </c>
      <c r="X34" s="48">
        <f t="shared" si="1"/>
        <v>-1.7500000000000071E-2</v>
      </c>
      <c r="Y34" s="50">
        <f t="shared" si="1"/>
        <v>3.2499999999999973E-2</v>
      </c>
      <c r="AA34" s="33" t="str">
        <f t="shared" si="2"/>
        <v>OK</v>
      </c>
      <c r="AB34" s="34" t="str">
        <f t="shared" ref="AB34" si="7">IF(AND(T34=0,X34=0),"OK",IF(AND(T34&lt;0,X34&gt;0),"OK",IF(AND(T34&gt;0,X34&lt;0),"OK","CHECK")))</f>
        <v>OK</v>
      </c>
      <c r="AC34" s="34" t="str">
        <f t="shared" ref="AC34" si="8">IF(AND(R34&gt;=0,Q34&gt;=0),"OK",IF(AND(R34&lt;0,Q34&lt;0),"OK","CHECK"))</f>
        <v>OK</v>
      </c>
      <c r="AD34" s="34" t="str">
        <f t="shared" si="5"/>
        <v>OK</v>
      </c>
      <c r="AE34" s="53" t="str">
        <f t="shared" si="6"/>
        <v>OK</v>
      </c>
    </row>
    <row r="35" spans="1:31" ht="16.7" x14ac:dyDescent="0.5">
      <c r="A35" s="5">
        <v>2022</v>
      </c>
      <c r="B35" s="6">
        <v>3.5</v>
      </c>
      <c r="C35" s="6">
        <v>4.75</v>
      </c>
      <c r="D35" s="7">
        <v>14580</v>
      </c>
      <c r="E35" s="6">
        <v>3.88</v>
      </c>
      <c r="F35" s="6" t="s">
        <v>15</v>
      </c>
      <c r="G35" s="6">
        <v>4.93</v>
      </c>
      <c r="H35" s="6">
        <v>7.03</v>
      </c>
      <c r="I35" s="6">
        <v>92.5</v>
      </c>
      <c r="J35" s="6">
        <v>6.5</v>
      </c>
      <c r="K35" s="6">
        <v>-1.175</v>
      </c>
      <c r="L35" s="6">
        <v>1.4075</v>
      </c>
    </row>
    <row r="36" spans="1:31" ht="16.7" x14ac:dyDescent="0.5">
      <c r="A36" s="8" t="s">
        <v>23</v>
      </c>
      <c r="B36" s="9">
        <v>3.5</v>
      </c>
      <c r="C36" s="9">
        <v>4.75</v>
      </c>
      <c r="D36" s="17">
        <v>14660</v>
      </c>
      <c r="E36" s="9">
        <v>3.8050000000000002</v>
      </c>
      <c r="F36" s="9" t="s">
        <v>15</v>
      </c>
      <c r="G36" s="9">
        <v>5.14</v>
      </c>
      <c r="H36" s="9">
        <v>7.83</v>
      </c>
      <c r="I36" s="9">
        <v>92.5</v>
      </c>
      <c r="J36" s="9">
        <v>6.5</v>
      </c>
      <c r="K36" s="9">
        <v>-1.68</v>
      </c>
      <c r="L36" s="9">
        <v>1.4</v>
      </c>
    </row>
    <row r="37" spans="1:31" ht="16.7" x14ac:dyDescent="0.5">
      <c r="A37" s="8" t="s">
        <v>24</v>
      </c>
      <c r="B37" s="12">
        <v>3.5</v>
      </c>
      <c r="C37" s="12">
        <v>4.75</v>
      </c>
      <c r="D37" s="13">
        <v>14670</v>
      </c>
      <c r="E37" s="12">
        <v>3.7500000000000004</v>
      </c>
      <c r="F37" s="12" t="s">
        <v>15</v>
      </c>
      <c r="G37" s="12">
        <v>5.18</v>
      </c>
      <c r="H37" s="12">
        <v>7.86</v>
      </c>
      <c r="I37" s="12">
        <v>92.5</v>
      </c>
      <c r="J37" s="12">
        <v>6.5</v>
      </c>
      <c r="K37" s="12">
        <v>-1.88</v>
      </c>
      <c r="L37" s="12">
        <v>1.43</v>
      </c>
    </row>
    <row r="38" spans="1:31" ht="16.7" x14ac:dyDescent="0.5">
      <c r="A38" s="8" t="s">
        <v>27</v>
      </c>
      <c r="B38" s="12">
        <v>3.5</v>
      </c>
      <c r="C38" s="12">
        <v>4.75</v>
      </c>
      <c r="D38" s="13">
        <v>14670</v>
      </c>
      <c r="E38" s="12">
        <v>3.64</v>
      </c>
      <c r="F38" s="12" t="s">
        <v>15</v>
      </c>
      <c r="G38" s="12">
        <v>5.23</v>
      </c>
      <c r="H38" s="12">
        <v>8.1</v>
      </c>
      <c r="I38" s="12">
        <v>92.5</v>
      </c>
      <c r="J38" s="12">
        <v>6.5</v>
      </c>
      <c r="K38" s="12">
        <v>-1.91</v>
      </c>
      <c r="L38" s="12">
        <v>1.44</v>
      </c>
    </row>
    <row r="39" spans="1:31" ht="16.7" x14ac:dyDescent="0.5">
      <c r="A39" s="8" t="s">
        <v>28</v>
      </c>
      <c r="B39" s="15">
        <v>3.5</v>
      </c>
      <c r="C39" s="15">
        <v>4.75</v>
      </c>
      <c r="D39" s="16">
        <v>14680</v>
      </c>
      <c r="E39" s="18">
        <v>3.48</v>
      </c>
      <c r="F39" s="15" t="s">
        <v>15</v>
      </c>
      <c r="G39" s="18">
        <v>5.03</v>
      </c>
      <c r="H39" s="15">
        <v>8</v>
      </c>
      <c r="I39" s="15">
        <v>92.5</v>
      </c>
      <c r="J39" s="15">
        <v>6.5</v>
      </c>
      <c r="K39" s="15">
        <v>-1.79</v>
      </c>
      <c r="L39" s="15">
        <v>1.27</v>
      </c>
    </row>
    <row r="40" spans="1:31" ht="16.7" x14ac:dyDescent="0.5">
      <c r="A40" s="5">
        <v>2023</v>
      </c>
      <c r="B40" s="6">
        <v>3.5</v>
      </c>
      <c r="C40" s="6">
        <v>4.75</v>
      </c>
      <c r="D40" s="7">
        <v>14670</v>
      </c>
      <c r="E40" s="6">
        <v>3.48</v>
      </c>
      <c r="F40" s="6" t="s">
        <v>15</v>
      </c>
      <c r="G40" s="6">
        <v>5.14</v>
      </c>
      <c r="H40" s="6">
        <v>8</v>
      </c>
      <c r="I40" s="6">
        <v>92.5</v>
      </c>
      <c r="J40" s="6">
        <v>6.5</v>
      </c>
      <c r="K40" s="6">
        <v>-1.8149999999999999</v>
      </c>
      <c r="L40" s="6">
        <v>1.3849999999999998</v>
      </c>
    </row>
  </sheetData>
  <mergeCells count="10">
    <mergeCell ref="A22:L22"/>
    <mergeCell ref="A23:A24"/>
    <mergeCell ref="B23:L23"/>
    <mergeCell ref="AD17:AE17"/>
    <mergeCell ref="A2:L2"/>
    <mergeCell ref="A3:A4"/>
    <mergeCell ref="B3:L3"/>
    <mergeCell ref="N17:N18"/>
    <mergeCell ref="O17:Y17"/>
    <mergeCell ref="AA17:AB17"/>
  </mergeCells>
  <conditionalFormatting sqref="AA20:AA22">
    <cfRule type="expression" dxfId="99" priority="49">
      <formula>AA20="CHECK"</formula>
    </cfRule>
    <cfRule type="expression" dxfId="98" priority="50">
      <formula>AA20="OK"</formula>
    </cfRule>
  </conditionalFormatting>
  <conditionalFormatting sqref="AA25:AA27">
    <cfRule type="expression" dxfId="97" priority="47">
      <formula>AA25="CHECK"</formula>
    </cfRule>
    <cfRule type="expression" dxfId="96" priority="48">
      <formula>AA25="OK"</formula>
    </cfRule>
  </conditionalFormatting>
  <conditionalFormatting sqref="AA30:AA32">
    <cfRule type="expression" dxfId="95" priority="45">
      <formula>AA30="CHECK"</formula>
    </cfRule>
    <cfRule type="expression" dxfId="94" priority="46">
      <formula>AA30="OK"</formula>
    </cfRule>
  </conditionalFormatting>
  <conditionalFormatting sqref="AB25:AB27">
    <cfRule type="expression" dxfId="93" priority="43">
      <formula>AB25="CHECK"</formula>
    </cfRule>
    <cfRule type="expression" dxfId="92" priority="44">
      <formula>AB25="OK"</formula>
    </cfRule>
  </conditionalFormatting>
  <conditionalFormatting sqref="AB30:AB32">
    <cfRule type="expression" dxfId="91" priority="41">
      <formula>AB30="CHECK"</formula>
    </cfRule>
    <cfRule type="expression" dxfId="90" priority="42">
      <formula>AB30="OK"</formula>
    </cfRule>
  </conditionalFormatting>
  <conditionalFormatting sqref="AB20:AB22">
    <cfRule type="expression" dxfId="89" priority="39">
      <formula>AB20="CHECK"</formula>
    </cfRule>
    <cfRule type="expression" dxfId="88" priority="40">
      <formula>AB20="OK"</formula>
    </cfRule>
  </conditionalFormatting>
  <conditionalFormatting sqref="AA28">
    <cfRule type="expression" dxfId="87" priority="37">
      <formula>AA28="CHECK"</formula>
    </cfRule>
    <cfRule type="expression" dxfId="86" priority="38">
      <formula>AA28="OK"</formula>
    </cfRule>
  </conditionalFormatting>
  <conditionalFormatting sqref="AB28">
    <cfRule type="expression" dxfId="85" priority="35">
      <formula>AB28="CHECK"</formula>
    </cfRule>
    <cfRule type="expression" dxfId="84" priority="36">
      <formula>AB28="OK"</formula>
    </cfRule>
  </conditionalFormatting>
  <conditionalFormatting sqref="AA23">
    <cfRule type="expression" dxfId="83" priority="33">
      <formula>AA23="CHECK"</formula>
    </cfRule>
    <cfRule type="expression" dxfId="82" priority="34">
      <formula>AA23="OK"</formula>
    </cfRule>
  </conditionalFormatting>
  <conditionalFormatting sqref="AB23">
    <cfRule type="expression" dxfId="81" priority="31">
      <formula>AB23="CHECK"</formula>
    </cfRule>
    <cfRule type="expression" dxfId="80" priority="32">
      <formula>AB23="OK"</formula>
    </cfRule>
  </conditionalFormatting>
  <conditionalFormatting sqref="AC20:AC23">
    <cfRule type="expression" dxfId="79" priority="29">
      <formula>AC20="CHECK"</formula>
    </cfRule>
    <cfRule type="expression" dxfId="78" priority="30">
      <formula>AC20="OK"</formula>
    </cfRule>
  </conditionalFormatting>
  <conditionalFormatting sqref="AC25:AC28">
    <cfRule type="expression" dxfId="77" priority="27">
      <formula>AC25="CHECK"</formula>
    </cfRule>
    <cfRule type="expression" dxfId="76" priority="28">
      <formula>AC25="OK"</formula>
    </cfRule>
  </conditionalFormatting>
  <conditionalFormatting sqref="AC30:AC32">
    <cfRule type="expression" dxfId="75" priority="25">
      <formula>AC30="CHECK"</formula>
    </cfRule>
    <cfRule type="expression" dxfId="74" priority="26">
      <formula>AC30="OK"</formula>
    </cfRule>
  </conditionalFormatting>
  <conditionalFormatting sqref="AA33">
    <cfRule type="expression" dxfId="61" priority="23">
      <formula>AA33="CHECK"</formula>
    </cfRule>
    <cfRule type="expression" dxfId="60" priority="24">
      <formula>AA33="OK"</formula>
    </cfRule>
  </conditionalFormatting>
  <conditionalFormatting sqref="AB33">
    <cfRule type="expression" dxfId="59" priority="21">
      <formula>AB33="CHECK"</formula>
    </cfRule>
    <cfRule type="expression" dxfId="58" priority="22">
      <formula>AB33="OK"</formula>
    </cfRule>
  </conditionalFormatting>
  <conditionalFormatting sqref="AC33">
    <cfRule type="expression" dxfId="57" priority="19">
      <formula>AC33="CHECK"</formula>
    </cfRule>
    <cfRule type="expression" dxfId="56" priority="20">
      <formula>AC33="OK"</formula>
    </cfRule>
  </conditionalFormatting>
  <conditionalFormatting sqref="AD20:AD23">
    <cfRule type="expression" dxfId="53" priority="15">
      <formula>AD20="CHECK"</formula>
    </cfRule>
    <cfRule type="expression" dxfId="52" priority="16">
      <formula>AD20="OK"</formula>
    </cfRule>
  </conditionalFormatting>
  <conditionalFormatting sqref="AD25:AD28">
    <cfRule type="expression" dxfId="51" priority="13">
      <formula>AD25="CHECK"</formula>
    </cfRule>
    <cfRule type="expression" dxfId="50" priority="14">
      <formula>AD25="OK"</formula>
    </cfRule>
  </conditionalFormatting>
  <conditionalFormatting sqref="AD30:AD32">
    <cfRule type="expression" dxfId="49" priority="11">
      <formula>AD30="CHECK"</formula>
    </cfRule>
    <cfRule type="expression" dxfId="48" priority="12">
      <formula>AD30="OK"</formula>
    </cfRule>
  </conditionalFormatting>
  <conditionalFormatting sqref="AD33">
    <cfRule type="expression" dxfId="47" priority="9">
      <formula>AD33="CHECK"</formula>
    </cfRule>
    <cfRule type="expression" dxfId="46" priority="10">
      <formula>AD33="OK"</formula>
    </cfRule>
  </conditionalFormatting>
  <conditionalFormatting sqref="AE20:AE23">
    <cfRule type="expression" dxfId="45" priority="7">
      <formula>AE20="CHECK"</formula>
    </cfRule>
    <cfRule type="expression" dxfId="44" priority="8">
      <formula>AE20="OK"</formula>
    </cfRule>
  </conditionalFormatting>
  <conditionalFormatting sqref="AE25:AE28">
    <cfRule type="expression" dxfId="43" priority="5">
      <formula>AE25="CHECK"</formula>
    </cfRule>
    <cfRule type="expression" dxfId="42" priority="6">
      <formula>AE25="OK"</formula>
    </cfRule>
  </conditionalFormatting>
  <conditionalFormatting sqref="AE30:AE32">
    <cfRule type="expression" dxfId="41" priority="3">
      <formula>AE30="CHECK"</formula>
    </cfRule>
    <cfRule type="expression" dxfId="40" priority="4">
      <formula>AE30="OK"</formula>
    </cfRule>
  </conditionalFormatting>
  <conditionalFormatting sqref="AE33">
    <cfRule type="expression" dxfId="39" priority="1">
      <formula>AE33="CHECK"</formula>
    </cfRule>
    <cfRule type="expression" dxfId="38" priority="2">
      <formula>AE33="OK"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Rachman</dc:creator>
  <cp:lastModifiedBy>Fauzan Rachman</cp:lastModifiedBy>
  <dcterms:created xsi:type="dcterms:W3CDTF">2022-03-29T04:16:51Z</dcterms:created>
  <dcterms:modified xsi:type="dcterms:W3CDTF">2022-03-29T04:50:56Z</dcterms:modified>
</cp:coreProperties>
</file>