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6CF91EE-B33D-4406-AB15-2454812A80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01120" sheetId="32" r:id="rId1"/>
    <sheet name="Hasil Model PURE" sheetId="22" state="hidden" r:id="rId2"/>
  </sheets>
  <definedNames>
    <definedName name="_xlnm.Print_Area" localSheetId="0">'101120'!$GV$1:$IB$31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U75" i="32" l="1"/>
  <c r="ACT75" i="32"/>
  <c r="ACS75" i="32"/>
  <c r="ACR75" i="32"/>
  <c r="ACQ75" i="32"/>
  <c r="ACW63" i="32"/>
  <c r="ACV63" i="32"/>
  <c r="ACU63" i="32"/>
  <c r="ACT63" i="32"/>
  <c r="ACS63" i="32"/>
  <c r="ACR63" i="32"/>
  <c r="ACQ63" i="32"/>
  <c r="ACW62" i="32"/>
  <c r="ACV62" i="32"/>
  <c r="ACU62" i="32"/>
  <c r="ACT62" i="32"/>
  <c r="ACS62" i="32"/>
  <c r="ACR62" i="32"/>
  <c r="ACQ62" i="32"/>
  <c r="ACU55" i="32"/>
  <c r="ACV55" i="32" s="1"/>
  <c r="ACX54" i="32"/>
  <c r="ACW54" i="32"/>
  <c r="ACV54" i="32"/>
  <c r="ACX53" i="32"/>
  <c r="ACW53" i="32"/>
  <c r="ACV53" i="32"/>
  <c r="ACQ50" i="32"/>
  <c r="ACR50" i="32" s="1"/>
  <c r="ACX47" i="32"/>
  <c r="ACW47" i="32"/>
  <c r="ACV47" i="32"/>
  <c r="ACU47" i="32"/>
  <c r="ACT47" i="32"/>
  <c r="ACS47" i="32"/>
  <c r="ACR47" i="32"/>
  <c r="ACQ47" i="32"/>
  <c r="ACP47" i="32"/>
  <c r="ACX46" i="32"/>
  <c r="ACW46" i="32"/>
  <c r="ACV46" i="32"/>
  <c r="ACU46" i="32"/>
  <c r="ACT46" i="32"/>
  <c r="ACS46" i="32"/>
  <c r="ACR46" i="32"/>
  <c r="ACQ46" i="32"/>
  <c r="ACP46" i="32"/>
  <c r="ACO46" i="32"/>
  <c r="ACO47" i="32" s="1"/>
  <c r="ACX29" i="32"/>
  <c r="ACW29" i="32"/>
  <c r="ACV29" i="32"/>
  <c r="ACU29" i="32"/>
  <c r="ACT29" i="32"/>
  <c r="ACS29" i="32"/>
  <c r="ACR29" i="32"/>
  <c r="ACQ29" i="32"/>
  <c r="ACX24" i="32"/>
  <c r="ACW24" i="32"/>
  <c r="ACV24" i="32"/>
  <c r="ACU24" i="32"/>
  <c r="ACT24" i="32"/>
  <c r="ACS24" i="32"/>
  <c r="ACR24" i="32"/>
  <c r="ACQ24" i="32"/>
  <c r="ACV21" i="32"/>
  <c r="ACU17" i="32"/>
  <c r="ACT17" i="32"/>
  <c r="ACS17" i="32"/>
  <c r="ACR17" i="32"/>
  <c r="ACQ17" i="32"/>
  <c r="ACW55" i="32" l="1"/>
  <c r="ACV56" i="32"/>
  <c r="ACV57" i="32" s="1"/>
  <c r="ACV20" i="32" s="1"/>
  <c r="ACV18" i="32" s="1"/>
  <c r="ACV17" i="32" s="1"/>
  <c r="ACR23" i="32"/>
  <c r="ACS50" i="32"/>
  <c r="ACW21" i="32"/>
  <c r="ACV75" i="32" l="1"/>
  <c r="ACX21" i="32"/>
  <c r="ACT50" i="32"/>
  <c r="ACS23" i="32"/>
  <c r="ACX55" i="32"/>
  <c r="ACX56" i="32" s="1"/>
  <c r="ACX57" i="32" s="1"/>
  <c r="ACX20" i="32" s="1"/>
  <c r="ACW56" i="32"/>
  <c r="ACW57" i="32" s="1"/>
  <c r="ACW20" i="32" s="1"/>
  <c r="ACW18" i="32" s="1"/>
  <c r="ACW17" i="32" s="1"/>
  <c r="ACX18" i="32" l="1"/>
  <c r="ACX17" i="32" s="1"/>
  <c r="ACW75" i="32"/>
  <c r="ACU50" i="32"/>
  <c r="ACT23" i="32"/>
  <c r="ACX75" i="32" l="1"/>
  <c r="ACU23" i="32"/>
  <c r="ACV50" i="32"/>
  <c r="ACV23" i="32" l="1"/>
  <c r="ACW50" i="32"/>
  <c r="ACW23" i="32" l="1"/>
  <c r="ACX50" i="32"/>
  <c r="ACX23" i="32" s="1"/>
  <c r="ACB75" i="32" l="1"/>
  <c r="ACA75" i="32"/>
  <c r="ABZ75" i="32"/>
  <c r="ABY75" i="32"/>
  <c r="ABX75" i="32"/>
  <c r="ACD63" i="32"/>
  <c r="ACC63" i="32"/>
  <c r="ACB63" i="32"/>
  <c r="ACA63" i="32"/>
  <c r="ABZ63" i="32"/>
  <c r="ABY63" i="32"/>
  <c r="ABX63" i="32"/>
  <c r="ACD62" i="32"/>
  <c r="ACC62" i="32"/>
  <c r="ACB62" i="32"/>
  <c r="ACA62" i="32"/>
  <c r="ABZ62" i="32"/>
  <c r="ABY62" i="32"/>
  <c r="ABX62" i="32"/>
  <c r="ACB55" i="32"/>
  <c r="ACC55" i="32" s="1"/>
  <c r="ACE54" i="32"/>
  <c r="ACD54" i="32"/>
  <c r="ACC54" i="32"/>
  <c r="ACE53" i="32"/>
  <c r="ACD53" i="32"/>
  <c r="ACC53" i="32"/>
  <c r="ABX50" i="32"/>
  <c r="ABY50" i="32" s="1"/>
  <c r="ACE47" i="32"/>
  <c r="ACD47" i="32"/>
  <c r="ACC47" i="32"/>
  <c r="ACB47" i="32"/>
  <c r="ACA47" i="32"/>
  <c r="ABZ47" i="32"/>
  <c r="ABY47" i="32"/>
  <c r="ABX47" i="32"/>
  <c r="ABW47" i="32"/>
  <c r="ACE46" i="32"/>
  <c r="ACD46" i="32"/>
  <c r="ACC46" i="32"/>
  <c r="ACB46" i="32"/>
  <c r="ACA46" i="32"/>
  <c r="ABZ46" i="32"/>
  <c r="ABY46" i="32"/>
  <c r="ABX46" i="32"/>
  <c r="ABW46" i="32"/>
  <c r="ABV46" i="32"/>
  <c r="ABV47" i="32" s="1"/>
  <c r="ACE29" i="32"/>
  <c r="ACD29" i="32"/>
  <c r="ACC29" i="32"/>
  <c r="ACB29" i="32"/>
  <c r="ACA29" i="32"/>
  <c r="ABZ29" i="32"/>
  <c r="ABY29" i="32"/>
  <c r="ABX29" i="32"/>
  <c r="ACE24" i="32"/>
  <c r="ACD24" i="32"/>
  <c r="ACC24" i="32"/>
  <c r="ACB24" i="32"/>
  <c r="ACA24" i="32"/>
  <c r="ABZ24" i="32"/>
  <c r="ABY24" i="32"/>
  <c r="ABX24" i="32"/>
  <c r="ACC21" i="32"/>
  <c r="ACB17" i="32"/>
  <c r="ACA17" i="32"/>
  <c r="ABZ17" i="32"/>
  <c r="ABY17" i="32"/>
  <c r="ABX17" i="32"/>
  <c r="ABL11" i="32"/>
  <c r="ABL12" i="32"/>
  <c r="ABL13" i="32"/>
  <c r="ABL14" i="32"/>
  <c r="ABL15" i="32"/>
  <c r="ABL16" i="32"/>
  <c r="ABK11" i="32"/>
  <c r="ABK12" i="32"/>
  <c r="ABK13" i="32"/>
  <c r="ABK14" i="32"/>
  <c r="ABK15" i="32"/>
  <c r="ABK16" i="32"/>
  <c r="ABJ11" i="32"/>
  <c r="ABJ12" i="32"/>
  <c r="ABJ13" i="32"/>
  <c r="ABJ14" i="32"/>
  <c r="ABJ15" i="32"/>
  <c r="ABJ16" i="32"/>
  <c r="ABJ10" i="32"/>
  <c r="ABK10" i="32"/>
  <c r="ABL10" i="32"/>
  <c r="ABI11" i="32"/>
  <c r="ABI17" i="32" s="1"/>
  <c r="ABI12" i="32"/>
  <c r="ABI13" i="32"/>
  <c r="ABI14" i="32"/>
  <c r="ABI15" i="32"/>
  <c r="ABI16" i="32"/>
  <c r="ABI10" i="32"/>
  <c r="AAX75" i="32"/>
  <c r="AAW75" i="32"/>
  <c r="AAV75" i="32"/>
  <c r="AAU75" i="32"/>
  <c r="AAT75" i="32"/>
  <c r="AAZ63" i="32"/>
  <c r="AAY63" i="32"/>
  <c r="AAX63" i="32"/>
  <c r="AAW63" i="32"/>
  <c r="AAV63" i="32"/>
  <c r="AAU63" i="32"/>
  <c r="AAT63" i="32"/>
  <c r="AAZ62" i="32"/>
  <c r="AAY62" i="32"/>
  <c r="AAX62" i="32"/>
  <c r="AAW62" i="32"/>
  <c r="AAV62" i="32"/>
  <c r="AAU62" i="32"/>
  <c r="AAT62" i="32"/>
  <c r="AAX55" i="32"/>
  <c r="ABA54" i="32"/>
  <c r="AAZ54" i="32"/>
  <c r="AAY54" i="32"/>
  <c r="ABA53" i="32"/>
  <c r="AAZ53" i="32"/>
  <c r="AAY53" i="32"/>
  <c r="AAT50" i="32"/>
  <c r="AAU50" i="32" s="1"/>
  <c r="ABA47" i="32"/>
  <c r="ABA24" i="32" s="1"/>
  <c r="AAZ47" i="32"/>
  <c r="AAY47" i="32"/>
  <c r="AAY24" i="32" s="1"/>
  <c r="AAX47" i="32"/>
  <c r="AAW47" i="32"/>
  <c r="AAW24" i="32" s="1"/>
  <c r="AAV47" i="32"/>
  <c r="AAU47" i="32"/>
  <c r="AAU24" i="32" s="1"/>
  <c r="AAT47" i="32"/>
  <c r="AAS47" i="32"/>
  <c r="ABA46" i="32"/>
  <c r="AAZ46" i="32"/>
  <c r="AAY46" i="32"/>
  <c r="AAX46" i="32"/>
  <c r="AAW46" i="32"/>
  <c r="AAV46" i="32"/>
  <c r="AAU46" i="32"/>
  <c r="AAT46" i="32"/>
  <c r="AAS46" i="32"/>
  <c r="AAR46" i="32"/>
  <c r="AAR47" i="32" s="1"/>
  <c r="ABA29" i="32"/>
  <c r="AAZ29" i="32"/>
  <c r="AAY29" i="32"/>
  <c r="AAX29" i="32"/>
  <c r="AAW29" i="32"/>
  <c r="AAV29" i="32"/>
  <c r="AAU29" i="32"/>
  <c r="AAT29" i="32"/>
  <c r="AAZ24" i="32"/>
  <c r="AAX24" i="32"/>
  <c r="AAV24" i="32"/>
  <c r="AAT24" i="32"/>
  <c r="AAY21" i="32"/>
  <c r="AAX17" i="32"/>
  <c r="AAW17" i="32"/>
  <c r="AAV17" i="32"/>
  <c r="AAU17" i="32"/>
  <c r="AAT17" i="32"/>
  <c r="AAY55" i="32" l="1"/>
  <c r="ABK17" i="32"/>
  <c r="ABL17" i="32"/>
  <c r="ABJ17" i="32"/>
  <c r="ACD55" i="32"/>
  <c r="ACC56" i="32"/>
  <c r="ACC57" i="32" s="1"/>
  <c r="ACC20" i="32" s="1"/>
  <c r="ABY23" i="32"/>
  <c r="ABZ50" i="32"/>
  <c r="ACD21" i="32"/>
  <c r="AAZ55" i="32"/>
  <c r="AAY56" i="32"/>
  <c r="AAY57" i="32" s="1"/>
  <c r="AAY20" i="32" s="1"/>
  <c r="AAY18" i="32" s="1"/>
  <c r="AAY17" i="32" s="1"/>
  <c r="AAU23" i="32"/>
  <c r="AAV50" i="32"/>
  <c r="AAZ21" i="32"/>
  <c r="ZY75" i="32"/>
  <c r="ZX75" i="32"/>
  <c r="ZW75" i="32"/>
  <c r="ZV75" i="32"/>
  <c r="ZU75" i="32"/>
  <c r="AAA63" i="32"/>
  <c r="ZZ63" i="32"/>
  <c r="ZY63" i="32"/>
  <c r="ZX63" i="32"/>
  <c r="ZW63" i="32"/>
  <c r="ZV63" i="32"/>
  <c r="ZU63" i="32"/>
  <c r="AAA62" i="32"/>
  <c r="ZZ62" i="32"/>
  <c r="ZY62" i="32"/>
  <c r="ZX62" i="32"/>
  <c r="ZW62" i="32"/>
  <c r="ZV62" i="32"/>
  <c r="ZU62" i="32"/>
  <c r="ZY55" i="32"/>
  <c r="AAB54" i="32"/>
  <c r="AAA54" i="32"/>
  <c r="ZZ54" i="32"/>
  <c r="AAB53" i="32"/>
  <c r="AAA53" i="32"/>
  <c r="ZZ53" i="32"/>
  <c r="ZU50" i="32"/>
  <c r="ZV50" i="32" s="1"/>
  <c r="AAB47" i="32"/>
  <c r="AAB24" i="32" s="1"/>
  <c r="AAA47" i="32"/>
  <c r="AAA24" i="32" s="1"/>
  <c r="ZZ47" i="32"/>
  <c r="ZZ24" i="32" s="1"/>
  <c r="ZY47" i="32"/>
  <c r="ZX47" i="32"/>
  <c r="ZX24" i="32" s="1"/>
  <c r="ZW47" i="32"/>
  <c r="ZW24" i="32" s="1"/>
  <c r="ZV47" i="32"/>
  <c r="ZV24" i="32" s="1"/>
  <c r="ZU47" i="32"/>
  <c r="ZU24" i="32" s="1"/>
  <c r="ZT47" i="32"/>
  <c r="AAB46" i="32"/>
  <c r="AAA46" i="32"/>
  <c r="ZZ46" i="32"/>
  <c r="ZY46" i="32"/>
  <c r="ZX46" i="32"/>
  <c r="ZW46" i="32"/>
  <c r="ZV46" i="32"/>
  <c r="ZU46" i="32"/>
  <c r="ZT46" i="32"/>
  <c r="ZS46" i="32"/>
  <c r="ZS47" i="32" s="1"/>
  <c r="AAB29" i="32"/>
  <c r="AAA29" i="32"/>
  <c r="ZZ29" i="32"/>
  <c r="ZY29" i="32"/>
  <c r="ZX29" i="32"/>
  <c r="ZW29" i="32"/>
  <c r="ZV29" i="32"/>
  <c r="ZU29" i="32"/>
  <c r="ZY24" i="32"/>
  <c r="ZZ21" i="32"/>
  <c r="AAA21" i="32" s="1"/>
  <c r="ZY17" i="32"/>
  <c r="ZX17" i="32"/>
  <c r="ZW17" i="32"/>
  <c r="ZV17" i="32"/>
  <c r="ZU17" i="32"/>
  <c r="ACC18" i="32" l="1"/>
  <c r="ACC17" i="32" s="1"/>
  <c r="ACE21" i="32"/>
  <c r="ABZ23" i="32"/>
  <c r="ACA50" i="32"/>
  <c r="ACE55" i="32"/>
  <c r="ACE56" i="32" s="1"/>
  <c r="ACE57" i="32" s="1"/>
  <c r="ACE20" i="32" s="1"/>
  <c r="ACD56" i="32"/>
  <c r="ACD57" i="32" s="1"/>
  <c r="ACD20" i="32" s="1"/>
  <c r="AAY75" i="32"/>
  <c r="ABA21" i="32"/>
  <c r="AAW50" i="32"/>
  <c r="AAV23" i="32"/>
  <c r="ABA55" i="32"/>
  <c r="ABA56" i="32" s="1"/>
  <c r="ABA57" i="32" s="1"/>
  <c r="ABA20" i="32" s="1"/>
  <c r="AAZ56" i="32"/>
  <c r="AAZ57" i="32" s="1"/>
  <c r="AAZ20" i="32" s="1"/>
  <c r="AAZ18" i="32" s="1"/>
  <c r="AAZ17" i="32" s="1"/>
  <c r="ZZ55" i="32"/>
  <c r="AAA55" i="32" s="1"/>
  <c r="AAB55" i="32" s="1"/>
  <c r="ZW50" i="32"/>
  <c r="ZV23" i="32"/>
  <c r="ZZ56" i="32"/>
  <c r="ZZ57" i="32" s="1"/>
  <c r="ZZ20" i="32" s="1"/>
  <c r="ZZ18" i="32" s="1"/>
  <c r="ACC75" i="32" l="1"/>
  <c r="ACD17" i="32"/>
  <c r="ACD18" i="32"/>
  <c r="ACE18" i="32"/>
  <c r="ACE17" i="32" s="1"/>
  <c r="ACB50" i="32"/>
  <c r="ACA23" i="32"/>
  <c r="ACD75" i="32"/>
  <c r="ABA18" i="32"/>
  <c r="ABA17" i="32" s="1"/>
  <c r="AAZ75" i="32"/>
  <c r="AAX50" i="32"/>
  <c r="AAW23" i="32"/>
  <c r="ZX50" i="32"/>
  <c r="ZW23" i="32"/>
  <c r="ZZ17" i="32"/>
  <c r="AAB21" i="32"/>
  <c r="AAB56" i="32"/>
  <c r="AAB57" i="32" s="1"/>
  <c r="AAB20" i="32" s="1"/>
  <c r="AAA56" i="32"/>
  <c r="AAA57" i="32" s="1"/>
  <c r="AAA20" i="32" s="1"/>
  <c r="AAA18" i="32" s="1"/>
  <c r="ACE75" i="32" l="1"/>
  <c r="ACB23" i="32"/>
  <c r="ACC50" i="32"/>
  <c r="ABA75" i="32"/>
  <c r="AAX23" i="32"/>
  <c r="AAY50" i="32"/>
  <c r="AAB18" i="32"/>
  <c r="AAB17" i="32" s="1"/>
  <c r="ZX23" i="32"/>
  <c r="ZY50" i="32"/>
  <c r="ZZ75" i="32"/>
  <c r="AAA17" i="32"/>
  <c r="AAA75" i="32"/>
  <c r="ACC23" i="32" l="1"/>
  <c r="ACD50" i="32"/>
  <c r="AAY23" i="32"/>
  <c r="AAZ50" i="32"/>
  <c r="ZY23" i="32"/>
  <c r="ZZ50" i="32"/>
  <c r="AAB75" i="32"/>
  <c r="ACD23" i="32" l="1"/>
  <c r="ACE50" i="32"/>
  <c r="ACE23" i="32" s="1"/>
  <c r="AAZ23" i="32"/>
  <c r="ABA50" i="32"/>
  <c r="ABA23" i="32" s="1"/>
  <c r="ZZ23" i="32"/>
  <c r="AAA50" i="32"/>
  <c r="ZI10" i="32"/>
  <c r="ZH10" i="32"/>
  <c r="ZG16" i="32"/>
  <c r="ZG10" i="32"/>
  <c r="AAA23" i="32" l="1"/>
  <c r="AAB50" i="32"/>
  <c r="AAB23" i="32" s="1"/>
  <c r="YY17" i="32"/>
  <c r="YZ17" i="32"/>
  <c r="ZA17" i="32"/>
  <c r="ZB17" i="32"/>
  <c r="ZI11" i="32"/>
  <c r="ZI12" i="32"/>
  <c r="ZI13" i="32"/>
  <c r="ZI14" i="32"/>
  <c r="ZI15" i="32"/>
  <c r="ZI16" i="32"/>
  <c r="ZH11" i="32"/>
  <c r="ZH12" i="32"/>
  <c r="ZH13" i="32"/>
  <c r="ZH14" i="32"/>
  <c r="ZH15" i="32"/>
  <c r="ZH16" i="32"/>
  <c r="ZG11" i="32"/>
  <c r="ZG12" i="32"/>
  <c r="ZG13" i="32"/>
  <c r="ZG14" i="32"/>
  <c r="ZG15" i="32"/>
  <c r="ZI17" i="32" l="1"/>
  <c r="ZH17" i="32"/>
  <c r="ZG17" i="32"/>
  <c r="ZB75" i="32"/>
  <c r="ZA75" i="32"/>
  <c r="YZ75" i="32"/>
  <c r="YY75" i="32"/>
  <c r="YX75" i="32"/>
  <c r="ZD63" i="32"/>
  <c r="ZC63" i="32"/>
  <c r="ZB63" i="32"/>
  <c r="ZA63" i="32"/>
  <c r="YZ63" i="32"/>
  <c r="YY63" i="32"/>
  <c r="YX63" i="32"/>
  <c r="ZD62" i="32"/>
  <c r="ZC62" i="32"/>
  <c r="ZB62" i="32"/>
  <c r="ZA62" i="32"/>
  <c r="YZ62" i="32"/>
  <c r="YY62" i="32"/>
  <c r="YX62" i="32"/>
  <c r="ZB55" i="32"/>
  <c r="ZE54" i="32"/>
  <c r="ZD54" i="32"/>
  <c r="ZC54" i="32"/>
  <c r="ZE53" i="32"/>
  <c r="ZD53" i="32"/>
  <c r="ZC53" i="32"/>
  <c r="YX50" i="32"/>
  <c r="YY50" i="32" s="1"/>
  <c r="ZE47" i="32"/>
  <c r="ZE24" i="32" s="1"/>
  <c r="ZD47" i="32"/>
  <c r="ZD24" i="32" s="1"/>
  <c r="ZC47" i="32"/>
  <c r="ZB47" i="32"/>
  <c r="ZB24" i="32" s="1"/>
  <c r="ZA47" i="32"/>
  <c r="ZA24" i="32" s="1"/>
  <c r="YZ47" i="32"/>
  <c r="YZ24" i="32" s="1"/>
  <c r="YY47" i="32"/>
  <c r="YX47" i="32"/>
  <c r="YW47" i="32"/>
  <c r="ZE46" i="32"/>
  <c r="ZD46" i="32"/>
  <c r="ZC46" i="32"/>
  <c r="ZB46" i="32"/>
  <c r="ZA46" i="32"/>
  <c r="YZ46" i="32"/>
  <c r="YY46" i="32"/>
  <c r="YX46" i="32"/>
  <c r="YW46" i="32"/>
  <c r="YV46" i="32"/>
  <c r="YV47" i="32" s="1"/>
  <c r="ZE29" i="32"/>
  <c r="ZD29" i="32"/>
  <c r="ZC29" i="32"/>
  <c r="ZB29" i="32"/>
  <c r="ZA29" i="32"/>
  <c r="YZ29" i="32"/>
  <c r="YY29" i="32"/>
  <c r="YX29" i="32"/>
  <c r="ZC24" i="32"/>
  <c r="YY24" i="32"/>
  <c r="YX24" i="32"/>
  <c r="ZC21" i="32"/>
  <c r="YX17" i="32"/>
  <c r="YI75" i="32"/>
  <c r="YH75" i="32"/>
  <c r="YG75" i="32"/>
  <c r="YF75" i="32"/>
  <c r="YE75" i="32"/>
  <c r="YK63" i="32"/>
  <c r="YJ63" i="32"/>
  <c r="YI63" i="32"/>
  <c r="YH63" i="32"/>
  <c r="YG63" i="32"/>
  <c r="YF63" i="32"/>
  <c r="YE63" i="32"/>
  <c r="YK62" i="32"/>
  <c r="YJ62" i="32"/>
  <c r="YI62" i="32"/>
  <c r="YH62" i="32"/>
  <c r="YG62" i="32"/>
  <c r="YF62" i="32"/>
  <c r="YE62" i="32"/>
  <c r="YI55" i="32"/>
  <c r="YL54" i="32"/>
  <c r="YK54" i="32"/>
  <c r="YJ54" i="32"/>
  <c r="YL53" i="32"/>
  <c r="YK53" i="32"/>
  <c r="YJ53" i="32"/>
  <c r="YE50" i="32"/>
  <c r="YF50" i="32" s="1"/>
  <c r="YG50" i="32" s="1"/>
  <c r="YL47" i="32"/>
  <c r="YL24" i="32" s="1"/>
  <c r="YK47" i="32"/>
  <c r="YK24" i="32" s="1"/>
  <c r="YJ47" i="32"/>
  <c r="YJ24" i="32" s="1"/>
  <c r="YI47" i="32"/>
  <c r="YI24" i="32" s="1"/>
  <c r="YH47" i="32"/>
  <c r="YG47" i="32"/>
  <c r="YF47" i="32"/>
  <c r="YF24" i="32" s="1"/>
  <c r="YE47" i="32"/>
  <c r="YE24" i="32" s="1"/>
  <c r="YD47" i="32"/>
  <c r="YL46" i="32"/>
  <c r="YK46" i="32"/>
  <c r="YJ46" i="32"/>
  <c r="YI46" i="32"/>
  <c r="YH46" i="32"/>
  <c r="YG46" i="32"/>
  <c r="YF46" i="32"/>
  <c r="YE46" i="32"/>
  <c r="YD46" i="32"/>
  <c r="YC46" i="32"/>
  <c r="YC47" i="32" s="1"/>
  <c r="YL29" i="32"/>
  <c r="YK29" i="32"/>
  <c r="YJ29" i="32"/>
  <c r="YI29" i="32"/>
  <c r="YH29" i="32"/>
  <c r="YG29" i="32"/>
  <c r="YF29" i="32"/>
  <c r="YE29" i="32"/>
  <c r="YH24" i="32"/>
  <c r="YG24" i="32"/>
  <c r="YJ21" i="32"/>
  <c r="YK21" i="32" s="1"/>
  <c r="YI17" i="32"/>
  <c r="YH17" i="32"/>
  <c r="YG17" i="32"/>
  <c r="YF17" i="32"/>
  <c r="YE17" i="32"/>
  <c r="VY53" i="32"/>
  <c r="VY54" i="32"/>
  <c r="XP75" i="32"/>
  <c r="XO75" i="32"/>
  <c r="XN75" i="32"/>
  <c r="XM75" i="32"/>
  <c r="XL75" i="32"/>
  <c r="XR63" i="32"/>
  <c r="XQ63" i="32"/>
  <c r="XP63" i="32"/>
  <c r="XO63" i="32"/>
  <c r="XN63" i="32"/>
  <c r="XM63" i="32"/>
  <c r="XL63" i="32"/>
  <c r="XR62" i="32"/>
  <c r="XQ62" i="32"/>
  <c r="XP62" i="32"/>
  <c r="XO62" i="32"/>
  <c r="XN62" i="32"/>
  <c r="XM62" i="32"/>
  <c r="XL62" i="32"/>
  <c r="XP55" i="32"/>
  <c r="XS54" i="32"/>
  <c r="XR54" i="32"/>
  <c r="XQ54" i="32"/>
  <c r="XS53" i="32"/>
  <c r="XR53" i="32"/>
  <c r="XQ53" i="32"/>
  <c r="XL50" i="32"/>
  <c r="XM50" i="32" s="1"/>
  <c r="XS47" i="32"/>
  <c r="XS24" i="32" s="1"/>
  <c r="XR47" i="32"/>
  <c r="XR24" i="32" s="1"/>
  <c r="XQ47" i="32"/>
  <c r="XQ24" i="32" s="1"/>
  <c r="XP47" i="32"/>
  <c r="XP24" i="32" s="1"/>
  <c r="XO47" i="32"/>
  <c r="XO24" i="32" s="1"/>
  <c r="XN47" i="32"/>
  <c r="XN24" i="32" s="1"/>
  <c r="XM47" i="32"/>
  <c r="XM24" i="32" s="1"/>
  <c r="XL47" i="32"/>
  <c r="XL24" i="32" s="1"/>
  <c r="XK47" i="32"/>
  <c r="XS46" i="32"/>
  <c r="XR46" i="32"/>
  <c r="XQ46" i="32"/>
  <c r="XP46" i="32"/>
  <c r="XO46" i="32"/>
  <c r="XN46" i="32"/>
  <c r="XM46" i="32"/>
  <c r="XL46" i="32"/>
  <c r="XK46" i="32"/>
  <c r="XJ46" i="32"/>
  <c r="XJ47" i="32" s="1"/>
  <c r="XS29" i="32"/>
  <c r="XR29" i="32"/>
  <c r="XQ29" i="32"/>
  <c r="XP29" i="32"/>
  <c r="XO29" i="32"/>
  <c r="XN29" i="32"/>
  <c r="XM29" i="32"/>
  <c r="XL29" i="32"/>
  <c r="XQ21" i="32"/>
  <c r="XP17" i="32"/>
  <c r="XO17" i="32"/>
  <c r="XN17" i="32"/>
  <c r="XM17" i="32"/>
  <c r="XL17" i="32"/>
  <c r="ZC55" i="32" l="1"/>
  <c r="ZC56" i="32" s="1"/>
  <c r="ZC57" i="32" s="1"/>
  <c r="ZC20" i="32" s="1"/>
  <c r="XQ55" i="32"/>
  <c r="XR55" i="32" s="1"/>
  <c r="XS55" i="32" s="1"/>
  <c r="YZ50" i="32"/>
  <c r="YY23" i="32"/>
  <c r="YF23" i="32"/>
  <c r="YJ55" i="32"/>
  <c r="YK55" i="32" s="1"/>
  <c r="ZD21" i="32"/>
  <c r="YG23" i="32"/>
  <c r="YH50" i="32"/>
  <c r="YL21" i="32"/>
  <c r="XM23" i="32"/>
  <c r="XN50" i="32"/>
  <c r="XR21" i="32"/>
  <c r="WV10" i="32"/>
  <c r="WQ17" i="32"/>
  <c r="XQ56" i="32" l="1"/>
  <c r="XQ57" i="32" s="1"/>
  <c r="XQ20" i="32" s="1"/>
  <c r="XQ18" i="32" s="1"/>
  <c r="XQ17" i="32" s="1"/>
  <c r="ZC18" i="32"/>
  <c r="ZC17" i="32" s="1"/>
  <c r="ZD55" i="32"/>
  <c r="ZE55" i="32" s="1"/>
  <c r="ZE56" i="32" s="1"/>
  <c r="ZE57" i="32" s="1"/>
  <c r="ZE20" i="32" s="1"/>
  <c r="YJ56" i="32"/>
  <c r="YJ57" i="32" s="1"/>
  <c r="YJ20" i="32" s="1"/>
  <c r="YJ18" i="32" s="1"/>
  <c r="ZA50" i="32"/>
  <c r="YZ23" i="32"/>
  <c r="ZE21" i="32"/>
  <c r="ZC75" i="32"/>
  <c r="YI50" i="32"/>
  <c r="YH23" i="32"/>
  <c r="YL55" i="32"/>
  <c r="YL56" i="32" s="1"/>
  <c r="YL57" i="32" s="1"/>
  <c r="YL20" i="32" s="1"/>
  <c r="YK56" i="32"/>
  <c r="YK57" i="32" s="1"/>
  <c r="YK20" i="32" s="1"/>
  <c r="XR56" i="32"/>
  <c r="XR57" i="32" s="1"/>
  <c r="XR20" i="32" s="1"/>
  <c r="XR18" i="32" s="1"/>
  <c r="XR17" i="32" s="1"/>
  <c r="XN23" i="32"/>
  <c r="XO50" i="32"/>
  <c r="XS21" i="32"/>
  <c r="XQ75" i="32"/>
  <c r="WW21" i="32"/>
  <c r="WX21" i="32"/>
  <c r="WY21" i="32"/>
  <c r="WZ21" i="32"/>
  <c r="WX20" i="32"/>
  <c r="WY20" i="32"/>
  <c r="WZ20" i="32"/>
  <c r="WW20" i="32"/>
  <c r="WO17" i="32"/>
  <c r="WP17" i="32"/>
  <c r="WX13" i="32"/>
  <c r="WX11" i="32"/>
  <c r="WX12" i="32"/>
  <c r="WX14" i="32"/>
  <c r="WX15" i="32"/>
  <c r="WX16" i="32"/>
  <c r="WX10" i="32"/>
  <c r="WW11" i="32"/>
  <c r="WW12" i="32"/>
  <c r="WW13" i="32"/>
  <c r="WW14" i="32"/>
  <c r="WW15" i="32"/>
  <c r="WW16" i="32"/>
  <c r="WW10" i="32"/>
  <c r="WV11" i="32"/>
  <c r="WV12" i="32"/>
  <c r="WV13" i="32"/>
  <c r="WV14" i="32"/>
  <c r="WV15" i="32"/>
  <c r="WV16" i="32"/>
  <c r="WQ75" i="32"/>
  <c r="WP75" i="32"/>
  <c r="WO75" i="32"/>
  <c r="WN75" i="32"/>
  <c r="WM75" i="32"/>
  <c r="WS63" i="32"/>
  <c r="WR63" i="32"/>
  <c r="WQ63" i="32"/>
  <c r="WP63" i="32"/>
  <c r="WO63" i="32"/>
  <c r="WN63" i="32"/>
  <c r="WM63" i="32"/>
  <c r="WS62" i="32"/>
  <c r="WR62" i="32"/>
  <c r="WQ62" i="32"/>
  <c r="WP62" i="32"/>
  <c r="WO62" i="32"/>
  <c r="WN62" i="32"/>
  <c r="WM62" i="32"/>
  <c r="WQ55" i="32"/>
  <c r="WT54" i="32"/>
  <c r="WS54" i="32"/>
  <c r="WR54" i="32"/>
  <c r="WT53" i="32"/>
  <c r="WS53" i="32"/>
  <c r="WR53" i="32"/>
  <c r="WM50" i="32"/>
  <c r="WN50" i="32" s="1"/>
  <c r="WT47" i="32"/>
  <c r="WT24" i="32" s="1"/>
  <c r="WS47" i="32"/>
  <c r="WS24" i="32" s="1"/>
  <c r="WR47" i="32"/>
  <c r="WR24" i="32" s="1"/>
  <c r="WQ47" i="32"/>
  <c r="WP47" i="32"/>
  <c r="WP24" i="32" s="1"/>
  <c r="WO47" i="32"/>
  <c r="WO24" i="32" s="1"/>
  <c r="WN47" i="32"/>
  <c r="WN24" i="32" s="1"/>
  <c r="WM47" i="32"/>
  <c r="WM24" i="32" s="1"/>
  <c r="WL47" i="32"/>
  <c r="WT46" i="32"/>
  <c r="WS46" i="32"/>
  <c r="WR46" i="32"/>
  <c r="WQ46" i="32"/>
  <c r="WP46" i="32"/>
  <c r="WO46" i="32"/>
  <c r="WN46" i="32"/>
  <c r="WM46" i="32"/>
  <c r="WL46" i="32"/>
  <c r="WK46" i="32"/>
  <c r="WK47" i="32" s="1"/>
  <c r="WT29" i="32"/>
  <c r="WS29" i="32"/>
  <c r="WR29" i="32"/>
  <c r="WQ29" i="32"/>
  <c r="WP29" i="32"/>
  <c r="WO29" i="32"/>
  <c r="WN29" i="32"/>
  <c r="WM29" i="32"/>
  <c r="WQ24" i="32"/>
  <c r="WR21" i="32"/>
  <c r="WN17" i="32"/>
  <c r="WM17" i="32"/>
  <c r="ZD56" i="32" l="1"/>
  <c r="ZD57" i="32" s="1"/>
  <c r="ZD20" i="32" s="1"/>
  <c r="ZD18" i="32" s="1"/>
  <c r="ZD17" i="32" s="1"/>
  <c r="YK18" i="32"/>
  <c r="YK75" i="32" s="1"/>
  <c r="ZA23" i="32"/>
  <c r="ZB50" i="32"/>
  <c r="YJ17" i="32"/>
  <c r="YJ75" i="32"/>
  <c r="XS56" i="32"/>
  <c r="XS57" i="32" s="1"/>
  <c r="XS20" i="32" s="1"/>
  <c r="XS18" i="32" s="1"/>
  <c r="XS17" i="32" s="1"/>
  <c r="YI23" i="32"/>
  <c r="YJ50" i="32"/>
  <c r="XR75" i="32"/>
  <c r="XP50" i="32"/>
  <c r="XO23" i="32"/>
  <c r="WV17" i="32"/>
  <c r="WX17" i="32"/>
  <c r="WR55" i="32"/>
  <c r="WS55" i="32" s="1"/>
  <c r="WW17" i="32"/>
  <c r="WN23" i="32"/>
  <c r="WO50" i="32"/>
  <c r="WS21" i="32"/>
  <c r="ZD75" i="32" l="1"/>
  <c r="YK17" i="32"/>
  <c r="ZE18" i="32"/>
  <c r="ZE17" i="32" s="1"/>
  <c r="YL18" i="32"/>
  <c r="YL75" i="32" s="1"/>
  <c r="ZB23" i="32"/>
  <c r="ZC50" i="32"/>
  <c r="ZE75" i="32"/>
  <c r="YJ23" i="32"/>
  <c r="YK50" i="32"/>
  <c r="XP23" i="32"/>
  <c r="XQ50" i="32"/>
  <c r="XS75" i="32"/>
  <c r="WR56" i="32"/>
  <c r="WR57" i="32" s="1"/>
  <c r="WR20" i="32" s="1"/>
  <c r="WR18" i="32" s="1"/>
  <c r="WR17" i="32" s="1"/>
  <c r="WT21" i="32"/>
  <c r="WP50" i="32"/>
  <c r="WO23" i="32"/>
  <c r="WT55" i="32"/>
  <c r="WT56" i="32" s="1"/>
  <c r="WT57" i="32" s="1"/>
  <c r="WT20" i="32" s="1"/>
  <c r="WS56" i="32"/>
  <c r="WS57" i="32" s="1"/>
  <c r="WS20" i="32" s="1"/>
  <c r="YL17" i="32" l="1"/>
  <c r="ZC23" i="32"/>
  <c r="ZD50" i="32"/>
  <c r="YK23" i="32"/>
  <c r="YL50" i="32"/>
  <c r="YL23" i="32" s="1"/>
  <c r="XQ23" i="32"/>
  <c r="XR50" i="32"/>
  <c r="WS18" i="32"/>
  <c r="WS17" i="32" s="1"/>
  <c r="WR75" i="32"/>
  <c r="WQ50" i="32"/>
  <c r="WP23" i="32"/>
  <c r="ZD23" i="32" l="1"/>
  <c r="ZE50" i="32"/>
  <c r="ZE23" i="32" s="1"/>
  <c r="XR23" i="32"/>
  <c r="XS50" i="32"/>
  <c r="XS23" i="32" s="1"/>
  <c r="WS75" i="32"/>
  <c r="WT18" i="32"/>
  <c r="WT17" i="32" s="1"/>
  <c r="WQ23" i="32"/>
  <c r="WR50" i="32"/>
  <c r="WT75" i="32" l="1"/>
  <c r="WR23" i="32"/>
  <c r="WS50" i="32"/>
  <c r="WS23" i="32" l="1"/>
  <c r="WT50" i="32"/>
  <c r="WT23" i="32" s="1"/>
  <c r="VF21" i="32" l="1"/>
  <c r="VY21" i="32"/>
  <c r="TT21" i="32"/>
  <c r="VX17" i="32"/>
  <c r="VW17" i="32"/>
  <c r="VX75" i="32" l="1"/>
  <c r="VW75" i="32"/>
  <c r="VV75" i="32"/>
  <c r="VU75" i="32"/>
  <c r="VT75" i="32"/>
  <c r="VZ63" i="32"/>
  <c r="VY63" i="32"/>
  <c r="VX63" i="32"/>
  <c r="VW63" i="32"/>
  <c r="VV63" i="32"/>
  <c r="VU63" i="32"/>
  <c r="VT63" i="32"/>
  <c r="VZ62" i="32"/>
  <c r="VY62" i="32"/>
  <c r="VX62" i="32"/>
  <c r="VW62" i="32"/>
  <c r="VV62" i="32"/>
  <c r="VU62" i="32"/>
  <c r="VT62" i="32"/>
  <c r="VX55" i="32"/>
  <c r="WA54" i="32"/>
  <c r="VZ54" i="32"/>
  <c r="WA53" i="32"/>
  <c r="VZ53" i="32"/>
  <c r="VT50" i="32"/>
  <c r="VU50" i="32" s="1"/>
  <c r="WA47" i="32"/>
  <c r="WA24" i="32" s="1"/>
  <c r="VZ47" i="32"/>
  <c r="VZ24" i="32" s="1"/>
  <c r="VY47" i="32"/>
  <c r="VY24" i="32" s="1"/>
  <c r="VX47" i="32"/>
  <c r="VX24" i="32" s="1"/>
  <c r="VW47" i="32"/>
  <c r="VW24" i="32" s="1"/>
  <c r="VV47" i="32"/>
  <c r="VV24" i="32" s="1"/>
  <c r="VU47" i="32"/>
  <c r="VU24" i="32" s="1"/>
  <c r="VT47" i="32"/>
  <c r="VS47" i="32"/>
  <c r="WA46" i="32"/>
  <c r="VZ46" i="32"/>
  <c r="VY46" i="32"/>
  <c r="VX46" i="32"/>
  <c r="VW46" i="32"/>
  <c r="VV46" i="32"/>
  <c r="VU46" i="32"/>
  <c r="VT46" i="32"/>
  <c r="VS46" i="32"/>
  <c r="VR46" i="32"/>
  <c r="VR47" i="32" s="1"/>
  <c r="WA29" i="32"/>
  <c r="VZ29" i="32"/>
  <c r="VY29" i="32"/>
  <c r="VX29" i="32"/>
  <c r="VW29" i="32"/>
  <c r="VV29" i="32"/>
  <c r="VU29" i="32"/>
  <c r="VT29" i="32"/>
  <c r="VT24" i="32"/>
  <c r="VV17" i="32"/>
  <c r="VU17" i="32"/>
  <c r="VT17" i="32"/>
  <c r="VF54" i="32"/>
  <c r="VY55" i="32" l="1"/>
  <c r="VY56" i="32" s="1"/>
  <c r="VY57" i="32" s="1"/>
  <c r="VY20" i="32" s="1"/>
  <c r="VY18" i="32" s="1"/>
  <c r="VY17" i="32" s="1"/>
  <c r="VU23" i="32"/>
  <c r="VV50" i="32"/>
  <c r="VZ21" i="32"/>
  <c r="UL75" i="32"/>
  <c r="UK75" i="32"/>
  <c r="UJ75" i="32"/>
  <c r="UI75" i="32"/>
  <c r="UH75" i="32"/>
  <c r="UN63" i="32"/>
  <c r="UM63" i="32"/>
  <c r="UL63" i="32"/>
  <c r="UK63" i="32"/>
  <c r="UJ63" i="32"/>
  <c r="UI63" i="32"/>
  <c r="UH63" i="32"/>
  <c r="UN62" i="32"/>
  <c r="UM62" i="32"/>
  <c r="UL62" i="32"/>
  <c r="UK62" i="32"/>
  <c r="UJ62" i="32"/>
  <c r="UI62" i="32"/>
  <c r="UH62" i="32"/>
  <c r="UO54" i="32"/>
  <c r="UN54" i="32"/>
  <c r="UM54" i="32"/>
  <c r="UL54" i="32"/>
  <c r="UL55" i="32" s="1"/>
  <c r="UO53" i="32"/>
  <c r="UN53" i="32"/>
  <c r="UM53" i="32"/>
  <c r="UL53" i="32"/>
  <c r="UH50" i="32"/>
  <c r="UI50" i="32" s="1"/>
  <c r="UO47" i="32"/>
  <c r="UO24" i="32" s="1"/>
  <c r="UN47" i="32"/>
  <c r="UN24" i="32" s="1"/>
  <c r="UM47" i="32"/>
  <c r="UM24" i="32" s="1"/>
  <c r="UL47" i="32"/>
  <c r="UL24" i="32" s="1"/>
  <c r="UK47" i="32"/>
  <c r="UK24" i="32" s="1"/>
  <c r="UJ47" i="32"/>
  <c r="UJ24" i="32" s="1"/>
  <c r="UI47" i="32"/>
  <c r="UI24" i="32" s="1"/>
  <c r="UH47" i="32"/>
  <c r="UH24" i="32" s="1"/>
  <c r="UG47" i="32"/>
  <c r="UO46" i="32"/>
  <c r="UN46" i="32"/>
  <c r="UM46" i="32"/>
  <c r="UL46" i="32"/>
  <c r="UK46" i="32"/>
  <c r="UJ46" i="32"/>
  <c r="UI46" i="32"/>
  <c r="UH46" i="32"/>
  <c r="UG46" i="32"/>
  <c r="UF46" i="32"/>
  <c r="UF47" i="32" s="1"/>
  <c r="UO29" i="32"/>
  <c r="UN29" i="32"/>
  <c r="UM29" i="32"/>
  <c r="UL29" i="32"/>
  <c r="UK29" i="32"/>
  <c r="UJ29" i="32"/>
  <c r="UI29" i="32"/>
  <c r="UH29" i="32"/>
  <c r="UM21" i="32"/>
  <c r="UL17" i="32"/>
  <c r="UK17" i="32"/>
  <c r="UJ17" i="32"/>
  <c r="UI17" i="32"/>
  <c r="UH17" i="32"/>
  <c r="VZ55" i="32" l="1"/>
  <c r="WA55" i="32" s="1"/>
  <c r="WA56" i="32" s="1"/>
  <c r="WA57" i="32" s="1"/>
  <c r="WA20" i="32" s="1"/>
  <c r="WA21" i="32"/>
  <c r="VW50" i="32"/>
  <c r="VV23" i="32"/>
  <c r="UI23" i="32"/>
  <c r="UJ50" i="32"/>
  <c r="UM55" i="32"/>
  <c r="UL56" i="32"/>
  <c r="UL57" i="32" s="1"/>
  <c r="UN21" i="32"/>
  <c r="VZ56" i="32" l="1"/>
  <c r="VZ57" i="32" s="1"/>
  <c r="VZ20" i="32" s="1"/>
  <c r="VZ18" i="32" s="1"/>
  <c r="WA18" i="32" s="1"/>
  <c r="VY75" i="32"/>
  <c r="VW23" i="32"/>
  <c r="VX50" i="32"/>
  <c r="VX23" i="32" s="1"/>
  <c r="UO21" i="32"/>
  <c r="UM56" i="32"/>
  <c r="UM57" i="32" s="1"/>
  <c r="UM20" i="32" s="1"/>
  <c r="UM18" i="32" s="1"/>
  <c r="UN55" i="32"/>
  <c r="UK50" i="32"/>
  <c r="UJ23" i="32"/>
  <c r="VZ75" i="32" l="1"/>
  <c r="VZ17" i="32"/>
  <c r="VY50" i="32"/>
  <c r="UM17" i="32"/>
  <c r="UM75" i="32"/>
  <c r="UK23" i="32"/>
  <c r="UL50" i="32"/>
  <c r="UO55" i="32"/>
  <c r="UO56" i="32" s="1"/>
  <c r="UO57" i="32" s="1"/>
  <c r="UO20" i="32" s="1"/>
  <c r="UN56" i="32"/>
  <c r="UN57" i="32" s="1"/>
  <c r="UN20" i="32" s="1"/>
  <c r="UN18" i="32" s="1"/>
  <c r="WA17" i="32" l="1"/>
  <c r="WA75" i="32"/>
  <c r="VY23" i="32"/>
  <c r="VZ50" i="32"/>
  <c r="UO18" i="32"/>
  <c r="UN17" i="32"/>
  <c r="UN75" i="32"/>
  <c r="UL23" i="32"/>
  <c r="UM50" i="32"/>
  <c r="VZ23" i="32" l="1"/>
  <c r="WA50" i="32"/>
  <c r="WA23" i="32" s="1"/>
  <c r="UO17" i="32"/>
  <c r="UO75" i="32"/>
  <c r="UM23" i="32"/>
  <c r="UN50" i="32"/>
  <c r="UN23" i="32" l="1"/>
  <c r="UO50" i="32"/>
  <c r="UO23" i="32" s="1"/>
  <c r="VA17" i="32" l="1"/>
  <c r="VB17" i="32"/>
  <c r="VC17" i="32"/>
  <c r="VD17" i="32"/>
  <c r="VE17" i="32"/>
  <c r="VG21" i="32"/>
  <c r="VH21" i="32" s="1"/>
  <c r="VA29" i="32"/>
  <c r="VB29" i="32"/>
  <c r="VC29" i="32"/>
  <c r="VD29" i="32"/>
  <c r="VE29" i="32"/>
  <c r="VF29" i="32"/>
  <c r="VG29" i="32"/>
  <c r="VH29" i="32"/>
  <c r="VF53" i="32" l="1"/>
  <c r="VG53" i="32"/>
  <c r="VH53" i="32"/>
  <c r="VE55" i="32" l="1"/>
  <c r="VF55" i="32" s="1"/>
  <c r="VB75" i="32" l="1"/>
  <c r="VC75" i="32"/>
  <c r="VD75" i="32"/>
  <c r="VE75" i="32"/>
  <c r="VA75" i="32"/>
  <c r="VG54" i="32" l="1"/>
  <c r="VG55" i="32" s="1"/>
  <c r="VH54" i="32"/>
  <c r="VH46" i="32"/>
  <c r="VH47" i="32"/>
  <c r="VH24" i="32" s="1"/>
  <c r="VG63" i="32"/>
  <c r="VF63" i="32"/>
  <c r="VE63" i="32"/>
  <c r="VD63" i="32"/>
  <c r="VC63" i="32"/>
  <c r="VB63" i="32"/>
  <c r="VA63" i="32"/>
  <c r="VG62" i="32"/>
  <c r="VF62" i="32"/>
  <c r="VE62" i="32"/>
  <c r="VD62" i="32"/>
  <c r="VC62" i="32"/>
  <c r="VB62" i="32"/>
  <c r="VA62" i="32"/>
  <c r="VA50" i="32"/>
  <c r="VB50" i="32" s="1"/>
  <c r="VB23" i="32" s="1"/>
  <c r="VG47" i="32"/>
  <c r="VG24" i="32" s="1"/>
  <c r="VF47" i="32"/>
  <c r="VF24" i="32" s="1"/>
  <c r="VE47" i="32"/>
  <c r="VE24" i="32" s="1"/>
  <c r="VD47" i="32"/>
  <c r="VD24" i="32" s="1"/>
  <c r="VC47" i="32"/>
  <c r="VC24" i="32" s="1"/>
  <c r="VB47" i="32"/>
  <c r="VB24" i="32" s="1"/>
  <c r="VA47" i="32"/>
  <c r="VA24" i="32" s="1"/>
  <c r="UZ47" i="32"/>
  <c r="VG46" i="32"/>
  <c r="VF46" i="32"/>
  <c r="VE46" i="32"/>
  <c r="VD46" i="32"/>
  <c r="VC46" i="32"/>
  <c r="VB46" i="32"/>
  <c r="VA46" i="32"/>
  <c r="UZ46" i="32"/>
  <c r="UY46" i="32"/>
  <c r="UY47" i="32" s="1"/>
  <c r="VH55" i="32" l="1"/>
  <c r="VH56" i="32" s="1"/>
  <c r="VH57" i="32" s="1"/>
  <c r="VC50" i="32"/>
  <c r="VC23" i="32" s="1"/>
  <c r="VD50" i="32" l="1"/>
  <c r="VD23" i="32" s="1"/>
  <c r="VG56" i="32"/>
  <c r="VG57" i="32" s="1"/>
  <c r="VF56" i="32"/>
  <c r="TU21" i="32"/>
  <c r="TV21" i="32" s="1"/>
  <c r="VF57" i="32" l="1"/>
  <c r="VE50" i="32"/>
  <c r="VE23" i="32" s="1"/>
  <c r="TR17" i="32"/>
  <c r="TS17" i="32"/>
  <c r="VF17" i="32" l="1"/>
  <c r="VI20" i="32"/>
  <c r="VF50" i="32"/>
  <c r="VF23" i="32" s="1"/>
  <c r="TV63" i="32"/>
  <c r="TU63" i="32"/>
  <c r="TT63" i="32"/>
  <c r="TS63" i="32"/>
  <c r="TR63" i="32"/>
  <c r="TQ63" i="32"/>
  <c r="TP63" i="32"/>
  <c r="TV62" i="32"/>
  <c r="TU62" i="32"/>
  <c r="TT62" i="32"/>
  <c r="TS62" i="32"/>
  <c r="TR62" i="32"/>
  <c r="TQ62" i="32"/>
  <c r="TP62" i="32"/>
  <c r="TV54" i="32"/>
  <c r="TU54" i="32"/>
  <c r="TT54" i="32"/>
  <c r="TT55" i="32" s="1"/>
  <c r="TV53" i="32"/>
  <c r="TU53" i="32"/>
  <c r="TT53" i="32"/>
  <c r="TP50" i="32"/>
  <c r="TQ50" i="32" s="1"/>
  <c r="TV47" i="32"/>
  <c r="TU47" i="32"/>
  <c r="TU24" i="32" s="1"/>
  <c r="TT47" i="32"/>
  <c r="TT24" i="32" s="1"/>
  <c r="TS47" i="32"/>
  <c r="TS24" i="32" s="1"/>
  <c r="TR47" i="32"/>
  <c r="TR24" i="32" s="1"/>
  <c r="TQ47" i="32"/>
  <c r="TQ24" i="32" s="1"/>
  <c r="TP47" i="32"/>
  <c r="TP24" i="32" s="1"/>
  <c r="TO47" i="32"/>
  <c r="TV46" i="32"/>
  <c r="TU46" i="32"/>
  <c r="TT46" i="32"/>
  <c r="TS46" i="32"/>
  <c r="TR46" i="32"/>
  <c r="TQ46" i="32"/>
  <c r="TP46" i="32"/>
  <c r="TO46" i="32"/>
  <c r="TN46" i="32"/>
  <c r="TN47" i="32" s="1"/>
  <c r="TV29" i="32"/>
  <c r="TU29" i="32"/>
  <c r="TT29" i="32"/>
  <c r="TS29" i="32"/>
  <c r="TR29" i="32"/>
  <c r="TQ29" i="32"/>
  <c r="TP29" i="32"/>
  <c r="TV24" i="32"/>
  <c r="TQ17" i="32"/>
  <c r="TP17" i="32"/>
  <c r="TU55" i="32" l="1"/>
  <c r="VH17" i="32"/>
  <c r="VF75" i="32"/>
  <c r="VG50" i="32"/>
  <c r="VG23" i="32" s="1"/>
  <c r="TU56" i="32"/>
  <c r="TU57" i="32" s="1"/>
  <c r="TU20" i="32" s="1"/>
  <c r="TV55" i="32"/>
  <c r="TV56" i="32" s="1"/>
  <c r="TV57" i="32" s="1"/>
  <c r="TV20" i="32" s="1"/>
  <c r="TR50" i="32"/>
  <c r="TQ23" i="32"/>
  <c r="TT56" i="32"/>
  <c r="TT57" i="32" s="1"/>
  <c r="TT20" i="32" s="1"/>
  <c r="TT18" i="32" s="1"/>
  <c r="TT17" i="32" s="1"/>
  <c r="VG17" i="32" l="1"/>
  <c r="VG75" i="32"/>
  <c r="VH50" i="32"/>
  <c r="VH23" i="32" s="1"/>
  <c r="TS50" i="32"/>
  <c r="TU18" i="32"/>
  <c r="TU17" i="32" s="1"/>
  <c r="VH75" i="32" l="1"/>
  <c r="TT50" i="32"/>
  <c r="TV18" i="32"/>
  <c r="TV17" i="32" s="1"/>
  <c r="TU50" i="32" l="1"/>
  <c r="TV50" i="32" l="1"/>
  <c r="SY63" i="32" l="1"/>
  <c r="SZ63" i="32"/>
  <c r="TA63" i="32"/>
  <c r="TB63" i="32"/>
  <c r="TC63" i="32"/>
  <c r="TD63" i="32"/>
  <c r="SX63" i="32"/>
  <c r="SY62" i="32"/>
  <c r="SZ62" i="32"/>
  <c r="TA62" i="32"/>
  <c r="TB62" i="32"/>
  <c r="TC62" i="32"/>
  <c r="TD62" i="32"/>
  <c r="SX62" i="32"/>
  <c r="SX29" i="32" l="1"/>
  <c r="SY29" i="32"/>
  <c r="SZ29" i="32"/>
  <c r="TA29" i="32"/>
  <c r="TB29" i="32"/>
  <c r="TC29" i="32"/>
  <c r="TD29" i="32"/>
  <c r="SX46" i="32"/>
  <c r="SY46" i="32"/>
  <c r="SZ46" i="32"/>
  <c r="TA46" i="32"/>
  <c r="TB46" i="32"/>
  <c r="TC46" i="32"/>
  <c r="TD46" i="32"/>
  <c r="TB21" i="32" l="1"/>
  <c r="TC21" i="32" s="1"/>
  <c r="TD21" i="32" s="1"/>
  <c r="SZ17" i="32" l="1"/>
  <c r="TA17" i="32"/>
  <c r="TD54" i="32" l="1"/>
  <c r="TC54" i="32"/>
  <c r="TB54" i="32"/>
  <c r="TB55" i="32" s="1"/>
  <c r="TD53" i="32"/>
  <c r="TC53" i="32"/>
  <c r="TB53" i="32"/>
  <c r="SX50" i="32"/>
  <c r="SY50" i="32" s="1"/>
  <c r="TD47" i="32"/>
  <c r="TD24" i="32" s="1"/>
  <c r="TC47" i="32"/>
  <c r="TC24" i="32" s="1"/>
  <c r="TB47" i="32"/>
  <c r="TA47" i="32"/>
  <c r="TA24" i="32" s="1"/>
  <c r="SZ47" i="32"/>
  <c r="SZ24" i="32" s="1"/>
  <c r="SY47" i="32"/>
  <c r="SY24" i="32" s="1"/>
  <c r="SX47" i="32"/>
  <c r="SX24" i="32" s="1"/>
  <c r="SW47" i="32"/>
  <c r="SW46" i="32"/>
  <c r="SV46" i="32"/>
  <c r="SV47" i="32" s="1"/>
  <c r="TB24" i="32"/>
  <c r="SY17" i="32"/>
  <c r="SX17" i="32"/>
  <c r="SZ50" i="32" l="1"/>
  <c r="SY23" i="32"/>
  <c r="TB56" i="32"/>
  <c r="TB57" i="32" s="1"/>
  <c r="TB20" i="32" s="1"/>
  <c r="TC55" i="32"/>
  <c r="TB18" i="32" l="1"/>
  <c r="TB17" i="32" s="1"/>
  <c r="TC56" i="32"/>
  <c r="TC57" i="32" s="1"/>
  <c r="TC20" i="32" s="1"/>
  <c r="TD55" i="32"/>
  <c r="TD56" i="32" s="1"/>
  <c r="TD57" i="32" s="1"/>
  <c r="TD20" i="32" s="1"/>
  <c r="TA50" i="32"/>
  <c r="SZ23" i="32"/>
  <c r="TC18" i="32" l="1"/>
  <c r="TC17" i="32" s="1"/>
  <c r="TA23" i="32"/>
  <c r="TB50" i="32"/>
  <c r="TD18" i="32" l="1"/>
  <c r="TD17" i="32" s="1"/>
  <c r="TB23" i="32"/>
  <c r="TC50" i="32"/>
  <c r="TC23" i="32" l="1"/>
  <c r="TD50" i="32"/>
  <c r="TD23" i="32" s="1"/>
  <c r="QZ21" i="32" l="1"/>
  <c r="RB21" i="32"/>
  <c r="RA21" i="32"/>
  <c r="QV50" i="32"/>
  <c r="QW50" i="32" s="1"/>
  <c r="QX50" i="32" s="1"/>
  <c r="QY50" i="32" s="1"/>
  <c r="QY23" i="32" s="1"/>
  <c r="QD50" i="32"/>
  <c r="QX23" i="32" l="1"/>
  <c r="QW23" i="32"/>
  <c r="QZ50" i="32"/>
  <c r="QZ23" i="32" s="1"/>
  <c r="RA50" i="32" l="1"/>
  <c r="RB50" i="32" s="1"/>
  <c r="RB23" i="32" s="1"/>
  <c r="RA23" i="32" l="1"/>
  <c r="QJ9" i="32"/>
  <c r="QI9" i="32"/>
  <c r="QH9" i="32"/>
  <c r="QG9" i="32"/>
  <c r="QY29" i="32" l="1"/>
  <c r="QW17" i="32"/>
  <c r="QX17" i="32"/>
  <c r="QY17" i="32"/>
  <c r="QV17" i="32"/>
  <c r="RA53" i="32"/>
  <c r="RB53" i="32"/>
  <c r="QZ53" i="32"/>
  <c r="RA54" i="32"/>
  <c r="RB54" i="32"/>
  <c r="QZ54" i="32"/>
  <c r="QZ55" i="32" s="1"/>
  <c r="RA55" i="32" l="1"/>
  <c r="RA56" i="32" s="1"/>
  <c r="RA57" i="32" s="1"/>
  <c r="RA20" i="32" s="1"/>
  <c r="QZ56" i="32"/>
  <c r="QZ57" i="32" s="1"/>
  <c r="QZ20" i="32" s="1"/>
  <c r="QZ18" i="32" s="1"/>
  <c r="QZ17" i="32" s="1"/>
  <c r="RB55" i="32"/>
  <c r="RB56" i="32" s="1"/>
  <c r="RB57" i="32" s="1"/>
  <c r="RB20" i="32" s="1"/>
  <c r="RA18" i="32" l="1"/>
  <c r="RA17" i="32" s="1"/>
  <c r="RB18" i="32" l="1"/>
  <c r="RB17" i="32" s="1"/>
  <c r="QH20" i="32" l="1"/>
  <c r="QH18" i="32" s="1"/>
  <c r="QH17" i="32" s="1"/>
  <c r="QD17" i="32"/>
  <c r="QI20" i="32" l="1"/>
  <c r="QJ20" i="32" s="1"/>
  <c r="QI18" i="32" l="1"/>
  <c r="QJ18" i="32" s="1"/>
  <c r="QD46" i="32"/>
  <c r="QE46" i="32"/>
  <c r="QF46" i="32"/>
  <c r="QG46" i="32"/>
  <c r="QH46" i="32"/>
  <c r="QI46" i="32"/>
  <c r="QJ46" i="32"/>
  <c r="QJ17" i="32" l="1"/>
  <c r="QI17" i="32"/>
  <c r="QF17" i="32"/>
  <c r="QG17" i="32"/>
  <c r="QE17" i="32"/>
  <c r="QI62" i="32" l="1"/>
  <c r="QH62" i="32"/>
  <c r="DM182" i="32" l="1"/>
  <c r="DL182" i="32"/>
  <c r="DK182" i="32"/>
  <c r="DJ182" i="32"/>
  <c r="DI182" i="32"/>
  <c r="DH182" i="32"/>
  <c r="DG182" i="32"/>
  <c r="DF182" i="32"/>
  <c r="DM180" i="32"/>
  <c r="DL180" i="32"/>
  <c r="DK180" i="32"/>
  <c r="DJ180" i="32"/>
  <c r="DI180" i="32"/>
  <c r="DH180" i="32"/>
  <c r="DG180" i="32"/>
  <c r="DF180" i="32"/>
  <c r="GT141" i="32"/>
  <c r="GS141" i="32"/>
  <c r="GR141" i="32"/>
  <c r="GQ141" i="32"/>
  <c r="GP141" i="32"/>
  <c r="GO141" i="32"/>
  <c r="GT140" i="32"/>
  <c r="GS140" i="32"/>
  <c r="GR140" i="32"/>
  <c r="GQ140" i="32"/>
  <c r="GP140" i="32"/>
  <c r="GO140" i="32"/>
  <c r="GN140" i="32"/>
  <c r="GN141" i="32" s="1"/>
  <c r="GM140" i="32"/>
  <c r="GM141" i="32" s="1"/>
  <c r="EU138" i="32"/>
  <c r="ET138" i="32"/>
  <c r="ES138" i="32"/>
  <c r="ER138" i="32"/>
  <c r="EQ138" i="32"/>
  <c r="EP138" i="32"/>
  <c r="EO138" i="32"/>
  <c r="EN138" i="32"/>
  <c r="EU137" i="32"/>
  <c r="ET137" i="32"/>
  <c r="ES137" i="32"/>
  <c r="ER137" i="32"/>
  <c r="EQ137" i="32"/>
  <c r="EP137" i="32"/>
  <c r="EO137" i="32"/>
  <c r="EN137" i="32"/>
  <c r="EU135" i="32"/>
  <c r="ET135" i="32"/>
  <c r="ES135" i="32"/>
  <c r="ER135" i="32"/>
  <c r="EQ135" i="32"/>
  <c r="EP135" i="32"/>
  <c r="EO135" i="32"/>
  <c r="EN135" i="32"/>
  <c r="ED135" i="32"/>
  <c r="EC135" i="32"/>
  <c r="EB135" i="32"/>
  <c r="EA135" i="32"/>
  <c r="DZ135" i="32"/>
  <c r="DY135" i="32"/>
  <c r="DX135" i="32"/>
  <c r="DW135" i="32"/>
  <c r="DM135" i="32"/>
  <c r="DL135" i="32"/>
  <c r="DK135" i="32"/>
  <c r="DJ135" i="32"/>
  <c r="DI135" i="32"/>
  <c r="DH135" i="32"/>
  <c r="DG135" i="32"/>
  <c r="DF135" i="32"/>
  <c r="CV135" i="32"/>
  <c r="CU135" i="32"/>
  <c r="CT135" i="32"/>
  <c r="CS135" i="32"/>
  <c r="CR135" i="32"/>
  <c r="CQ135" i="32"/>
  <c r="CP135" i="32"/>
  <c r="CO135" i="32"/>
  <c r="HK94" i="32"/>
  <c r="HJ94" i="32"/>
  <c r="HI94" i="32"/>
  <c r="HH94" i="32"/>
  <c r="HG94" i="32"/>
  <c r="HF94" i="32"/>
  <c r="HE94" i="32"/>
  <c r="GT94" i="32"/>
  <c r="GS94" i="32"/>
  <c r="GR94" i="32"/>
  <c r="GQ94" i="32"/>
  <c r="GP94" i="32"/>
  <c r="GO94" i="32"/>
  <c r="HK93" i="32"/>
  <c r="HJ93" i="32"/>
  <c r="HI93" i="32"/>
  <c r="HH93" i="32"/>
  <c r="HG93" i="32"/>
  <c r="HF93" i="32"/>
  <c r="HE93" i="32"/>
  <c r="HD93" i="32"/>
  <c r="HD94" i="32" s="1"/>
  <c r="GT93" i="32"/>
  <c r="GS93" i="32"/>
  <c r="GR93" i="32"/>
  <c r="GQ93" i="32"/>
  <c r="GP93" i="32"/>
  <c r="GO93" i="32"/>
  <c r="GN93" i="32"/>
  <c r="GN94" i="32" s="1"/>
  <c r="GM93" i="32"/>
  <c r="GM94" i="32" s="1"/>
  <c r="GC90" i="32"/>
  <c r="GB90" i="32"/>
  <c r="GA90" i="32"/>
  <c r="FZ90" i="32"/>
  <c r="FY90" i="32"/>
  <c r="FX90" i="32"/>
  <c r="FW90" i="32"/>
  <c r="FV90" i="32"/>
  <c r="EU90" i="32"/>
  <c r="ET90" i="32"/>
  <c r="ES90" i="32"/>
  <c r="ER90" i="32"/>
  <c r="EQ90" i="32"/>
  <c r="EP90" i="32"/>
  <c r="EO90" i="32"/>
  <c r="EN90" i="32"/>
  <c r="ED90" i="32"/>
  <c r="EC90" i="32"/>
  <c r="EB90" i="32"/>
  <c r="EA90" i="32"/>
  <c r="DZ90" i="32"/>
  <c r="DY90" i="32"/>
  <c r="DX90" i="32"/>
  <c r="DW90" i="32"/>
  <c r="DG90" i="32"/>
  <c r="DF90" i="32"/>
  <c r="CV90" i="32"/>
  <c r="CU90" i="32"/>
  <c r="CT90" i="32"/>
  <c r="CS90" i="32"/>
  <c r="CR90" i="32"/>
  <c r="CQ90" i="32"/>
  <c r="CP90" i="32"/>
  <c r="CO90" i="32"/>
  <c r="EU66" i="32"/>
  <c r="ET66" i="32"/>
  <c r="ES66" i="32"/>
  <c r="ER66" i="32"/>
  <c r="EQ66" i="32"/>
  <c r="EP66" i="32"/>
  <c r="EP63" i="32"/>
  <c r="EP62" i="32"/>
  <c r="EP61" i="32"/>
  <c r="EP60" i="32"/>
  <c r="EP59" i="32"/>
  <c r="EP58" i="32"/>
  <c r="QG56" i="32"/>
  <c r="QJ54" i="32"/>
  <c r="QJ56" i="32" s="1"/>
  <c r="QI54" i="32"/>
  <c r="QI56" i="32" s="1"/>
  <c r="QH54" i="32"/>
  <c r="QH56" i="32" s="1"/>
  <c r="LZ50" i="32"/>
  <c r="MA50" i="32" s="1"/>
  <c r="SL47" i="32"/>
  <c r="SL24" i="32" s="1"/>
  <c r="SK47" i="32"/>
  <c r="SK24" i="32" s="1"/>
  <c r="SJ47" i="32"/>
  <c r="SI47" i="32"/>
  <c r="SI24" i="32" s="1"/>
  <c r="SH47" i="32"/>
  <c r="SH24" i="32" s="1"/>
  <c r="SG47" i="32"/>
  <c r="SG24" i="32" s="1"/>
  <c r="SF47" i="32"/>
  <c r="SF24" i="32" s="1"/>
  <c r="SE47" i="32"/>
  <c r="RT47" i="32"/>
  <c r="RT24" i="32" s="1"/>
  <c r="RS47" i="32"/>
  <c r="RS24" i="32" s="1"/>
  <c r="RR47" i="32"/>
  <c r="RR24" i="32" s="1"/>
  <c r="RQ47" i="32"/>
  <c r="RQ24" i="32" s="1"/>
  <c r="RP47" i="32"/>
  <c r="RP24" i="32" s="1"/>
  <c r="RO47" i="32"/>
  <c r="RO24" i="32" s="1"/>
  <c r="RN47" i="32"/>
  <c r="RN24" i="32" s="1"/>
  <c r="RM47" i="32"/>
  <c r="RB47" i="32"/>
  <c r="RB24" i="32" s="1"/>
  <c r="RA47" i="32"/>
  <c r="RA24" i="32" s="1"/>
  <c r="QZ47" i="32"/>
  <c r="QZ24" i="32" s="1"/>
  <c r="QY47" i="32"/>
  <c r="QY24" i="32" s="1"/>
  <c r="QX47" i="32"/>
  <c r="QX24" i="32" s="1"/>
  <c r="QW47" i="32"/>
  <c r="QW24" i="32" s="1"/>
  <c r="QV47" i="32"/>
  <c r="QV24" i="32" s="1"/>
  <c r="QU47" i="32"/>
  <c r="QJ47" i="32"/>
  <c r="QJ24" i="32" s="1"/>
  <c r="QI47" i="32"/>
  <c r="QI24" i="32" s="1"/>
  <c r="QH47" i="32"/>
  <c r="QH24" i="32" s="1"/>
  <c r="QG47" i="32"/>
  <c r="QG24" i="32" s="1"/>
  <c r="QF47" i="32"/>
  <c r="QF24" i="32" s="1"/>
  <c r="QE47" i="32"/>
  <c r="QE24" i="32" s="1"/>
  <c r="QD47" i="32"/>
  <c r="QD24" i="32" s="1"/>
  <c r="QC47" i="32"/>
  <c r="PR47" i="32"/>
  <c r="PR24" i="32" s="1"/>
  <c r="PQ47" i="32"/>
  <c r="PQ24" i="32" s="1"/>
  <c r="PP47" i="32"/>
  <c r="PP24" i="32" s="1"/>
  <c r="PO47" i="32"/>
  <c r="PO24" i="32" s="1"/>
  <c r="PN47" i="32"/>
  <c r="PN24" i="32" s="1"/>
  <c r="PM47" i="32"/>
  <c r="PM24" i="32" s="1"/>
  <c r="PL47" i="32"/>
  <c r="PL24" i="32" s="1"/>
  <c r="PK47" i="32"/>
  <c r="OZ47" i="32"/>
  <c r="OZ24" i="32" s="1"/>
  <c r="OY47" i="32"/>
  <c r="OY24" i="32" s="1"/>
  <c r="OX47" i="32"/>
  <c r="OX24" i="32" s="1"/>
  <c r="OW47" i="32"/>
  <c r="OW24" i="32" s="1"/>
  <c r="OV47" i="32"/>
  <c r="OV24" i="32" s="1"/>
  <c r="OU47" i="32"/>
  <c r="OU24" i="32" s="1"/>
  <c r="OT47" i="32"/>
  <c r="OT24" i="32" s="1"/>
  <c r="OS47" i="32"/>
  <c r="OH47" i="32"/>
  <c r="OH24" i="32" s="1"/>
  <c r="OG47" i="32"/>
  <c r="OG24" i="32" s="1"/>
  <c r="OF47" i="32"/>
  <c r="OE47" i="32"/>
  <c r="OE24" i="32" s="1"/>
  <c r="OD47" i="32"/>
  <c r="OD24" i="32" s="1"/>
  <c r="OC47" i="32"/>
  <c r="OC24" i="32" s="1"/>
  <c r="OB47" i="32"/>
  <c r="OB24" i="32" s="1"/>
  <c r="OA47" i="32"/>
  <c r="NP47" i="32"/>
  <c r="NP24" i="32" s="1"/>
  <c r="NO47" i="32"/>
  <c r="NO24" i="32" s="1"/>
  <c r="NN47" i="32"/>
  <c r="NN24" i="32" s="1"/>
  <c r="NM47" i="32"/>
  <c r="NM24" i="32" s="1"/>
  <c r="NL47" i="32"/>
  <c r="NL24" i="32" s="1"/>
  <c r="NK47" i="32"/>
  <c r="NK24" i="32" s="1"/>
  <c r="NJ47" i="32"/>
  <c r="NJ24" i="32" s="1"/>
  <c r="NI47" i="32"/>
  <c r="MX47" i="32"/>
  <c r="MX24" i="32" s="1"/>
  <c r="MW47" i="32"/>
  <c r="MW24" i="32" s="1"/>
  <c r="MV47" i="32"/>
  <c r="MU47" i="32"/>
  <c r="MU24" i="32" s="1"/>
  <c r="MT47" i="32"/>
  <c r="MT24" i="32" s="1"/>
  <c r="MS47" i="32"/>
  <c r="MS24" i="32" s="1"/>
  <c r="MR47" i="32"/>
  <c r="MR24" i="32" s="1"/>
  <c r="MQ47" i="32"/>
  <c r="MF47" i="32"/>
  <c r="MF24" i="32" s="1"/>
  <c r="ME47" i="32"/>
  <c r="ME24" i="32" s="1"/>
  <c r="MD47" i="32"/>
  <c r="MD24" i="32" s="1"/>
  <c r="MC47" i="32"/>
  <c r="MB47" i="32"/>
  <c r="MB24" i="32" s="1"/>
  <c r="MA47" i="32"/>
  <c r="MA24" i="32" s="1"/>
  <c r="LZ47" i="32"/>
  <c r="LZ24" i="32" s="1"/>
  <c r="LY47" i="32"/>
  <c r="LN47" i="32"/>
  <c r="LN24" i="32" s="1"/>
  <c r="LM47" i="32"/>
  <c r="LM24" i="32" s="1"/>
  <c r="LL47" i="32"/>
  <c r="LK47" i="32"/>
  <c r="LK24" i="32" s="1"/>
  <c r="LJ47" i="32"/>
  <c r="LJ24" i="32" s="1"/>
  <c r="LI47" i="32"/>
  <c r="LI24" i="32" s="1"/>
  <c r="LH47" i="32"/>
  <c r="LH24" i="32" s="1"/>
  <c r="LG47" i="32"/>
  <c r="KV47" i="32"/>
  <c r="KV24" i="32" s="1"/>
  <c r="KU47" i="32"/>
  <c r="KU24" i="32" s="1"/>
  <c r="KT47" i="32"/>
  <c r="KT24" i="32" s="1"/>
  <c r="KS47" i="32"/>
  <c r="KS24" i="32" s="1"/>
  <c r="KR47" i="32"/>
  <c r="KR24" i="32" s="1"/>
  <c r="KQ47" i="32"/>
  <c r="KQ24" i="32" s="1"/>
  <c r="KP47" i="32"/>
  <c r="KO47" i="32"/>
  <c r="KD47" i="32"/>
  <c r="KD24" i="32" s="1"/>
  <c r="KC47" i="32"/>
  <c r="KC24" i="32" s="1"/>
  <c r="KB47" i="32"/>
  <c r="KA47" i="32"/>
  <c r="KA24" i="32" s="1"/>
  <c r="JZ47" i="32"/>
  <c r="JZ24" i="32" s="1"/>
  <c r="JY47" i="32"/>
  <c r="JY24" i="32" s="1"/>
  <c r="JX47" i="32"/>
  <c r="JW47" i="32"/>
  <c r="JL47" i="32"/>
  <c r="JL24" i="32" s="1"/>
  <c r="JK47" i="32"/>
  <c r="JK24" i="32" s="1"/>
  <c r="JJ47" i="32"/>
  <c r="JJ24" i="32" s="1"/>
  <c r="JI47" i="32"/>
  <c r="JI24" i="32" s="1"/>
  <c r="JH47" i="32"/>
  <c r="JH24" i="32" s="1"/>
  <c r="JG47" i="32"/>
  <c r="JG24" i="32" s="1"/>
  <c r="JF47" i="32"/>
  <c r="JF24" i="32" s="1"/>
  <c r="JE47" i="32"/>
  <c r="IT47" i="32"/>
  <c r="IT24" i="32" s="1"/>
  <c r="IS47" i="32"/>
  <c r="IS24" i="32" s="1"/>
  <c r="IR47" i="32"/>
  <c r="IR24" i="32" s="1"/>
  <c r="IQ47" i="32"/>
  <c r="IQ24" i="32" s="1"/>
  <c r="IP47" i="32"/>
  <c r="IP24" i="32" s="1"/>
  <c r="IO47" i="32"/>
  <c r="IO24" i="32" s="1"/>
  <c r="IN47" i="32"/>
  <c r="IN24" i="32" s="1"/>
  <c r="IM47" i="32"/>
  <c r="IB47" i="32"/>
  <c r="IA47" i="32"/>
  <c r="HZ47" i="32"/>
  <c r="HY47" i="32"/>
  <c r="HX47" i="32"/>
  <c r="HW47" i="32"/>
  <c r="HV47" i="32"/>
  <c r="HK47" i="32"/>
  <c r="HJ47" i="32"/>
  <c r="HI47" i="32"/>
  <c r="HH47" i="32"/>
  <c r="HG47" i="32"/>
  <c r="HF47" i="32"/>
  <c r="HE47" i="32"/>
  <c r="GT47" i="32"/>
  <c r="GS47" i="32"/>
  <c r="GR47" i="32"/>
  <c r="GQ47" i="32"/>
  <c r="GP47" i="32"/>
  <c r="GO47" i="32"/>
  <c r="SL46" i="32"/>
  <c r="SK46" i="32"/>
  <c r="SJ46" i="32"/>
  <c r="SI46" i="32"/>
  <c r="SH46" i="32"/>
  <c r="SG46" i="32"/>
  <c r="SF46" i="32"/>
  <c r="SE46" i="32"/>
  <c r="SD46" i="32"/>
  <c r="SD47" i="32" s="1"/>
  <c r="RT46" i="32"/>
  <c r="RS46" i="32"/>
  <c r="RR46" i="32"/>
  <c r="RQ46" i="32"/>
  <c r="RP46" i="32"/>
  <c r="RO46" i="32"/>
  <c r="RN46" i="32"/>
  <c r="RM46" i="32"/>
  <c r="RL46" i="32"/>
  <c r="RL47" i="32" s="1"/>
  <c r="RB46" i="32"/>
  <c r="RA46" i="32"/>
  <c r="QZ46" i="32"/>
  <c r="QY46" i="32"/>
  <c r="QX46" i="32"/>
  <c r="QW46" i="32"/>
  <c r="QV46" i="32"/>
  <c r="QU46" i="32"/>
  <c r="QT46" i="32"/>
  <c r="QT47" i="32" s="1"/>
  <c r="QC46" i="32"/>
  <c r="QB46" i="32"/>
  <c r="QB47" i="32" s="1"/>
  <c r="PR46" i="32"/>
  <c r="PQ46" i="32"/>
  <c r="PP46" i="32"/>
  <c r="PO46" i="32"/>
  <c r="PN46" i="32"/>
  <c r="PM46" i="32"/>
  <c r="PL46" i="32"/>
  <c r="PK46" i="32"/>
  <c r="PJ46" i="32"/>
  <c r="PJ47" i="32" s="1"/>
  <c r="OZ46" i="32"/>
  <c r="OY46" i="32"/>
  <c r="OX46" i="32"/>
  <c r="OW46" i="32"/>
  <c r="OV46" i="32"/>
  <c r="OU46" i="32"/>
  <c r="OT46" i="32"/>
  <c r="OS46" i="32"/>
  <c r="OR46" i="32"/>
  <c r="OR47" i="32" s="1"/>
  <c r="OH46" i="32"/>
  <c r="OG46" i="32"/>
  <c r="OF46" i="32"/>
  <c r="OE46" i="32"/>
  <c r="OD46" i="32"/>
  <c r="OC46" i="32"/>
  <c r="OB46" i="32"/>
  <c r="OA46" i="32"/>
  <c r="NZ46" i="32"/>
  <c r="NZ47" i="32" s="1"/>
  <c r="NP46" i="32"/>
  <c r="NO46" i="32"/>
  <c r="NN46" i="32"/>
  <c r="NM46" i="32"/>
  <c r="NL46" i="32"/>
  <c r="NK46" i="32"/>
  <c r="NJ46" i="32"/>
  <c r="NI46" i="32"/>
  <c r="NH46" i="32"/>
  <c r="NH47" i="32" s="1"/>
  <c r="MX46" i="32"/>
  <c r="MW46" i="32"/>
  <c r="MV46" i="32"/>
  <c r="MU46" i="32"/>
  <c r="MT46" i="32"/>
  <c r="MS46" i="32"/>
  <c r="MR46" i="32"/>
  <c r="MQ46" i="32"/>
  <c r="MP46" i="32"/>
  <c r="MP47" i="32" s="1"/>
  <c r="MF46" i="32"/>
  <c r="ME46" i="32"/>
  <c r="MD46" i="32"/>
  <c r="MC46" i="32"/>
  <c r="MB46" i="32"/>
  <c r="MA46" i="32"/>
  <c r="LZ46" i="32"/>
  <c r="LY46" i="32"/>
  <c r="LX46" i="32"/>
  <c r="LX47" i="32" s="1"/>
  <c r="LN46" i="32"/>
  <c r="LM46" i="32"/>
  <c r="LL46" i="32"/>
  <c r="LK46" i="32"/>
  <c r="LJ46" i="32"/>
  <c r="LI46" i="32"/>
  <c r="LH46" i="32"/>
  <c r="LG46" i="32"/>
  <c r="LF46" i="32"/>
  <c r="LF47" i="32" s="1"/>
  <c r="KV46" i="32"/>
  <c r="KU46" i="32"/>
  <c r="KT46" i="32"/>
  <c r="KS46" i="32"/>
  <c r="KR46" i="32"/>
  <c r="KQ46" i="32"/>
  <c r="KP46" i="32"/>
  <c r="KO46" i="32"/>
  <c r="KN46" i="32"/>
  <c r="KN47" i="32" s="1"/>
  <c r="KD46" i="32"/>
  <c r="KC46" i="32"/>
  <c r="KB46" i="32"/>
  <c r="KA46" i="32"/>
  <c r="JZ46" i="32"/>
  <c r="JY46" i="32"/>
  <c r="JX46" i="32"/>
  <c r="JW46" i="32"/>
  <c r="JV46" i="32"/>
  <c r="JV47" i="32" s="1"/>
  <c r="JL46" i="32"/>
  <c r="JK46" i="32"/>
  <c r="JJ46" i="32"/>
  <c r="JI46" i="32"/>
  <c r="JH46" i="32"/>
  <c r="JG46" i="32"/>
  <c r="JF46" i="32"/>
  <c r="JE46" i="32"/>
  <c r="JD46" i="32"/>
  <c r="JD47" i="32" s="1"/>
  <c r="IT46" i="32"/>
  <c r="IS46" i="32"/>
  <c r="IR46" i="32"/>
  <c r="IQ46" i="32"/>
  <c r="IP46" i="32"/>
  <c r="IO46" i="32"/>
  <c r="IN46" i="32"/>
  <c r="IM46" i="32"/>
  <c r="IL46" i="32"/>
  <c r="IL47" i="32" s="1"/>
  <c r="IB46" i="32"/>
  <c r="IA46" i="32"/>
  <c r="HZ46" i="32"/>
  <c r="HY46" i="32"/>
  <c r="HX46" i="32"/>
  <c r="HW46" i="32"/>
  <c r="HV46" i="32"/>
  <c r="HU46" i="32"/>
  <c r="HU47" i="32" s="1"/>
  <c r="HK46" i="32"/>
  <c r="HJ46" i="32"/>
  <c r="HI46" i="32"/>
  <c r="HH46" i="32"/>
  <c r="HG46" i="32"/>
  <c r="HF46" i="32"/>
  <c r="HE46" i="32"/>
  <c r="HD46" i="32"/>
  <c r="HD47" i="32" s="1"/>
  <c r="GT46" i="32"/>
  <c r="GS46" i="32"/>
  <c r="GR46" i="32"/>
  <c r="GQ46" i="32"/>
  <c r="GP46" i="32"/>
  <c r="GO46" i="32"/>
  <c r="GN46" i="32"/>
  <c r="GN47" i="32" s="1"/>
  <c r="GM46" i="32"/>
  <c r="GM47" i="32" s="1"/>
  <c r="GC45" i="32"/>
  <c r="GB45" i="32"/>
  <c r="GA45" i="32"/>
  <c r="FZ45" i="32"/>
  <c r="FY45" i="32"/>
  <c r="FX45" i="32"/>
  <c r="FW45" i="32"/>
  <c r="FV45" i="32"/>
  <c r="FL45" i="32"/>
  <c r="FK45" i="32"/>
  <c r="FJ45" i="32"/>
  <c r="FI45" i="32"/>
  <c r="FH45" i="32"/>
  <c r="FG45" i="32"/>
  <c r="FF45" i="32"/>
  <c r="FE45" i="32"/>
  <c r="EU45" i="32"/>
  <c r="ET45" i="32"/>
  <c r="ES45" i="32"/>
  <c r="ER45" i="32"/>
  <c r="EQ45" i="32"/>
  <c r="EP45" i="32"/>
  <c r="EO45" i="32"/>
  <c r="EN45" i="32"/>
  <c r="ED45" i="32"/>
  <c r="EC45" i="32"/>
  <c r="EB45" i="32"/>
  <c r="EA45" i="32"/>
  <c r="DZ45" i="32"/>
  <c r="DY45" i="32"/>
  <c r="DX45" i="32"/>
  <c r="DW45" i="32"/>
  <c r="DG45" i="32"/>
  <c r="DF45" i="32"/>
  <c r="CV45" i="32"/>
  <c r="CU45" i="32"/>
  <c r="CT45" i="32"/>
  <c r="CS45" i="32"/>
  <c r="CR45" i="32"/>
  <c r="CQ45" i="32"/>
  <c r="CP45" i="32"/>
  <c r="CO45" i="32"/>
  <c r="BY43" i="32"/>
  <c r="BX43" i="32"/>
  <c r="BN43" i="32"/>
  <c r="BM43" i="32"/>
  <c r="BL43" i="32"/>
  <c r="BK43" i="32"/>
  <c r="BJ43" i="32"/>
  <c r="BI43" i="32"/>
  <c r="BH43" i="32"/>
  <c r="BG43" i="32"/>
  <c r="AF42" i="32"/>
  <c r="AE42" i="32"/>
  <c r="AD42" i="32"/>
  <c r="AC42" i="32"/>
  <c r="AB42" i="32"/>
  <c r="AA42" i="32"/>
  <c r="Z42" i="32"/>
  <c r="Y42" i="32"/>
  <c r="QI40" i="32"/>
  <c r="QH40" i="32"/>
  <c r="QG40" i="32"/>
  <c r="ME40" i="32"/>
  <c r="MD40" i="32"/>
  <c r="MC40" i="32"/>
  <c r="SL29" i="32"/>
  <c r="SK29" i="32"/>
  <c r="SJ29" i="32"/>
  <c r="SI29" i="32"/>
  <c r="SH29" i="32"/>
  <c r="SG29" i="32"/>
  <c r="SF29" i="32"/>
  <c r="RT29" i="32"/>
  <c r="RS29" i="32"/>
  <c r="RR29" i="32"/>
  <c r="RQ29" i="32"/>
  <c r="RP29" i="32"/>
  <c r="RO29" i="32"/>
  <c r="RN29" i="32"/>
  <c r="RB29" i="32"/>
  <c r="RA29" i="32"/>
  <c r="QZ29" i="32"/>
  <c r="QX29" i="32"/>
  <c r="QW29" i="32"/>
  <c r="QV29" i="32"/>
  <c r="QJ29" i="32"/>
  <c r="QI29" i="32"/>
  <c r="QH29" i="32"/>
  <c r="QG29" i="32"/>
  <c r="QF29" i="32"/>
  <c r="QE29" i="32"/>
  <c r="QD29" i="32"/>
  <c r="PR29" i="32"/>
  <c r="PQ29" i="32"/>
  <c r="PP29" i="32"/>
  <c r="PO29" i="32"/>
  <c r="PN29" i="32"/>
  <c r="PM29" i="32"/>
  <c r="PL29" i="32"/>
  <c r="OZ29" i="32"/>
  <c r="OY29" i="32"/>
  <c r="OX29" i="32"/>
  <c r="OW29" i="32"/>
  <c r="OV29" i="32"/>
  <c r="OU29" i="32"/>
  <c r="OT29" i="32"/>
  <c r="OH29" i="32"/>
  <c r="OG29" i="32"/>
  <c r="OF29" i="32"/>
  <c r="OE29" i="32"/>
  <c r="OD29" i="32"/>
  <c r="OC29" i="32"/>
  <c r="OB29" i="32"/>
  <c r="NP29" i="32"/>
  <c r="NO29" i="32"/>
  <c r="NN29" i="32"/>
  <c r="NM29" i="32"/>
  <c r="NL29" i="32"/>
  <c r="NK29" i="32"/>
  <c r="NJ29" i="32"/>
  <c r="MX29" i="32"/>
  <c r="MW29" i="32"/>
  <c r="MV29" i="32"/>
  <c r="MU29" i="32"/>
  <c r="MT29" i="32"/>
  <c r="MS29" i="32"/>
  <c r="MR29" i="32"/>
  <c r="MF29" i="32"/>
  <c r="ME29" i="32"/>
  <c r="MD29" i="32"/>
  <c r="MC29" i="32"/>
  <c r="MB29" i="32"/>
  <c r="MA29" i="32"/>
  <c r="LZ29" i="32"/>
  <c r="LN29" i="32"/>
  <c r="LM29" i="32"/>
  <c r="LL29" i="32"/>
  <c r="LK29" i="32"/>
  <c r="LJ29" i="32"/>
  <c r="LI29" i="32"/>
  <c r="LH29" i="32"/>
  <c r="SJ24" i="32"/>
  <c r="OF24" i="32"/>
  <c r="MV24" i="32"/>
  <c r="MC24" i="32"/>
  <c r="LL24" i="32"/>
  <c r="KP24" i="32"/>
  <c r="KB24" i="32"/>
  <c r="JX24" i="32"/>
  <c r="QJ21" i="32"/>
  <c r="QI21" i="32"/>
  <c r="QH21" i="32"/>
  <c r="MF21" i="32"/>
  <c r="ME21" i="32"/>
  <c r="MD21" i="32"/>
  <c r="MC21" i="32"/>
  <c r="LZ18" i="32"/>
  <c r="MC17" i="32"/>
  <c r="MB17" i="32"/>
  <c r="MA17" i="32"/>
  <c r="AF17" i="32"/>
  <c r="AE17" i="32"/>
  <c r="AD17" i="32"/>
  <c r="AC17" i="32"/>
  <c r="AB17" i="32"/>
  <c r="AA17" i="32"/>
  <c r="Z17" i="32"/>
  <c r="Y17" i="32"/>
  <c r="QE50" i="32" l="1"/>
  <c r="QE52" i="32" s="1"/>
  <c r="QE23" i="32" s="1"/>
  <c r="MA23" i="32"/>
  <c r="MB50" i="32"/>
  <c r="MB23" i="32" s="1"/>
  <c r="QF50" i="32" l="1"/>
  <c r="MC50" i="32"/>
  <c r="QF52" i="32" l="1"/>
  <c r="QF23" i="32" s="1"/>
  <c r="QG50" i="32"/>
  <c r="MC23" i="32"/>
  <c r="MD50" i="32"/>
  <c r="QH50" i="32" l="1"/>
  <c r="QG52" i="32"/>
  <c r="QG23" i="32" s="1"/>
  <c r="MD23" i="32"/>
  <c r="ME50" i="32"/>
  <c r="QH52" i="32" l="1"/>
  <c r="QH23" i="32" s="1"/>
  <c r="QI50" i="32"/>
  <c r="MF50" i="32"/>
  <c r="MF23" i="32" s="1"/>
  <c r="ME23" i="32"/>
  <c r="QJ50" i="32" l="1"/>
  <c r="QJ52" i="32" s="1"/>
  <c r="QJ23" i="32" s="1"/>
  <c r="QI52" i="32"/>
  <c r="QI23" i="32" s="1"/>
</calcChain>
</file>

<file path=xl/sharedStrings.xml><?xml version="1.0" encoding="utf-8"?>
<sst xmlns="http://schemas.openxmlformats.org/spreadsheetml/2006/main" count="4711" uniqueCount="131">
  <si>
    <t>Baseline</t>
  </si>
  <si>
    <t>INDIKATOR</t>
  </si>
  <si>
    <t>UNIT</t>
  </si>
  <si>
    <t xml:space="preserve">   ASUMSI EKSTERNAL</t>
  </si>
  <si>
    <t xml:space="preserve">   PDB DUNIA</t>
  </si>
  <si>
    <t>% yoy</t>
  </si>
  <si>
    <t xml:space="preserve">   HARGA MINYAK DUNIA (Minas)</t>
  </si>
  <si>
    <t>US$/brl</t>
  </si>
  <si>
    <t xml:space="preserve">   HARGA NONMIGAS INT.</t>
  </si>
  <si>
    <t xml:space="preserve">   LIBOR 3 BULAN</t>
  </si>
  <si>
    <t>% pa</t>
  </si>
  <si>
    <t xml:space="preserve">   PRODUKTIVITAS (TFP)</t>
  </si>
  <si>
    <t xml:space="preserve">   PRODUK DOMESTIK BRUTO</t>
  </si>
  <si>
    <t xml:space="preserve">   KONSUMSI RUMAH TANGGA</t>
  </si>
  <si>
    <t xml:space="preserve">   KONSUMSI PEMERINTAH</t>
  </si>
  <si>
    <t xml:space="preserve">   INVESTASI (PMTDB)</t>
  </si>
  <si>
    <t xml:space="preserve">   PERMINTAAN DOMESTIK</t>
  </si>
  <si>
    <t xml:space="preserve">   EKSPOR BARANG DAN JASA</t>
  </si>
  <si>
    <t xml:space="preserve">   IMPOR BARANG DAN JASA</t>
  </si>
  <si>
    <t xml:space="preserve">   INFLASI IHK, akhir periode</t>
  </si>
  <si>
    <t xml:space="preserve">   BI RATE, akhir periode</t>
  </si>
  <si>
    <t xml:space="preserve">   NILAI TUKAR RUPIAH</t>
  </si>
  <si>
    <t>Rp/US$</t>
  </si>
  <si>
    <t xml:space="preserve">   RASIO CA</t>
  </si>
  <si>
    <t>% PDB</t>
  </si>
  <si>
    <t xml:space="preserve">   SHARE</t>
  </si>
  <si>
    <t xml:space="preserve">   Nominal</t>
  </si>
  <si>
    <t xml:space="preserve">   Riil</t>
  </si>
  <si>
    <t xml:space="preserve">   I/Y (Nominal)</t>
  </si>
  <si>
    <t>%</t>
  </si>
  <si>
    <t xml:space="preserve">  Kredit Nominal</t>
  </si>
  <si>
    <t xml:space="preserve">  Years of Schooling</t>
  </si>
  <si>
    <t>Year</t>
  </si>
  <si>
    <t>ATGBI Mei 2018 Update</t>
  </si>
  <si>
    <t>ATGBI Agustus 2018</t>
  </si>
  <si>
    <t>Optimis (Perbaikan CAD)</t>
  </si>
  <si>
    <t xml:space="preserve">   BI7DRR akhir periode</t>
  </si>
  <si>
    <t xml:space="preserve">   KREDIT NOMINAL</t>
  </si>
  <si>
    <t>USD</t>
  </si>
  <si>
    <t xml:space="preserve">   GNI/CAPITA</t>
  </si>
  <si>
    <t>ASUMSI</t>
  </si>
  <si>
    <t xml:space="preserve">   ASUMSI EKSTERNAL NOVEMBER</t>
  </si>
  <si>
    <t>RDG November 2018</t>
  </si>
  <si>
    <t>RDG Februari 2019</t>
  </si>
  <si>
    <t xml:space="preserve">   KREDIT/GDP (Nominal)</t>
  </si>
  <si>
    <t xml:space="preserve">   ICOR</t>
  </si>
  <si>
    <t xml:space="preserve">   RASIO EKSPOR IMPOR</t>
  </si>
  <si>
    <t>Baseline - TRADE WAR</t>
  </si>
  <si>
    <t>Optimis TFP DS OLD (TIDAK DIGUNAKAN)</t>
  </si>
  <si>
    <t>Optimis Menuju DS 6.08</t>
  </si>
  <si>
    <t>Optimis with TFP DS OLD</t>
  </si>
  <si>
    <t>Optimis with TFP DS 6.08</t>
  </si>
  <si>
    <t>RDG Agustus 2019</t>
  </si>
  <si>
    <t>RKT Juni 2019</t>
  </si>
  <si>
    <t>Optimis with Peningkatan TFP Baseline dan DS OLD (Meningkat 20%)</t>
  </si>
  <si>
    <t>Optimis Menuju DS</t>
  </si>
  <si>
    <t>Baseline 19 Agustus Malam</t>
  </si>
  <si>
    <t>RDG Agustus 2019 NEW</t>
  </si>
  <si>
    <t>Asumsi Eksternal Agustus</t>
  </si>
  <si>
    <t>RDG November 2019</t>
  </si>
  <si>
    <t xml:space="preserve">   KONSUMSI SWASTA</t>
  </si>
  <si>
    <t>Baseline - Update</t>
  </si>
  <si>
    <t>No Structural Reform</t>
  </si>
  <si>
    <t>Asumsi Eksternal November</t>
  </si>
  <si>
    <t xml:space="preserve">   RASIO NET EKSPOR</t>
  </si>
  <si>
    <t>Optimis with Peningkatan TFP Baseline (Meningkat 20%)</t>
  </si>
  <si>
    <t>RDG Februari 2020</t>
  </si>
  <si>
    <t>Baseline OLD</t>
  </si>
  <si>
    <t>Optimis OLD with Peningkatan TFP Baseline (Meningkat 20%)</t>
  </si>
  <si>
    <t>Asumsi Eksternal Februari</t>
  </si>
  <si>
    <t>RDG Mei 2020</t>
  </si>
  <si>
    <t>Baseline 1 (Path Investasi Normal)</t>
  </si>
  <si>
    <t>Baseline 2 (Path Investasi Tinggi)</t>
  </si>
  <si>
    <t>Baseline 3 (Path Investasi Sangat Tinggi)</t>
  </si>
  <si>
    <t>Baseline 4 (Path Investasi Normal dan TFP Normal)</t>
  </si>
  <si>
    <t>Baseline 1305</t>
  </si>
  <si>
    <t>ATGBI Juli 2018</t>
  </si>
  <si>
    <t>Export Non Oil and Gas/GDP</t>
  </si>
  <si>
    <t>Growth Export Non Oil and Gas</t>
  </si>
  <si>
    <t>Impor Non Oil and Gas/GDP</t>
  </si>
  <si>
    <t>Growth Import Non Oil and Gas</t>
  </si>
  <si>
    <t>Stimulus Fiskal 1</t>
  </si>
  <si>
    <t>Stimulus Fiskal 2</t>
  </si>
  <si>
    <t>Stimulus Fiskal 2+TFP</t>
  </si>
  <si>
    <t>Stimulus Fiskal 3</t>
  </si>
  <si>
    <t>Stimulus Fiskal 4</t>
  </si>
  <si>
    <t>Asumsi Eksternal Mei</t>
  </si>
  <si>
    <t>Fiskal Stimulus 2 NEW</t>
  </si>
  <si>
    <t>Fiskal Stimulus 2 (Original)</t>
  </si>
  <si>
    <t xml:space="preserve">   FFR</t>
  </si>
  <si>
    <t xml:space="preserve">   DEFISIT APBN</t>
  </si>
  <si>
    <t xml:space="preserve">   INFLASI IHK (w/o Pembiayaan)</t>
  </si>
  <si>
    <t xml:space="preserve">   INFLASI IHK (dg Pembiayaan)</t>
  </si>
  <si>
    <t>RDG November 2020</t>
  </si>
  <si>
    <t>RDG November 2020 (KKM)</t>
  </si>
  <si>
    <t>apresiasi NT</t>
  </si>
  <si>
    <t>PDB</t>
  </si>
  <si>
    <t>NT</t>
  </si>
  <si>
    <t>Inflasi</t>
  </si>
  <si>
    <t>PDB Dunia</t>
  </si>
  <si>
    <t xml:space="preserve">   Years of Schooling</t>
  </si>
  <si>
    <t>PDB dunia</t>
  </si>
  <si>
    <t>RDG Februari 2021 (KKM)</t>
  </si>
  <si>
    <t>PDB Nominal</t>
  </si>
  <si>
    <t>PDb to kredit</t>
  </si>
  <si>
    <t>Asumsi Eksternal</t>
  </si>
  <si>
    <t xml:space="preserve">RDG April 2021 </t>
  </si>
  <si>
    <t>kontribusi</t>
  </si>
  <si>
    <t>DD</t>
  </si>
  <si>
    <t>NX</t>
  </si>
  <si>
    <t xml:space="preserve">RDG Juli 2021 </t>
  </si>
  <si>
    <t>inflasi pembiayaan</t>
  </si>
  <si>
    <t>Inflasi Tanpa Pembiayaan</t>
  </si>
  <si>
    <t>e Y to cr</t>
  </si>
  <si>
    <t xml:space="preserve">RDG Oktober 2021 </t>
  </si>
  <si>
    <t>FFR</t>
  </si>
  <si>
    <t>RDG Oktober 2021 KKM</t>
  </si>
  <si>
    <t>*Sudah memasukkan asumsi kenaikan FFR 75bps di 2023 dan 50bps di 2024, no response dari BI7DRR</t>
  </si>
  <si>
    <t xml:space="preserve">RDG November 2021 </t>
  </si>
  <si>
    <t>CA</t>
  </si>
  <si>
    <t xml:space="preserve">RDG Januari 2022 </t>
  </si>
  <si>
    <t>Delta</t>
  </si>
  <si>
    <t>gI/gY Jan</t>
  </si>
  <si>
    <t>gI/gY Nov</t>
  </si>
  <si>
    <t>RDG Januari 2022 (dengan kenaikan FFR - ori)</t>
  </si>
  <si>
    <t>RDG Januari 2022</t>
  </si>
  <si>
    <t>RDG Januari 2022 - KKM</t>
  </si>
  <si>
    <t>Kredit</t>
  </si>
  <si>
    <t>done</t>
  </si>
  <si>
    <t>RDG Januari 2022 ori</t>
  </si>
  <si>
    <t>*Sudah memasukkan asumsi kenaikan FFR 75bps di 2023 dan 25bps di 2024, no response dari BI7DRR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</si>
</sst>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[$-409]d\-mmm\-yy;@"/>
    <numFmt numFmtId="167" formatCode="General\ "/>
    <numFmt numFmtId="168" formatCode="0.00\ "/>
    <numFmt numFmtId="169" formatCode="0\ "/>
    <numFmt numFmtId="170" formatCode="#,#00\ "/>
    <numFmt numFmtId="171" formatCode="_(* #,##0.00_);_(* \(#,##0.00\);_(* &quot;-&quot;_);_(@_)"/>
    <numFmt numFmtId="172" formatCode="_(* #,##0.0_);_(* \(#,##0.0\);_(* &quot;-&quot;_);_(@_)"/>
    <numFmt numFmtId="173" formatCode="0.000000000000000%"/>
    <numFmt numFmtId="174" formatCode="0.00_);[Red]\(0.00\)"/>
    <numFmt numFmtId="175" formatCode="0.0\ "/>
    <numFmt numFmtId="176" formatCode="_(* #,##0_);_(* \(#,##0\);_(* &quot;-&quot;??_);_(@_)"/>
    <numFmt numFmtId="177" formatCode="_(* #,##0.000_);_(* \(#,##0.000\);_(* &quot;-&quot;??_);_(@_)"/>
    <numFmt numFmtId="178" formatCode="_(* #,##0.0000_);_(* \(#,##0.0000\);_(* &quot;-&quot;??_);_(@_)"/>
    <numFmt numFmtId="179" formatCode="_(* #,##0.000000_);_(* \(#,##0.000000\);_(* &quot;-&quot;_);_(@_)"/>
  </numFmts>
  <fonts count="3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2"/>
      <color indexed="18"/>
      <name val="Calibri"/>
      <family val="2"/>
      <scheme val="minor"/>
    </font>
    <font>
      <b/>
      <sz val="10"/>
      <color indexed="18"/>
      <name val="Arial"/>
      <family val="2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1"/>
      <name val="Times New Roman"/>
      <family val="2"/>
    </font>
    <font>
      <b/>
      <sz val="10"/>
      <color indexed="3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8"/>
      <name val="Calibri"/>
      <family val="2"/>
      <scheme val="minor"/>
    </font>
    <font>
      <sz val="10"/>
      <color rgb="FF92D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1"/>
    </font>
    <font>
      <b/>
      <sz val="9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indexed="9"/>
      <name val="Calibri"/>
      <family val="2"/>
      <scheme val="minor"/>
    </font>
    <font>
      <b/>
      <sz val="9"/>
      <color indexed="3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8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i/>
      <sz val="10"/>
      <name val="Calibri"/>
      <family val="2"/>
      <scheme val="minor"/>
    </font>
    <font>
      <sz val="11"/>
      <color rgb="FF242424"/>
      <name val="Segoe UI"/>
      <family val="2"/>
    </font>
    <font>
      <b/>
      <sz val="13"/>
      <name val="Calibri"/>
      <family val="2"/>
      <scheme val="minor"/>
    </font>
    <font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E2F37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31"/>
      </left>
      <right style="thin">
        <color indexed="31"/>
      </right>
      <top style="thin">
        <color indexed="44"/>
      </top>
      <bottom style="thin">
        <color indexed="44"/>
      </bottom>
      <diagonal/>
    </border>
    <border>
      <left style="thin">
        <color indexed="31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/>
      <diagonal/>
    </border>
    <border>
      <left style="thin">
        <color indexed="31"/>
      </left>
      <right style="thin">
        <color indexed="31"/>
      </right>
      <top style="thin">
        <color indexed="44"/>
      </top>
      <bottom/>
      <diagonal/>
    </border>
    <border>
      <left style="thin">
        <color indexed="31"/>
      </left>
      <right/>
      <top style="thin">
        <color indexed="44"/>
      </top>
      <bottom/>
      <diagonal/>
    </border>
    <border>
      <left style="thin">
        <color indexed="31"/>
      </left>
      <right style="thin">
        <color indexed="31"/>
      </right>
      <top/>
      <bottom/>
      <diagonal/>
    </border>
    <border>
      <left style="thin">
        <color indexed="31"/>
      </left>
      <right/>
      <top/>
      <bottom/>
      <diagonal/>
    </border>
    <border>
      <left style="thin">
        <color indexed="31"/>
      </left>
      <right/>
      <top/>
      <bottom style="thin">
        <color indexed="44"/>
      </bottom>
      <diagonal/>
    </border>
    <border>
      <left/>
      <right/>
      <top/>
      <bottom style="thin">
        <color theme="0"/>
      </bottom>
      <diagonal/>
    </border>
    <border>
      <left style="thin">
        <color indexed="9"/>
      </left>
      <right style="thin">
        <color indexed="9"/>
      </right>
      <top/>
      <bottom style="thin">
        <color theme="0"/>
      </bottom>
      <diagonal/>
    </border>
    <border>
      <left/>
      <right/>
      <top style="medium">
        <color theme="0"/>
      </top>
      <bottom/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/>
      <right/>
      <top style="medium">
        <color theme="0"/>
      </top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</borders>
  <cellStyleXfs count="14">
    <xf numFmtId="0" fontId="0" fillId="0" borderId="0"/>
    <xf numFmtId="41" fontId="3" fillId="0" borderId="0" applyFont="0" applyFill="0" applyBorder="0" applyAlignment="0" applyProtection="0"/>
    <xf numFmtId="165" fontId="4" fillId="0" borderId="0"/>
    <xf numFmtId="0" fontId="11" fillId="0" borderId="0"/>
    <xf numFmtId="9" fontId="3" fillId="0" borderId="0" applyFont="0" applyFill="0" applyBorder="0" applyAlignment="0" applyProtection="0"/>
    <xf numFmtId="0" fontId="21" fillId="0" borderId="0"/>
    <xf numFmtId="0" fontId="2" fillId="0" borderId="0"/>
    <xf numFmtId="43" fontId="2" fillId="0" borderId="0" applyFont="0" applyFill="0" applyBorder="0" applyAlignment="0" applyProtection="0"/>
    <xf numFmtId="0" fontId="25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</cellStyleXfs>
  <cellXfs count="241">
    <xf numFmtId="0" fontId="0" fillId="0" borderId="0" xfId="0"/>
    <xf numFmtId="166" fontId="5" fillId="2" borderId="0" xfId="2" applyNumberFormat="1" applyFont="1" applyFill="1" applyBorder="1"/>
    <xf numFmtId="166" fontId="6" fillId="2" borderId="0" xfId="2" applyNumberFormat="1" applyFont="1" applyFill="1" applyBorder="1"/>
    <xf numFmtId="166" fontId="7" fillId="3" borderId="0" xfId="2" applyNumberFormat="1" applyFont="1" applyFill="1" applyBorder="1" applyAlignment="1">
      <alignment horizontal="center" vertical="center"/>
    </xf>
    <xf numFmtId="166" fontId="7" fillId="3" borderId="1" xfId="2" applyNumberFormat="1" applyFont="1" applyFill="1" applyBorder="1" applyAlignment="1">
      <alignment horizontal="center" vertical="center"/>
    </xf>
    <xf numFmtId="167" fontId="7" fillId="3" borderId="1" xfId="2" applyNumberFormat="1" applyFont="1" applyFill="1" applyBorder="1" applyAlignment="1">
      <alignment horizontal="right" vertical="center"/>
    </xf>
    <xf numFmtId="167" fontId="7" fillId="3" borderId="0" xfId="2" applyNumberFormat="1" applyFont="1" applyFill="1" applyBorder="1" applyAlignment="1">
      <alignment horizontal="right" vertical="center"/>
    </xf>
    <xf numFmtId="166" fontId="8" fillId="2" borderId="0" xfId="2" applyNumberFormat="1" applyFont="1" applyFill="1" applyBorder="1" applyAlignment="1">
      <alignment vertical="center"/>
    </xf>
    <xf numFmtId="166" fontId="9" fillId="2" borderId="0" xfId="2" applyNumberFormat="1" applyFont="1" applyFill="1" applyBorder="1" applyAlignment="1">
      <alignment horizontal="center" vertical="center"/>
    </xf>
    <xf numFmtId="166" fontId="9" fillId="2" borderId="0" xfId="2" applyNumberFormat="1" applyFont="1" applyFill="1" applyBorder="1" applyAlignment="1">
      <alignment vertical="center"/>
    </xf>
    <xf numFmtId="166" fontId="4" fillId="2" borderId="0" xfId="2" applyNumberFormat="1" applyFill="1" applyBorder="1" applyAlignment="1">
      <alignment vertical="center"/>
    </xf>
    <xf numFmtId="4" fontId="4" fillId="2" borderId="0" xfId="2" applyNumberFormat="1" applyFill="1" applyBorder="1" applyAlignment="1">
      <alignment vertical="center"/>
    </xf>
    <xf numFmtId="165" fontId="9" fillId="4" borderId="2" xfId="2" applyNumberFormat="1" applyFont="1" applyFill="1" applyBorder="1" applyAlignment="1">
      <alignment vertical="center"/>
    </xf>
    <xf numFmtId="165" fontId="9" fillId="4" borderId="3" xfId="2" applyNumberFormat="1" applyFont="1" applyFill="1" applyBorder="1" applyAlignment="1">
      <alignment horizontal="center" vertical="center"/>
    </xf>
    <xf numFmtId="168" fontId="8" fillId="4" borderId="4" xfId="2" applyNumberFormat="1" applyFont="1" applyFill="1" applyBorder="1" applyAlignment="1">
      <alignment vertical="center"/>
    </xf>
    <xf numFmtId="168" fontId="10" fillId="4" borderId="4" xfId="2" applyNumberFormat="1" applyFont="1" applyFill="1" applyBorder="1" applyAlignment="1">
      <alignment vertical="center"/>
    </xf>
    <xf numFmtId="1" fontId="9" fillId="4" borderId="5" xfId="2" applyNumberFormat="1" applyFont="1" applyFill="1" applyBorder="1" applyAlignment="1">
      <alignment vertical="center"/>
    </xf>
    <xf numFmtId="1" fontId="9" fillId="4" borderId="6" xfId="2" applyNumberFormat="1" applyFont="1" applyFill="1" applyBorder="1" applyAlignment="1">
      <alignment horizontal="center" vertical="center"/>
    </xf>
    <xf numFmtId="169" fontId="8" fillId="4" borderId="7" xfId="2" applyNumberFormat="1" applyFont="1" applyFill="1" applyBorder="1" applyAlignment="1">
      <alignment horizontal="right" vertical="center"/>
    </xf>
    <xf numFmtId="165" fontId="9" fillId="2" borderId="0" xfId="2" applyNumberFormat="1" applyFont="1" applyFill="1" applyBorder="1" applyAlignment="1">
      <alignment vertical="center"/>
    </xf>
    <xf numFmtId="165" fontId="9" fillId="2" borderId="0" xfId="2" applyNumberFormat="1" applyFont="1" applyFill="1" applyBorder="1" applyAlignment="1">
      <alignment horizontal="center" vertical="center"/>
    </xf>
    <xf numFmtId="170" fontId="8" fillId="2" borderId="0" xfId="3" applyNumberFormat="1" applyFont="1" applyFill="1" applyBorder="1" applyAlignment="1">
      <alignment vertical="center"/>
    </xf>
    <xf numFmtId="170" fontId="12" fillId="2" borderId="0" xfId="3" applyNumberFormat="1" applyFont="1" applyFill="1" applyBorder="1" applyAlignment="1">
      <alignment vertical="center"/>
    </xf>
    <xf numFmtId="0" fontId="0" fillId="0" borderId="0" xfId="0" applyFill="1"/>
    <xf numFmtId="165" fontId="7" fillId="5" borderId="0" xfId="2" applyNumberFormat="1" applyFont="1" applyFill="1" applyBorder="1" applyAlignment="1">
      <alignment vertical="center"/>
    </xf>
    <xf numFmtId="165" fontId="7" fillId="5" borderId="1" xfId="2" applyNumberFormat="1" applyFont="1" applyFill="1" applyBorder="1" applyAlignment="1">
      <alignment horizontal="center" vertical="center"/>
    </xf>
    <xf numFmtId="171" fontId="7" fillId="5" borderId="1" xfId="1" applyNumberFormat="1" applyFont="1" applyFill="1" applyBorder="1" applyAlignment="1">
      <alignment vertical="center"/>
    </xf>
    <xf numFmtId="165" fontId="9" fillId="6" borderId="0" xfId="2" applyNumberFormat="1" applyFont="1" applyFill="1" applyBorder="1" applyAlignment="1">
      <alignment vertical="center"/>
    </xf>
    <xf numFmtId="165" fontId="9" fillId="6" borderId="8" xfId="2" applyNumberFormat="1" applyFont="1" applyFill="1" applyBorder="1" applyAlignment="1">
      <alignment horizontal="center" vertical="center"/>
    </xf>
    <xf numFmtId="171" fontId="8" fillId="6" borderId="9" xfId="1" applyNumberFormat="1" applyFont="1" applyFill="1" applyBorder="1" applyAlignment="1">
      <alignment vertical="center"/>
    </xf>
    <xf numFmtId="171" fontId="10" fillId="6" borderId="9" xfId="1" applyNumberFormat="1" applyFont="1" applyFill="1" applyBorder="1" applyAlignment="1">
      <alignment vertical="center"/>
    </xf>
    <xf numFmtId="165" fontId="9" fillId="6" borderId="2" xfId="2" applyNumberFormat="1" applyFont="1" applyFill="1" applyBorder="1" applyAlignment="1">
      <alignment vertical="center"/>
    </xf>
    <xf numFmtId="165" fontId="9" fillId="6" borderId="3" xfId="2" applyNumberFormat="1" applyFont="1" applyFill="1" applyBorder="1" applyAlignment="1">
      <alignment horizontal="center" vertical="center"/>
    </xf>
    <xf numFmtId="171" fontId="8" fillId="6" borderId="4" xfId="1" applyNumberFormat="1" applyFont="1" applyFill="1" applyBorder="1" applyAlignment="1">
      <alignment vertical="center"/>
    </xf>
    <xf numFmtId="171" fontId="10" fillId="6" borderId="4" xfId="1" applyNumberFormat="1" applyFont="1" applyFill="1" applyBorder="1" applyAlignment="1">
      <alignment vertical="center"/>
    </xf>
    <xf numFmtId="171" fontId="8" fillId="6" borderId="10" xfId="1" applyNumberFormat="1" applyFont="1" applyFill="1" applyBorder="1" applyAlignment="1">
      <alignment vertical="center"/>
    </xf>
    <xf numFmtId="171" fontId="10" fillId="6" borderId="10" xfId="1" applyNumberFormat="1" applyFont="1" applyFill="1" applyBorder="1" applyAlignment="1">
      <alignment vertical="center"/>
    </xf>
    <xf numFmtId="171" fontId="8" fillId="2" borderId="0" xfId="1" applyNumberFormat="1" applyFont="1" applyFill="1" applyBorder="1" applyAlignment="1">
      <alignment vertical="center"/>
    </xf>
    <xf numFmtId="171" fontId="10" fillId="2" borderId="0" xfId="1" applyNumberFormat="1" applyFont="1" applyFill="1" applyBorder="1" applyAlignment="1">
      <alignment vertical="center"/>
    </xf>
    <xf numFmtId="41" fontId="10" fillId="6" borderId="10" xfId="1" applyFont="1" applyFill="1" applyBorder="1" applyAlignment="1">
      <alignment vertical="center"/>
    </xf>
    <xf numFmtId="171" fontId="9" fillId="2" borderId="0" xfId="1" applyNumberFormat="1" applyFont="1" applyFill="1" applyBorder="1" applyAlignment="1">
      <alignment vertical="center"/>
    </xf>
    <xf numFmtId="165" fontId="9" fillId="7" borderId="0" xfId="2" applyNumberFormat="1" applyFont="1" applyFill="1" applyBorder="1" applyAlignment="1">
      <alignment vertical="center"/>
    </xf>
    <xf numFmtId="165" fontId="9" fillId="7" borderId="3" xfId="2" applyNumberFormat="1" applyFont="1" applyFill="1" applyBorder="1" applyAlignment="1">
      <alignment horizontal="center" vertical="center"/>
    </xf>
    <xf numFmtId="171" fontId="8" fillId="7" borderId="9" xfId="1" applyNumberFormat="1" applyFont="1" applyFill="1" applyBorder="1" applyAlignment="1">
      <alignment vertical="center"/>
    </xf>
    <xf numFmtId="165" fontId="9" fillId="7" borderId="2" xfId="2" applyNumberFormat="1" applyFont="1" applyFill="1" applyBorder="1" applyAlignment="1">
      <alignment vertical="center"/>
    </xf>
    <xf numFmtId="171" fontId="8" fillId="7" borderId="4" xfId="1" applyNumberFormat="1" applyFont="1" applyFill="1" applyBorder="1" applyAlignment="1">
      <alignment vertical="center"/>
    </xf>
    <xf numFmtId="171" fontId="10" fillId="7" borderId="4" xfId="1" applyNumberFormat="1" applyFont="1" applyFill="1" applyBorder="1" applyAlignment="1">
      <alignment vertical="center"/>
    </xf>
    <xf numFmtId="171" fontId="8" fillId="7" borderId="10" xfId="1" applyNumberFormat="1" applyFont="1" applyFill="1" applyBorder="1" applyAlignment="1">
      <alignment vertical="center"/>
    </xf>
    <xf numFmtId="171" fontId="10" fillId="7" borderId="10" xfId="1" applyNumberFormat="1" applyFont="1" applyFill="1" applyBorder="1" applyAlignment="1">
      <alignment vertical="center"/>
    </xf>
    <xf numFmtId="172" fontId="10" fillId="4" borderId="7" xfId="1" applyNumberFormat="1" applyFont="1" applyFill="1" applyBorder="1" applyAlignment="1">
      <alignment horizontal="right" vertical="center"/>
    </xf>
    <xf numFmtId="10" fontId="9" fillId="2" borderId="0" xfId="4" applyNumberFormat="1" applyFont="1" applyFill="1" applyBorder="1" applyAlignment="1">
      <alignment vertical="center"/>
    </xf>
    <xf numFmtId="10" fontId="10" fillId="6" borderId="10" xfId="4" applyNumberFormat="1" applyFont="1" applyFill="1" applyBorder="1" applyAlignment="1">
      <alignment vertical="center"/>
    </xf>
    <xf numFmtId="43" fontId="0" fillId="0" borderId="0" xfId="0" applyNumberFormat="1"/>
    <xf numFmtId="41" fontId="10" fillId="4" borderId="7" xfId="1" applyFont="1" applyFill="1" applyBorder="1" applyAlignment="1">
      <alignment horizontal="right" vertical="center"/>
    </xf>
    <xf numFmtId="41" fontId="9" fillId="2" borderId="0" xfId="1" applyFont="1" applyFill="1" applyBorder="1" applyAlignment="1">
      <alignment vertical="center"/>
    </xf>
    <xf numFmtId="165" fontId="13" fillId="6" borderId="2" xfId="2" applyNumberFormat="1" applyFont="1" applyFill="1" applyBorder="1" applyAlignment="1">
      <alignment vertical="center"/>
    </xf>
    <xf numFmtId="171" fontId="14" fillId="2" borderId="0" xfId="1" applyNumberFormat="1" applyFont="1" applyFill="1" applyBorder="1" applyAlignment="1">
      <alignment vertical="center"/>
    </xf>
    <xf numFmtId="171" fontId="15" fillId="7" borderId="4" xfId="1" applyNumberFormat="1" applyFont="1" applyFill="1" applyBorder="1" applyAlignment="1">
      <alignment vertical="center"/>
    </xf>
    <xf numFmtId="171" fontId="15" fillId="7" borderId="10" xfId="1" applyNumberFormat="1" applyFont="1" applyFill="1" applyBorder="1" applyAlignment="1">
      <alignment vertical="center"/>
    </xf>
    <xf numFmtId="171" fontId="16" fillId="2" borderId="0" xfId="1" applyNumberFormat="1" applyFont="1" applyFill="1" applyBorder="1" applyAlignment="1">
      <alignment vertical="center"/>
    </xf>
    <xf numFmtId="2" fontId="9" fillId="2" borderId="0" xfId="2" applyNumberFormat="1" applyFont="1" applyFill="1" applyBorder="1" applyAlignment="1">
      <alignment horizontal="center" vertical="center"/>
    </xf>
    <xf numFmtId="166" fontId="7" fillId="3" borderId="11" xfId="2" applyNumberFormat="1" applyFont="1" applyFill="1" applyBorder="1" applyAlignment="1">
      <alignment horizontal="center" vertical="center"/>
    </xf>
    <xf numFmtId="166" fontId="7" fillId="3" borderId="12" xfId="2" applyNumberFormat="1" applyFont="1" applyFill="1" applyBorder="1" applyAlignment="1">
      <alignment horizontal="center" vertical="center"/>
    </xf>
    <xf numFmtId="167" fontId="7" fillId="3" borderId="12" xfId="2" applyNumberFormat="1" applyFont="1" applyFill="1" applyBorder="1" applyAlignment="1">
      <alignment horizontal="right" vertical="center"/>
    </xf>
    <xf numFmtId="167" fontId="7" fillId="3" borderId="11" xfId="2" applyNumberFormat="1" applyFont="1" applyFill="1" applyBorder="1" applyAlignment="1">
      <alignment horizontal="right" vertical="center"/>
    </xf>
    <xf numFmtId="172" fontId="10" fillId="4" borderId="4" xfId="1" applyNumberFormat="1" applyFont="1" applyFill="1" applyBorder="1" applyAlignment="1">
      <alignment vertical="center"/>
    </xf>
    <xf numFmtId="171" fontId="0" fillId="0" borderId="0" xfId="1" applyNumberFormat="1" applyFont="1"/>
    <xf numFmtId="10" fontId="0" fillId="0" borderId="0" xfId="4" applyNumberFormat="1" applyFont="1"/>
    <xf numFmtId="41" fontId="7" fillId="5" borderId="1" xfId="1" applyFont="1" applyFill="1" applyBorder="1" applyAlignment="1">
      <alignment vertical="center"/>
    </xf>
    <xf numFmtId="171" fontId="10" fillId="4" borderId="4" xfId="1" applyNumberFormat="1" applyFont="1" applyFill="1" applyBorder="1" applyAlignment="1">
      <alignment vertical="center"/>
    </xf>
    <xf numFmtId="2" fontId="0" fillId="0" borderId="0" xfId="0" applyNumberFormat="1"/>
    <xf numFmtId="171" fontId="0" fillId="0" borderId="0" xfId="0" applyNumberFormat="1"/>
    <xf numFmtId="166" fontId="17" fillId="8" borderId="0" xfId="2" applyNumberFormat="1" applyFont="1" applyFill="1" applyBorder="1"/>
    <xf numFmtId="166" fontId="18" fillId="8" borderId="0" xfId="2" applyNumberFormat="1" applyFont="1" applyFill="1" applyBorder="1"/>
    <xf numFmtId="0" fontId="0" fillId="8" borderId="0" xfId="0" applyFill="1"/>
    <xf numFmtId="171" fontId="0" fillId="8" borderId="0" xfId="1" applyNumberFormat="1" applyFont="1" applyFill="1"/>
    <xf numFmtId="171" fontId="19" fillId="2" borderId="0" xfId="1" applyNumberFormat="1" applyFont="1" applyFill="1" applyBorder="1" applyAlignment="1">
      <alignment vertical="center"/>
    </xf>
    <xf numFmtId="41" fontId="19" fillId="2" borderId="0" xfId="1" applyFont="1" applyFill="1" applyBorder="1" applyAlignment="1">
      <alignment vertical="center"/>
    </xf>
    <xf numFmtId="41" fontId="20" fillId="0" borderId="0" xfId="1" applyFont="1"/>
    <xf numFmtId="2" fontId="0" fillId="0" borderId="0" xfId="1" applyNumberFormat="1" applyFont="1"/>
    <xf numFmtId="41" fontId="8" fillId="2" borderId="0" xfId="1" applyNumberFormat="1" applyFont="1" applyFill="1" applyBorder="1" applyAlignment="1">
      <alignment vertical="center"/>
    </xf>
    <xf numFmtId="10" fontId="0" fillId="0" borderId="0" xfId="0" applyNumberFormat="1"/>
    <xf numFmtId="173" fontId="0" fillId="0" borderId="0" xfId="0" applyNumberFormat="1"/>
    <xf numFmtId="171" fontId="14" fillId="5" borderId="1" xfId="1" applyNumberFormat="1" applyFont="1" applyFill="1" applyBorder="1" applyAlignment="1">
      <alignment vertical="center"/>
    </xf>
    <xf numFmtId="171" fontId="10" fillId="6" borderId="14" xfId="1" applyNumberFormat="1" applyFont="1" applyFill="1" applyBorder="1" applyAlignment="1">
      <alignment vertical="center"/>
    </xf>
    <xf numFmtId="0" fontId="21" fillId="0" borderId="0" xfId="5"/>
    <xf numFmtId="165" fontId="9" fillId="0" borderId="0" xfId="2" applyNumberFormat="1" applyFont="1" applyFill="1" applyBorder="1" applyAlignment="1">
      <alignment vertical="center"/>
    </xf>
    <xf numFmtId="165" fontId="9" fillId="0" borderId="0" xfId="2" applyNumberFormat="1" applyFont="1" applyFill="1" applyBorder="1" applyAlignment="1">
      <alignment horizontal="center" vertical="center"/>
    </xf>
    <xf numFmtId="171" fontId="8" fillId="0" borderId="0" xfId="1" applyNumberFormat="1" applyFont="1" applyFill="1" applyBorder="1" applyAlignment="1">
      <alignment vertical="center"/>
    </xf>
    <xf numFmtId="171" fontId="10" fillId="0" borderId="0" xfId="1" applyNumberFormat="1" applyFont="1" applyFill="1" applyBorder="1" applyAlignment="1">
      <alignment vertical="center"/>
    </xf>
    <xf numFmtId="10" fontId="8" fillId="2" borderId="0" xfId="4" applyNumberFormat="1" applyFont="1" applyFill="1" applyBorder="1" applyAlignment="1">
      <alignment vertical="center"/>
    </xf>
    <xf numFmtId="171" fontId="22" fillId="2" borderId="0" xfId="1" applyNumberFormat="1" applyFont="1" applyFill="1" applyBorder="1" applyAlignment="1">
      <alignment vertical="center"/>
    </xf>
    <xf numFmtId="0" fontId="0" fillId="9" borderId="0" xfId="0" applyFill="1"/>
    <xf numFmtId="165" fontId="7" fillId="2" borderId="0" xfId="2" applyNumberFormat="1" applyFont="1" applyFill="1" applyBorder="1" applyAlignment="1">
      <alignment vertical="center"/>
    </xf>
    <xf numFmtId="165" fontId="7" fillId="2" borderId="0" xfId="2" applyNumberFormat="1" applyFont="1" applyFill="1" applyBorder="1" applyAlignment="1">
      <alignment horizontal="center" vertical="center"/>
    </xf>
    <xf numFmtId="171" fontId="7" fillId="2" borderId="0" xfId="1" applyNumberFormat="1" applyFont="1" applyFill="1" applyBorder="1" applyAlignment="1">
      <alignment vertical="center"/>
    </xf>
    <xf numFmtId="10" fontId="10" fillId="6" borderId="4" xfId="4" applyNumberFormat="1" applyFont="1" applyFill="1" applyBorder="1" applyAlignment="1">
      <alignment vertical="center"/>
    </xf>
    <xf numFmtId="10" fontId="10" fillId="6" borderId="9" xfId="4" applyNumberFormat="1" applyFont="1" applyFill="1" applyBorder="1" applyAlignment="1">
      <alignment vertical="center"/>
    </xf>
    <xf numFmtId="43" fontId="0" fillId="0" borderId="0" xfId="0" applyNumberFormat="1" applyFill="1"/>
    <xf numFmtId="167" fontId="7" fillId="0" borderId="0" xfId="2" applyNumberFormat="1" applyFont="1" applyFill="1" applyBorder="1" applyAlignment="1">
      <alignment horizontal="right" vertical="center"/>
    </xf>
    <xf numFmtId="168" fontId="10" fillId="0" borderId="0" xfId="2" applyNumberFormat="1" applyFont="1" applyFill="1" applyBorder="1" applyAlignment="1">
      <alignment vertical="center"/>
    </xf>
    <xf numFmtId="41" fontId="10" fillId="0" borderId="0" xfId="1" applyFont="1" applyFill="1" applyBorder="1" applyAlignment="1">
      <alignment horizontal="right" vertical="center"/>
    </xf>
    <xf numFmtId="2" fontId="9" fillId="0" borderId="0" xfId="2" applyNumberFormat="1" applyFont="1" applyFill="1" applyBorder="1" applyAlignment="1">
      <alignment horizontal="center" vertical="center"/>
    </xf>
    <xf numFmtId="171" fontId="7" fillId="0" borderId="0" xfId="1" applyNumberFormat="1" applyFont="1" applyFill="1" applyBorder="1" applyAlignment="1">
      <alignment vertical="center"/>
    </xf>
    <xf numFmtId="171" fontId="0" fillId="0" borderId="0" xfId="1" applyNumberFormat="1" applyFont="1" applyFill="1"/>
    <xf numFmtId="41" fontId="10" fillId="0" borderId="0" xfId="1" applyFont="1" applyFill="1" applyBorder="1" applyAlignment="1">
      <alignment vertical="center"/>
    </xf>
    <xf numFmtId="10" fontId="10" fillId="0" borderId="0" xfId="4" applyNumberFormat="1" applyFont="1" applyFill="1" applyBorder="1" applyAlignment="1">
      <alignment vertical="center"/>
    </xf>
    <xf numFmtId="171" fontId="10" fillId="4" borderId="9" xfId="1" applyNumberFormat="1" applyFont="1" applyFill="1" applyBorder="1" applyAlignment="1">
      <alignment vertical="center"/>
    </xf>
    <xf numFmtId="165" fontId="8" fillId="0" borderId="0" xfId="2" applyNumberFormat="1" applyFont="1" applyFill="1" applyBorder="1" applyAlignment="1">
      <alignment horizontal="center" vertical="center"/>
    </xf>
    <xf numFmtId="165" fontId="7" fillId="5" borderId="0" xfId="2" applyNumberFormat="1" applyFont="1" applyFill="1" applyBorder="1" applyAlignment="1">
      <alignment horizontal="center" vertical="center"/>
    </xf>
    <xf numFmtId="171" fontId="7" fillId="5" borderId="0" xfId="1" applyNumberFormat="1" applyFont="1" applyFill="1" applyBorder="1" applyAlignment="1">
      <alignment vertical="center"/>
    </xf>
    <xf numFmtId="41" fontId="0" fillId="0" borderId="0" xfId="1" applyNumberFormat="1" applyFont="1"/>
    <xf numFmtId="41" fontId="0" fillId="0" borderId="0" xfId="0" applyNumberFormat="1"/>
    <xf numFmtId="165" fontId="19" fillId="4" borderId="2" xfId="2" applyNumberFormat="1" applyFont="1" applyFill="1" applyBorder="1" applyAlignment="1">
      <alignment vertical="center"/>
    </xf>
    <xf numFmtId="165" fontId="19" fillId="4" borderId="3" xfId="2" applyNumberFormat="1" applyFont="1" applyFill="1" applyBorder="1" applyAlignment="1">
      <alignment horizontal="center" vertical="center"/>
    </xf>
    <xf numFmtId="174" fontId="24" fillId="10" borderId="17" xfId="6" applyNumberFormat="1" applyFont="1" applyFill="1" applyBorder="1"/>
    <xf numFmtId="174" fontId="24" fillId="10" borderId="17" xfId="6" applyNumberFormat="1" applyFont="1" applyFill="1" applyBorder="1"/>
    <xf numFmtId="174" fontId="24" fillId="10" borderId="17" xfId="6" applyNumberFormat="1" applyFont="1" applyFill="1" applyBorder="1"/>
    <xf numFmtId="174" fontId="24" fillId="10" borderId="17" xfId="6" applyNumberFormat="1" applyFont="1" applyFill="1" applyBorder="1"/>
    <xf numFmtId="168" fontId="26" fillId="4" borderId="4" xfId="2" applyNumberFormat="1" applyFont="1" applyFill="1" applyBorder="1" applyAlignment="1">
      <alignment vertical="center"/>
    </xf>
    <xf numFmtId="168" fontId="27" fillId="4" borderId="4" xfId="2" applyNumberFormat="1" applyFont="1" applyFill="1" applyBorder="1" applyAlignment="1">
      <alignment vertical="center"/>
    </xf>
    <xf numFmtId="171" fontId="27" fillId="4" borderId="4" xfId="1" applyNumberFormat="1" applyFont="1" applyFill="1" applyBorder="1" applyAlignment="1">
      <alignment vertical="center"/>
    </xf>
    <xf numFmtId="1" fontId="19" fillId="4" borderId="5" xfId="2" applyNumberFormat="1" applyFont="1" applyFill="1" applyBorder="1" applyAlignment="1">
      <alignment vertical="center"/>
    </xf>
    <xf numFmtId="1" fontId="19" fillId="4" borderId="6" xfId="2" applyNumberFormat="1" applyFont="1" applyFill="1" applyBorder="1" applyAlignment="1">
      <alignment horizontal="center" vertical="center"/>
    </xf>
    <xf numFmtId="169" fontId="26" fillId="4" borderId="7" xfId="2" applyNumberFormat="1" applyFont="1" applyFill="1" applyBorder="1" applyAlignment="1">
      <alignment horizontal="right" vertical="center"/>
    </xf>
    <xf numFmtId="172" fontId="27" fillId="4" borderId="7" xfId="1" applyNumberFormat="1" applyFont="1" applyFill="1" applyBorder="1" applyAlignment="1">
      <alignment horizontal="right" vertical="center"/>
    </xf>
    <xf numFmtId="166" fontId="23" fillId="8" borderId="0" xfId="2" applyNumberFormat="1" applyFont="1" applyFill="1" applyBorder="1"/>
    <xf numFmtId="166" fontId="28" fillId="8" borderId="0" xfId="2" applyNumberFormat="1" applyFont="1" applyFill="1" applyBorder="1"/>
    <xf numFmtId="166" fontId="29" fillId="3" borderId="11" xfId="2" applyNumberFormat="1" applyFont="1" applyFill="1" applyBorder="1" applyAlignment="1">
      <alignment horizontal="center" vertical="center"/>
    </xf>
    <xf numFmtId="166" fontId="29" fillId="3" borderId="12" xfId="2" applyNumberFormat="1" applyFont="1" applyFill="1" applyBorder="1" applyAlignment="1">
      <alignment horizontal="center" vertical="center"/>
    </xf>
    <xf numFmtId="167" fontId="29" fillId="3" borderId="12" xfId="2" applyNumberFormat="1" applyFont="1" applyFill="1" applyBorder="1" applyAlignment="1">
      <alignment horizontal="right" vertical="center"/>
    </xf>
    <xf numFmtId="167" fontId="29" fillId="3" borderId="11" xfId="2" applyNumberFormat="1" applyFont="1" applyFill="1" applyBorder="1" applyAlignment="1">
      <alignment horizontal="right" vertical="center"/>
    </xf>
    <xf numFmtId="165" fontId="19" fillId="2" borderId="0" xfId="2" applyNumberFormat="1" applyFont="1" applyFill="1" applyBorder="1" applyAlignment="1">
      <alignment vertical="center"/>
    </xf>
    <xf numFmtId="165" fontId="19" fillId="2" borderId="0" xfId="2" applyNumberFormat="1" applyFont="1" applyFill="1" applyBorder="1" applyAlignment="1">
      <alignment horizontal="center" vertical="center"/>
    </xf>
    <xf numFmtId="170" fontId="26" fillId="2" borderId="0" xfId="3" applyNumberFormat="1" applyFont="1" applyFill="1" applyBorder="1" applyAlignment="1">
      <alignment vertical="center"/>
    </xf>
    <xf numFmtId="170" fontId="30" fillId="2" borderId="0" xfId="3" applyNumberFormat="1" applyFont="1" applyFill="1" applyBorder="1" applyAlignment="1">
      <alignment vertical="center"/>
    </xf>
    <xf numFmtId="0" fontId="31" fillId="0" borderId="0" xfId="0" applyFont="1" applyFill="1"/>
    <xf numFmtId="171" fontId="26" fillId="2" borderId="0" xfId="1" applyNumberFormat="1" applyFont="1" applyFill="1" applyBorder="1" applyAlignment="1">
      <alignment vertical="center"/>
    </xf>
    <xf numFmtId="10" fontId="26" fillId="2" borderId="0" xfId="4" applyNumberFormat="1" applyFont="1" applyFill="1" applyBorder="1" applyAlignment="1">
      <alignment vertical="center"/>
    </xf>
    <xf numFmtId="165" fontId="29" fillId="5" borderId="0" xfId="2" applyNumberFormat="1" applyFont="1" applyFill="1" applyBorder="1" applyAlignment="1">
      <alignment vertical="center"/>
    </xf>
    <xf numFmtId="165" fontId="29" fillId="5" borderId="1" xfId="2" applyNumberFormat="1" applyFont="1" applyFill="1" applyBorder="1" applyAlignment="1">
      <alignment horizontal="center" vertical="center"/>
    </xf>
    <xf numFmtId="171" fontId="29" fillId="5" borderId="1" xfId="1" applyNumberFormat="1" applyFont="1" applyFill="1" applyBorder="1" applyAlignment="1">
      <alignment vertical="center"/>
    </xf>
    <xf numFmtId="165" fontId="19" fillId="6" borderId="0" xfId="2" applyNumberFormat="1" applyFont="1" applyFill="1" applyBorder="1" applyAlignment="1">
      <alignment vertical="center"/>
    </xf>
    <xf numFmtId="165" fontId="19" fillId="6" borderId="8" xfId="2" applyNumberFormat="1" applyFont="1" applyFill="1" applyBorder="1" applyAlignment="1">
      <alignment horizontal="center" vertical="center"/>
    </xf>
    <xf numFmtId="171" fontId="26" fillId="6" borderId="9" xfId="1" applyNumberFormat="1" applyFont="1" applyFill="1" applyBorder="1" applyAlignment="1">
      <alignment vertical="center"/>
    </xf>
    <xf numFmtId="171" fontId="27" fillId="6" borderId="9" xfId="1" applyNumberFormat="1" applyFont="1" applyFill="1" applyBorder="1" applyAlignment="1">
      <alignment vertical="center"/>
    </xf>
    <xf numFmtId="165" fontId="19" fillId="6" borderId="2" xfId="2" applyNumberFormat="1" applyFont="1" applyFill="1" applyBorder="1" applyAlignment="1">
      <alignment vertical="center"/>
    </xf>
    <xf numFmtId="165" fontId="19" fillId="6" borderId="3" xfId="2" applyNumberFormat="1" applyFont="1" applyFill="1" applyBorder="1" applyAlignment="1">
      <alignment horizontal="center" vertical="center"/>
    </xf>
    <xf numFmtId="171" fontId="26" fillId="6" borderId="4" xfId="1" applyNumberFormat="1" applyFont="1" applyFill="1" applyBorder="1" applyAlignment="1">
      <alignment vertical="center"/>
    </xf>
    <xf numFmtId="171" fontId="27" fillId="6" borderId="4" xfId="1" applyNumberFormat="1" applyFont="1" applyFill="1" applyBorder="1" applyAlignment="1">
      <alignment vertical="center"/>
    </xf>
    <xf numFmtId="171" fontId="26" fillId="6" borderId="10" xfId="1" applyNumberFormat="1" applyFont="1" applyFill="1" applyBorder="1" applyAlignment="1">
      <alignment vertical="center"/>
    </xf>
    <xf numFmtId="171" fontId="27" fillId="6" borderId="10" xfId="1" applyNumberFormat="1" applyFont="1" applyFill="1" applyBorder="1" applyAlignment="1">
      <alignment vertical="center"/>
    </xf>
    <xf numFmtId="41" fontId="29" fillId="5" borderId="1" xfId="1" applyFont="1" applyFill="1" applyBorder="1" applyAlignment="1">
      <alignment vertical="center"/>
    </xf>
    <xf numFmtId="171" fontId="29" fillId="5" borderId="0" xfId="1" applyNumberFormat="1" applyFont="1" applyFill="1" applyBorder="1" applyAlignment="1">
      <alignment vertical="center"/>
    </xf>
    <xf numFmtId="10" fontId="27" fillId="6" borderId="10" xfId="4" applyNumberFormat="1" applyFont="1" applyFill="1" applyBorder="1" applyAlignment="1">
      <alignment vertical="center"/>
    </xf>
    <xf numFmtId="166" fontId="26" fillId="2" borderId="0" xfId="2" applyNumberFormat="1" applyFont="1" applyFill="1" applyBorder="1" applyAlignment="1">
      <alignment vertical="center"/>
    </xf>
    <xf numFmtId="2" fontId="19" fillId="2" borderId="0" xfId="2" applyNumberFormat="1" applyFont="1" applyFill="1" applyBorder="1" applyAlignment="1">
      <alignment horizontal="center" vertical="center"/>
    </xf>
    <xf numFmtId="10" fontId="19" fillId="2" borderId="0" xfId="4" applyNumberFormat="1" applyFont="1" applyFill="1" applyBorder="1" applyAlignment="1">
      <alignment vertical="center"/>
    </xf>
    <xf numFmtId="0" fontId="31" fillId="0" borderId="0" xfId="0" applyFont="1"/>
    <xf numFmtId="43" fontId="31" fillId="0" borderId="0" xfId="0" applyNumberFormat="1" applyFont="1"/>
    <xf numFmtId="165" fontId="19" fillId="7" borderId="2" xfId="2" applyNumberFormat="1" applyFont="1" applyFill="1" applyBorder="1" applyAlignment="1">
      <alignment vertical="center"/>
    </xf>
    <xf numFmtId="165" fontId="19" fillId="7" borderId="3" xfId="2" applyNumberFormat="1" applyFont="1" applyFill="1" applyBorder="1" applyAlignment="1">
      <alignment horizontal="center" vertical="center"/>
    </xf>
    <xf numFmtId="171" fontId="26" fillId="7" borderId="9" xfId="1" applyNumberFormat="1" applyFont="1" applyFill="1" applyBorder="1" applyAlignment="1">
      <alignment vertical="center"/>
    </xf>
    <xf numFmtId="171" fontId="27" fillId="7" borderId="4" xfId="1" applyNumberFormat="1" applyFont="1" applyFill="1" applyBorder="1" applyAlignment="1">
      <alignment vertical="center"/>
    </xf>
    <xf numFmtId="171" fontId="32" fillId="7" borderId="4" xfId="1" applyNumberFormat="1" applyFont="1" applyFill="1" applyBorder="1" applyAlignment="1">
      <alignment vertical="center"/>
    </xf>
    <xf numFmtId="165" fontId="19" fillId="7" borderId="0" xfId="2" applyNumberFormat="1" applyFont="1" applyFill="1" applyBorder="1" applyAlignment="1">
      <alignment vertical="center"/>
    </xf>
    <xf numFmtId="171" fontId="26" fillId="7" borderId="4" xfId="1" applyNumberFormat="1" applyFont="1" applyFill="1" applyBorder="1" applyAlignment="1">
      <alignment vertical="center"/>
    </xf>
    <xf numFmtId="171" fontId="26" fillId="7" borderId="10" xfId="1" applyNumberFormat="1" applyFont="1" applyFill="1" applyBorder="1" applyAlignment="1">
      <alignment vertical="center"/>
    </xf>
    <xf numFmtId="171" fontId="27" fillId="7" borderId="10" xfId="1" applyNumberFormat="1" applyFont="1" applyFill="1" applyBorder="1" applyAlignment="1">
      <alignment vertical="center"/>
    </xf>
    <xf numFmtId="171" fontId="32" fillId="7" borderId="10" xfId="1" applyNumberFormat="1" applyFont="1" applyFill="1" applyBorder="1" applyAlignment="1">
      <alignment vertical="center"/>
    </xf>
    <xf numFmtId="174" fontId="24" fillId="10" borderId="17" xfId="9" applyNumberFormat="1" applyFont="1" applyFill="1" applyBorder="1"/>
    <xf numFmtId="169" fontId="10" fillId="4" borderId="7" xfId="2" applyNumberFormat="1" applyFont="1" applyFill="1" applyBorder="1" applyAlignment="1">
      <alignment horizontal="right" vertical="center"/>
    </xf>
    <xf numFmtId="175" fontId="10" fillId="4" borderId="4" xfId="2" applyNumberFormat="1" applyFont="1" applyFill="1" applyBorder="1" applyAlignment="1">
      <alignment vertical="center"/>
    </xf>
    <xf numFmtId="176" fontId="34" fillId="0" borderId="0" xfId="0" applyNumberFormat="1" applyFont="1"/>
    <xf numFmtId="178" fontId="34" fillId="0" borderId="0" xfId="0" applyNumberFormat="1" applyFont="1"/>
    <xf numFmtId="177" fontId="33" fillId="0" borderId="0" xfId="0" applyNumberFormat="1" applyFont="1"/>
    <xf numFmtId="172" fontId="7" fillId="5" borderId="1" xfId="1" applyNumberFormat="1" applyFont="1" applyFill="1" applyBorder="1" applyAlignment="1">
      <alignment vertical="center"/>
    </xf>
    <xf numFmtId="0" fontId="0" fillId="0" borderId="0" xfId="4" applyNumberFormat="1" applyFont="1"/>
    <xf numFmtId="179" fontId="9" fillId="2" borderId="0" xfId="1" applyNumberFormat="1" applyFont="1" applyFill="1" applyBorder="1" applyAlignment="1">
      <alignment vertical="center"/>
    </xf>
    <xf numFmtId="165" fontId="7" fillId="5" borderId="0" xfId="2" applyNumberFormat="1" applyFont="1" applyFill="1" applyBorder="1" applyAlignment="1">
      <alignment horizontal="left" vertical="center" indent="1"/>
    </xf>
    <xf numFmtId="43" fontId="29" fillId="5" borderId="1" xfId="11" applyFont="1" applyFill="1" applyBorder="1" applyAlignment="1">
      <alignment vertical="center"/>
    </xf>
    <xf numFmtId="165" fontId="35" fillId="2" borderId="0" xfId="2" applyNumberFormat="1" applyFont="1" applyFill="1" applyBorder="1" applyAlignment="1">
      <alignment vertical="center"/>
    </xf>
    <xf numFmtId="166" fontId="17" fillId="8" borderId="0" xfId="2" applyNumberFormat="1" applyFont="1" applyFill="1"/>
    <xf numFmtId="166" fontId="18" fillId="8" borderId="0" xfId="2" applyNumberFormat="1" applyFont="1" applyFill="1"/>
    <xf numFmtId="166" fontId="8" fillId="2" borderId="0" xfId="2" applyNumberFormat="1" applyFont="1" applyFill="1" applyAlignment="1">
      <alignment vertical="center"/>
    </xf>
    <xf numFmtId="166" fontId="9" fillId="2" borderId="0" xfId="2" applyNumberFormat="1" applyFont="1" applyFill="1" applyAlignment="1">
      <alignment horizontal="center" vertical="center"/>
    </xf>
    <xf numFmtId="166" fontId="9" fillId="2" borderId="0" xfId="2" applyNumberFormat="1" applyFont="1" applyFill="1" applyAlignment="1">
      <alignment vertical="center"/>
    </xf>
    <xf numFmtId="166" fontId="4" fillId="2" borderId="0" xfId="2" applyNumberFormat="1" applyFill="1" applyAlignment="1">
      <alignment vertical="center"/>
    </xf>
    <xf numFmtId="4" fontId="4" fillId="2" borderId="0" xfId="2" applyNumberFormat="1" applyFill="1" applyAlignment="1">
      <alignment vertical="center"/>
    </xf>
    <xf numFmtId="165" fontId="9" fillId="4" borderId="2" xfId="2" applyFont="1" applyFill="1" applyBorder="1" applyAlignment="1">
      <alignment vertical="center"/>
    </xf>
    <xf numFmtId="165" fontId="9" fillId="4" borderId="3" xfId="2" applyFont="1" applyFill="1" applyBorder="1" applyAlignment="1">
      <alignment horizontal="center" vertical="center"/>
    </xf>
    <xf numFmtId="165" fontId="9" fillId="2" borderId="0" xfId="2" applyFont="1" applyFill="1" applyAlignment="1">
      <alignment vertical="center"/>
    </xf>
    <xf numFmtId="165" fontId="9" fillId="2" borderId="0" xfId="2" applyFont="1" applyFill="1" applyAlignment="1">
      <alignment horizontal="center" vertical="center"/>
    </xf>
    <xf numFmtId="170" fontId="8" fillId="2" borderId="0" xfId="3" applyNumberFormat="1" applyFont="1" applyFill="1" applyAlignment="1">
      <alignment vertical="center"/>
    </xf>
    <xf numFmtId="170" fontId="12" fillId="2" borderId="0" xfId="3" applyNumberFormat="1" applyFont="1" applyFill="1" applyAlignment="1">
      <alignment vertical="center"/>
    </xf>
    <xf numFmtId="165" fontId="7" fillId="5" borderId="0" xfId="2" applyFont="1" applyFill="1" applyAlignment="1">
      <alignment vertical="center"/>
    </xf>
    <xf numFmtId="165" fontId="7" fillId="5" borderId="1" xfId="2" applyFont="1" applyFill="1" applyBorder="1" applyAlignment="1">
      <alignment horizontal="center" vertical="center"/>
    </xf>
    <xf numFmtId="165" fontId="9" fillId="6" borderId="0" xfId="2" applyFont="1" applyFill="1" applyAlignment="1">
      <alignment vertical="center"/>
    </xf>
    <xf numFmtId="165" fontId="9" fillId="6" borderId="8" xfId="2" applyFont="1" applyFill="1" applyBorder="1" applyAlignment="1">
      <alignment horizontal="center" vertical="center"/>
    </xf>
    <xf numFmtId="165" fontId="9" fillId="6" borderId="2" xfId="2" applyFont="1" applyFill="1" applyBorder="1" applyAlignment="1">
      <alignment vertical="center"/>
    </xf>
    <xf numFmtId="165" fontId="9" fillId="6" borderId="3" xfId="2" applyFont="1" applyFill="1" applyBorder="1" applyAlignment="1">
      <alignment horizontal="center" vertical="center"/>
    </xf>
    <xf numFmtId="165" fontId="7" fillId="5" borderId="0" xfId="2" applyFont="1" applyFill="1" applyAlignment="1">
      <alignment horizontal="left" vertical="center" indent="1"/>
    </xf>
    <xf numFmtId="165" fontId="29" fillId="5" borderId="1" xfId="2" applyFont="1" applyFill="1" applyBorder="1" applyAlignment="1">
      <alignment horizontal="center" vertical="center"/>
    </xf>
    <xf numFmtId="165" fontId="35" fillId="2" borderId="0" xfId="2" applyFont="1" applyFill="1" applyAlignment="1">
      <alignment vertical="center"/>
    </xf>
    <xf numFmtId="2" fontId="9" fillId="2" borderId="0" xfId="2" applyNumberFormat="1" applyFont="1" applyFill="1" applyAlignment="1">
      <alignment horizontal="center" vertical="center"/>
    </xf>
    <xf numFmtId="165" fontId="9" fillId="7" borderId="2" xfId="2" applyFont="1" applyFill="1" applyBorder="1" applyAlignment="1">
      <alignment vertical="center"/>
    </xf>
    <xf numFmtId="165" fontId="9" fillId="7" borderId="3" xfId="2" applyFont="1" applyFill="1" applyBorder="1" applyAlignment="1">
      <alignment horizontal="center" vertical="center"/>
    </xf>
    <xf numFmtId="165" fontId="9" fillId="7" borderId="0" xfId="2" applyFont="1" applyFill="1" applyAlignment="1">
      <alignment vertical="center"/>
    </xf>
    <xf numFmtId="41" fontId="0" fillId="0" borderId="0" xfId="1" applyFont="1"/>
    <xf numFmtId="172" fontId="0" fillId="0" borderId="0" xfId="0" applyNumberFormat="1"/>
    <xf numFmtId="171" fontId="9" fillId="0" borderId="0" xfId="1" applyNumberFormat="1" applyFont="1" applyFill="1" applyBorder="1" applyAlignment="1">
      <alignment vertical="center"/>
    </xf>
    <xf numFmtId="171" fontId="7" fillId="5" borderId="18" xfId="1" applyNumberFormat="1" applyFont="1" applyFill="1" applyBorder="1" applyAlignment="1">
      <alignment vertical="center"/>
    </xf>
    <xf numFmtId="0" fontId="20" fillId="11" borderId="17" xfId="0" applyFont="1" applyFill="1" applyBorder="1"/>
    <xf numFmtId="164" fontId="20" fillId="12" borderId="17" xfId="0" applyNumberFormat="1" applyFont="1" applyFill="1" applyBorder="1"/>
    <xf numFmtId="164" fontId="20" fillId="0" borderId="17" xfId="0" applyNumberFormat="1" applyFont="1" applyBorder="1"/>
    <xf numFmtId="171" fontId="29" fillId="5" borderId="18" xfId="1" applyNumberFormat="1" applyFont="1" applyFill="1" applyBorder="1" applyAlignment="1">
      <alignment vertical="center"/>
    </xf>
    <xf numFmtId="41" fontId="7" fillId="5" borderId="18" xfId="1" applyFont="1" applyFill="1" applyBorder="1" applyAlignment="1">
      <alignment vertical="center"/>
    </xf>
    <xf numFmtId="172" fontId="7" fillId="5" borderId="18" xfId="1" applyNumberFormat="1" applyFont="1" applyFill="1" applyBorder="1" applyAlignment="1">
      <alignment vertical="center"/>
    </xf>
    <xf numFmtId="0" fontId="0" fillId="0" borderId="0" xfId="0" applyBorder="1"/>
    <xf numFmtId="4" fontId="14" fillId="0" borderId="0" xfId="3" applyNumberFormat="1" applyFont="1" applyFill="1" applyAlignment="1">
      <alignment vertical="center"/>
    </xf>
    <xf numFmtId="175" fontId="10" fillId="0" borderId="0" xfId="2" applyNumberFormat="1" applyFont="1" applyFill="1" applyBorder="1" applyAlignment="1">
      <alignment vertical="center"/>
    </xf>
    <xf numFmtId="171" fontId="29" fillId="0" borderId="0" xfId="1" applyNumberFormat="1" applyFont="1" applyFill="1" applyBorder="1" applyAlignment="1">
      <alignment vertical="center"/>
    </xf>
    <xf numFmtId="41" fontId="7" fillId="0" borderId="0" xfId="1" applyFont="1" applyFill="1" applyBorder="1" applyAlignment="1">
      <alignment vertical="center"/>
    </xf>
    <xf numFmtId="172" fontId="7" fillId="0" borderId="0" xfId="1" applyNumberFormat="1" applyFont="1" applyFill="1" applyBorder="1" applyAlignment="1">
      <alignment vertical="center"/>
    </xf>
    <xf numFmtId="171" fontId="15" fillId="0" borderId="0" xfId="1" applyNumberFormat="1" applyFont="1" applyFill="1" applyBorder="1" applyAlignment="1">
      <alignment vertical="center"/>
    </xf>
    <xf numFmtId="41" fontId="0" fillId="0" borderId="0" xfId="1" applyFont="1" applyFill="1"/>
    <xf numFmtId="172" fontId="0" fillId="0" borderId="0" xfId="0" applyNumberFormat="1" applyFill="1"/>
    <xf numFmtId="176" fontId="34" fillId="0" borderId="0" xfId="0" applyNumberFormat="1" applyFont="1" applyFill="1"/>
    <xf numFmtId="178" fontId="34" fillId="0" borderId="0" xfId="0" applyNumberFormat="1" applyFont="1" applyFill="1"/>
    <xf numFmtId="177" fontId="33" fillId="0" borderId="0" xfId="0" applyNumberFormat="1" applyFont="1" applyFill="1"/>
    <xf numFmtId="0" fontId="36" fillId="0" borderId="0" xfId="0" applyFont="1"/>
    <xf numFmtId="164" fontId="0" fillId="0" borderId="0" xfId="0" applyNumberFormat="1"/>
    <xf numFmtId="2" fontId="37" fillId="0" borderId="0" xfId="12" applyNumberFormat="1" applyFont="1" applyFill="1" applyAlignment="1">
      <alignment horizontal="center" vertical="center"/>
    </xf>
    <xf numFmtId="171" fontId="38" fillId="6" borderId="9" xfId="1" applyNumberFormat="1" applyFont="1" applyFill="1" applyBorder="1" applyAlignment="1">
      <alignment vertical="center"/>
    </xf>
    <xf numFmtId="171" fontId="38" fillId="6" borderId="10" xfId="1" applyNumberFormat="1" applyFont="1" applyFill="1" applyBorder="1" applyAlignment="1">
      <alignment vertical="center"/>
    </xf>
    <xf numFmtId="0" fontId="20" fillId="11" borderId="17" xfId="0" applyFont="1" applyFill="1" applyBorder="1" applyAlignment="1">
      <alignment horizontal="center"/>
    </xf>
    <xf numFmtId="165" fontId="8" fillId="0" borderId="16" xfId="2" applyFont="1" applyBorder="1" applyAlignment="1">
      <alignment horizontal="center" vertical="center"/>
    </xf>
    <xf numFmtId="165" fontId="8" fillId="0" borderId="13" xfId="2" applyNumberFormat="1" applyFont="1" applyFill="1" applyBorder="1" applyAlignment="1">
      <alignment horizontal="center" vertical="center"/>
    </xf>
    <xf numFmtId="165" fontId="26" fillId="0" borderId="16" xfId="2" applyNumberFormat="1" applyFont="1" applyFill="1" applyBorder="1" applyAlignment="1">
      <alignment horizontal="center" vertical="center"/>
    </xf>
    <xf numFmtId="165" fontId="8" fillId="0" borderId="16" xfId="2" applyNumberFormat="1" applyFont="1" applyFill="1" applyBorder="1" applyAlignment="1">
      <alignment horizontal="center" vertical="center"/>
    </xf>
    <xf numFmtId="165" fontId="8" fillId="0" borderId="15" xfId="2" applyNumberFormat="1" applyFont="1" applyFill="1" applyBorder="1" applyAlignment="1">
      <alignment horizontal="center" vertical="center"/>
    </xf>
  </cellXfs>
  <cellStyles count="14">
    <cellStyle name="Comma" xfId="11" builtinId="3"/>
    <cellStyle name="Comma [0]" xfId="1" builtinId="6"/>
    <cellStyle name="Comma 2" xfId="7" xr:uid="{00000000-0005-0000-0000-000002000000}"/>
    <cellStyle name="Comma 2 2" xfId="10" xr:uid="{00000000-0005-0000-0000-000003000000}"/>
    <cellStyle name="Normal" xfId="0" builtinId="0"/>
    <cellStyle name="Normal 2" xfId="6" xr:uid="{00000000-0005-0000-0000-000005000000}"/>
    <cellStyle name="Normal 2 2" xfId="3" xr:uid="{00000000-0005-0000-0000-000006000000}"/>
    <cellStyle name="Normal 3" xfId="9" xr:uid="{00000000-0005-0000-0000-000007000000}"/>
    <cellStyle name="Normal 3 3" xfId="2" xr:uid="{00000000-0005-0000-0000-000008000000}"/>
    <cellStyle name="Normal 4" xfId="8" xr:uid="{00000000-0005-0000-0000-000009000000}"/>
    <cellStyle name="Normal 6 2 2 2 2 3" xfId="5" xr:uid="{00000000-0005-0000-0000-00000A000000}"/>
    <cellStyle name="Normal 6 2 2 2 2 3 2" xfId="12" xr:uid="{21D61A03-F79F-4A18-94E7-136EE3319C19}"/>
    <cellStyle name="Normal 6 2 3 2 3 2" xfId="13" xr:uid="{2B8E99FC-73CF-42E1-876F-89D7F770CFA7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X187"/>
  <sheetViews>
    <sheetView showGridLines="0" tabSelected="1" topLeftCell="VK1" zoomScale="80" zoomScaleNormal="80" workbookViewId="0">
      <pane ySplit="3" topLeftCell="A5" activePane="bottomLeft" state="frozen"/>
      <selection activeCell="GU1" sqref="GU1"/>
      <selection pane="bottomLeft" activeCell="ABX17" sqref="ABX17:ACE25"/>
    </sheetView>
  </sheetViews>
  <sheetFormatPr defaultRowHeight="14.4" outlineLevelCol="2" x14ac:dyDescent="0.3"/>
  <cols>
    <col min="1" max="1" width="25.44140625" hidden="1" customWidth="1" outlineLevel="2"/>
    <col min="2" max="2" width="9.109375" hidden="1" customWidth="1" outlineLevel="2"/>
    <col min="3" max="3" width="12.6640625" hidden="1" customWidth="1" outlineLevel="2"/>
    <col min="4" max="8" width="12.44140625" hidden="1" customWidth="1" outlineLevel="2"/>
    <col min="9" max="15" width="7.109375" hidden="1" customWidth="1" outlineLevel="2"/>
    <col min="16" max="16" width="3.88671875" hidden="1" customWidth="1" outlineLevel="2"/>
    <col min="17" max="17" width="25.44140625" bestFit="1" customWidth="1" collapsed="1"/>
    <col min="18" max="18" width="9.109375" customWidth="1"/>
    <col min="19" max="19" width="12.6640625" hidden="1" customWidth="1"/>
    <col min="20" max="24" width="12.44140625" hidden="1" customWidth="1"/>
    <col min="25" max="25" width="8.5546875" customWidth="1"/>
    <col min="33" max="33" width="3.88671875" hidden="1" customWidth="1" outlineLevel="2"/>
    <col min="34" max="34" width="25.44140625" hidden="1" customWidth="1" outlineLevel="2"/>
    <col min="35" max="41" width="9.109375" hidden="1" customWidth="1" outlineLevel="2"/>
    <col min="42" max="44" width="7.109375" hidden="1" customWidth="1" outlineLevel="2"/>
    <col min="45" max="45" width="7.5546875" hidden="1" customWidth="1" outlineLevel="2"/>
    <col min="46" max="49" width="7.109375" hidden="1" customWidth="1" outlineLevel="2"/>
    <col min="50" max="50" width="3.33203125" hidden="1" customWidth="1" outlineLevel="2"/>
    <col min="51" max="51" width="25.44140625" hidden="1" customWidth="1" outlineLevel="2"/>
    <col min="52" max="57" width="9.109375" hidden="1" customWidth="1" outlineLevel="2"/>
    <col min="58" max="66" width="7.109375" hidden="1" customWidth="1" outlineLevel="2"/>
    <col min="67" max="67" width="4.5546875" hidden="1" customWidth="1" outlineLevel="1"/>
    <col min="68" max="68" width="25.44140625" hidden="1" customWidth="1" outlineLevel="1"/>
    <col min="69" max="69" width="9.109375" hidden="1" customWidth="1" outlineLevel="1"/>
    <col min="70" max="74" width="6.88671875" hidden="1" customWidth="1" outlineLevel="1"/>
    <col min="75" max="75" width="9.5546875" hidden="1" customWidth="1" outlineLevel="1"/>
    <col min="76" max="83" width="7.109375" hidden="1" customWidth="1" outlineLevel="1"/>
    <col min="84" max="84" width="7.109375" customWidth="1" collapsed="1"/>
    <col min="85" max="85" width="26.6640625" bestFit="1" customWidth="1"/>
    <col min="86" max="86" width="6.5546875" bestFit="1" customWidth="1"/>
    <col min="87" max="87" width="12.88671875" hidden="1" customWidth="1"/>
    <col min="88" max="88" width="8.5546875" hidden="1" customWidth="1"/>
    <col min="89" max="91" width="6.88671875" hidden="1" customWidth="1"/>
    <col min="92" max="92" width="9.5546875" hidden="1" customWidth="1"/>
    <col min="93" max="100" width="7.109375" customWidth="1"/>
    <col min="101" max="101" width="5.88671875" bestFit="1" customWidth="1"/>
    <col min="102" max="102" width="26.6640625" customWidth="1"/>
    <col min="103" max="103" width="6.5546875" customWidth="1"/>
    <col min="104" max="104" width="12.88671875" hidden="1" customWidth="1"/>
    <col min="105" max="105" width="8.5546875" hidden="1" customWidth="1"/>
    <col min="106" max="108" width="6.88671875" hidden="1" customWidth="1"/>
    <col min="109" max="109" width="9.5546875" hidden="1" customWidth="1"/>
    <col min="110" max="117" width="7.109375" customWidth="1"/>
    <col min="118" max="118" width="6.5546875" customWidth="1"/>
    <col min="119" max="119" width="26.6640625" hidden="1" customWidth="1"/>
    <col min="120" max="134" width="7.109375" hidden="1" customWidth="1"/>
    <col min="135" max="135" width="0" hidden="1" customWidth="1"/>
    <col min="136" max="136" width="25.44140625" bestFit="1" customWidth="1"/>
    <col min="138" max="143" width="0" hidden="1" customWidth="1"/>
    <col min="144" max="144" width="7.109375" bestFit="1" customWidth="1"/>
    <col min="145" max="145" width="7.109375" customWidth="1"/>
    <col min="146" max="151" width="7.109375" bestFit="1" customWidth="1"/>
    <col min="153" max="153" width="25.44140625" hidden="1" customWidth="1"/>
    <col min="154" max="154" width="0" hidden="1" customWidth="1"/>
    <col min="155" max="160" width="9.109375" hidden="1" customWidth="1"/>
    <col min="161" max="169" width="0" hidden="1" customWidth="1"/>
    <col min="170" max="170" width="25.44140625" hidden="1" customWidth="1"/>
    <col min="171" max="171" width="0" hidden="1" customWidth="1"/>
    <col min="172" max="177" width="9.109375" hidden="1" customWidth="1"/>
    <col min="178" max="186" width="0" hidden="1" customWidth="1"/>
    <col min="187" max="187" width="26.6640625" style="85" bestFit="1" customWidth="1"/>
    <col min="188" max="188" width="8.6640625" style="85"/>
    <col min="189" max="196" width="9.109375" style="85" hidden="1" customWidth="1"/>
    <col min="197" max="202" width="8.6640625" style="85"/>
    <col min="204" max="204" width="25.5546875" bestFit="1" customWidth="1"/>
    <col min="206" max="212" width="0" hidden="1" customWidth="1"/>
    <col min="213" max="213" width="7.109375" hidden="1" customWidth="1"/>
    <col min="221" max="221" width="26.6640625" customWidth="1"/>
    <col min="223" max="230" width="0" hidden="1" customWidth="1"/>
    <col min="231" max="236" width="6.88671875" bestFit="1" customWidth="1"/>
    <col min="237" max="237" width="0" hidden="1" customWidth="1"/>
    <col min="238" max="238" width="26.6640625" hidden="1" customWidth="1"/>
    <col min="239" max="244" width="0" hidden="1" customWidth="1"/>
    <col min="245" max="245" width="9.33203125" hidden="1" customWidth="1"/>
    <col min="246" max="254" width="6.88671875" hidden="1" customWidth="1"/>
    <col min="255" max="255" width="0" hidden="1" customWidth="1"/>
    <col min="256" max="256" width="26.6640625" hidden="1" customWidth="1"/>
    <col min="257" max="262" width="0" hidden="1" customWidth="1"/>
    <col min="263" max="263" width="9.33203125" hidden="1" customWidth="1"/>
    <col min="264" max="272" width="6.88671875" hidden="1" customWidth="1"/>
    <col min="273" max="273" width="0" hidden="1" customWidth="1"/>
    <col min="274" max="274" width="26.6640625" hidden="1" customWidth="1"/>
    <col min="275" max="280" width="0" hidden="1" customWidth="1"/>
    <col min="281" max="281" width="9.33203125" hidden="1" customWidth="1"/>
    <col min="282" max="290" width="6.88671875" hidden="1" customWidth="1"/>
    <col min="291" max="291" width="0" hidden="1" customWidth="1"/>
    <col min="292" max="292" width="26.6640625" hidden="1" customWidth="1"/>
    <col min="293" max="298" width="0" hidden="1" customWidth="1"/>
    <col min="299" max="299" width="9.33203125" hidden="1" customWidth="1"/>
    <col min="300" max="308" width="6.88671875" hidden="1" customWidth="1"/>
    <col min="310" max="310" width="26.6640625" hidden="1" customWidth="1"/>
    <col min="311" max="316" width="9.109375" hidden="1" customWidth="1"/>
    <col min="317" max="317" width="9.33203125" hidden="1" customWidth="1"/>
    <col min="318" max="326" width="6.88671875" hidden="1" customWidth="1"/>
    <col min="327" max="327" width="9.109375" hidden="1" customWidth="1"/>
    <col min="328" max="328" width="25.5546875" bestFit="1" customWidth="1"/>
    <col min="330" max="334" width="0" hidden="1" customWidth="1"/>
    <col min="335" max="335" width="9.33203125" hidden="1" customWidth="1"/>
    <col min="336" max="337" width="6.88671875" hidden="1" customWidth="1"/>
    <col min="338" max="338" width="7.5546875" bestFit="1" customWidth="1"/>
    <col min="339" max="339" width="7.109375" customWidth="1"/>
    <col min="340" max="344" width="6.88671875" bestFit="1" customWidth="1"/>
    <col min="345" max="345" width="3.44140625" customWidth="1"/>
    <col min="346" max="346" width="25.5546875" hidden="1" customWidth="1" outlineLevel="1"/>
    <col min="347" max="355" width="0" hidden="1" customWidth="1" outlineLevel="1"/>
    <col min="356" max="362" width="6.88671875" hidden="1" customWidth="1" outlineLevel="1"/>
    <col min="363" max="363" width="3.44140625" hidden="1" customWidth="1" outlineLevel="1"/>
    <col min="364" max="364" width="25.5546875" hidden="1" customWidth="1" outlineLevel="1"/>
    <col min="365" max="373" width="0" hidden="1" customWidth="1" outlineLevel="1"/>
    <col min="374" max="380" width="6.88671875" hidden="1" customWidth="1" outlineLevel="1"/>
    <col min="381" max="381" width="3.44140625" hidden="1" customWidth="1" outlineLevel="1"/>
    <col min="382" max="382" width="25.5546875" hidden="1" customWidth="1" outlineLevel="1"/>
    <col min="383" max="391" width="0" hidden="1" customWidth="1" outlineLevel="1"/>
    <col min="392" max="398" width="6.88671875" hidden="1" customWidth="1" outlineLevel="1"/>
    <col min="399" max="399" width="3.44140625" hidden="1" customWidth="1" outlineLevel="1"/>
    <col min="400" max="400" width="25.5546875" hidden="1" customWidth="1" outlineLevel="1"/>
    <col min="401" max="409" width="0" hidden="1" customWidth="1" outlineLevel="1"/>
    <col min="410" max="416" width="6.88671875" hidden="1" customWidth="1" outlineLevel="1"/>
    <col min="417" max="417" width="3.44140625" hidden="1" customWidth="1" outlineLevel="1"/>
    <col min="418" max="418" width="25.5546875" hidden="1" customWidth="1" outlineLevel="1"/>
    <col min="419" max="427" width="0" hidden="1" customWidth="1" outlineLevel="1"/>
    <col min="428" max="434" width="6.88671875" hidden="1" customWidth="1" outlineLevel="1"/>
    <col min="435" max="435" width="0" hidden="1" customWidth="1" outlineLevel="1"/>
    <col min="436" max="436" width="25.5546875" bestFit="1" customWidth="1" collapsed="1"/>
    <col min="438" max="445" width="0" hidden="1" customWidth="1"/>
    <col min="446" max="449" width="6.88671875" bestFit="1" customWidth="1"/>
    <col min="450" max="450" width="7.109375" customWidth="1"/>
    <col min="451" max="451" width="6.88671875" bestFit="1" customWidth="1"/>
    <col min="452" max="452" width="7.5546875" bestFit="1" customWidth="1"/>
    <col min="453" max="453" width="3.44140625" customWidth="1"/>
    <col min="454" max="454" width="25.5546875" bestFit="1" customWidth="1" collapsed="1"/>
    <col min="456" max="463" width="0" hidden="1" customWidth="1"/>
    <col min="464" max="467" width="6.88671875" bestFit="1" customWidth="1"/>
    <col min="468" max="468" width="7.33203125" customWidth="1"/>
    <col min="469" max="469" width="6.88671875" customWidth="1"/>
    <col min="470" max="470" width="6.88671875" bestFit="1" customWidth="1"/>
    <col min="471" max="471" width="3.44140625" customWidth="1"/>
    <col min="472" max="472" width="25.5546875" hidden="1" customWidth="1" collapsed="1"/>
    <col min="473" max="481" width="9.109375" hidden="1" customWidth="1"/>
    <col min="482" max="488" width="6.88671875" hidden="1" customWidth="1"/>
    <col min="489" max="489" width="4.88671875" hidden="1" customWidth="1"/>
    <col min="490" max="490" width="25.5546875" hidden="1" customWidth="1" collapsed="1"/>
    <col min="491" max="499" width="9.109375" hidden="1" customWidth="1"/>
    <col min="500" max="506" width="6.88671875" hidden="1" customWidth="1"/>
    <col min="507" max="507" width="5.5546875" hidden="1" customWidth="1"/>
    <col min="508" max="508" width="25.5546875" bestFit="1" customWidth="1" collapsed="1"/>
    <col min="510" max="517" width="0" hidden="1" customWidth="1"/>
    <col min="518" max="518" width="7.33203125" customWidth="1"/>
    <col min="519" max="521" width="7.6640625" customWidth="1"/>
    <col min="522" max="523" width="7.44140625" customWidth="1"/>
    <col min="524" max="524" width="7.33203125" customWidth="1"/>
    <col min="525" max="525" width="3.44140625" customWidth="1"/>
    <col min="526" max="526" width="26.5546875" customWidth="1" collapsed="1"/>
    <col min="528" max="535" width="0" hidden="1" customWidth="1"/>
    <col min="536" max="536" width="8.109375" customWidth="1"/>
    <col min="537" max="537" width="8.5546875" customWidth="1"/>
    <col min="538" max="538" width="7.6640625" customWidth="1"/>
    <col min="539" max="539" width="8.33203125" customWidth="1"/>
    <col min="540" max="540" width="7.6640625" customWidth="1"/>
    <col min="541" max="542" width="8.109375" customWidth="1"/>
    <col min="543" max="543" width="3" customWidth="1"/>
    <col min="544" max="544" width="26.5546875" hidden="1" customWidth="1"/>
    <col min="545" max="545" width="9.88671875" hidden="1" customWidth="1"/>
    <col min="546" max="546" width="8.5546875" hidden="1" customWidth="1"/>
    <col min="547" max="547" width="6.5546875" hidden="1" customWidth="1"/>
    <col min="548" max="553" width="3" hidden="1" customWidth="1"/>
    <col min="554" max="555" width="7.33203125" hidden="1" customWidth="1"/>
    <col min="556" max="556" width="7.5546875" hidden="1" customWidth="1"/>
    <col min="557" max="557" width="6.88671875" hidden="1" customWidth="1"/>
    <col min="558" max="558" width="7" hidden="1" customWidth="1"/>
    <col min="559" max="559" width="7.44140625" hidden="1" customWidth="1"/>
    <col min="560" max="560" width="7" hidden="1" customWidth="1"/>
    <col min="561" max="561" width="7.88671875" hidden="1" customWidth="1"/>
    <col min="562" max="562" width="3" hidden="1" customWidth="1"/>
    <col min="563" max="563" width="23" customWidth="1"/>
    <col min="565" max="572" width="0" hidden="1" customWidth="1"/>
    <col min="573" max="573" width="7.5546875" customWidth="1"/>
    <col min="574" max="574" width="7.44140625" customWidth="1"/>
    <col min="575" max="575" width="7" customWidth="1"/>
    <col min="576" max="576" width="7.44140625" customWidth="1"/>
    <col min="577" max="577" width="7.33203125" customWidth="1"/>
    <col min="578" max="578" width="7.44140625" customWidth="1"/>
    <col min="579" max="579" width="7.88671875" customWidth="1"/>
    <col min="580" max="580" width="7.109375" customWidth="1"/>
    <col min="582" max="582" width="23" customWidth="1"/>
    <col min="584" max="591" width="0" hidden="1" customWidth="1"/>
    <col min="592" max="592" width="8.6640625" customWidth="1"/>
    <col min="593" max="593" width="8.5546875" customWidth="1"/>
    <col min="594" max="594" width="8.109375" customWidth="1"/>
    <col min="595" max="596" width="8.88671875" customWidth="1"/>
    <col min="597" max="597" width="7.88671875" customWidth="1"/>
    <col min="598" max="598" width="8.109375" customWidth="1"/>
    <col min="599" max="599" width="8.44140625" customWidth="1"/>
    <col min="600" max="600" width="9" customWidth="1"/>
    <col min="601" max="601" width="23" hidden="1" customWidth="1"/>
    <col min="602" max="610" width="0" hidden="1" customWidth="1"/>
    <col min="611" max="611" width="8.6640625" hidden="1" customWidth="1"/>
    <col min="612" max="612" width="8.5546875" hidden="1" customWidth="1"/>
    <col min="613" max="613" width="8.109375" hidden="1" customWidth="1"/>
    <col min="614" max="615" width="8.88671875" hidden="1" customWidth="1"/>
    <col min="616" max="616" width="7.88671875" hidden="1" customWidth="1"/>
    <col min="617" max="617" width="8.109375" hidden="1" customWidth="1"/>
    <col min="618" max="618" width="8.44140625" hidden="1" customWidth="1"/>
    <col min="619" max="619" width="8.44140625" style="23" hidden="1" customWidth="1"/>
    <col min="620" max="620" width="9.5546875" style="218" hidden="1" customWidth="1"/>
    <col min="621" max="622" width="5.6640625" hidden="1" customWidth="1"/>
    <col min="623" max="624" width="5.5546875" hidden="1" customWidth="1"/>
    <col min="625" max="625" width="6.33203125" hidden="1" customWidth="1"/>
    <col min="626" max="626" width="23" hidden="1" customWidth="1"/>
    <col min="627" max="635" width="0" hidden="1" customWidth="1"/>
    <col min="636" max="636" width="8.6640625" hidden="1" customWidth="1"/>
    <col min="637" max="637" width="8.5546875" hidden="1" customWidth="1"/>
    <col min="638" max="638" width="8.109375" hidden="1" customWidth="1"/>
    <col min="639" max="640" width="8.88671875" hidden="1" customWidth="1"/>
    <col min="641" max="641" width="7.88671875" hidden="1" customWidth="1"/>
    <col min="642" max="642" width="8.109375" hidden="1" customWidth="1"/>
    <col min="643" max="643" width="8.44140625" hidden="1" customWidth="1"/>
    <col min="644" max="644" width="0" hidden="1" customWidth="1"/>
    <col min="645" max="645" width="23" hidden="1" customWidth="1"/>
    <col min="646" max="654" width="0" hidden="1" customWidth="1"/>
    <col min="655" max="655" width="8.6640625" hidden="1" customWidth="1"/>
    <col min="656" max="656" width="8.5546875" hidden="1" customWidth="1"/>
    <col min="657" max="657" width="8.109375" hidden="1" customWidth="1"/>
    <col min="658" max="659" width="8.88671875" hidden="1" customWidth="1"/>
    <col min="660" max="660" width="7.88671875" hidden="1" customWidth="1"/>
    <col min="661" max="661" width="8.109375" hidden="1" customWidth="1"/>
    <col min="662" max="662" width="8.44140625" hidden="1" customWidth="1"/>
    <col min="663" max="663" width="0" hidden="1" customWidth="1"/>
    <col min="664" max="664" width="23" hidden="1" customWidth="1"/>
    <col min="665" max="673" width="0" hidden="1" customWidth="1"/>
    <col min="674" max="674" width="8.6640625" hidden="1" customWidth="1"/>
    <col min="675" max="675" width="8.5546875" hidden="1" customWidth="1"/>
    <col min="676" max="676" width="8.109375" hidden="1" customWidth="1"/>
    <col min="677" max="678" width="8.88671875" hidden="1" customWidth="1"/>
    <col min="679" max="679" width="7.88671875" hidden="1" customWidth="1"/>
    <col min="680" max="680" width="8.109375" hidden="1" customWidth="1"/>
    <col min="681" max="681" width="8.44140625" hidden="1" customWidth="1"/>
    <col min="682" max="686" width="0" hidden="1" customWidth="1"/>
    <col min="687" max="687" width="23" hidden="1" customWidth="1"/>
    <col min="688" max="696" width="0" hidden="1" customWidth="1"/>
    <col min="697" max="697" width="8.6640625" hidden="1" customWidth="1"/>
    <col min="698" max="698" width="8.5546875" hidden="1" customWidth="1"/>
    <col min="699" max="699" width="8.109375" hidden="1" customWidth="1"/>
    <col min="700" max="701" width="8.88671875" hidden="1" customWidth="1"/>
    <col min="702" max="702" width="7.88671875" hidden="1" customWidth="1"/>
    <col min="703" max="703" width="8.109375" hidden="1" customWidth="1"/>
    <col min="704" max="704" width="8.44140625" hidden="1" customWidth="1"/>
    <col min="705" max="711" width="0" hidden="1" customWidth="1"/>
    <col min="712" max="712" width="23" hidden="1" customWidth="1"/>
    <col min="713" max="721" width="0" hidden="1" customWidth="1"/>
    <col min="722" max="722" width="8.6640625" hidden="1" customWidth="1"/>
    <col min="723" max="723" width="8.5546875" hidden="1" customWidth="1"/>
    <col min="724" max="724" width="8.109375" hidden="1" customWidth="1"/>
    <col min="725" max="726" width="8.88671875" hidden="1" customWidth="1"/>
    <col min="727" max="727" width="7.88671875" hidden="1" customWidth="1"/>
    <col min="728" max="728" width="8.109375" hidden="1" customWidth="1"/>
    <col min="729" max="729" width="8.44140625" hidden="1" customWidth="1"/>
    <col min="730" max="741" width="0" hidden="1" customWidth="1"/>
    <col min="742" max="742" width="23" customWidth="1"/>
    <col min="744" max="751" width="0" hidden="1" customWidth="1"/>
    <col min="752" max="752" width="8.6640625" customWidth="1"/>
    <col min="753" max="753" width="8.5546875" customWidth="1"/>
    <col min="754" max="754" width="8.109375" customWidth="1"/>
    <col min="755" max="756" width="8.88671875" customWidth="1"/>
    <col min="757" max="757" width="7.88671875" customWidth="1"/>
    <col min="758" max="758" width="8.109375" customWidth="1"/>
    <col min="759" max="759" width="8.44140625" customWidth="1"/>
    <col min="761" max="761" width="23" hidden="1" customWidth="1"/>
    <col min="762" max="770" width="0" hidden="1" customWidth="1"/>
    <col min="771" max="771" width="8.6640625" hidden="1" customWidth="1"/>
    <col min="772" max="772" width="8.5546875" hidden="1" customWidth="1"/>
    <col min="773" max="773" width="8.109375" hidden="1" customWidth="1"/>
    <col min="774" max="775" width="8.88671875" hidden="1" customWidth="1"/>
    <col min="776" max="776" width="7.88671875" hidden="1" customWidth="1"/>
    <col min="777" max="777" width="8.109375" hidden="1" customWidth="1"/>
    <col min="778" max="778" width="8.44140625" hidden="1" customWidth="1"/>
  </cols>
  <sheetData>
    <row r="1" spans="1:778" ht="15.6" x14ac:dyDescent="0.3">
      <c r="A1" s="1" t="s">
        <v>33</v>
      </c>
      <c r="Q1" s="1" t="s">
        <v>76</v>
      </c>
      <c r="AH1" s="1" t="s">
        <v>34</v>
      </c>
      <c r="AY1" s="1" t="s">
        <v>42</v>
      </c>
      <c r="BP1" s="1" t="s">
        <v>43</v>
      </c>
      <c r="CG1" s="72" t="s">
        <v>53</v>
      </c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X1" s="72" t="s">
        <v>53</v>
      </c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O1" s="72" t="s">
        <v>52</v>
      </c>
      <c r="DP1" s="74"/>
      <c r="DQ1" s="74"/>
      <c r="DR1" s="74"/>
      <c r="DS1" s="74"/>
      <c r="DT1" s="74"/>
      <c r="DU1" s="74"/>
      <c r="DV1" s="74"/>
      <c r="DW1" s="74"/>
      <c r="DX1" s="74"/>
      <c r="DY1" s="74"/>
      <c r="DZ1" s="74"/>
      <c r="EA1" s="74"/>
      <c r="EB1" s="74"/>
      <c r="EC1" s="74"/>
      <c r="ED1" s="74"/>
      <c r="EF1" s="72" t="s">
        <v>57</v>
      </c>
      <c r="EG1" s="74"/>
      <c r="EH1" s="74"/>
      <c r="EI1" s="74"/>
      <c r="EJ1" s="74"/>
      <c r="EK1" s="74"/>
      <c r="EL1" s="74"/>
      <c r="EM1" s="74"/>
      <c r="EN1" s="74"/>
      <c r="EO1" s="74"/>
      <c r="EP1" s="74"/>
      <c r="EQ1" s="74"/>
      <c r="ER1" s="74"/>
      <c r="ES1" s="74"/>
      <c r="ET1" s="74"/>
      <c r="EU1" s="74"/>
      <c r="EW1" s="72" t="s">
        <v>59</v>
      </c>
      <c r="EX1" s="74"/>
      <c r="EY1" s="74"/>
      <c r="EZ1" s="74"/>
      <c r="FA1" s="74"/>
      <c r="FB1" s="74"/>
      <c r="FC1" s="74"/>
      <c r="FD1" s="74"/>
      <c r="FE1" s="74"/>
      <c r="FF1" s="74"/>
      <c r="FG1" s="74"/>
      <c r="FH1" s="74"/>
      <c r="FI1" s="74"/>
      <c r="FJ1" s="74"/>
      <c r="FK1" s="74"/>
      <c r="FL1" s="74"/>
      <c r="FN1" s="72" t="s">
        <v>59</v>
      </c>
      <c r="FO1" s="74"/>
      <c r="FP1" s="74"/>
      <c r="FQ1" s="74"/>
      <c r="FR1" s="74"/>
      <c r="FS1" s="74"/>
      <c r="FT1" s="74"/>
      <c r="FU1" s="74"/>
      <c r="FV1" s="74"/>
      <c r="FW1" s="74"/>
      <c r="FX1" s="74"/>
      <c r="FY1" s="74"/>
      <c r="FZ1" s="74"/>
      <c r="GA1" s="74"/>
      <c r="GB1" s="74"/>
      <c r="GC1" s="74"/>
      <c r="GE1" s="72" t="s">
        <v>59</v>
      </c>
      <c r="GF1" s="74"/>
      <c r="GG1" s="74"/>
      <c r="GH1" s="74"/>
      <c r="GI1" s="74"/>
      <c r="GJ1" s="74"/>
      <c r="GK1" s="74"/>
      <c r="GL1" s="74"/>
      <c r="GM1" s="74"/>
      <c r="GN1" s="74"/>
      <c r="GO1" s="74"/>
      <c r="GP1" s="74"/>
      <c r="GQ1" s="74"/>
      <c r="GR1" s="74"/>
      <c r="GS1" s="74"/>
      <c r="GT1" s="74"/>
      <c r="GV1" s="72" t="s">
        <v>66</v>
      </c>
      <c r="GW1" s="74"/>
      <c r="GX1" s="74"/>
      <c r="GY1" s="74"/>
      <c r="GZ1" s="74"/>
      <c r="HA1" s="74"/>
      <c r="HB1" s="74"/>
      <c r="HC1" s="74"/>
      <c r="HD1" s="74"/>
      <c r="HE1" s="74"/>
      <c r="HF1" s="74"/>
      <c r="HG1" s="74"/>
      <c r="HH1" s="74"/>
      <c r="HI1" s="74"/>
      <c r="HJ1" s="74"/>
      <c r="HK1" s="74"/>
      <c r="HM1" s="72" t="s">
        <v>66</v>
      </c>
      <c r="HN1" s="74"/>
      <c r="HO1" s="74"/>
      <c r="HP1" s="74"/>
      <c r="HQ1" s="74"/>
      <c r="HR1" s="74"/>
      <c r="HS1" s="74"/>
      <c r="HT1" s="74"/>
      <c r="HU1" s="74"/>
      <c r="HV1" s="74"/>
      <c r="HW1" s="74"/>
      <c r="HX1" s="74"/>
      <c r="HY1" s="74"/>
      <c r="HZ1" s="74"/>
      <c r="IA1" s="74"/>
      <c r="IB1" s="74"/>
      <c r="ID1" s="72" t="s">
        <v>70</v>
      </c>
      <c r="IE1" s="74"/>
      <c r="IF1" s="74"/>
      <c r="IG1" s="74"/>
      <c r="IH1" s="74"/>
      <c r="II1" s="74"/>
      <c r="IJ1" s="74"/>
      <c r="IK1" s="74"/>
      <c r="IL1" s="74"/>
      <c r="IM1" s="74"/>
      <c r="IN1" s="74"/>
      <c r="IO1" s="74"/>
      <c r="IP1" s="74"/>
      <c r="IQ1" s="74"/>
      <c r="IR1" s="74"/>
      <c r="IS1" s="74"/>
      <c r="IT1" s="74"/>
      <c r="IV1" s="72" t="s">
        <v>70</v>
      </c>
      <c r="IW1" s="74"/>
      <c r="IX1" s="74"/>
      <c r="IY1" s="74"/>
      <c r="IZ1" s="74"/>
      <c r="JA1" s="74"/>
      <c r="JB1" s="74"/>
      <c r="JC1" s="74"/>
      <c r="JD1" s="74"/>
      <c r="JE1" s="74"/>
      <c r="JF1" s="74"/>
      <c r="JG1" s="74"/>
      <c r="JH1" s="74"/>
      <c r="JI1" s="74"/>
      <c r="JJ1" s="74"/>
      <c r="JK1" s="74"/>
      <c r="JL1" s="74"/>
      <c r="JN1" s="72" t="s">
        <v>70</v>
      </c>
      <c r="JO1" s="74"/>
      <c r="JP1" s="74"/>
      <c r="JQ1" s="74"/>
      <c r="JR1" s="74"/>
      <c r="JS1" s="74"/>
      <c r="JT1" s="74"/>
      <c r="JU1" s="74"/>
      <c r="JV1" s="74"/>
      <c r="JW1" s="74"/>
      <c r="JX1" s="74"/>
      <c r="JY1" s="74"/>
      <c r="JZ1" s="74"/>
      <c r="KA1" s="74"/>
      <c r="KB1" s="74"/>
      <c r="KC1" s="74"/>
      <c r="KD1" s="74"/>
      <c r="KF1" s="72" t="s">
        <v>70</v>
      </c>
      <c r="KG1" s="74"/>
      <c r="KH1" s="74"/>
      <c r="KI1" s="74"/>
      <c r="KJ1" s="74"/>
      <c r="KK1" s="74"/>
      <c r="KL1" s="74"/>
      <c r="KM1" s="74"/>
      <c r="KN1" s="74"/>
      <c r="KO1" s="74"/>
      <c r="KP1" s="74"/>
      <c r="KQ1" s="74"/>
      <c r="KR1" s="74"/>
      <c r="KS1" s="74"/>
      <c r="KT1" s="74"/>
      <c r="KU1" s="74"/>
      <c r="KV1" s="74"/>
      <c r="KX1" s="72" t="s">
        <v>70</v>
      </c>
      <c r="KY1" s="74"/>
      <c r="KZ1" s="74"/>
      <c r="LA1" s="74"/>
      <c r="LB1" s="74"/>
      <c r="LC1" s="74"/>
      <c r="LD1" s="74"/>
      <c r="LE1" s="74"/>
      <c r="LF1" s="74"/>
      <c r="LG1" s="74"/>
      <c r="LH1" s="74"/>
      <c r="LI1" s="74"/>
      <c r="LJ1" s="74"/>
      <c r="LK1" s="74"/>
      <c r="LL1" s="74"/>
      <c r="LM1" s="74"/>
      <c r="LN1" s="74"/>
      <c r="LP1" s="72" t="s">
        <v>94</v>
      </c>
      <c r="LQ1" s="74"/>
      <c r="LR1" s="74"/>
      <c r="LS1" s="74"/>
      <c r="LT1" s="74"/>
      <c r="LU1" s="74"/>
      <c r="LV1" s="74"/>
      <c r="LW1" s="74"/>
      <c r="LX1" s="74"/>
      <c r="LY1" s="74"/>
      <c r="LZ1" s="74"/>
      <c r="MA1" s="74"/>
      <c r="MB1" s="74"/>
      <c r="MC1" s="74"/>
      <c r="MD1" s="74"/>
      <c r="ME1" s="74"/>
      <c r="MF1" s="74"/>
      <c r="MH1" s="72" t="s">
        <v>70</v>
      </c>
      <c r="MI1" s="74"/>
      <c r="MJ1" s="74"/>
      <c r="MK1" s="74"/>
      <c r="ML1" s="74"/>
      <c r="MM1" s="74"/>
      <c r="MN1" s="74"/>
      <c r="MO1" s="74"/>
      <c r="MP1" s="74"/>
      <c r="MQ1" s="74"/>
      <c r="MR1" s="74"/>
      <c r="MS1" s="74"/>
      <c r="MT1" s="74"/>
      <c r="MU1" s="74"/>
      <c r="MV1" s="74"/>
      <c r="MW1" s="74"/>
      <c r="MX1" s="74"/>
      <c r="MZ1" s="72" t="s">
        <v>70</v>
      </c>
      <c r="NA1" s="74"/>
      <c r="NB1" s="74"/>
      <c r="NC1" s="74"/>
      <c r="ND1" s="74"/>
      <c r="NE1" s="74"/>
      <c r="NF1" s="74"/>
      <c r="NG1" s="74"/>
      <c r="NH1" s="74"/>
      <c r="NI1" s="74"/>
      <c r="NJ1" s="74"/>
      <c r="NK1" s="74"/>
      <c r="NL1" s="74"/>
      <c r="NM1" s="74"/>
      <c r="NN1" s="74"/>
      <c r="NO1" s="74"/>
      <c r="NP1" s="74"/>
      <c r="NR1" s="72" t="s">
        <v>70</v>
      </c>
      <c r="NS1" s="74"/>
      <c r="NT1" s="74"/>
      <c r="NU1" s="74"/>
      <c r="NV1" s="74"/>
      <c r="NW1" s="74"/>
      <c r="NX1" s="74"/>
      <c r="NY1" s="74"/>
      <c r="NZ1" s="74"/>
      <c r="OA1" s="74"/>
      <c r="OB1" s="74"/>
      <c r="OC1" s="74"/>
      <c r="OD1" s="74"/>
      <c r="OE1" s="74"/>
      <c r="OF1" s="74"/>
      <c r="OG1" s="74"/>
      <c r="OH1" s="74"/>
      <c r="OJ1" s="72" t="s">
        <v>70</v>
      </c>
      <c r="OK1" s="74"/>
      <c r="OL1" s="74"/>
      <c r="OM1" s="74"/>
      <c r="ON1" s="74"/>
      <c r="OO1" s="74"/>
      <c r="OP1" s="74"/>
      <c r="OQ1" s="74"/>
      <c r="OR1" s="74"/>
      <c r="OS1" s="74"/>
      <c r="OT1" s="74"/>
      <c r="OU1" s="74"/>
      <c r="OV1" s="74"/>
      <c r="OW1" s="74"/>
      <c r="OX1" s="74"/>
      <c r="OY1" s="74"/>
      <c r="OZ1" s="74"/>
      <c r="PB1" s="72" t="s">
        <v>70</v>
      </c>
      <c r="PC1" s="74"/>
      <c r="PD1" s="74"/>
      <c r="PE1" s="74"/>
      <c r="PF1" s="74"/>
      <c r="PG1" s="74"/>
      <c r="PH1" s="74"/>
      <c r="PI1" s="74"/>
      <c r="PJ1" s="74"/>
      <c r="PK1" s="74"/>
      <c r="PL1" s="74"/>
      <c r="PM1" s="74"/>
      <c r="PN1" s="74"/>
      <c r="PO1" s="74"/>
      <c r="PP1" s="74"/>
      <c r="PQ1" s="74"/>
      <c r="PR1" s="74"/>
      <c r="PT1" s="126" t="s">
        <v>93</v>
      </c>
      <c r="PU1" s="74"/>
      <c r="PV1" s="74"/>
      <c r="PW1" s="74"/>
      <c r="PX1" s="74"/>
      <c r="PY1" s="74"/>
      <c r="PZ1" s="74"/>
      <c r="QA1" s="74"/>
      <c r="QB1" s="74"/>
      <c r="QC1" s="74"/>
      <c r="QD1" s="74"/>
      <c r="QE1" s="74"/>
      <c r="QF1" s="74"/>
      <c r="QG1" s="74"/>
      <c r="QH1" s="74"/>
      <c r="QI1" s="74"/>
      <c r="QJ1" s="74"/>
      <c r="QL1" s="72" t="s">
        <v>102</v>
      </c>
      <c r="QM1" s="74"/>
      <c r="QN1" s="74"/>
      <c r="QO1" s="74"/>
      <c r="QP1" s="74"/>
      <c r="QQ1" s="74"/>
      <c r="QR1" s="74"/>
      <c r="QS1" s="74"/>
      <c r="QT1" s="74"/>
      <c r="QU1" s="74"/>
      <c r="QV1" s="74"/>
      <c r="QW1" s="74"/>
      <c r="QX1" s="74"/>
      <c r="QY1" s="74"/>
      <c r="QZ1" s="74"/>
      <c r="RA1" s="74"/>
      <c r="RB1" s="74"/>
      <c r="RD1" s="72" t="s">
        <v>70</v>
      </c>
      <c r="RE1" s="74"/>
      <c r="RF1" s="74"/>
      <c r="RG1" s="74"/>
      <c r="RH1" s="74"/>
      <c r="RI1" s="74"/>
      <c r="RJ1" s="74"/>
      <c r="RK1" s="74"/>
      <c r="RL1" s="74"/>
      <c r="RM1" s="74"/>
      <c r="RN1" s="74"/>
      <c r="RO1" s="74"/>
      <c r="RP1" s="74"/>
      <c r="RQ1" s="74"/>
      <c r="RR1" s="74"/>
      <c r="RS1" s="74"/>
      <c r="RT1" s="74"/>
      <c r="RV1" s="72" t="s">
        <v>70</v>
      </c>
      <c r="RW1" s="74"/>
      <c r="RX1" s="74"/>
      <c r="RY1" s="74"/>
      <c r="RZ1" s="74"/>
      <c r="SA1" s="74"/>
      <c r="SB1" s="74"/>
      <c r="SC1" s="74"/>
      <c r="SD1" s="74"/>
      <c r="SE1" s="74"/>
      <c r="SF1" s="74"/>
      <c r="SG1" s="74"/>
      <c r="SH1" s="74"/>
      <c r="SI1" s="74"/>
      <c r="SJ1" s="74"/>
      <c r="SK1" s="74"/>
      <c r="SL1" s="74"/>
      <c r="SN1" s="72" t="s">
        <v>106</v>
      </c>
      <c r="SO1" s="74"/>
      <c r="SP1" s="74"/>
      <c r="SQ1" s="74"/>
      <c r="SR1" s="74"/>
      <c r="SS1" s="74"/>
      <c r="ST1" s="74"/>
      <c r="SU1" s="74"/>
      <c r="SV1" s="74"/>
      <c r="SW1" s="74"/>
      <c r="SX1" s="74"/>
      <c r="SY1" s="74"/>
      <c r="SZ1" s="74"/>
      <c r="TA1" s="74"/>
      <c r="TB1" s="74"/>
      <c r="TC1" s="74"/>
      <c r="TD1" s="74"/>
      <c r="TF1" s="72" t="s">
        <v>110</v>
      </c>
      <c r="TG1" s="74"/>
      <c r="TH1" s="74"/>
      <c r="TI1" s="74"/>
      <c r="TJ1" s="74"/>
      <c r="TK1" s="74"/>
      <c r="TL1" s="74"/>
      <c r="TM1" s="74"/>
      <c r="TN1" s="74"/>
      <c r="TO1" s="74"/>
      <c r="TP1" s="74"/>
      <c r="TQ1" s="74"/>
      <c r="TR1" s="74"/>
      <c r="TS1" s="74"/>
      <c r="TT1" s="74"/>
      <c r="TU1" s="74"/>
      <c r="TV1" s="74"/>
      <c r="TX1" s="72" t="s">
        <v>116</v>
      </c>
      <c r="TY1" s="74"/>
      <c r="TZ1" s="74"/>
      <c r="UA1" s="74"/>
      <c r="UB1" s="74"/>
      <c r="UC1" s="74"/>
      <c r="UD1" s="74"/>
      <c r="UE1" s="74"/>
      <c r="UF1" s="74"/>
      <c r="UG1" s="74"/>
      <c r="UH1" s="74"/>
      <c r="UI1" s="74"/>
      <c r="UJ1" s="74"/>
      <c r="UK1" s="74"/>
      <c r="UL1" s="74"/>
      <c r="UM1" s="74"/>
      <c r="UN1" s="74"/>
      <c r="UO1" s="74"/>
      <c r="UQ1" s="72" t="s">
        <v>114</v>
      </c>
      <c r="UR1" s="74"/>
      <c r="US1" s="74"/>
      <c r="UT1" s="74"/>
      <c r="UU1" s="74"/>
      <c r="UV1" s="74"/>
      <c r="UW1" s="74"/>
      <c r="UX1" s="74"/>
      <c r="UY1" s="74"/>
      <c r="UZ1" s="74"/>
      <c r="VA1" s="74"/>
      <c r="VB1" s="74"/>
      <c r="VC1" s="74"/>
      <c r="VD1" s="74"/>
      <c r="VE1" s="74"/>
      <c r="VF1" s="74"/>
      <c r="VG1" s="74"/>
      <c r="VH1" s="74"/>
      <c r="VJ1" s="182" t="s">
        <v>118</v>
      </c>
      <c r="VK1" s="74"/>
      <c r="VL1" s="74"/>
      <c r="VM1" s="74"/>
      <c r="VN1" s="74"/>
      <c r="VO1" s="74"/>
      <c r="VP1" s="74"/>
      <c r="VQ1" s="74"/>
      <c r="VR1" s="74"/>
      <c r="VS1" s="74"/>
      <c r="VT1" s="74"/>
      <c r="VU1" s="74"/>
      <c r="VV1" s="74"/>
      <c r="VW1" s="74"/>
      <c r="VX1" s="74"/>
      <c r="VY1" s="74"/>
      <c r="VZ1" s="74"/>
      <c r="WA1" s="74"/>
      <c r="WC1" s="182" t="s">
        <v>120</v>
      </c>
      <c r="WD1" s="74"/>
      <c r="WE1" s="74"/>
      <c r="WF1" s="74"/>
      <c r="WG1" s="74"/>
      <c r="WH1" s="74"/>
      <c r="WI1" s="74"/>
      <c r="WJ1" s="74"/>
      <c r="WK1" s="74"/>
      <c r="WL1" s="74"/>
      <c r="WM1" s="74"/>
      <c r="WN1" s="74"/>
      <c r="WO1" s="74"/>
      <c r="WP1" s="74"/>
      <c r="WQ1" s="74"/>
      <c r="WR1" s="74"/>
      <c r="WS1" s="74"/>
      <c r="WT1" s="74"/>
      <c r="XB1" s="182" t="s">
        <v>126</v>
      </c>
      <c r="XC1" s="74"/>
      <c r="XD1" s="74"/>
      <c r="XE1" s="74"/>
      <c r="XF1" s="74"/>
      <c r="XG1" s="74"/>
      <c r="XH1" s="74"/>
      <c r="XI1" s="74"/>
      <c r="XJ1" s="74"/>
      <c r="XK1" s="74"/>
      <c r="XL1" s="74"/>
      <c r="XM1" s="74"/>
      <c r="XN1" s="74"/>
      <c r="XO1" s="74"/>
      <c r="XP1" s="74"/>
      <c r="XQ1" s="74"/>
      <c r="XR1" s="74"/>
      <c r="XS1" s="74"/>
      <c r="XU1" s="182" t="s">
        <v>124</v>
      </c>
      <c r="XV1" s="74"/>
      <c r="XW1" s="74"/>
      <c r="XX1" s="74"/>
      <c r="XY1" s="74"/>
      <c r="XZ1" s="74"/>
      <c r="YA1" s="74"/>
      <c r="YB1" s="74"/>
      <c r="YC1" s="74"/>
      <c r="YD1" s="74"/>
      <c r="YE1" s="74"/>
      <c r="YF1" s="74"/>
      <c r="YG1" s="74"/>
      <c r="YH1" s="74"/>
      <c r="YI1" s="74"/>
      <c r="YJ1" s="74"/>
      <c r="YK1" s="74"/>
      <c r="YL1" s="74"/>
      <c r="YN1" s="182" t="s">
        <v>125</v>
      </c>
      <c r="YO1" s="74"/>
      <c r="YP1" s="74"/>
      <c r="YQ1" s="74"/>
      <c r="YR1" s="74"/>
      <c r="YS1" s="74"/>
      <c r="YT1" s="74"/>
      <c r="YU1" s="74"/>
      <c r="YV1" s="74"/>
      <c r="YW1" s="74"/>
      <c r="YX1" s="74"/>
      <c r="YY1" s="74"/>
      <c r="YZ1" s="74"/>
      <c r="ZA1" s="74"/>
      <c r="ZB1" s="74"/>
      <c r="ZC1" s="74"/>
      <c r="ZD1" s="74"/>
      <c r="ZE1" s="74"/>
      <c r="ZK1" s="182" t="s">
        <v>125</v>
      </c>
      <c r="ZL1" s="74"/>
      <c r="ZM1" s="74"/>
      <c r="ZN1" s="74"/>
      <c r="ZO1" s="74"/>
      <c r="ZP1" s="74"/>
      <c r="ZQ1" s="74"/>
      <c r="ZR1" s="74"/>
      <c r="ZS1" s="74"/>
      <c r="ZT1" s="74"/>
      <c r="ZU1" s="74"/>
      <c r="ZV1" s="74"/>
      <c r="ZW1" s="74"/>
      <c r="ZX1" s="74"/>
      <c r="ZY1" s="74"/>
      <c r="ZZ1" s="74"/>
      <c r="AAA1" s="74"/>
      <c r="AAB1" s="74"/>
      <c r="AAJ1" s="182" t="s">
        <v>125</v>
      </c>
      <c r="AAK1" s="74"/>
      <c r="AAL1" s="74"/>
      <c r="AAM1" s="74"/>
      <c r="AAN1" s="74"/>
      <c r="AAO1" s="74"/>
      <c r="AAP1" s="74"/>
      <c r="AAQ1" s="74"/>
      <c r="AAR1" s="74"/>
      <c r="AAS1" s="74"/>
      <c r="AAT1" s="74"/>
      <c r="AAU1" s="74"/>
      <c r="AAV1" s="74"/>
      <c r="AAW1" s="74"/>
      <c r="AAX1" s="74"/>
      <c r="AAY1" s="74"/>
      <c r="AAZ1" s="74"/>
      <c r="ABA1" s="74"/>
      <c r="ABN1" s="182" t="s">
        <v>120</v>
      </c>
      <c r="ABO1" s="74"/>
      <c r="ABP1" s="74"/>
      <c r="ABQ1" s="74"/>
      <c r="ABR1" s="74"/>
      <c r="ABS1" s="74"/>
      <c r="ABT1" s="74"/>
      <c r="ABU1" s="74"/>
      <c r="ABV1" s="74"/>
      <c r="ABW1" s="74"/>
      <c r="ABX1" s="74"/>
      <c r="ABY1" s="74"/>
      <c r="ABZ1" s="74"/>
      <c r="ACA1" s="74"/>
      <c r="ACB1" s="74"/>
      <c r="ACC1" s="74"/>
      <c r="ACD1" s="74"/>
      <c r="ACE1" s="74"/>
      <c r="ACG1" s="182" t="s">
        <v>129</v>
      </c>
      <c r="ACH1" s="74"/>
      <c r="ACI1" s="74"/>
      <c r="ACJ1" s="74"/>
      <c r="ACK1" s="74"/>
      <c r="ACL1" s="74"/>
      <c r="ACM1" s="74"/>
      <c r="ACN1" s="74"/>
      <c r="ACO1" s="74"/>
      <c r="ACP1" s="74"/>
      <c r="ACQ1" s="74"/>
      <c r="ACR1" s="74"/>
      <c r="ACS1" s="74"/>
      <c r="ACT1" s="74"/>
      <c r="ACU1" s="74"/>
      <c r="ACV1" s="74"/>
      <c r="ACW1" s="74"/>
      <c r="ACX1" s="74"/>
    </row>
    <row r="2" spans="1:778" ht="14.1" customHeight="1" x14ac:dyDescent="0.3">
      <c r="A2" s="2" t="s">
        <v>0</v>
      </c>
      <c r="Q2" s="2" t="s">
        <v>0</v>
      </c>
      <c r="AH2" s="2" t="s">
        <v>0</v>
      </c>
      <c r="AY2" s="2" t="s">
        <v>0</v>
      </c>
      <c r="BP2" s="2" t="s">
        <v>0</v>
      </c>
      <c r="CG2" s="73" t="s">
        <v>0</v>
      </c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X2" s="73" t="s">
        <v>47</v>
      </c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O2" s="73" t="s">
        <v>0</v>
      </c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F2" s="73" t="s">
        <v>56</v>
      </c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  <c r="ET2" s="74"/>
      <c r="EU2" s="74"/>
      <c r="EW2" s="73" t="s">
        <v>0</v>
      </c>
      <c r="EX2" s="74"/>
      <c r="EY2" s="74"/>
      <c r="EZ2" s="74"/>
      <c r="FA2" s="74"/>
      <c r="FB2" s="74"/>
      <c r="FC2" s="74"/>
      <c r="FD2" s="74"/>
      <c r="FE2" s="74"/>
      <c r="FF2" s="74"/>
      <c r="FG2" s="74"/>
      <c r="FH2" s="74"/>
      <c r="FI2" s="74"/>
      <c r="FJ2" s="74"/>
      <c r="FK2" s="74"/>
      <c r="FL2" s="74"/>
      <c r="FN2" s="73" t="s">
        <v>61</v>
      </c>
      <c r="FO2" s="74"/>
      <c r="FP2" s="74"/>
      <c r="FQ2" s="74"/>
      <c r="FR2" s="74"/>
      <c r="FS2" s="74"/>
      <c r="FT2" s="74"/>
      <c r="FU2" s="74"/>
      <c r="FV2" s="74"/>
      <c r="FW2" s="74"/>
      <c r="FX2" s="74"/>
      <c r="FY2" s="74"/>
      <c r="FZ2" s="74"/>
      <c r="GA2" s="74"/>
      <c r="GB2" s="74"/>
      <c r="GC2" s="74"/>
      <c r="GE2" s="73" t="s">
        <v>0</v>
      </c>
      <c r="GF2" s="74"/>
      <c r="GG2" s="74"/>
      <c r="GH2" s="74"/>
      <c r="GI2" s="74"/>
      <c r="GJ2" s="74"/>
      <c r="GK2" s="74"/>
      <c r="GL2" s="74"/>
      <c r="GM2" s="74"/>
      <c r="GN2" s="74"/>
      <c r="GO2" s="74"/>
      <c r="GP2" s="74"/>
      <c r="GQ2" s="74"/>
      <c r="GR2" s="74"/>
      <c r="GS2" s="74"/>
      <c r="GT2" s="74"/>
      <c r="GV2" s="73" t="s">
        <v>67</v>
      </c>
      <c r="GW2" s="74"/>
      <c r="GX2" s="74"/>
      <c r="GY2" s="74"/>
      <c r="GZ2" s="74"/>
      <c r="HA2" s="74"/>
      <c r="HB2" s="74"/>
      <c r="HC2" s="74"/>
      <c r="HD2" s="74"/>
      <c r="HE2" s="74"/>
      <c r="HF2" s="74"/>
      <c r="HG2" s="74"/>
      <c r="HH2" s="74"/>
      <c r="HI2" s="74"/>
      <c r="HJ2" s="74"/>
      <c r="HK2" s="74"/>
      <c r="HM2" s="73" t="s">
        <v>0</v>
      </c>
      <c r="HN2" s="74"/>
      <c r="HO2" s="74"/>
      <c r="HP2" s="74"/>
      <c r="HQ2" s="74"/>
      <c r="HR2" s="74"/>
      <c r="HS2" s="74"/>
      <c r="HT2" s="74"/>
      <c r="HU2" s="74"/>
      <c r="HV2" s="74"/>
      <c r="HW2" s="74"/>
      <c r="HX2" s="74"/>
      <c r="HY2" s="74"/>
      <c r="HZ2" s="74"/>
      <c r="IA2" s="74"/>
      <c r="IB2" s="74"/>
      <c r="ID2" s="73" t="s">
        <v>71</v>
      </c>
      <c r="IE2" s="74"/>
      <c r="IF2" s="74"/>
      <c r="IG2" s="74"/>
      <c r="IH2" s="74"/>
      <c r="II2" s="74"/>
      <c r="IJ2" s="74"/>
      <c r="IK2" s="74"/>
      <c r="IL2" s="74"/>
      <c r="IM2" s="74"/>
      <c r="IN2" s="74"/>
      <c r="IO2" s="74"/>
      <c r="IP2" s="74"/>
      <c r="IQ2" s="74"/>
      <c r="IR2" s="74"/>
      <c r="IS2" s="74"/>
      <c r="IT2" s="74"/>
      <c r="IV2" s="73" t="s">
        <v>72</v>
      </c>
      <c r="IW2" s="74"/>
      <c r="IX2" s="74"/>
      <c r="IY2" s="74"/>
      <c r="IZ2" s="74"/>
      <c r="JA2" s="74"/>
      <c r="JB2" s="74"/>
      <c r="JC2" s="74"/>
      <c r="JD2" s="74"/>
      <c r="JE2" s="74"/>
      <c r="JF2" s="74"/>
      <c r="JG2" s="74"/>
      <c r="JH2" s="74"/>
      <c r="JI2" s="74"/>
      <c r="JJ2" s="74"/>
      <c r="JK2" s="74"/>
      <c r="JL2" s="74"/>
      <c r="JN2" s="73" t="s">
        <v>73</v>
      </c>
      <c r="JO2" s="74"/>
      <c r="JP2" s="74"/>
      <c r="JQ2" s="74"/>
      <c r="JR2" s="74"/>
      <c r="JS2" s="74"/>
      <c r="JT2" s="74"/>
      <c r="JU2" s="74"/>
      <c r="JV2" s="74"/>
      <c r="JW2" s="74"/>
      <c r="JX2" s="74"/>
      <c r="JY2" s="74"/>
      <c r="JZ2" s="74"/>
      <c r="KA2" s="74"/>
      <c r="KB2" s="74"/>
      <c r="KC2" s="74"/>
      <c r="KD2" s="74"/>
      <c r="KF2" s="73" t="s">
        <v>74</v>
      </c>
      <c r="KG2" s="74"/>
      <c r="KH2" s="74"/>
      <c r="KI2" s="74"/>
      <c r="KJ2" s="74"/>
      <c r="KK2" s="74"/>
      <c r="KL2" s="74"/>
      <c r="KM2" s="74"/>
      <c r="KN2" s="74"/>
      <c r="KO2" s="74"/>
      <c r="KP2" s="74"/>
      <c r="KQ2" s="74"/>
      <c r="KR2" s="74"/>
      <c r="KS2" s="74"/>
      <c r="KT2" s="74"/>
      <c r="KU2" s="74"/>
      <c r="KV2" s="74"/>
      <c r="KX2" s="73" t="s">
        <v>75</v>
      </c>
      <c r="KY2" s="74"/>
      <c r="KZ2" s="74"/>
      <c r="LA2" s="74"/>
      <c r="LB2" s="74"/>
      <c r="LC2" s="74"/>
      <c r="LD2" s="74"/>
      <c r="LE2" s="74"/>
      <c r="LF2" s="74"/>
      <c r="LG2" s="74"/>
      <c r="LH2" s="74"/>
      <c r="LI2" s="74"/>
      <c r="LJ2" s="74"/>
      <c r="LK2" s="74"/>
      <c r="LL2" s="74"/>
      <c r="LM2" s="74"/>
      <c r="LN2" s="74"/>
      <c r="LP2" s="73" t="s">
        <v>0</v>
      </c>
      <c r="LQ2" s="74"/>
      <c r="LR2" s="74"/>
      <c r="LS2" s="74"/>
      <c r="LT2" s="74"/>
      <c r="LU2" s="74"/>
      <c r="LV2" s="74"/>
      <c r="LW2" s="74"/>
      <c r="LX2" s="74"/>
      <c r="LY2" s="74"/>
      <c r="LZ2" s="74"/>
      <c r="MA2" s="74"/>
      <c r="MB2" s="74"/>
      <c r="MC2" s="74"/>
      <c r="MD2" s="74"/>
      <c r="ME2" s="74"/>
      <c r="MF2" s="74"/>
      <c r="MH2" s="73" t="s">
        <v>81</v>
      </c>
      <c r="MI2" s="74"/>
      <c r="MJ2" s="74"/>
      <c r="MK2" s="74"/>
      <c r="ML2" s="74"/>
      <c r="MM2" s="74"/>
      <c r="MN2" s="74"/>
      <c r="MO2" s="74"/>
      <c r="MP2" s="74"/>
      <c r="MQ2" s="74"/>
      <c r="MR2" s="74"/>
      <c r="MS2" s="74"/>
      <c r="MT2" s="74"/>
      <c r="MU2" s="74"/>
      <c r="MV2" s="74"/>
      <c r="MW2" s="74"/>
      <c r="MX2" s="74"/>
      <c r="MZ2" s="73" t="s">
        <v>82</v>
      </c>
      <c r="NA2" s="74"/>
      <c r="NB2" s="74"/>
      <c r="NC2" s="74"/>
      <c r="ND2" s="74"/>
      <c r="NE2" s="74"/>
      <c r="NF2" s="74"/>
      <c r="NG2" s="74"/>
      <c r="NH2" s="74"/>
      <c r="NI2" s="74"/>
      <c r="NJ2" s="74"/>
      <c r="NK2" s="74"/>
      <c r="NL2" s="74"/>
      <c r="NM2" s="74"/>
      <c r="NN2" s="74"/>
      <c r="NO2" s="74"/>
      <c r="NP2" s="74"/>
      <c r="NR2" s="73" t="s">
        <v>83</v>
      </c>
      <c r="NS2" s="74"/>
      <c r="NT2" s="74"/>
      <c r="NU2" s="74"/>
      <c r="NV2" s="74"/>
      <c r="NW2" s="74"/>
      <c r="NX2" s="74"/>
      <c r="NY2" s="74"/>
      <c r="NZ2" s="74"/>
      <c r="OA2" s="74"/>
      <c r="OB2" s="74"/>
      <c r="OC2" s="74"/>
      <c r="OD2" s="74"/>
      <c r="OE2" s="74"/>
      <c r="OF2" s="74"/>
      <c r="OG2" s="74"/>
      <c r="OH2" s="74"/>
      <c r="OJ2" s="73" t="s">
        <v>84</v>
      </c>
      <c r="OK2" s="74"/>
      <c r="OL2" s="74"/>
      <c r="OM2" s="74"/>
      <c r="ON2" s="74"/>
      <c r="OO2" s="74"/>
      <c r="OP2" s="74"/>
      <c r="OQ2" s="74"/>
      <c r="OR2" s="74"/>
      <c r="OS2" s="74"/>
      <c r="OT2" s="74"/>
      <c r="OU2" s="74"/>
      <c r="OV2" s="74"/>
      <c r="OW2" s="74"/>
      <c r="OX2" s="74"/>
      <c r="OY2" s="74"/>
      <c r="OZ2" s="74"/>
      <c r="PB2" s="73" t="s">
        <v>85</v>
      </c>
      <c r="PC2" s="74"/>
      <c r="PD2" s="74"/>
      <c r="PE2" s="74"/>
      <c r="PF2" s="74"/>
      <c r="PG2" s="74"/>
      <c r="PH2" s="74"/>
      <c r="PI2" s="74"/>
      <c r="PJ2" s="74"/>
      <c r="PK2" s="74"/>
      <c r="PL2" s="74"/>
      <c r="PM2" s="74"/>
      <c r="PN2" s="74"/>
      <c r="PO2" s="74"/>
      <c r="PP2" s="74"/>
      <c r="PQ2" s="74"/>
      <c r="PR2" s="74"/>
      <c r="PT2" s="127" t="s">
        <v>0</v>
      </c>
      <c r="PU2" s="74"/>
      <c r="PV2" s="74"/>
      <c r="PW2" s="74"/>
      <c r="PX2" s="74"/>
      <c r="PY2" s="74"/>
      <c r="PZ2" s="74"/>
      <c r="QA2" s="74"/>
      <c r="QB2" s="74"/>
      <c r="QC2" s="74"/>
      <c r="QD2" s="74"/>
      <c r="QE2" s="74"/>
      <c r="QF2" s="74"/>
      <c r="QG2" s="74"/>
      <c r="QH2" s="74"/>
      <c r="QI2" s="74"/>
      <c r="QJ2" s="74"/>
      <c r="QL2" s="73" t="s">
        <v>0</v>
      </c>
      <c r="QM2" s="74"/>
      <c r="QN2" s="74"/>
      <c r="QO2" s="74"/>
      <c r="QP2" s="74"/>
      <c r="QQ2" s="74"/>
      <c r="QR2" s="74"/>
      <c r="QS2" s="74"/>
      <c r="QT2" s="74"/>
      <c r="QU2" s="74"/>
      <c r="QV2" s="74"/>
      <c r="QW2" s="74"/>
      <c r="QX2" s="74"/>
      <c r="QY2" s="74"/>
      <c r="QZ2" s="74"/>
      <c r="RA2" s="74"/>
      <c r="RB2" s="74"/>
      <c r="RD2" s="73" t="s">
        <v>88</v>
      </c>
      <c r="RE2" s="74"/>
      <c r="RF2" s="74"/>
      <c r="RG2" s="74"/>
      <c r="RH2" s="74"/>
      <c r="RI2" s="74"/>
      <c r="RJ2" s="74"/>
      <c r="RK2" s="74"/>
      <c r="RL2" s="74"/>
      <c r="RM2" s="74"/>
      <c r="RN2" s="74"/>
      <c r="RO2" s="74"/>
      <c r="RP2" s="74"/>
      <c r="RQ2" s="74"/>
      <c r="RR2" s="74"/>
      <c r="RS2" s="74"/>
      <c r="RT2" s="74"/>
      <c r="RV2" s="73" t="s">
        <v>87</v>
      </c>
      <c r="RW2" s="74"/>
      <c r="RX2" s="74"/>
      <c r="RY2" s="74"/>
      <c r="RZ2" s="74"/>
      <c r="SA2" s="74"/>
      <c r="SB2" s="74"/>
      <c r="SC2" s="74"/>
      <c r="SD2" s="74"/>
      <c r="SE2" s="74"/>
      <c r="SF2" s="74"/>
      <c r="SG2" s="74"/>
      <c r="SH2" s="74"/>
      <c r="SI2" s="74"/>
      <c r="SJ2" s="74"/>
      <c r="SK2" s="74"/>
      <c r="SL2" s="74"/>
      <c r="SN2" s="73" t="s">
        <v>0</v>
      </c>
      <c r="SO2" s="74"/>
      <c r="SP2" s="74"/>
      <c r="SQ2" s="74"/>
      <c r="SR2" s="74"/>
      <c r="SS2" s="74"/>
      <c r="ST2" s="74"/>
      <c r="SU2" s="74"/>
      <c r="SV2" s="74"/>
      <c r="SW2" s="74"/>
      <c r="SX2" s="74"/>
      <c r="SY2" s="74"/>
      <c r="SZ2" s="74"/>
      <c r="TA2" s="74"/>
      <c r="TB2" s="74"/>
      <c r="TC2" s="74"/>
      <c r="TD2" s="74"/>
      <c r="TF2" s="73" t="s">
        <v>0</v>
      </c>
      <c r="TG2" s="74"/>
      <c r="TH2" s="74"/>
      <c r="TI2" s="74"/>
      <c r="TJ2" s="74"/>
      <c r="TK2" s="74"/>
      <c r="TL2" s="74"/>
      <c r="TM2" s="74"/>
      <c r="TN2" s="74"/>
      <c r="TO2" s="74"/>
      <c r="TP2" s="74"/>
      <c r="TQ2" s="74"/>
      <c r="TR2" s="74"/>
      <c r="TS2" s="74"/>
      <c r="TT2" s="74"/>
      <c r="TU2" s="74"/>
      <c r="TV2" s="74"/>
      <c r="TX2" s="73" t="s">
        <v>0</v>
      </c>
      <c r="TY2" s="74"/>
      <c r="TZ2" s="74"/>
      <c r="UA2" s="74"/>
      <c r="UB2" s="74"/>
      <c r="UC2" s="74"/>
      <c r="UD2" s="74"/>
      <c r="UE2" s="74"/>
      <c r="UF2" s="74"/>
      <c r="UG2" s="74"/>
      <c r="UH2" s="74"/>
      <c r="UI2" s="74"/>
      <c r="UJ2" s="74"/>
      <c r="UK2" s="74"/>
      <c r="UL2" s="74"/>
      <c r="UM2" s="74"/>
      <c r="UN2" s="74"/>
      <c r="UO2" s="74"/>
      <c r="UQ2" s="73" t="s">
        <v>0</v>
      </c>
      <c r="UR2" s="74"/>
      <c r="US2" s="74"/>
      <c r="UT2" s="74"/>
      <c r="UU2" s="74"/>
      <c r="UV2" s="74"/>
      <c r="UW2" s="74"/>
      <c r="UX2" s="74"/>
      <c r="UY2" s="74"/>
      <c r="UZ2" s="74"/>
      <c r="VA2" s="74"/>
      <c r="VB2" s="74"/>
      <c r="VC2" s="74"/>
      <c r="VD2" s="74"/>
      <c r="VE2" s="74"/>
      <c r="VF2" s="74"/>
      <c r="VG2" s="74"/>
      <c r="VH2" s="74"/>
      <c r="VJ2" s="183" t="s">
        <v>0</v>
      </c>
      <c r="VK2" s="74"/>
      <c r="VL2" s="74"/>
      <c r="VM2" s="74"/>
      <c r="VN2" s="74"/>
      <c r="VO2" s="74"/>
      <c r="VP2" s="74"/>
      <c r="VQ2" s="74"/>
      <c r="VR2" s="74"/>
      <c r="VS2" s="74"/>
      <c r="VT2" s="74"/>
      <c r="VU2" s="74"/>
      <c r="VV2" s="74"/>
      <c r="VW2" s="74"/>
      <c r="VX2" s="74"/>
      <c r="VY2" s="74"/>
      <c r="VZ2" s="74"/>
      <c r="WA2" s="74"/>
      <c r="WC2" s="183" t="s">
        <v>0</v>
      </c>
      <c r="WD2" s="74"/>
      <c r="WE2" s="74"/>
      <c r="WF2" s="74"/>
      <c r="WG2" s="74"/>
      <c r="WH2" s="74"/>
      <c r="WI2" s="74"/>
      <c r="WJ2" s="74"/>
      <c r="WK2" s="74"/>
      <c r="WL2" s="74"/>
      <c r="WM2" s="74"/>
      <c r="WN2" s="74"/>
      <c r="WO2" s="74"/>
      <c r="WP2" s="74"/>
      <c r="WQ2" s="74"/>
      <c r="WR2" s="74"/>
      <c r="WS2" s="74"/>
      <c r="WT2" s="74"/>
      <c r="XB2" s="183" t="s">
        <v>0</v>
      </c>
      <c r="XC2" s="74"/>
      <c r="XD2" s="74"/>
      <c r="XE2" s="74"/>
      <c r="XF2" s="74"/>
      <c r="XG2" s="74"/>
      <c r="XH2" s="74"/>
      <c r="XI2" s="74"/>
      <c r="XJ2" s="74"/>
      <c r="XK2" s="74"/>
      <c r="XL2" s="74"/>
      <c r="XM2" s="74"/>
      <c r="XN2" s="74"/>
      <c r="XO2" s="74"/>
      <c r="XP2" s="74"/>
      <c r="XQ2" s="74"/>
      <c r="XR2" s="74"/>
      <c r="XS2" s="74"/>
      <c r="XU2" s="183" t="s">
        <v>0</v>
      </c>
      <c r="XV2" s="74"/>
      <c r="XW2" s="74"/>
      <c r="XX2" s="74"/>
      <c r="XY2" s="74"/>
      <c r="XZ2" s="74"/>
      <c r="YA2" s="74"/>
      <c r="YB2" s="74"/>
      <c r="YC2" s="74"/>
      <c r="YD2" s="74"/>
      <c r="YE2" s="74"/>
      <c r="YF2" s="74"/>
      <c r="YG2" s="74"/>
      <c r="YH2" s="74"/>
      <c r="YI2" s="74"/>
      <c r="YJ2" s="74"/>
      <c r="YK2" s="74"/>
      <c r="YL2" s="74"/>
      <c r="YN2" s="183" t="s">
        <v>0</v>
      </c>
      <c r="YO2" s="74"/>
      <c r="YP2" s="74"/>
      <c r="YQ2" s="74"/>
      <c r="YR2" s="74"/>
      <c r="YS2" s="74"/>
      <c r="YT2" s="74"/>
      <c r="YU2" s="74"/>
      <c r="YV2" s="74"/>
      <c r="YW2" s="74"/>
      <c r="YX2" s="74"/>
      <c r="YY2" s="74"/>
      <c r="YZ2" s="74"/>
      <c r="ZA2" s="74"/>
      <c r="ZB2" s="74"/>
      <c r="ZC2" s="74"/>
      <c r="ZD2" s="74"/>
      <c r="ZE2" s="74"/>
      <c r="ZK2" s="183" t="s">
        <v>0</v>
      </c>
      <c r="ZL2" s="74"/>
      <c r="ZM2" s="74"/>
      <c r="ZN2" s="74"/>
      <c r="ZO2" s="74"/>
      <c r="ZP2" s="74"/>
      <c r="ZQ2" s="74"/>
      <c r="ZR2" s="74"/>
      <c r="ZS2" s="74"/>
      <c r="ZT2" s="74"/>
      <c r="ZU2" s="74"/>
      <c r="ZV2" s="74"/>
      <c r="ZW2" s="74"/>
      <c r="ZX2" s="74"/>
      <c r="ZY2" s="74"/>
      <c r="ZZ2" s="74"/>
      <c r="AAA2" s="74"/>
      <c r="AAB2" s="74"/>
      <c r="AAJ2" s="183" t="s">
        <v>0</v>
      </c>
      <c r="AAK2" s="74"/>
      <c r="AAL2" s="74"/>
      <c r="AAM2" s="74"/>
      <c r="AAN2" s="74"/>
      <c r="AAO2" s="74"/>
      <c r="AAP2" s="74"/>
      <c r="AAQ2" s="74"/>
      <c r="AAR2" s="74"/>
      <c r="AAS2" s="74"/>
      <c r="AAT2" s="74"/>
      <c r="AAU2" s="74"/>
      <c r="AAV2" s="74"/>
      <c r="AAW2" s="74"/>
      <c r="AAX2" s="74"/>
      <c r="AAY2" s="74"/>
      <c r="AAZ2" s="74"/>
      <c r="ABA2" s="74"/>
      <c r="ABN2" s="183" t="s">
        <v>0</v>
      </c>
      <c r="ABO2" s="74"/>
      <c r="ABP2" s="74"/>
      <c r="ABQ2" s="74"/>
      <c r="ABR2" s="74"/>
      <c r="ABS2" s="74"/>
      <c r="ABT2" s="74"/>
      <c r="ABU2" s="74"/>
      <c r="ABV2" s="74"/>
      <c r="ABW2" s="74"/>
      <c r="ABX2" s="74"/>
      <c r="ABY2" s="74"/>
      <c r="ABZ2" s="74"/>
      <c r="ACA2" s="74"/>
      <c r="ACB2" s="74"/>
      <c r="ACC2" s="74"/>
      <c r="ACD2" s="74"/>
      <c r="ACE2" s="74"/>
      <c r="ACG2" s="183" t="s">
        <v>0</v>
      </c>
      <c r="ACH2" s="74"/>
      <c r="ACI2" s="74"/>
      <c r="ACJ2" s="74"/>
      <c r="ACK2" s="74"/>
      <c r="ACL2" s="74"/>
      <c r="ACM2" s="74"/>
      <c r="ACN2" s="74"/>
      <c r="ACO2" s="74"/>
      <c r="ACP2" s="74"/>
      <c r="ACQ2" s="74"/>
      <c r="ACR2" s="74"/>
      <c r="ACS2" s="74"/>
      <c r="ACT2" s="74"/>
      <c r="ACU2" s="74"/>
      <c r="ACV2" s="74"/>
      <c r="ACW2" s="74"/>
      <c r="ACX2" s="74"/>
    </row>
    <row r="3" spans="1:778" ht="13.5" customHeight="1" x14ac:dyDescent="0.3">
      <c r="A3" s="3" t="s">
        <v>1</v>
      </c>
      <c r="B3" s="4" t="s">
        <v>2</v>
      </c>
      <c r="C3" s="5">
        <v>2011</v>
      </c>
      <c r="D3" s="5">
        <v>2012</v>
      </c>
      <c r="E3" s="5">
        <v>2013</v>
      </c>
      <c r="F3" s="5">
        <v>2014</v>
      </c>
      <c r="G3" s="5">
        <v>2015</v>
      </c>
      <c r="H3" s="5">
        <v>2016</v>
      </c>
      <c r="I3" s="5">
        <v>2017</v>
      </c>
      <c r="J3" s="6">
        <v>2018</v>
      </c>
      <c r="K3" s="6">
        <v>2019</v>
      </c>
      <c r="L3" s="6">
        <v>2020</v>
      </c>
      <c r="M3" s="6">
        <v>2021</v>
      </c>
      <c r="N3" s="6">
        <v>2022</v>
      </c>
      <c r="O3" s="6">
        <v>2023</v>
      </c>
      <c r="Q3" s="3" t="s">
        <v>1</v>
      </c>
      <c r="R3" s="4" t="s">
        <v>2</v>
      </c>
      <c r="S3" s="5">
        <v>2011</v>
      </c>
      <c r="T3" s="5">
        <v>2012</v>
      </c>
      <c r="U3" s="5">
        <v>2013</v>
      </c>
      <c r="V3" s="5">
        <v>2014</v>
      </c>
      <c r="W3" s="5">
        <v>2015</v>
      </c>
      <c r="X3" s="5">
        <v>2016</v>
      </c>
      <c r="Y3" s="5">
        <v>2017</v>
      </c>
      <c r="Z3" s="6">
        <v>2018</v>
      </c>
      <c r="AA3" s="6">
        <v>2019</v>
      </c>
      <c r="AB3" s="6">
        <v>2020</v>
      </c>
      <c r="AC3" s="6">
        <v>2021</v>
      </c>
      <c r="AD3" s="6">
        <v>2022</v>
      </c>
      <c r="AE3" s="6">
        <v>2023</v>
      </c>
      <c r="AF3" s="6">
        <v>2024</v>
      </c>
      <c r="AH3" s="61" t="s">
        <v>1</v>
      </c>
      <c r="AI3" s="62" t="s">
        <v>2</v>
      </c>
      <c r="AJ3" s="63">
        <v>2011</v>
      </c>
      <c r="AK3" s="63">
        <v>2012</v>
      </c>
      <c r="AL3" s="63">
        <v>2013</v>
      </c>
      <c r="AM3" s="63">
        <v>2014</v>
      </c>
      <c r="AN3" s="63">
        <v>2015</v>
      </c>
      <c r="AO3" s="63">
        <v>2016</v>
      </c>
      <c r="AP3" s="63">
        <v>2017</v>
      </c>
      <c r="AQ3" s="64">
        <v>2018</v>
      </c>
      <c r="AR3" s="64">
        <v>2019</v>
      </c>
      <c r="AS3" s="64">
        <v>2020</v>
      </c>
      <c r="AT3" s="64">
        <v>2021</v>
      </c>
      <c r="AU3" s="64">
        <v>2022</v>
      </c>
      <c r="AV3" s="64">
        <v>2023</v>
      </c>
      <c r="AW3" s="64">
        <v>2024</v>
      </c>
      <c r="AY3" s="61" t="s">
        <v>1</v>
      </c>
      <c r="AZ3" s="62" t="s">
        <v>2</v>
      </c>
      <c r="BA3" s="63">
        <v>2011</v>
      </c>
      <c r="BB3" s="63">
        <v>2012</v>
      </c>
      <c r="BC3" s="63">
        <v>2013</v>
      </c>
      <c r="BD3" s="63">
        <v>2014</v>
      </c>
      <c r="BE3" s="63">
        <v>2015</v>
      </c>
      <c r="BF3" s="63">
        <v>2016</v>
      </c>
      <c r="BG3" s="63">
        <v>2017</v>
      </c>
      <c r="BH3" s="64">
        <v>2018</v>
      </c>
      <c r="BI3" s="64">
        <v>2019</v>
      </c>
      <c r="BJ3" s="64">
        <v>2020</v>
      </c>
      <c r="BK3" s="64">
        <v>2021</v>
      </c>
      <c r="BL3" s="64">
        <v>2022</v>
      </c>
      <c r="BM3" s="64">
        <v>2023</v>
      </c>
      <c r="BN3" s="64">
        <v>2024</v>
      </c>
      <c r="BP3" s="61" t="s">
        <v>1</v>
      </c>
      <c r="BQ3" s="62" t="s">
        <v>2</v>
      </c>
      <c r="BR3" s="63">
        <v>2011</v>
      </c>
      <c r="BS3" s="63">
        <v>2012</v>
      </c>
      <c r="BT3" s="63">
        <v>2013</v>
      </c>
      <c r="BU3" s="63">
        <v>2014</v>
      </c>
      <c r="BV3" s="63">
        <v>2015</v>
      </c>
      <c r="BW3" s="63">
        <v>2016</v>
      </c>
      <c r="BX3" s="63">
        <v>2017</v>
      </c>
      <c r="BY3" s="64">
        <v>2018</v>
      </c>
      <c r="BZ3" s="64">
        <v>2019</v>
      </c>
      <c r="CA3" s="64">
        <v>2020</v>
      </c>
      <c r="CB3" s="64">
        <v>2021</v>
      </c>
      <c r="CC3" s="64">
        <v>2022</v>
      </c>
      <c r="CD3" s="64">
        <v>2023</v>
      </c>
      <c r="CE3" s="64">
        <v>2024</v>
      </c>
      <c r="CG3" s="61" t="s">
        <v>1</v>
      </c>
      <c r="CH3" s="62" t="s">
        <v>2</v>
      </c>
      <c r="CI3" s="63">
        <v>2011</v>
      </c>
      <c r="CJ3" s="63">
        <v>2012</v>
      </c>
      <c r="CK3" s="63">
        <v>2013</v>
      </c>
      <c r="CL3" s="63">
        <v>2014</v>
      </c>
      <c r="CM3" s="63">
        <v>2015</v>
      </c>
      <c r="CN3" s="63">
        <v>2016</v>
      </c>
      <c r="CO3" s="63">
        <v>2017</v>
      </c>
      <c r="CP3" s="64">
        <v>2018</v>
      </c>
      <c r="CQ3" s="64">
        <v>2019</v>
      </c>
      <c r="CR3" s="64">
        <v>2020</v>
      </c>
      <c r="CS3" s="64">
        <v>2021</v>
      </c>
      <c r="CT3" s="64">
        <v>2022</v>
      </c>
      <c r="CU3" s="64">
        <v>2023</v>
      </c>
      <c r="CV3" s="64">
        <v>2024</v>
      </c>
      <c r="CX3" s="61" t="s">
        <v>1</v>
      </c>
      <c r="CY3" s="62" t="s">
        <v>2</v>
      </c>
      <c r="CZ3" s="63">
        <v>2011</v>
      </c>
      <c r="DA3" s="63">
        <v>2012</v>
      </c>
      <c r="DB3" s="63">
        <v>2013</v>
      </c>
      <c r="DC3" s="63">
        <v>2014</v>
      </c>
      <c r="DD3" s="63">
        <v>2015</v>
      </c>
      <c r="DE3" s="63">
        <v>2016</v>
      </c>
      <c r="DF3" s="63">
        <v>2017</v>
      </c>
      <c r="DG3" s="64">
        <v>2018</v>
      </c>
      <c r="DH3" s="64">
        <v>2019</v>
      </c>
      <c r="DI3" s="64">
        <v>2020</v>
      </c>
      <c r="DJ3" s="64">
        <v>2021</v>
      </c>
      <c r="DK3" s="64">
        <v>2022</v>
      </c>
      <c r="DL3" s="64">
        <v>2023</v>
      </c>
      <c r="DM3" s="64">
        <v>2024</v>
      </c>
      <c r="DO3" s="61" t="s">
        <v>1</v>
      </c>
      <c r="DP3" s="62" t="s">
        <v>2</v>
      </c>
      <c r="DQ3" s="63">
        <v>2011</v>
      </c>
      <c r="DR3" s="63">
        <v>2012</v>
      </c>
      <c r="DS3" s="63">
        <v>2013</v>
      </c>
      <c r="DT3" s="63">
        <v>2014</v>
      </c>
      <c r="DU3" s="63">
        <v>2015</v>
      </c>
      <c r="DV3" s="63">
        <v>2016</v>
      </c>
      <c r="DW3" s="63">
        <v>2017</v>
      </c>
      <c r="DX3" s="64">
        <v>2018</v>
      </c>
      <c r="DY3" s="64">
        <v>2019</v>
      </c>
      <c r="DZ3" s="64">
        <v>2020</v>
      </c>
      <c r="EA3" s="64">
        <v>2021</v>
      </c>
      <c r="EB3" s="64">
        <v>2022</v>
      </c>
      <c r="EC3" s="64">
        <v>2023</v>
      </c>
      <c r="ED3" s="64">
        <v>2024</v>
      </c>
      <c r="EF3" s="61" t="s">
        <v>1</v>
      </c>
      <c r="EG3" s="62" t="s">
        <v>2</v>
      </c>
      <c r="EH3" s="63">
        <v>2011</v>
      </c>
      <c r="EI3" s="63">
        <v>2012</v>
      </c>
      <c r="EJ3" s="63">
        <v>2013</v>
      </c>
      <c r="EK3" s="63">
        <v>2014</v>
      </c>
      <c r="EL3" s="63">
        <v>2015</v>
      </c>
      <c r="EM3" s="63">
        <v>2016</v>
      </c>
      <c r="EN3" s="63">
        <v>2017</v>
      </c>
      <c r="EO3" s="64">
        <v>2018</v>
      </c>
      <c r="EP3" s="64">
        <v>2019</v>
      </c>
      <c r="EQ3" s="64">
        <v>2020</v>
      </c>
      <c r="ER3" s="64">
        <v>2021</v>
      </c>
      <c r="ES3" s="64">
        <v>2022</v>
      </c>
      <c r="ET3" s="64">
        <v>2023</v>
      </c>
      <c r="EU3" s="64">
        <v>2024</v>
      </c>
      <c r="EW3" s="61" t="s">
        <v>1</v>
      </c>
      <c r="EX3" s="62" t="s">
        <v>2</v>
      </c>
      <c r="EY3" s="63">
        <v>2011</v>
      </c>
      <c r="EZ3" s="63">
        <v>2012</v>
      </c>
      <c r="FA3" s="63">
        <v>2013</v>
      </c>
      <c r="FB3" s="63">
        <v>2014</v>
      </c>
      <c r="FC3" s="63">
        <v>2015</v>
      </c>
      <c r="FD3" s="63">
        <v>2016</v>
      </c>
      <c r="FE3" s="63">
        <v>2017</v>
      </c>
      <c r="FF3" s="64">
        <v>2018</v>
      </c>
      <c r="FG3" s="64">
        <v>2019</v>
      </c>
      <c r="FH3" s="64">
        <v>2020</v>
      </c>
      <c r="FI3" s="64">
        <v>2021</v>
      </c>
      <c r="FJ3" s="64">
        <v>2022</v>
      </c>
      <c r="FK3" s="64">
        <v>2023</v>
      </c>
      <c r="FL3" s="64">
        <v>2024</v>
      </c>
      <c r="FN3" s="61" t="s">
        <v>1</v>
      </c>
      <c r="FO3" s="62" t="s">
        <v>2</v>
      </c>
      <c r="FP3" s="63">
        <v>2011</v>
      </c>
      <c r="FQ3" s="63">
        <v>2012</v>
      </c>
      <c r="FR3" s="63">
        <v>2013</v>
      </c>
      <c r="FS3" s="63">
        <v>2014</v>
      </c>
      <c r="FT3" s="63">
        <v>2015</v>
      </c>
      <c r="FU3" s="63">
        <v>2016</v>
      </c>
      <c r="FV3" s="63">
        <v>2017</v>
      </c>
      <c r="FW3" s="64">
        <v>2018</v>
      </c>
      <c r="FX3" s="64">
        <v>2019</v>
      </c>
      <c r="FY3" s="64">
        <v>2020</v>
      </c>
      <c r="FZ3" s="64">
        <v>2021</v>
      </c>
      <c r="GA3" s="64">
        <v>2022</v>
      </c>
      <c r="GB3" s="64">
        <v>2023</v>
      </c>
      <c r="GC3" s="64">
        <v>2024</v>
      </c>
      <c r="GE3" s="61" t="s">
        <v>1</v>
      </c>
      <c r="GF3" s="62" t="s">
        <v>2</v>
      </c>
      <c r="GG3" s="63">
        <v>2011</v>
      </c>
      <c r="GH3" s="63">
        <v>2012</v>
      </c>
      <c r="GI3" s="63">
        <v>2013</v>
      </c>
      <c r="GJ3" s="63">
        <v>2014</v>
      </c>
      <c r="GK3" s="63">
        <v>2015</v>
      </c>
      <c r="GL3" s="63">
        <v>2016</v>
      </c>
      <c r="GM3" s="63">
        <v>2017</v>
      </c>
      <c r="GN3" s="64">
        <v>2018</v>
      </c>
      <c r="GO3" s="64">
        <v>2019</v>
      </c>
      <c r="GP3" s="64">
        <v>2020</v>
      </c>
      <c r="GQ3" s="64">
        <v>2021</v>
      </c>
      <c r="GR3" s="64">
        <v>2022</v>
      </c>
      <c r="GS3" s="64">
        <v>2023</v>
      </c>
      <c r="GT3" s="64">
        <v>2024</v>
      </c>
      <c r="GV3" s="61" t="s">
        <v>1</v>
      </c>
      <c r="GW3" s="62" t="s">
        <v>2</v>
      </c>
      <c r="GX3" s="63">
        <v>2011</v>
      </c>
      <c r="GY3" s="63">
        <v>2012</v>
      </c>
      <c r="GZ3" s="63">
        <v>2013</v>
      </c>
      <c r="HA3" s="63">
        <v>2014</v>
      </c>
      <c r="HB3" s="63">
        <v>2015</v>
      </c>
      <c r="HC3" s="63">
        <v>2016</v>
      </c>
      <c r="HD3" s="63">
        <v>2017</v>
      </c>
      <c r="HE3" s="64">
        <v>2018</v>
      </c>
      <c r="HF3" s="64">
        <v>2019</v>
      </c>
      <c r="HG3" s="64">
        <v>2020</v>
      </c>
      <c r="HH3" s="64">
        <v>2021</v>
      </c>
      <c r="HI3" s="64">
        <v>2022</v>
      </c>
      <c r="HJ3" s="64">
        <v>2023</v>
      </c>
      <c r="HK3" s="64">
        <v>2024</v>
      </c>
      <c r="HM3" s="61" t="s">
        <v>1</v>
      </c>
      <c r="HN3" s="62" t="s">
        <v>2</v>
      </c>
      <c r="HO3" s="63">
        <v>2011</v>
      </c>
      <c r="HP3" s="63">
        <v>2012</v>
      </c>
      <c r="HQ3" s="63">
        <v>2013</v>
      </c>
      <c r="HR3" s="63">
        <v>2014</v>
      </c>
      <c r="HS3" s="63">
        <v>2015</v>
      </c>
      <c r="HT3" s="63">
        <v>2016</v>
      </c>
      <c r="HU3" s="63">
        <v>2017</v>
      </c>
      <c r="HV3" s="64">
        <v>2018</v>
      </c>
      <c r="HW3" s="64">
        <v>2019</v>
      </c>
      <c r="HX3" s="64">
        <v>2020</v>
      </c>
      <c r="HY3" s="64">
        <v>2021</v>
      </c>
      <c r="HZ3" s="64">
        <v>2022</v>
      </c>
      <c r="IA3" s="64">
        <v>2023</v>
      </c>
      <c r="IB3" s="64">
        <v>2024</v>
      </c>
      <c r="ID3" s="61" t="s">
        <v>1</v>
      </c>
      <c r="IE3" s="62" t="s">
        <v>2</v>
      </c>
      <c r="IF3" s="63">
        <v>2011</v>
      </c>
      <c r="IG3" s="63">
        <v>2012</v>
      </c>
      <c r="IH3" s="63">
        <v>2013</v>
      </c>
      <c r="II3" s="63">
        <v>2014</v>
      </c>
      <c r="IJ3" s="63">
        <v>2015</v>
      </c>
      <c r="IK3" s="63">
        <v>2016</v>
      </c>
      <c r="IL3" s="63">
        <v>2017</v>
      </c>
      <c r="IM3" s="64">
        <v>2018</v>
      </c>
      <c r="IN3" s="64">
        <v>2019</v>
      </c>
      <c r="IO3" s="64">
        <v>2020</v>
      </c>
      <c r="IP3" s="64">
        <v>2021</v>
      </c>
      <c r="IQ3" s="64">
        <v>2022</v>
      </c>
      <c r="IR3" s="64">
        <v>2023</v>
      </c>
      <c r="IS3" s="64">
        <v>2024</v>
      </c>
      <c r="IT3" s="64">
        <v>2025</v>
      </c>
      <c r="IV3" s="61" t="s">
        <v>1</v>
      </c>
      <c r="IW3" s="62" t="s">
        <v>2</v>
      </c>
      <c r="IX3" s="63">
        <v>2011</v>
      </c>
      <c r="IY3" s="63">
        <v>2012</v>
      </c>
      <c r="IZ3" s="63">
        <v>2013</v>
      </c>
      <c r="JA3" s="63">
        <v>2014</v>
      </c>
      <c r="JB3" s="63">
        <v>2015</v>
      </c>
      <c r="JC3" s="63">
        <v>2016</v>
      </c>
      <c r="JD3" s="63">
        <v>2017</v>
      </c>
      <c r="JE3" s="64">
        <v>2018</v>
      </c>
      <c r="JF3" s="64">
        <v>2019</v>
      </c>
      <c r="JG3" s="64">
        <v>2020</v>
      </c>
      <c r="JH3" s="64">
        <v>2021</v>
      </c>
      <c r="JI3" s="64">
        <v>2022</v>
      </c>
      <c r="JJ3" s="64">
        <v>2023</v>
      </c>
      <c r="JK3" s="64">
        <v>2024</v>
      </c>
      <c r="JL3" s="64">
        <v>2025</v>
      </c>
      <c r="JN3" s="61" t="s">
        <v>1</v>
      </c>
      <c r="JO3" s="62" t="s">
        <v>2</v>
      </c>
      <c r="JP3" s="63">
        <v>2011</v>
      </c>
      <c r="JQ3" s="63">
        <v>2012</v>
      </c>
      <c r="JR3" s="63">
        <v>2013</v>
      </c>
      <c r="JS3" s="63">
        <v>2014</v>
      </c>
      <c r="JT3" s="63">
        <v>2015</v>
      </c>
      <c r="JU3" s="63">
        <v>2016</v>
      </c>
      <c r="JV3" s="63">
        <v>2017</v>
      </c>
      <c r="JW3" s="64">
        <v>2018</v>
      </c>
      <c r="JX3" s="64">
        <v>2019</v>
      </c>
      <c r="JY3" s="64">
        <v>2020</v>
      </c>
      <c r="JZ3" s="64">
        <v>2021</v>
      </c>
      <c r="KA3" s="64">
        <v>2022</v>
      </c>
      <c r="KB3" s="64">
        <v>2023</v>
      </c>
      <c r="KC3" s="64">
        <v>2024</v>
      </c>
      <c r="KD3" s="64">
        <v>2025</v>
      </c>
      <c r="KF3" s="61" t="s">
        <v>1</v>
      </c>
      <c r="KG3" s="62" t="s">
        <v>2</v>
      </c>
      <c r="KH3" s="63">
        <v>2011</v>
      </c>
      <c r="KI3" s="63">
        <v>2012</v>
      </c>
      <c r="KJ3" s="63">
        <v>2013</v>
      </c>
      <c r="KK3" s="63">
        <v>2014</v>
      </c>
      <c r="KL3" s="63">
        <v>2015</v>
      </c>
      <c r="KM3" s="63">
        <v>2016</v>
      </c>
      <c r="KN3" s="63">
        <v>2017</v>
      </c>
      <c r="KO3" s="64">
        <v>2018</v>
      </c>
      <c r="KP3" s="64">
        <v>2019</v>
      </c>
      <c r="KQ3" s="64">
        <v>2020</v>
      </c>
      <c r="KR3" s="64">
        <v>2021</v>
      </c>
      <c r="KS3" s="64">
        <v>2022</v>
      </c>
      <c r="KT3" s="64">
        <v>2023</v>
      </c>
      <c r="KU3" s="64">
        <v>2024</v>
      </c>
      <c r="KV3" s="64">
        <v>2025</v>
      </c>
      <c r="KX3" s="61" t="s">
        <v>1</v>
      </c>
      <c r="KY3" s="62" t="s">
        <v>2</v>
      </c>
      <c r="KZ3" s="63">
        <v>2011</v>
      </c>
      <c r="LA3" s="63">
        <v>2012</v>
      </c>
      <c r="LB3" s="63">
        <v>2013</v>
      </c>
      <c r="LC3" s="63">
        <v>2014</v>
      </c>
      <c r="LD3" s="63">
        <v>2015</v>
      </c>
      <c r="LE3" s="63">
        <v>2016</v>
      </c>
      <c r="LF3" s="63">
        <v>2017</v>
      </c>
      <c r="LG3" s="64">
        <v>2018</v>
      </c>
      <c r="LH3" s="64">
        <v>2019</v>
      </c>
      <c r="LI3" s="64">
        <v>2020</v>
      </c>
      <c r="LJ3" s="64">
        <v>2021</v>
      </c>
      <c r="LK3" s="64">
        <v>2022</v>
      </c>
      <c r="LL3" s="64">
        <v>2023</v>
      </c>
      <c r="LM3" s="64">
        <v>2024</v>
      </c>
      <c r="LN3" s="64">
        <v>2025</v>
      </c>
      <c r="LP3" s="61" t="s">
        <v>1</v>
      </c>
      <c r="LQ3" s="62" t="s">
        <v>2</v>
      </c>
      <c r="LR3" s="63">
        <v>2011</v>
      </c>
      <c r="LS3" s="63">
        <v>2012</v>
      </c>
      <c r="LT3" s="63">
        <v>2013</v>
      </c>
      <c r="LU3" s="63">
        <v>2014</v>
      </c>
      <c r="LV3" s="63">
        <v>2015</v>
      </c>
      <c r="LW3" s="63">
        <v>2016</v>
      </c>
      <c r="LX3" s="63">
        <v>2017</v>
      </c>
      <c r="LY3" s="64">
        <v>2018</v>
      </c>
      <c r="LZ3" s="64">
        <v>2019</v>
      </c>
      <c r="MA3" s="64">
        <v>2020</v>
      </c>
      <c r="MB3" s="64">
        <v>2021</v>
      </c>
      <c r="MC3" s="64">
        <v>2022</v>
      </c>
      <c r="MD3" s="64">
        <v>2023</v>
      </c>
      <c r="ME3" s="64">
        <v>2024</v>
      </c>
      <c r="MF3" s="64">
        <v>2025</v>
      </c>
      <c r="MH3" s="61" t="s">
        <v>1</v>
      </c>
      <c r="MI3" s="62" t="s">
        <v>2</v>
      </c>
      <c r="MJ3" s="63">
        <v>2011</v>
      </c>
      <c r="MK3" s="63">
        <v>2012</v>
      </c>
      <c r="ML3" s="63">
        <v>2013</v>
      </c>
      <c r="MM3" s="63">
        <v>2014</v>
      </c>
      <c r="MN3" s="63">
        <v>2015</v>
      </c>
      <c r="MO3" s="63">
        <v>2016</v>
      </c>
      <c r="MP3" s="63">
        <v>2017</v>
      </c>
      <c r="MQ3" s="64">
        <v>2018</v>
      </c>
      <c r="MR3" s="64">
        <v>2019</v>
      </c>
      <c r="MS3" s="64">
        <v>2020</v>
      </c>
      <c r="MT3" s="64">
        <v>2021</v>
      </c>
      <c r="MU3" s="64">
        <v>2022</v>
      </c>
      <c r="MV3" s="64">
        <v>2023</v>
      </c>
      <c r="MW3" s="64">
        <v>2024</v>
      </c>
      <c r="MX3" s="64">
        <v>2025</v>
      </c>
      <c r="MZ3" s="61" t="s">
        <v>1</v>
      </c>
      <c r="NA3" s="62" t="s">
        <v>2</v>
      </c>
      <c r="NB3" s="63">
        <v>2011</v>
      </c>
      <c r="NC3" s="63">
        <v>2012</v>
      </c>
      <c r="ND3" s="63">
        <v>2013</v>
      </c>
      <c r="NE3" s="63">
        <v>2014</v>
      </c>
      <c r="NF3" s="63">
        <v>2015</v>
      </c>
      <c r="NG3" s="63">
        <v>2016</v>
      </c>
      <c r="NH3" s="63">
        <v>2017</v>
      </c>
      <c r="NI3" s="64">
        <v>2018</v>
      </c>
      <c r="NJ3" s="64">
        <v>2019</v>
      </c>
      <c r="NK3" s="64">
        <v>2020</v>
      </c>
      <c r="NL3" s="64">
        <v>2021</v>
      </c>
      <c r="NM3" s="64">
        <v>2022</v>
      </c>
      <c r="NN3" s="64">
        <v>2023</v>
      </c>
      <c r="NO3" s="64">
        <v>2024</v>
      </c>
      <c r="NP3" s="64">
        <v>2025</v>
      </c>
      <c r="NR3" s="61" t="s">
        <v>1</v>
      </c>
      <c r="NS3" s="62" t="s">
        <v>2</v>
      </c>
      <c r="NT3" s="63">
        <v>2011</v>
      </c>
      <c r="NU3" s="63">
        <v>2012</v>
      </c>
      <c r="NV3" s="63">
        <v>2013</v>
      </c>
      <c r="NW3" s="63">
        <v>2014</v>
      </c>
      <c r="NX3" s="63">
        <v>2015</v>
      </c>
      <c r="NY3" s="63">
        <v>2016</v>
      </c>
      <c r="NZ3" s="63">
        <v>2017</v>
      </c>
      <c r="OA3" s="64">
        <v>2018</v>
      </c>
      <c r="OB3" s="64">
        <v>2019</v>
      </c>
      <c r="OC3" s="64">
        <v>2020</v>
      </c>
      <c r="OD3" s="64">
        <v>2021</v>
      </c>
      <c r="OE3" s="64">
        <v>2022</v>
      </c>
      <c r="OF3" s="64">
        <v>2023</v>
      </c>
      <c r="OG3" s="64">
        <v>2024</v>
      </c>
      <c r="OH3" s="64">
        <v>2025</v>
      </c>
      <c r="OJ3" s="61" t="s">
        <v>1</v>
      </c>
      <c r="OK3" s="62" t="s">
        <v>2</v>
      </c>
      <c r="OL3" s="63">
        <v>2011</v>
      </c>
      <c r="OM3" s="63">
        <v>2012</v>
      </c>
      <c r="ON3" s="63">
        <v>2013</v>
      </c>
      <c r="OO3" s="63">
        <v>2014</v>
      </c>
      <c r="OP3" s="63">
        <v>2015</v>
      </c>
      <c r="OQ3" s="63">
        <v>2016</v>
      </c>
      <c r="OR3" s="63">
        <v>2017</v>
      </c>
      <c r="OS3" s="64">
        <v>2018</v>
      </c>
      <c r="OT3" s="64">
        <v>2019</v>
      </c>
      <c r="OU3" s="64">
        <v>2020</v>
      </c>
      <c r="OV3" s="64">
        <v>2021</v>
      </c>
      <c r="OW3" s="64">
        <v>2022</v>
      </c>
      <c r="OX3" s="64">
        <v>2023</v>
      </c>
      <c r="OY3" s="64">
        <v>2024</v>
      </c>
      <c r="OZ3" s="64">
        <v>2025</v>
      </c>
      <c r="PB3" s="61" t="s">
        <v>1</v>
      </c>
      <c r="PC3" s="62" t="s">
        <v>2</v>
      </c>
      <c r="PD3" s="63">
        <v>2011</v>
      </c>
      <c r="PE3" s="63">
        <v>2012</v>
      </c>
      <c r="PF3" s="63">
        <v>2013</v>
      </c>
      <c r="PG3" s="63">
        <v>2014</v>
      </c>
      <c r="PH3" s="63">
        <v>2015</v>
      </c>
      <c r="PI3" s="63">
        <v>2016</v>
      </c>
      <c r="PJ3" s="63">
        <v>2017</v>
      </c>
      <c r="PK3" s="64">
        <v>2018</v>
      </c>
      <c r="PL3" s="64">
        <v>2019</v>
      </c>
      <c r="PM3" s="64">
        <v>2020</v>
      </c>
      <c r="PN3" s="64">
        <v>2021</v>
      </c>
      <c r="PO3" s="64">
        <v>2022</v>
      </c>
      <c r="PP3" s="64">
        <v>2023</v>
      </c>
      <c r="PQ3" s="64">
        <v>2024</v>
      </c>
      <c r="PR3" s="64">
        <v>2025</v>
      </c>
      <c r="PT3" s="128" t="s">
        <v>1</v>
      </c>
      <c r="PU3" s="129" t="s">
        <v>2</v>
      </c>
      <c r="PV3" s="130">
        <v>2011</v>
      </c>
      <c r="PW3" s="130">
        <v>2012</v>
      </c>
      <c r="PX3" s="130">
        <v>2013</v>
      </c>
      <c r="PY3" s="130">
        <v>2014</v>
      </c>
      <c r="PZ3" s="130">
        <v>2015</v>
      </c>
      <c r="QA3" s="130">
        <v>2016</v>
      </c>
      <c r="QB3" s="130">
        <v>2017</v>
      </c>
      <c r="QC3" s="131">
        <v>2018</v>
      </c>
      <c r="QD3" s="131">
        <v>2019</v>
      </c>
      <c r="QE3" s="131">
        <v>2020</v>
      </c>
      <c r="QF3" s="131">
        <v>2021</v>
      </c>
      <c r="QG3" s="131">
        <v>2022</v>
      </c>
      <c r="QH3" s="131">
        <v>2023</v>
      </c>
      <c r="QI3" s="131">
        <v>2024</v>
      </c>
      <c r="QJ3" s="131">
        <v>2025</v>
      </c>
      <c r="QL3" s="61" t="s">
        <v>1</v>
      </c>
      <c r="QM3" s="62" t="s">
        <v>2</v>
      </c>
      <c r="QN3" s="63">
        <v>2011</v>
      </c>
      <c r="QO3" s="63">
        <v>2012</v>
      </c>
      <c r="QP3" s="63">
        <v>2013</v>
      </c>
      <c r="QQ3" s="63">
        <v>2014</v>
      </c>
      <c r="QR3" s="63">
        <v>2015</v>
      </c>
      <c r="QS3" s="63">
        <v>2016</v>
      </c>
      <c r="QT3" s="63">
        <v>2017</v>
      </c>
      <c r="QU3" s="64">
        <v>2018</v>
      </c>
      <c r="QV3" s="64">
        <v>2019</v>
      </c>
      <c r="QW3" s="64">
        <v>2020</v>
      </c>
      <c r="QX3" s="64">
        <v>2021</v>
      </c>
      <c r="QY3" s="64">
        <v>2022</v>
      </c>
      <c r="QZ3" s="64">
        <v>2023</v>
      </c>
      <c r="RA3" s="64">
        <v>2024</v>
      </c>
      <c r="RB3" s="64">
        <v>2025</v>
      </c>
      <c r="RD3" s="61" t="s">
        <v>1</v>
      </c>
      <c r="RE3" s="62" t="s">
        <v>2</v>
      </c>
      <c r="RF3" s="63">
        <v>2011</v>
      </c>
      <c r="RG3" s="63">
        <v>2012</v>
      </c>
      <c r="RH3" s="63">
        <v>2013</v>
      </c>
      <c r="RI3" s="63">
        <v>2014</v>
      </c>
      <c r="RJ3" s="63">
        <v>2015</v>
      </c>
      <c r="RK3" s="63">
        <v>2016</v>
      </c>
      <c r="RL3" s="63">
        <v>2017</v>
      </c>
      <c r="RM3" s="64">
        <v>2018</v>
      </c>
      <c r="RN3" s="64">
        <v>2019</v>
      </c>
      <c r="RO3" s="64">
        <v>2020</v>
      </c>
      <c r="RP3" s="64">
        <v>2021</v>
      </c>
      <c r="RQ3" s="64">
        <v>2022</v>
      </c>
      <c r="RR3" s="64">
        <v>2023</v>
      </c>
      <c r="RS3" s="64">
        <v>2024</v>
      </c>
      <c r="RT3" s="64">
        <v>2025</v>
      </c>
      <c r="RV3" s="61" t="s">
        <v>1</v>
      </c>
      <c r="RW3" s="62" t="s">
        <v>2</v>
      </c>
      <c r="RX3" s="63">
        <v>2011</v>
      </c>
      <c r="RY3" s="63">
        <v>2012</v>
      </c>
      <c r="RZ3" s="63">
        <v>2013</v>
      </c>
      <c r="SA3" s="63">
        <v>2014</v>
      </c>
      <c r="SB3" s="63">
        <v>2015</v>
      </c>
      <c r="SC3" s="63">
        <v>2016</v>
      </c>
      <c r="SD3" s="63">
        <v>2017</v>
      </c>
      <c r="SE3" s="64">
        <v>2018</v>
      </c>
      <c r="SF3" s="64">
        <v>2019</v>
      </c>
      <c r="SG3" s="64">
        <v>2020</v>
      </c>
      <c r="SH3" s="64">
        <v>2021</v>
      </c>
      <c r="SI3" s="64">
        <v>2022</v>
      </c>
      <c r="SJ3" s="64">
        <v>2023</v>
      </c>
      <c r="SK3" s="64">
        <v>2024</v>
      </c>
      <c r="SL3" s="64">
        <v>2025</v>
      </c>
      <c r="SN3" s="61" t="s">
        <v>1</v>
      </c>
      <c r="SO3" s="62" t="s">
        <v>2</v>
      </c>
      <c r="SP3" s="63">
        <v>2011</v>
      </c>
      <c r="SQ3" s="63">
        <v>2012</v>
      </c>
      <c r="SR3" s="63">
        <v>2013</v>
      </c>
      <c r="SS3" s="63">
        <v>2014</v>
      </c>
      <c r="ST3" s="63">
        <v>2015</v>
      </c>
      <c r="SU3" s="63">
        <v>2016</v>
      </c>
      <c r="SV3" s="63">
        <v>2017</v>
      </c>
      <c r="SW3" s="64">
        <v>2018</v>
      </c>
      <c r="SX3" s="64">
        <v>2019</v>
      </c>
      <c r="SY3" s="64">
        <v>2020</v>
      </c>
      <c r="SZ3" s="64">
        <v>2021</v>
      </c>
      <c r="TA3" s="64">
        <v>2022</v>
      </c>
      <c r="TB3" s="64">
        <v>2023</v>
      </c>
      <c r="TC3" s="64">
        <v>2024</v>
      </c>
      <c r="TD3" s="64">
        <v>2025</v>
      </c>
      <c r="TF3" s="61" t="s">
        <v>1</v>
      </c>
      <c r="TG3" s="62" t="s">
        <v>2</v>
      </c>
      <c r="TH3" s="63">
        <v>2011</v>
      </c>
      <c r="TI3" s="63">
        <v>2012</v>
      </c>
      <c r="TJ3" s="63">
        <v>2013</v>
      </c>
      <c r="TK3" s="63">
        <v>2014</v>
      </c>
      <c r="TL3" s="63">
        <v>2015</v>
      </c>
      <c r="TM3" s="63">
        <v>2016</v>
      </c>
      <c r="TN3" s="63">
        <v>2017</v>
      </c>
      <c r="TO3" s="64">
        <v>2018</v>
      </c>
      <c r="TP3" s="64">
        <v>2019</v>
      </c>
      <c r="TQ3" s="64">
        <v>2020</v>
      </c>
      <c r="TR3" s="64">
        <v>2021</v>
      </c>
      <c r="TS3" s="64">
        <v>2022</v>
      </c>
      <c r="TT3" s="64">
        <v>2023</v>
      </c>
      <c r="TU3" s="64">
        <v>2024</v>
      </c>
      <c r="TV3" s="64">
        <v>2025</v>
      </c>
      <c r="TX3" s="61" t="s">
        <v>1</v>
      </c>
      <c r="TY3" s="62" t="s">
        <v>2</v>
      </c>
      <c r="TZ3" s="63">
        <v>2011</v>
      </c>
      <c r="UA3" s="63">
        <v>2012</v>
      </c>
      <c r="UB3" s="63">
        <v>2013</v>
      </c>
      <c r="UC3" s="63">
        <v>2014</v>
      </c>
      <c r="UD3" s="63">
        <v>2015</v>
      </c>
      <c r="UE3" s="63">
        <v>2016</v>
      </c>
      <c r="UF3" s="63">
        <v>2017</v>
      </c>
      <c r="UG3" s="64">
        <v>2018</v>
      </c>
      <c r="UH3" s="64">
        <v>2019</v>
      </c>
      <c r="UI3" s="64">
        <v>2020</v>
      </c>
      <c r="UJ3" s="64">
        <v>2021</v>
      </c>
      <c r="UK3" s="64">
        <v>2022</v>
      </c>
      <c r="UL3" s="64">
        <v>2023</v>
      </c>
      <c r="UM3" s="64">
        <v>2024</v>
      </c>
      <c r="UN3" s="64">
        <v>2025</v>
      </c>
      <c r="UO3" s="64">
        <v>2026</v>
      </c>
      <c r="UQ3" s="61" t="s">
        <v>1</v>
      </c>
      <c r="UR3" s="62" t="s">
        <v>2</v>
      </c>
      <c r="US3" s="63">
        <v>2011</v>
      </c>
      <c r="UT3" s="63">
        <v>2012</v>
      </c>
      <c r="UU3" s="63">
        <v>2013</v>
      </c>
      <c r="UV3" s="63">
        <v>2014</v>
      </c>
      <c r="UW3" s="63">
        <v>2015</v>
      </c>
      <c r="UX3" s="63">
        <v>2016</v>
      </c>
      <c r="UY3" s="63">
        <v>2017</v>
      </c>
      <c r="UZ3" s="64">
        <v>2018</v>
      </c>
      <c r="VA3" s="64">
        <v>2019</v>
      </c>
      <c r="VB3" s="64">
        <v>2020</v>
      </c>
      <c r="VC3" s="64">
        <v>2021</v>
      </c>
      <c r="VD3" s="64">
        <v>2022</v>
      </c>
      <c r="VE3" s="64">
        <v>2023</v>
      </c>
      <c r="VF3" s="64">
        <v>2024</v>
      </c>
      <c r="VG3" s="64">
        <v>2025</v>
      </c>
      <c r="VH3" s="64">
        <v>2026</v>
      </c>
      <c r="VJ3" s="61" t="s">
        <v>1</v>
      </c>
      <c r="VK3" s="62" t="s">
        <v>2</v>
      </c>
      <c r="VL3" s="63">
        <v>2011</v>
      </c>
      <c r="VM3" s="63">
        <v>2012</v>
      </c>
      <c r="VN3" s="63">
        <v>2013</v>
      </c>
      <c r="VO3" s="63">
        <v>2014</v>
      </c>
      <c r="VP3" s="63">
        <v>2015</v>
      </c>
      <c r="VQ3" s="63">
        <v>2016</v>
      </c>
      <c r="VR3" s="63">
        <v>2017</v>
      </c>
      <c r="VS3" s="64">
        <v>2018</v>
      </c>
      <c r="VT3" s="64">
        <v>2019</v>
      </c>
      <c r="VU3" s="64">
        <v>2020</v>
      </c>
      <c r="VV3" s="64">
        <v>2021</v>
      </c>
      <c r="VW3" s="64">
        <v>2022</v>
      </c>
      <c r="VX3" s="64">
        <v>2023</v>
      </c>
      <c r="VY3" s="64">
        <v>2024</v>
      </c>
      <c r="VZ3" s="64">
        <v>2025</v>
      </c>
      <c r="WA3" s="64">
        <v>2026</v>
      </c>
      <c r="WC3" s="61" t="s">
        <v>1</v>
      </c>
      <c r="WD3" s="62" t="s">
        <v>2</v>
      </c>
      <c r="WE3" s="63">
        <v>2011</v>
      </c>
      <c r="WF3" s="63">
        <v>2012</v>
      </c>
      <c r="WG3" s="63">
        <v>2013</v>
      </c>
      <c r="WH3" s="63">
        <v>2014</v>
      </c>
      <c r="WI3" s="63">
        <v>2015</v>
      </c>
      <c r="WJ3" s="63">
        <v>2016</v>
      </c>
      <c r="WK3" s="63">
        <v>2017</v>
      </c>
      <c r="WL3" s="64">
        <v>2018</v>
      </c>
      <c r="WM3" s="64">
        <v>2019</v>
      </c>
      <c r="WN3" s="64">
        <v>2020</v>
      </c>
      <c r="WO3" s="64">
        <v>2021</v>
      </c>
      <c r="WP3" s="64">
        <v>2022</v>
      </c>
      <c r="WQ3" s="64">
        <v>2023</v>
      </c>
      <c r="WR3" s="64">
        <v>2024</v>
      </c>
      <c r="WS3" s="64">
        <v>2025</v>
      </c>
      <c r="WT3" s="64">
        <v>2026</v>
      </c>
      <c r="WU3" s="99"/>
      <c r="XB3" s="61" t="s">
        <v>1</v>
      </c>
      <c r="XC3" s="62" t="s">
        <v>2</v>
      </c>
      <c r="XD3" s="63">
        <v>2011</v>
      </c>
      <c r="XE3" s="63">
        <v>2012</v>
      </c>
      <c r="XF3" s="63">
        <v>2013</v>
      </c>
      <c r="XG3" s="63">
        <v>2014</v>
      </c>
      <c r="XH3" s="63">
        <v>2015</v>
      </c>
      <c r="XI3" s="63">
        <v>2016</v>
      </c>
      <c r="XJ3" s="63">
        <v>2017</v>
      </c>
      <c r="XK3" s="64">
        <v>2018</v>
      </c>
      <c r="XL3" s="64">
        <v>2019</v>
      </c>
      <c r="XM3" s="64">
        <v>2020</v>
      </c>
      <c r="XN3" s="64">
        <v>2021</v>
      </c>
      <c r="XO3" s="64">
        <v>2022</v>
      </c>
      <c r="XP3" s="64">
        <v>2023</v>
      </c>
      <c r="XQ3" s="64">
        <v>2024</v>
      </c>
      <c r="XR3" s="64">
        <v>2025</v>
      </c>
      <c r="XS3" s="64">
        <v>2026</v>
      </c>
      <c r="XU3" s="61" t="s">
        <v>1</v>
      </c>
      <c r="XV3" s="62" t="s">
        <v>2</v>
      </c>
      <c r="XW3" s="63">
        <v>2011</v>
      </c>
      <c r="XX3" s="63">
        <v>2012</v>
      </c>
      <c r="XY3" s="63">
        <v>2013</v>
      </c>
      <c r="XZ3" s="63">
        <v>2014</v>
      </c>
      <c r="YA3" s="63">
        <v>2015</v>
      </c>
      <c r="YB3" s="63">
        <v>2016</v>
      </c>
      <c r="YC3" s="63">
        <v>2017</v>
      </c>
      <c r="YD3" s="64">
        <v>2018</v>
      </c>
      <c r="YE3" s="64">
        <v>2019</v>
      </c>
      <c r="YF3" s="64">
        <v>2020</v>
      </c>
      <c r="YG3" s="64">
        <v>2021</v>
      </c>
      <c r="YH3" s="64">
        <v>2022</v>
      </c>
      <c r="YI3" s="64">
        <v>2023</v>
      </c>
      <c r="YJ3" s="64">
        <v>2024</v>
      </c>
      <c r="YK3" s="64">
        <v>2025</v>
      </c>
      <c r="YL3" s="64">
        <v>2026</v>
      </c>
      <c r="YN3" s="61" t="s">
        <v>1</v>
      </c>
      <c r="YO3" s="62" t="s">
        <v>2</v>
      </c>
      <c r="YP3" s="63">
        <v>2011</v>
      </c>
      <c r="YQ3" s="63">
        <v>2012</v>
      </c>
      <c r="YR3" s="63">
        <v>2013</v>
      </c>
      <c r="YS3" s="63">
        <v>2014</v>
      </c>
      <c r="YT3" s="63">
        <v>2015</v>
      </c>
      <c r="YU3" s="63">
        <v>2016</v>
      </c>
      <c r="YV3" s="63">
        <v>2017</v>
      </c>
      <c r="YW3" s="64">
        <v>2018</v>
      </c>
      <c r="YX3" s="64">
        <v>2019</v>
      </c>
      <c r="YY3" s="64">
        <v>2020</v>
      </c>
      <c r="YZ3" s="64">
        <v>2021</v>
      </c>
      <c r="ZA3" s="64">
        <v>2022</v>
      </c>
      <c r="ZB3" s="64">
        <v>2023</v>
      </c>
      <c r="ZC3" s="64">
        <v>2024</v>
      </c>
      <c r="ZD3" s="64">
        <v>2025</v>
      </c>
      <c r="ZE3" s="64">
        <v>2026</v>
      </c>
      <c r="ZK3" s="61" t="s">
        <v>1</v>
      </c>
      <c r="ZL3" s="62" t="s">
        <v>2</v>
      </c>
      <c r="ZM3" s="63">
        <v>2011</v>
      </c>
      <c r="ZN3" s="63">
        <v>2012</v>
      </c>
      <c r="ZO3" s="63">
        <v>2013</v>
      </c>
      <c r="ZP3" s="63">
        <v>2014</v>
      </c>
      <c r="ZQ3" s="63">
        <v>2015</v>
      </c>
      <c r="ZR3" s="63">
        <v>2016</v>
      </c>
      <c r="ZS3" s="63">
        <v>2017</v>
      </c>
      <c r="ZT3" s="64">
        <v>2018</v>
      </c>
      <c r="ZU3" s="64">
        <v>2019</v>
      </c>
      <c r="ZV3" s="64">
        <v>2020</v>
      </c>
      <c r="ZW3" s="64">
        <v>2021</v>
      </c>
      <c r="ZX3" s="64">
        <v>2022</v>
      </c>
      <c r="ZY3" s="64">
        <v>2023</v>
      </c>
      <c r="ZZ3" s="64">
        <v>2024</v>
      </c>
      <c r="AAA3" s="64">
        <v>2025</v>
      </c>
      <c r="AAB3" s="64">
        <v>2026</v>
      </c>
      <c r="AAJ3" s="61" t="s">
        <v>1</v>
      </c>
      <c r="AAK3" s="62" t="s">
        <v>2</v>
      </c>
      <c r="AAL3" s="63">
        <v>2011</v>
      </c>
      <c r="AAM3" s="63">
        <v>2012</v>
      </c>
      <c r="AAN3" s="63">
        <v>2013</v>
      </c>
      <c r="AAO3" s="63">
        <v>2014</v>
      </c>
      <c r="AAP3" s="63">
        <v>2015</v>
      </c>
      <c r="AAQ3" s="63">
        <v>2016</v>
      </c>
      <c r="AAR3" s="63">
        <v>2017</v>
      </c>
      <c r="AAS3" s="64">
        <v>2018</v>
      </c>
      <c r="AAT3" s="64">
        <v>2019</v>
      </c>
      <c r="AAU3" s="64">
        <v>2020</v>
      </c>
      <c r="AAV3" s="64">
        <v>2021</v>
      </c>
      <c r="AAW3" s="64">
        <v>2022</v>
      </c>
      <c r="AAX3" s="64">
        <v>2023</v>
      </c>
      <c r="AAY3" s="64">
        <v>2024</v>
      </c>
      <c r="AAZ3" s="64">
        <v>2025</v>
      </c>
      <c r="ABA3" s="64">
        <v>2026</v>
      </c>
      <c r="ABN3" s="61" t="s">
        <v>1</v>
      </c>
      <c r="ABO3" s="62" t="s">
        <v>2</v>
      </c>
      <c r="ABP3" s="63">
        <v>2011</v>
      </c>
      <c r="ABQ3" s="63">
        <v>2012</v>
      </c>
      <c r="ABR3" s="63">
        <v>2013</v>
      </c>
      <c r="ABS3" s="63">
        <v>2014</v>
      </c>
      <c r="ABT3" s="63">
        <v>2015</v>
      </c>
      <c r="ABU3" s="63">
        <v>2016</v>
      </c>
      <c r="ABV3" s="63">
        <v>2017</v>
      </c>
      <c r="ABW3" s="64">
        <v>2018</v>
      </c>
      <c r="ABX3" s="64">
        <v>2019</v>
      </c>
      <c r="ABY3" s="64">
        <v>2020</v>
      </c>
      <c r="ABZ3" s="64">
        <v>2021</v>
      </c>
      <c r="ACA3" s="64">
        <v>2022</v>
      </c>
      <c r="ACB3" s="64">
        <v>2023</v>
      </c>
      <c r="ACC3" s="64">
        <v>2024</v>
      </c>
      <c r="ACD3" s="64">
        <v>2025</v>
      </c>
      <c r="ACE3" s="64">
        <v>2026</v>
      </c>
      <c r="ACG3" s="61" t="s">
        <v>1</v>
      </c>
      <c r="ACH3" s="62" t="s">
        <v>2</v>
      </c>
      <c r="ACI3" s="63">
        <v>2011</v>
      </c>
      <c r="ACJ3" s="63">
        <v>2012</v>
      </c>
      <c r="ACK3" s="63">
        <v>2013</v>
      </c>
      <c r="ACL3" s="63">
        <v>2014</v>
      </c>
      <c r="ACM3" s="63">
        <v>2015</v>
      </c>
      <c r="ACN3" s="63">
        <v>2016</v>
      </c>
      <c r="ACO3" s="63">
        <v>2017</v>
      </c>
      <c r="ACP3" s="64">
        <v>2018</v>
      </c>
      <c r="ACQ3" s="64">
        <v>2019</v>
      </c>
      <c r="ACR3" s="64">
        <v>2020</v>
      </c>
      <c r="ACS3" s="64">
        <v>2021</v>
      </c>
      <c r="ACT3" s="64">
        <v>2022</v>
      </c>
      <c r="ACU3" s="64">
        <v>2023</v>
      </c>
      <c r="ACV3" s="64">
        <v>2024</v>
      </c>
      <c r="ACW3" s="64">
        <v>2025</v>
      </c>
      <c r="ACX3" s="64">
        <v>2026</v>
      </c>
    </row>
    <row r="4" spans="1:778" x14ac:dyDescent="0.3">
      <c r="A4" s="7" t="s">
        <v>3</v>
      </c>
      <c r="B4" s="8"/>
      <c r="C4" s="9"/>
      <c r="D4" s="10"/>
      <c r="E4" s="10"/>
      <c r="F4" s="11"/>
      <c r="G4" s="11"/>
      <c r="H4" s="11"/>
      <c r="I4" s="11"/>
      <c r="J4" s="11"/>
      <c r="K4" s="11"/>
      <c r="L4" s="11"/>
      <c r="M4" s="11"/>
      <c r="N4" s="11"/>
      <c r="Q4" s="7" t="s">
        <v>3</v>
      </c>
      <c r="R4" s="8"/>
      <c r="S4" s="9"/>
      <c r="T4" s="10"/>
      <c r="U4" s="10"/>
      <c r="V4" s="11"/>
      <c r="W4" s="11"/>
      <c r="X4" s="11"/>
      <c r="Y4" s="11"/>
      <c r="Z4" s="11"/>
      <c r="AA4" s="11"/>
      <c r="AB4" s="11"/>
      <c r="AC4" s="11"/>
      <c r="AD4" s="11"/>
      <c r="AH4" s="7" t="s">
        <v>3</v>
      </c>
      <c r="AI4" s="8"/>
      <c r="AJ4" s="9"/>
      <c r="AK4" s="10"/>
      <c r="AL4" s="10"/>
      <c r="AM4" s="11"/>
      <c r="AN4" s="11"/>
      <c r="AO4" s="11"/>
      <c r="AP4" s="11"/>
      <c r="AQ4" s="11"/>
      <c r="AR4" s="11"/>
      <c r="AS4" s="11"/>
      <c r="AT4" s="11"/>
      <c r="AU4" s="11"/>
      <c r="AY4" s="7" t="s">
        <v>41</v>
      </c>
      <c r="AZ4" s="8"/>
      <c r="BA4" s="9"/>
      <c r="BB4" s="10"/>
      <c r="BC4" s="10"/>
      <c r="BD4" s="11"/>
      <c r="BE4" s="11"/>
      <c r="BF4" s="11"/>
      <c r="BG4" s="11"/>
      <c r="BH4" s="11"/>
      <c r="BI4" s="11"/>
      <c r="BJ4" s="11"/>
      <c r="BK4" s="11"/>
      <c r="BL4" s="11"/>
      <c r="BP4" s="7" t="s">
        <v>41</v>
      </c>
      <c r="BQ4" s="8"/>
      <c r="BR4" s="9"/>
      <c r="BS4" s="10"/>
      <c r="BT4" s="10"/>
      <c r="BU4" s="11"/>
      <c r="BV4" s="11"/>
      <c r="BW4" s="11"/>
      <c r="BX4" s="11"/>
      <c r="BY4" s="11"/>
      <c r="BZ4" s="11"/>
      <c r="CA4" s="11"/>
      <c r="CB4" s="11"/>
      <c r="CC4" s="11"/>
      <c r="CG4" s="7"/>
      <c r="CH4" s="8"/>
      <c r="CI4" s="9"/>
      <c r="CJ4" s="10"/>
      <c r="CK4" s="10"/>
      <c r="CL4" s="11"/>
      <c r="CM4" s="11"/>
      <c r="CN4" s="11"/>
      <c r="CO4" s="11"/>
      <c r="CP4" s="11"/>
      <c r="CQ4" s="11"/>
      <c r="CR4" s="11"/>
      <c r="CS4" s="11"/>
      <c r="CT4" s="11"/>
      <c r="CX4" s="7"/>
      <c r="CY4" s="8"/>
      <c r="CZ4" s="9"/>
      <c r="DA4" s="10"/>
      <c r="DB4" s="10"/>
      <c r="DC4" s="11"/>
      <c r="DD4" s="11"/>
      <c r="DE4" s="11"/>
      <c r="DF4" s="11"/>
      <c r="DG4" s="11"/>
      <c r="DH4" s="11"/>
      <c r="DI4" s="11"/>
      <c r="DJ4" s="11"/>
      <c r="DK4" s="11"/>
      <c r="DO4" s="7"/>
      <c r="DP4" s="8"/>
      <c r="DQ4" s="9"/>
      <c r="DR4" s="10"/>
      <c r="DS4" s="10"/>
      <c r="DT4" s="11"/>
      <c r="DU4" s="11"/>
      <c r="DV4" s="11"/>
      <c r="DW4" s="11"/>
      <c r="DX4" s="11"/>
      <c r="DY4" s="11"/>
      <c r="DZ4" s="11"/>
      <c r="EA4" s="11"/>
      <c r="EB4" s="11"/>
      <c r="EF4" s="7" t="s">
        <v>58</v>
      </c>
      <c r="EG4" s="8"/>
      <c r="EH4" s="9"/>
      <c r="EI4" s="10"/>
      <c r="EJ4" s="10"/>
      <c r="EK4" s="11"/>
      <c r="EL4" s="11"/>
      <c r="EM4" s="11"/>
      <c r="EN4" s="11"/>
      <c r="EO4" s="11"/>
      <c r="EP4" s="11"/>
      <c r="EQ4" s="11"/>
      <c r="ER4" s="11"/>
      <c r="ES4" s="11"/>
      <c r="EW4" s="7" t="s">
        <v>58</v>
      </c>
      <c r="EX4" s="8"/>
      <c r="EY4" s="9"/>
      <c r="EZ4" s="10"/>
      <c r="FA4" s="10"/>
      <c r="FB4" s="11"/>
      <c r="FC4" s="11"/>
      <c r="FD4" s="11"/>
      <c r="FE4" s="11"/>
      <c r="FF4" s="11"/>
      <c r="FG4" s="11"/>
      <c r="FH4" s="11"/>
      <c r="FI4" s="11"/>
      <c r="FJ4" s="11"/>
      <c r="FN4" s="7" t="s">
        <v>58</v>
      </c>
      <c r="FO4" s="8"/>
      <c r="FP4" s="9"/>
      <c r="FQ4" s="10"/>
      <c r="FR4" s="10"/>
      <c r="FS4" s="11"/>
      <c r="FT4" s="11"/>
      <c r="FU4" s="11"/>
      <c r="FV4" s="11"/>
      <c r="FW4" s="11"/>
      <c r="FX4" s="11"/>
      <c r="FY4" s="11"/>
      <c r="FZ4" s="11"/>
      <c r="GA4" s="11"/>
      <c r="GE4" s="7" t="s">
        <v>63</v>
      </c>
      <c r="GF4" s="8"/>
      <c r="GG4" s="9"/>
      <c r="GH4" s="10"/>
      <c r="GI4" s="10"/>
      <c r="GJ4" s="11"/>
      <c r="GK4" s="11"/>
      <c r="GL4" s="11"/>
      <c r="GM4" s="11"/>
      <c r="GN4" s="11"/>
      <c r="GO4" s="11"/>
      <c r="GP4" s="11"/>
      <c r="GQ4" s="11"/>
      <c r="GR4" s="11"/>
      <c r="GS4"/>
      <c r="GT4"/>
      <c r="GV4" s="7" t="s">
        <v>69</v>
      </c>
      <c r="GW4" s="8"/>
      <c r="GX4" s="9"/>
      <c r="GY4" s="10"/>
      <c r="GZ4" s="10"/>
      <c r="HA4" s="11"/>
      <c r="HB4" s="11"/>
      <c r="HC4" s="11"/>
      <c r="HD4" s="11"/>
      <c r="HE4" s="11"/>
      <c r="HF4" s="11"/>
      <c r="HG4" s="11"/>
      <c r="HH4" s="11"/>
      <c r="HI4" s="11"/>
      <c r="HM4" s="7" t="s">
        <v>69</v>
      </c>
      <c r="HN4" s="8"/>
      <c r="HO4" s="9"/>
      <c r="HP4" s="10"/>
      <c r="HQ4" s="10"/>
      <c r="HR4" s="11"/>
      <c r="HS4" s="11"/>
      <c r="HT4" s="11"/>
      <c r="HU4" s="11"/>
      <c r="HV4" s="11"/>
      <c r="HW4" s="11"/>
      <c r="HX4" s="11"/>
      <c r="HY4" s="11"/>
      <c r="HZ4" s="11"/>
      <c r="ID4" s="7" t="s">
        <v>69</v>
      </c>
      <c r="IE4" s="8"/>
      <c r="IF4" s="9"/>
      <c r="IG4" s="10"/>
      <c r="IH4" s="10"/>
      <c r="II4" s="11"/>
      <c r="IJ4" s="11"/>
      <c r="IK4" s="11"/>
      <c r="IL4" s="11"/>
      <c r="IM4" s="11"/>
      <c r="IN4" s="11"/>
      <c r="IO4" s="11"/>
      <c r="IP4" s="11"/>
      <c r="IQ4" s="11"/>
      <c r="IV4" s="7" t="s">
        <v>69</v>
      </c>
      <c r="IW4" s="8"/>
      <c r="IX4" s="9"/>
      <c r="IY4" s="10"/>
      <c r="IZ4" s="10"/>
      <c r="JA4" s="11"/>
      <c r="JB4" s="11"/>
      <c r="JC4" s="11"/>
      <c r="JD4" s="11"/>
      <c r="JE4" s="11"/>
      <c r="JF4" s="11"/>
      <c r="JG4" s="11"/>
      <c r="JH4" s="11"/>
      <c r="JI4" s="11"/>
      <c r="JN4" s="7" t="s">
        <v>69</v>
      </c>
      <c r="JO4" s="8"/>
      <c r="JP4" s="9"/>
      <c r="JQ4" s="10"/>
      <c r="JR4" s="10"/>
      <c r="JS4" s="11"/>
      <c r="JT4" s="11"/>
      <c r="JU4" s="11"/>
      <c r="JV4" s="11"/>
      <c r="JW4" s="11"/>
      <c r="JX4" s="11"/>
      <c r="JY4" s="11"/>
      <c r="JZ4" s="11"/>
      <c r="KA4" s="11"/>
      <c r="KF4" s="7" t="s">
        <v>69</v>
      </c>
      <c r="KG4" s="8"/>
      <c r="KH4" s="9"/>
      <c r="KI4" s="10"/>
      <c r="KJ4" s="10"/>
      <c r="KK4" s="11"/>
      <c r="KL4" s="11"/>
      <c r="KM4" s="11"/>
      <c r="KN4" s="11"/>
      <c r="KO4" s="11"/>
      <c r="KP4" s="11"/>
      <c r="KQ4" s="11"/>
      <c r="KR4" s="11"/>
      <c r="KS4" s="11"/>
      <c r="KX4" s="7" t="s">
        <v>69</v>
      </c>
      <c r="KY4" s="8"/>
      <c r="KZ4" s="9"/>
      <c r="LA4" s="10"/>
      <c r="LB4" s="10"/>
      <c r="LC4" s="11"/>
      <c r="LD4" s="11"/>
      <c r="LE4" s="11"/>
      <c r="LF4" s="11"/>
      <c r="LG4" s="11"/>
      <c r="LH4" s="11"/>
      <c r="LI4" s="11"/>
      <c r="LJ4" s="11"/>
      <c r="LK4" s="11"/>
      <c r="LP4" s="7" t="s">
        <v>58</v>
      </c>
      <c r="LQ4" s="8"/>
      <c r="LR4" s="9"/>
      <c r="LS4" s="10"/>
      <c r="LT4" s="10"/>
      <c r="LU4" s="11"/>
      <c r="LV4" s="11"/>
      <c r="LW4" s="11"/>
      <c r="LX4" s="11"/>
      <c r="LY4" s="11"/>
      <c r="LZ4" s="11"/>
      <c r="MA4" s="11"/>
      <c r="MB4" s="11"/>
      <c r="MC4" s="11"/>
      <c r="MH4" s="7" t="s">
        <v>69</v>
      </c>
      <c r="MI4" s="8"/>
      <c r="MJ4" s="9"/>
      <c r="MK4" s="10"/>
      <c r="ML4" s="10"/>
      <c r="MM4" s="11"/>
      <c r="MN4" s="11"/>
      <c r="MO4" s="11"/>
      <c r="MP4" s="11"/>
      <c r="MQ4" s="11"/>
      <c r="MR4" s="11"/>
      <c r="MS4" s="11"/>
      <c r="MT4" s="11"/>
      <c r="MU4" s="11"/>
      <c r="MZ4" s="7" t="s">
        <v>69</v>
      </c>
      <c r="NA4" s="8"/>
      <c r="NB4" s="9"/>
      <c r="NC4" s="10"/>
      <c r="ND4" s="10"/>
      <c r="NE4" s="11"/>
      <c r="NF4" s="11"/>
      <c r="NG4" s="11"/>
      <c r="NH4" s="11"/>
      <c r="NI4" s="11"/>
      <c r="NJ4" s="11"/>
      <c r="NK4" s="11"/>
      <c r="NL4" s="11"/>
      <c r="NM4" s="11"/>
      <c r="NR4" s="7" t="s">
        <v>69</v>
      </c>
      <c r="NS4" s="8"/>
      <c r="NT4" s="9"/>
      <c r="NU4" s="10"/>
      <c r="NV4" s="10"/>
      <c r="NW4" s="11"/>
      <c r="NX4" s="11"/>
      <c r="NY4" s="11"/>
      <c r="NZ4" s="11"/>
      <c r="OA4" s="11"/>
      <c r="OB4" s="11"/>
      <c r="OC4" s="11"/>
      <c r="OD4" s="11"/>
      <c r="OE4" s="11"/>
      <c r="OJ4" s="7" t="s">
        <v>69</v>
      </c>
      <c r="OK4" s="8"/>
      <c r="OL4" s="9"/>
      <c r="OM4" s="10"/>
      <c r="ON4" s="10"/>
      <c r="OO4" s="11"/>
      <c r="OP4" s="11"/>
      <c r="OQ4" s="11"/>
      <c r="OR4" s="11"/>
      <c r="OS4" s="11"/>
      <c r="OT4" s="11"/>
      <c r="OU4" s="11"/>
      <c r="OV4" s="11"/>
      <c r="OW4" s="11"/>
      <c r="PB4" s="7" t="s">
        <v>69</v>
      </c>
      <c r="PC4" s="8"/>
      <c r="PD4" s="9"/>
      <c r="PE4" s="10"/>
      <c r="PF4" s="10"/>
      <c r="PG4" s="11"/>
      <c r="PH4" s="11"/>
      <c r="PI4" s="11"/>
      <c r="PJ4" s="11"/>
      <c r="PK4" s="11"/>
      <c r="PL4" s="11"/>
      <c r="PM4" s="11"/>
      <c r="PN4" s="11"/>
      <c r="PO4" s="11"/>
      <c r="PT4" s="155" t="s">
        <v>63</v>
      </c>
      <c r="PU4" s="8"/>
      <c r="PV4" s="9"/>
      <c r="PW4" s="10"/>
      <c r="PX4" s="10"/>
      <c r="PY4" s="11"/>
      <c r="PZ4" s="11"/>
      <c r="QA4" s="11"/>
      <c r="QB4" s="11"/>
      <c r="QC4" s="11"/>
      <c r="QD4" s="11"/>
      <c r="QE4" s="11"/>
      <c r="QF4" s="11"/>
      <c r="QG4" s="11"/>
      <c r="QL4" s="7" t="s">
        <v>86</v>
      </c>
      <c r="QM4" s="8"/>
      <c r="QN4" s="9"/>
      <c r="QO4" s="10"/>
      <c r="QP4" s="10"/>
      <c r="QQ4" s="11"/>
      <c r="QR4" s="11"/>
      <c r="QS4" s="11"/>
      <c r="QT4" s="11"/>
      <c r="QU4" s="11"/>
      <c r="QV4" s="11"/>
      <c r="QW4" s="11"/>
      <c r="QX4" s="11"/>
      <c r="QY4" s="11"/>
      <c r="RD4" s="7" t="s">
        <v>86</v>
      </c>
      <c r="RE4" s="8"/>
      <c r="RF4" s="9"/>
      <c r="RG4" s="10"/>
      <c r="RH4" s="10"/>
      <c r="RI4" s="11"/>
      <c r="RJ4" s="11"/>
      <c r="RK4" s="11"/>
      <c r="RL4" s="11"/>
      <c r="RM4" s="11"/>
      <c r="RN4" s="11"/>
      <c r="RO4" s="11"/>
      <c r="RP4" s="11"/>
      <c r="RQ4" s="11"/>
      <c r="RV4" s="7" t="s">
        <v>86</v>
      </c>
      <c r="RW4" s="8"/>
      <c r="RX4" s="9"/>
      <c r="RY4" s="10"/>
      <c r="RZ4" s="10"/>
      <c r="SA4" s="11"/>
      <c r="SB4" s="11"/>
      <c r="SC4" s="11"/>
      <c r="SD4" s="11"/>
      <c r="SE4" s="11"/>
      <c r="SF4" s="11"/>
      <c r="SG4" s="11"/>
      <c r="SH4" s="11"/>
      <c r="SI4" s="11"/>
      <c r="SN4" s="7" t="s">
        <v>105</v>
      </c>
      <c r="SO4" s="8"/>
      <c r="SP4" s="9"/>
      <c r="SQ4" s="10"/>
      <c r="SR4" s="10"/>
      <c r="SS4" s="11"/>
      <c r="ST4" s="11"/>
      <c r="SU4" s="11"/>
      <c r="SV4" s="11"/>
      <c r="SW4" s="11"/>
      <c r="SX4" s="11"/>
      <c r="SY4" s="11"/>
      <c r="SZ4" s="11"/>
      <c r="TA4" s="11"/>
      <c r="TF4" s="7" t="s">
        <v>105</v>
      </c>
      <c r="TG4" s="8"/>
      <c r="TH4" s="9"/>
      <c r="TI4" s="10"/>
      <c r="TJ4" s="10"/>
      <c r="TK4" s="11"/>
      <c r="TL4" s="11"/>
      <c r="TM4" s="11"/>
      <c r="TN4" s="11"/>
      <c r="TO4" s="11"/>
      <c r="TP4" s="11"/>
      <c r="TQ4" s="11"/>
      <c r="TR4" s="11"/>
      <c r="TS4" s="11"/>
      <c r="TX4" s="7" t="s">
        <v>105</v>
      </c>
      <c r="TY4" s="8"/>
      <c r="TZ4" s="9"/>
      <c r="UA4" s="10"/>
      <c r="UB4" s="10"/>
      <c r="UC4" s="11"/>
      <c r="UD4" s="11"/>
      <c r="UE4" s="11"/>
      <c r="UF4" s="11"/>
      <c r="UG4" s="11"/>
      <c r="UH4" s="11"/>
      <c r="UI4" s="11"/>
      <c r="UJ4" s="11"/>
      <c r="UK4" s="11"/>
      <c r="UQ4" s="7" t="s">
        <v>105</v>
      </c>
      <c r="UR4" s="8"/>
      <c r="US4" s="9"/>
      <c r="UT4" s="10"/>
      <c r="UU4" s="10"/>
      <c r="UV4" s="11"/>
      <c r="UW4" s="11"/>
      <c r="UX4" s="11"/>
      <c r="UY4" s="11"/>
      <c r="UZ4" s="11"/>
      <c r="VA4" s="11"/>
      <c r="VB4" s="11"/>
      <c r="VC4" s="11"/>
      <c r="VD4" s="11"/>
      <c r="VJ4" s="184" t="s">
        <v>105</v>
      </c>
      <c r="VK4" s="185"/>
      <c r="VL4" s="186"/>
      <c r="VM4" s="187"/>
      <c r="VN4" s="187"/>
      <c r="VO4" s="188"/>
      <c r="VP4" s="188"/>
      <c r="VQ4" s="188"/>
      <c r="VR4" s="188"/>
      <c r="VS4" s="188"/>
      <c r="VT4" s="188"/>
      <c r="VU4" s="188"/>
      <c r="VV4" s="188"/>
      <c r="VW4" s="188"/>
      <c r="WC4" s="184" t="s">
        <v>105</v>
      </c>
      <c r="WD4" s="185"/>
      <c r="WE4" s="186"/>
      <c r="WF4" s="187"/>
      <c r="WG4" s="187"/>
      <c r="WH4" s="188"/>
      <c r="WI4" s="188"/>
      <c r="WJ4" s="188"/>
      <c r="WK4" s="188"/>
      <c r="WL4" s="188"/>
      <c r="WM4" s="188"/>
      <c r="WN4" s="188"/>
      <c r="WO4" s="188"/>
      <c r="WP4" s="188"/>
      <c r="XB4" s="184" t="s">
        <v>105</v>
      </c>
      <c r="XC4" s="185"/>
      <c r="XD4" s="186"/>
      <c r="XE4" s="187"/>
      <c r="XF4" s="187"/>
      <c r="XG4" s="188"/>
      <c r="XH4" s="188"/>
      <c r="XI4" s="188"/>
      <c r="XJ4" s="188"/>
      <c r="XK4" s="188"/>
      <c r="XL4" s="188"/>
      <c r="XM4" s="188"/>
      <c r="XN4" s="188"/>
      <c r="XO4" s="188"/>
      <c r="XU4" s="184" t="s">
        <v>105</v>
      </c>
      <c r="XV4" s="185"/>
      <c r="XW4" s="186"/>
      <c r="XX4" s="187"/>
      <c r="XY4" s="187"/>
      <c r="XZ4" s="188"/>
      <c r="YA4" s="188"/>
      <c r="YB4" s="188"/>
      <c r="YC4" s="188"/>
      <c r="YD4" s="188"/>
      <c r="YE4" s="188"/>
      <c r="YF4" s="188"/>
      <c r="YG4" s="188"/>
      <c r="YH4" s="188"/>
      <c r="YN4" s="184" t="s">
        <v>105</v>
      </c>
      <c r="YO4" s="185"/>
      <c r="YP4" s="186"/>
      <c r="YQ4" s="187"/>
      <c r="YR4" s="187"/>
      <c r="YS4" s="188"/>
      <c r="YT4" s="188"/>
      <c r="YU4" s="188"/>
      <c r="YV4" s="188"/>
      <c r="YW4" s="188"/>
      <c r="YX4" s="188"/>
      <c r="YY4" s="188"/>
      <c r="YZ4" s="188"/>
      <c r="ZA4" s="188"/>
      <c r="ZK4" s="184" t="s">
        <v>105</v>
      </c>
      <c r="ZL4" s="185"/>
      <c r="ZM4" s="186"/>
      <c r="ZN4" s="187"/>
      <c r="ZO4" s="187"/>
      <c r="ZP4" s="188"/>
      <c r="ZQ4" s="188"/>
      <c r="ZR4" s="188"/>
      <c r="ZS4" s="188"/>
      <c r="ZT4" s="188"/>
      <c r="ZU4" s="188"/>
      <c r="ZV4" s="188"/>
      <c r="ZW4" s="188"/>
      <c r="ZX4" s="188"/>
      <c r="AAJ4" s="184" t="s">
        <v>105</v>
      </c>
      <c r="AAK4" s="185"/>
      <c r="AAL4" s="186"/>
      <c r="AAM4" s="187"/>
      <c r="AAN4" s="187"/>
      <c r="AAO4" s="188"/>
      <c r="AAP4" s="188"/>
      <c r="AAQ4" s="188"/>
      <c r="AAR4" s="188"/>
      <c r="AAS4" s="188"/>
      <c r="AAT4" s="188"/>
      <c r="AAU4" s="188"/>
      <c r="AAV4" s="188"/>
      <c r="AAW4" s="188"/>
      <c r="ABN4" s="184" t="s">
        <v>105</v>
      </c>
      <c r="ABO4" s="185"/>
      <c r="ABP4" s="186"/>
      <c r="ABQ4" s="187"/>
      <c r="ABR4" s="187"/>
      <c r="ABS4" s="188"/>
      <c r="ABT4" s="188"/>
      <c r="ABU4" s="188"/>
      <c r="ABV4" s="188"/>
      <c r="ABW4" s="188"/>
      <c r="ABX4" s="188"/>
      <c r="ABY4" s="188"/>
      <c r="ABZ4" s="188"/>
      <c r="ACA4" s="188"/>
      <c r="ACG4" s="184" t="s">
        <v>105</v>
      </c>
      <c r="ACH4" s="185"/>
      <c r="ACI4" s="186"/>
      <c r="ACJ4" s="187"/>
      <c r="ACK4" s="187"/>
      <c r="ACL4" s="188"/>
      <c r="ACM4" s="188"/>
      <c r="ACN4" s="188"/>
      <c r="ACO4" s="188"/>
      <c r="ACP4" s="188"/>
      <c r="ACQ4" s="188"/>
      <c r="ACR4" s="188"/>
      <c r="ACS4" s="188"/>
      <c r="ACT4" s="188"/>
    </row>
    <row r="5" spans="1:778" x14ac:dyDescent="0.3">
      <c r="A5" s="12" t="s">
        <v>4</v>
      </c>
      <c r="B5" s="13" t="s">
        <v>5</v>
      </c>
      <c r="C5" s="14">
        <v>3.8928768636112707</v>
      </c>
      <c r="D5" s="14">
        <v>3.178315174063242</v>
      </c>
      <c r="E5" s="14">
        <v>3.0288981610261145</v>
      </c>
      <c r="F5" s="14">
        <v>3.4148292585370799</v>
      </c>
      <c r="G5" s="14">
        <v>3.0893444208083478</v>
      </c>
      <c r="H5" s="15">
        <v>3.0510000000000099</v>
      </c>
      <c r="I5" s="15">
        <v>3.7600000000000025</v>
      </c>
      <c r="J5" s="15">
        <v>3.8599999999999954</v>
      </c>
      <c r="K5" s="15">
        <v>3.8399999999999079</v>
      </c>
      <c r="L5" s="15">
        <v>3.6599999999997239</v>
      </c>
      <c r="M5" s="15">
        <v>3.6500000000002863</v>
      </c>
      <c r="N5" s="15">
        <v>3.6000000000000871</v>
      </c>
      <c r="O5" s="15">
        <v>3.6000000000000214</v>
      </c>
      <c r="Q5" s="12" t="s">
        <v>4</v>
      </c>
      <c r="R5" s="13" t="s">
        <v>5</v>
      </c>
      <c r="S5" s="14">
        <v>3.8928768636112707</v>
      </c>
      <c r="T5" s="14">
        <v>3.178315174063242</v>
      </c>
      <c r="U5" s="14">
        <v>3.0288981610261145</v>
      </c>
      <c r="V5" s="14">
        <v>3.4148292585370799</v>
      </c>
      <c r="W5" s="14">
        <v>3.0893444208083478</v>
      </c>
      <c r="X5" s="15">
        <v>3.0510000000000099</v>
      </c>
      <c r="Y5" s="15">
        <v>3.7600000000000025</v>
      </c>
      <c r="Z5" s="15">
        <v>3.8599999999999954</v>
      </c>
      <c r="AA5" s="15">
        <v>3.8399999999999079</v>
      </c>
      <c r="AB5" s="15">
        <v>3.6599999999997239</v>
      </c>
      <c r="AC5" s="15">
        <v>3.6500000000002863</v>
      </c>
      <c r="AD5" s="15">
        <v>3.6000000000000871</v>
      </c>
      <c r="AE5" s="15">
        <v>3.6000000000000214</v>
      </c>
      <c r="AF5" s="15">
        <v>3.6000000000000214</v>
      </c>
      <c r="AH5" s="12" t="s">
        <v>4</v>
      </c>
      <c r="AI5" s="13" t="s">
        <v>5</v>
      </c>
      <c r="AJ5" s="14">
        <v>3.8928768636112707</v>
      </c>
      <c r="AK5" s="14">
        <v>3.178315174063242</v>
      </c>
      <c r="AL5" s="14">
        <v>3.0288981610261145</v>
      </c>
      <c r="AM5" s="14">
        <v>3.4148292585370799</v>
      </c>
      <c r="AN5" s="14">
        <v>3.0893444208083478</v>
      </c>
      <c r="AO5" s="15">
        <v>3.0510000000000099</v>
      </c>
      <c r="AP5" s="65">
        <v>3.755600794170189</v>
      </c>
      <c r="AQ5" s="65">
        <v>3.86</v>
      </c>
      <c r="AR5" s="65">
        <v>3.8367273024020276</v>
      </c>
      <c r="AS5" s="65">
        <v>3.6577273024020274</v>
      </c>
      <c r="AT5" s="65">
        <v>3.6437273024020276</v>
      </c>
      <c r="AU5" s="65">
        <v>3.5947273024020276</v>
      </c>
      <c r="AV5" s="65">
        <v>3.5987273024020277</v>
      </c>
      <c r="AW5" s="65">
        <v>3.6000000000000214</v>
      </c>
      <c r="AY5" s="12" t="s">
        <v>4</v>
      </c>
      <c r="AZ5" s="13" t="s">
        <v>5</v>
      </c>
      <c r="BA5" s="14">
        <v>3.8928768636112707</v>
      </c>
      <c r="BB5" s="14">
        <v>3.178315174063242</v>
      </c>
      <c r="BC5" s="14">
        <v>3.0288981610261145</v>
      </c>
      <c r="BD5" s="14">
        <v>3.4148292585370799</v>
      </c>
      <c r="BE5" s="14">
        <v>3.0893444208083478</v>
      </c>
      <c r="BF5" s="15">
        <v>3.0510000000000099</v>
      </c>
      <c r="BG5" s="69">
        <v>3.6750000000000003</v>
      </c>
      <c r="BH5" s="69">
        <v>3.7250000000000001</v>
      </c>
      <c r="BI5" s="69">
        <v>3.7</v>
      </c>
      <c r="BJ5" s="69">
        <v>3.6005933427261492</v>
      </c>
      <c r="BK5" s="69">
        <v>3.6005933427261492</v>
      </c>
      <c r="BL5" s="69">
        <v>3.6005933427261492</v>
      </c>
      <c r="BM5" s="69">
        <v>3.6005933427261492</v>
      </c>
      <c r="BN5" s="69">
        <v>3.6005933427261492</v>
      </c>
      <c r="BP5" s="12" t="s">
        <v>4</v>
      </c>
      <c r="BQ5" s="13" t="s">
        <v>5</v>
      </c>
      <c r="BR5" s="14">
        <v>3.8928768636112707</v>
      </c>
      <c r="BS5" s="14">
        <v>3.178315174063242</v>
      </c>
      <c r="BT5" s="14">
        <v>3.0288981610261145</v>
      </c>
      <c r="BU5" s="14">
        <v>3.4148292585370799</v>
      </c>
      <c r="BV5" s="14">
        <v>3.0893444208083478</v>
      </c>
      <c r="BW5" s="15">
        <v>3.0510000000000099</v>
      </c>
      <c r="BX5" s="69">
        <v>3.7622673100000004</v>
      </c>
      <c r="BY5" s="69">
        <v>3.6815506600000036</v>
      </c>
      <c r="BZ5" s="69">
        <v>3.5754260000000007</v>
      </c>
      <c r="CA5" s="69">
        <v>3.5592131986640698</v>
      </c>
      <c r="CB5" s="69">
        <v>3.5</v>
      </c>
      <c r="CC5" s="69">
        <v>3.5</v>
      </c>
      <c r="CD5" s="69">
        <v>3.5</v>
      </c>
      <c r="CE5" s="69">
        <v>3.5</v>
      </c>
      <c r="CF5" s="107">
        <v>3.6</v>
      </c>
      <c r="CG5" s="12" t="s">
        <v>4</v>
      </c>
      <c r="CH5" s="13" t="s">
        <v>5</v>
      </c>
      <c r="CI5" s="14">
        <v>3.8928768636112707</v>
      </c>
      <c r="CJ5" s="14">
        <v>3.178315174063242</v>
      </c>
      <c r="CK5" s="14">
        <v>3.0288981610261145</v>
      </c>
      <c r="CL5" s="14">
        <v>3.4148292585370799</v>
      </c>
      <c r="CM5" s="14">
        <v>3.0893444208083478</v>
      </c>
      <c r="CN5" s="15">
        <v>3.0510000000000099</v>
      </c>
      <c r="CO5" s="69">
        <v>3.7600000000000025</v>
      </c>
      <c r="CP5" s="69">
        <v>3.5999999999999899</v>
      </c>
      <c r="CQ5" s="69">
        <v>3.339999999999816</v>
      </c>
      <c r="CR5" s="69">
        <v>3.4500000000001001</v>
      </c>
      <c r="CS5" s="69">
        <v>3.4700000000001134</v>
      </c>
      <c r="CT5" s="69">
        <v>3.4699999999997129</v>
      </c>
      <c r="CU5" s="69">
        <v>3.4700000000000943</v>
      </c>
      <c r="CV5" s="69">
        <v>3.4699999999998581</v>
      </c>
      <c r="CX5" s="12" t="s">
        <v>4</v>
      </c>
      <c r="CY5" s="13" t="s">
        <v>5</v>
      </c>
      <c r="CZ5" s="14">
        <v>3.8928768636112707</v>
      </c>
      <c r="DA5" s="14">
        <v>3.178315174063242</v>
      </c>
      <c r="DB5" s="14">
        <v>3.0288981610261145</v>
      </c>
      <c r="DC5" s="14">
        <v>3.4148292585370799</v>
      </c>
      <c r="DD5" s="14">
        <v>3.0893444208083478</v>
      </c>
      <c r="DE5" s="15">
        <v>3.0510000000000099</v>
      </c>
      <c r="DF5" s="69">
        <v>3.7600000000000025</v>
      </c>
      <c r="DG5" s="69">
        <v>3.5999999999999899</v>
      </c>
      <c r="DH5" s="69">
        <v>3.09</v>
      </c>
      <c r="DI5" s="69">
        <v>3.1183000000000001</v>
      </c>
      <c r="DJ5" s="69">
        <v>3.14</v>
      </c>
      <c r="DK5" s="69">
        <v>3.14</v>
      </c>
      <c r="DL5" s="69">
        <v>3.14</v>
      </c>
      <c r="DM5" s="69">
        <v>3.14</v>
      </c>
      <c r="DO5" s="12" t="s">
        <v>4</v>
      </c>
      <c r="DP5" s="13" t="s">
        <v>5</v>
      </c>
      <c r="DQ5" s="14">
        <v>3.8928768636112707</v>
      </c>
      <c r="DR5" s="14">
        <v>3.178315174063242</v>
      </c>
      <c r="DS5" s="14">
        <v>3.0288981610261145</v>
      </c>
      <c r="DT5" s="14">
        <v>3.4148292585370799</v>
      </c>
      <c r="DU5" s="14">
        <v>3.0893444208083478</v>
      </c>
      <c r="DV5" s="15">
        <v>3.0510000000000099</v>
      </c>
      <c r="DW5" s="69">
        <v>3.7600000000000025</v>
      </c>
      <c r="DX5" s="69">
        <v>3.6</v>
      </c>
      <c r="DY5" s="69">
        <v>3.2132744070164159</v>
      </c>
      <c r="DZ5" s="69">
        <v>3.3385213499999997</v>
      </c>
      <c r="EA5" s="69">
        <v>3.36</v>
      </c>
      <c r="EB5" s="69">
        <v>3.36</v>
      </c>
      <c r="EC5" s="69">
        <v>3.36</v>
      </c>
      <c r="ED5" s="69">
        <v>3.36</v>
      </c>
      <c r="EF5" s="12" t="s">
        <v>4</v>
      </c>
      <c r="EG5" s="13" t="s">
        <v>5</v>
      </c>
      <c r="EH5" s="14">
        <v>3.8928768636112707</v>
      </c>
      <c r="EI5" s="14">
        <v>3.178315174063242</v>
      </c>
      <c r="EJ5" s="14">
        <v>3.0288981610261145</v>
      </c>
      <c r="EK5" s="14">
        <v>3.4148292585370799</v>
      </c>
      <c r="EL5" s="14">
        <v>3.0893444208083478</v>
      </c>
      <c r="EM5" s="15">
        <v>3.0510000000000099</v>
      </c>
      <c r="EN5" s="69">
        <v>3.7600000000000025</v>
      </c>
      <c r="EO5" s="69">
        <v>3.6</v>
      </c>
      <c r="EP5" s="69">
        <v>3.2132744070164159</v>
      </c>
      <c r="EQ5" s="69">
        <v>3.3385213499999997</v>
      </c>
      <c r="ER5" s="69">
        <v>3.36</v>
      </c>
      <c r="ES5" s="69">
        <v>3.36</v>
      </c>
      <c r="ET5" s="69">
        <v>3.36</v>
      </c>
      <c r="EU5" s="69">
        <v>3.36</v>
      </c>
      <c r="EW5" s="12" t="s">
        <v>4</v>
      </c>
      <c r="EX5" s="13" t="s">
        <v>5</v>
      </c>
      <c r="EY5" s="14">
        <v>3.8928768636112707</v>
      </c>
      <c r="EZ5" s="14">
        <v>3.178315174063242</v>
      </c>
      <c r="FA5" s="14">
        <v>3.0288981610261145</v>
      </c>
      <c r="FB5" s="14">
        <v>3.4148292585370799</v>
      </c>
      <c r="FC5" s="14">
        <v>3.0893444208083478</v>
      </c>
      <c r="FD5" s="15">
        <v>3.0510000000000099</v>
      </c>
      <c r="FE5" s="69">
        <v>3.7600000000000025</v>
      </c>
      <c r="FF5" s="69">
        <v>3.5999999999999899</v>
      </c>
      <c r="FG5" s="69">
        <v>2.9786020209997375</v>
      </c>
      <c r="FH5" s="69">
        <v>3.1043539730000451</v>
      </c>
      <c r="FI5" s="69">
        <v>3.2243929600002148</v>
      </c>
      <c r="FJ5" s="69">
        <v>3.2599999999997</v>
      </c>
      <c r="FK5" s="69">
        <v>3.2600000000000198</v>
      </c>
      <c r="FL5" s="69">
        <v>3.2600000000002383</v>
      </c>
      <c r="FN5" s="12" t="s">
        <v>4</v>
      </c>
      <c r="FO5" s="13" t="s">
        <v>5</v>
      </c>
      <c r="FP5" s="14">
        <v>3.8928768636112707</v>
      </c>
      <c r="FQ5" s="14">
        <v>3.178315174063242</v>
      </c>
      <c r="FR5" s="14">
        <v>3.0288981610261145</v>
      </c>
      <c r="FS5" s="14">
        <v>3.4148292585370799</v>
      </c>
      <c r="FT5" s="14">
        <v>3.0893444208083478</v>
      </c>
      <c r="FU5" s="15">
        <v>3.0510000000000099</v>
      </c>
      <c r="FV5" s="69">
        <v>3.7600000000000025</v>
      </c>
      <c r="FW5" s="69">
        <v>3.5999999999999899</v>
      </c>
      <c r="FX5" s="69">
        <v>2.9786020209997375</v>
      </c>
      <c r="FY5" s="69">
        <v>3.1043539730000451</v>
      </c>
      <c r="FZ5" s="69">
        <v>3.2243929600002148</v>
      </c>
      <c r="GA5" s="69">
        <v>3.2599999999997</v>
      </c>
      <c r="GB5" s="69">
        <v>3.2600000000000198</v>
      </c>
      <c r="GC5" s="69">
        <v>3.2600000000002383</v>
      </c>
      <c r="GE5" s="12" t="s">
        <v>4</v>
      </c>
      <c r="GF5" s="13" t="s">
        <v>5</v>
      </c>
      <c r="GG5" s="14">
        <v>3.8928768636112707</v>
      </c>
      <c r="GH5" s="14">
        <v>3.178315174063242</v>
      </c>
      <c r="GI5" s="14">
        <v>3.0288981610261145</v>
      </c>
      <c r="GJ5" s="14">
        <v>3.4148292585370799</v>
      </c>
      <c r="GK5" s="14">
        <v>3.0893444208083478</v>
      </c>
      <c r="GL5" s="15">
        <v>3.0510000000000099</v>
      </c>
      <c r="GM5" s="69">
        <v>3.7600000000000025</v>
      </c>
      <c r="GN5" s="69">
        <v>3.5999999999999899</v>
      </c>
      <c r="GO5" s="69">
        <v>2.9786020209997375</v>
      </c>
      <c r="GP5" s="69">
        <v>3.1043539730000451</v>
      </c>
      <c r="GQ5" s="69">
        <v>3.2243929600002148</v>
      </c>
      <c r="GR5" s="69">
        <v>3.2599999999997</v>
      </c>
      <c r="GS5" s="69">
        <v>3.2600000000000198</v>
      </c>
      <c r="GT5" s="69">
        <v>3.2600000000002383</v>
      </c>
      <c r="GV5" s="12" t="s">
        <v>4</v>
      </c>
      <c r="GW5" s="13" t="s">
        <v>5</v>
      </c>
      <c r="GX5" s="14">
        <v>3.8928768636112707</v>
      </c>
      <c r="GY5" s="14">
        <v>3.178315174063242</v>
      </c>
      <c r="GZ5" s="14">
        <v>3.0288981610261145</v>
      </c>
      <c r="HA5" s="14">
        <v>3.4148292585370799</v>
      </c>
      <c r="HB5" s="14">
        <v>3.0893444208083478</v>
      </c>
      <c r="HC5" s="15">
        <v>3.0510000000000099</v>
      </c>
      <c r="HD5" s="69">
        <v>3.7600000000000025</v>
      </c>
      <c r="HE5" s="69">
        <v>3.6000000000000068</v>
      </c>
      <c r="HF5" s="69">
        <v>2.9124435057055633</v>
      </c>
      <c r="HG5" s="69">
        <v>3.1007259768591497</v>
      </c>
      <c r="HH5" s="69">
        <v>3.3370842136964001</v>
      </c>
      <c r="HI5" s="69">
        <v>3.38</v>
      </c>
      <c r="HJ5" s="69">
        <v>3.38</v>
      </c>
      <c r="HK5" s="69">
        <v>3.38</v>
      </c>
      <c r="HM5" s="12" t="s">
        <v>4</v>
      </c>
      <c r="HN5" s="13" t="s">
        <v>5</v>
      </c>
      <c r="HO5" s="14">
        <v>3.8928768636112707</v>
      </c>
      <c r="HP5" s="14">
        <v>3.178315174063242</v>
      </c>
      <c r="HQ5" s="14">
        <v>3.0288981610261145</v>
      </c>
      <c r="HR5" s="14">
        <v>3.4148292585370799</v>
      </c>
      <c r="HS5" s="14">
        <v>3.0893444208083478</v>
      </c>
      <c r="HT5" s="15">
        <v>3.0510000000000099</v>
      </c>
      <c r="HU5" s="69">
        <v>3.7600000000000025</v>
      </c>
      <c r="HV5" s="69">
        <v>3.6000000000000068</v>
      </c>
      <c r="HW5" s="69">
        <v>2.9124435057055633</v>
      </c>
      <c r="HX5" s="69">
        <v>3.04414549805555</v>
      </c>
      <c r="HY5" s="69">
        <v>3.3825811031250002</v>
      </c>
      <c r="HZ5" s="69">
        <v>3.42</v>
      </c>
      <c r="IA5" s="69">
        <v>3.42</v>
      </c>
      <c r="IB5" s="69">
        <v>3.42</v>
      </c>
      <c r="ID5" s="12" t="s">
        <v>4</v>
      </c>
      <c r="IE5" s="13" t="s">
        <v>5</v>
      </c>
      <c r="IF5" s="14">
        <v>3.8928768636112707</v>
      </c>
      <c r="IG5" s="14">
        <v>3.178315174063242</v>
      </c>
      <c r="IH5" s="14">
        <v>3.0288981610261145</v>
      </c>
      <c r="II5" s="14">
        <v>3.4148292585370799</v>
      </c>
      <c r="IJ5" s="14">
        <v>3.0893444208083478</v>
      </c>
      <c r="IK5" s="15">
        <v>3.0510000000000099</v>
      </c>
      <c r="IL5" s="69">
        <v>3.7600000000000025</v>
      </c>
      <c r="IM5" s="69">
        <v>3.6000000000000068</v>
      </c>
      <c r="IN5" s="69">
        <v>2.8602428100000004</v>
      </c>
      <c r="IO5" s="69">
        <v>-2.1821947850001129</v>
      </c>
      <c r="IP5" s="69">
        <v>5.1857464630000951</v>
      </c>
      <c r="IQ5" s="69">
        <v>3.4199999999998685</v>
      </c>
      <c r="IR5" s="69">
        <v>3.4200000000000377</v>
      </c>
      <c r="IS5" s="69">
        <v>3.4200000000000612</v>
      </c>
      <c r="IT5" s="69">
        <v>3.4199999999997668</v>
      </c>
      <c r="IV5" s="12" t="s">
        <v>4</v>
      </c>
      <c r="IW5" s="13" t="s">
        <v>5</v>
      </c>
      <c r="IX5" s="14">
        <v>3.8928768636112707</v>
      </c>
      <c r="IY5" s="14">
        <v>3.178315174063242</v>
      </c>
      <c r="IZ5" s="14">
        <v>3.0288981610261145</v>
      </c>
      <c r="JA5" s="14">
        <v>3.4148292585370799</v>
      </c>
      <c r="JB5" s="14">
        <v>3.0893444208083478</v>
      </c>
      <c r="JC5" s="15">
        <v>3.0510000000000099</v>
      </c>
      <c r="JD5" s="69">
        <v>3.7600000000000025</v>
      </c>
      <c r="JE5" s="69">
        <v>3.6000000000000068</v>
      </c>
      <c r="JF5" s="69">
        <v>2.8602428100000004</v>
      </c>
      <c r="JG5" s="69">
        <v>-2.1821947850001129</v>
      </c>
      <c r="JH5" s="69">
        <v>5.1857464630000951</v>
      </c>
      <c r="JI5" s="69">
        <v>3.4199999999998685</v>
      </c>
      <c r="JJ5" s="69">
        <v>3.4200000000000377</v>
      </c>
      <c r="JK5" s="69">
        <v>3.4200000000000612</v>
      </c>
      <c r="JL5" s="69">
        <v>3.4199999999997668</v>
      </c>
      <c r="JN5" s="12" t="s">
        <v>4</v>
      </c>
      <c r="JO5" s="13" t="s">
        <v>5</v>
      </c>
      <c r="JP5" s="14">
        <v>3.8928768636112707</v>
      </c>
      <c r="JQ5" s="14">
        <v>3.178315174063242</v>
      </c>
      <c r="JR5" s="14">
        <v>3.0288981610261145</v>
      </c>
      <c r="JS5" s="14">
        <v>3.4148292585370799</v>
      </c>
      <c r="JT5" s="14">
        <v>3.0893444208083478</v>
      </c>
      <c r="JU5" s="15">
        <v>3.0510000000000099</v>
      </c>
      <c r="JV5" s="69">
        <v>3.7600000000000025</v>
      </c>
      <c r="JW5" s="69">
        <v>3.6000000000000068</v>
      </c>
      <c r="JX5" s="69">
        <v>2.8602428100000004</v>
      </c>
      <c r="JY5" s="69">
        <v>-2.1821947850001129</v>
      </c>
      <c r="JZ5" s="69">
        <v>5.1857464630000951</v>
      </c>
      <c r="KA5" s="69">
        <v>3.4199999999998685</v>
      </c>
      <c r="KB5" s="69">
        <v>3.4200000000000377</v>
      </c>
      <c r="KC5" s="69">
        <v>3.4200000000000612</v>
      </c>
      <c r="KD5" s="69">
        <v>3.4199999999997668</v>
      </c>
      <c r="KF5" s="12" t="s">
        <v>4</v>
      </c>
      <c r="KG5" s="13" t="s">
        <v>5</v>
      </c>
      <c r="KH5" s="14">
        <v>3.8928768636112707</v>
      </c>
      <c r="KI5" s="14">
        <v>3.178315174063242</v>
      </c>
      <c r="KJ5" s="14">
        <v>3.0288981610261145</v>
      </c>
      <c r="KK5" s="14">
        <v>3.4148292585370799</v>
      </c>
      <c r="KL5" s="14">
        <v>3.0893444208083478</v>
      </c>
      <c r="KM5" s="15">
        <v>3.0510000000000099</v>
      </c>
      <c r="KN5" s="69">
        <v>3.7600000000000025</v>
      </c>
      <c r="KO5" s="69">
        <v>3.6000000000000068</v>
      </c>
      <c r="KP5" s="69">
        <v>2.8602428100000004</v>
      </c>
      <c r="KQ5" s="69">
        <v>-2.1821947850001129</v>
      </c>
      <c r="KR5" s="69">
        <v>5.1857464630000951</v>
      </c>
      <c r="KS5" s="69">
        <v>3.4199999999998685</v>
      </c>
      <c r="KT5" s="69">
        <v>3.4200000000000377</v>
      </c>
      <c r="KU5" s="69">
        <v>3.4200000000000612</v>
      </c>
      <c r="KV5" s="69">
        <v>3.4199999999997668</v>
      </c>
      <c r="KX5" s="12" t="s">
        <v>4</v>
      </c>
      <c r="KY5" s="13" t="s">
        <v>5</v>
      </c>
      <c r="KZ5" s="14">
        <v>3.8928768636112707</v>
      </c>
      <c r="LA5" s="14">
        <v>3.178315174063242</v>
      </c>
      <c r="LB5" s="14">
        <v>3.0288981610261145</v>
      </c>
      <c r="LC5" s="14">
        <v>3.4148292585370799</v>
      </c>
      <c r="LD5" s="14">
        <v>3.0893444208083478</v>
      </c>
      <c r="LE5" s="15">
        <v>3.0510000000000099</v>
      </c>
      <c r="LF5" s="69">
        <v>3.7600000000000025</v>
      </c>
      <c r="LG5" s="69">
        <v>3.6000000000000068</v>
      </c>
      <c r="LH5" s="69">
        <v>2.8602428100000004</v>
      </c>
      <c r="LI5" s="69">
        <v>-2.1821947850001129</v>
      </c>
      <c r="LJ5" s="69">
        <v>5.1857464630000951</v>
      </c>
      <c r="LK5" s="69">
        <v>3.4199999999998685</v>
      </c>
      <c r="LL5" s="69">
        <v>3.4200000000000377</v>
      </c>
      <c r="LM5" s="69">
        <v>3.4200000000000612</v>
      </c>
      <c r="LN5" s="69">
        <v>3.4199999999997668</v>
      </c>
      <c r="LP5" s="12" t="s">
        <v>4</v>
      </c>
      <c r="LQ5" s="13" t="s">
        <v>5</v>
      </c>
      <c r="LR5" s="14">
        <v>3.8928768636112707</v>
      </c>
      <c r="LS5" s="14">
        <v>3.178315174063242</v>
      </c>
      <c r="LT5" s="14">
        <v>3.0288981610261145</v>
      </c>
      <c r="LU5" s="14">
        <v>3.4148292585370799</v>
      </c>
      <c r="LV5" s="14">
        <v>3.0893444208083478</v>
      </c>
      <c r="LW5" s="15">
        <v>3.0510000000000099</v>
      </c>
      <c r="LX5" s="69">
        <v>3.7600000000000025</v>
      </c>
      <c r="LY5" s="69">
        <v>3.6000000000000068</v>
      </c>
      <c r="LZ5" s="69">
        <v>2.8602428100000004</v>
      </c>
      <c r="MA5" s="69">
        <v>-3.8041028160002419</v>
      </c>
      <c r="MB5" s="69">
        <v>5.221566460000175</v>
      </c>
      <c r="MC5" s="69">
        <v>3.4199999999999982</v>
      </c>
      <c r="MD5" s="69">
        <v>3.4199999999997432</v>
      </c>
      <c r="ME5" s="69">
        <v>3.4200000000001078</v>
      </c>
      <c r="MF5" s="69">
        <v>3.4200000000002291</v>
      </c>
      <c r="MH5" s="12" t="s">
        <v>4</v>
      </c>
      <c r="MI5" s="13" t="s">
        <v>5</v>
      </c>
      <c r="MJ5" s="14">
        <v>3.8928768636112707</v>
      </c>
      <c r="MK5" s="14">
        <v>3.178315174063242</v>
      </c>
      <c r="ML5" s="14">
        <v>3.0288981610261145</v>
      </c>
      <c r="MM5" s="14">
        <v>3.4148292585370799</v>
      </c>
      <c r="MN5" s="14">
        <v>3.0893444208083478</v>
      </c>
      <c r="MO5" s="15">
        <v>3.0510000000000099</v>
      </c>
      <c r="MP5" s="69">
        <v>3.7600000000000025</v>
      </c>
      <c r="MQ5" s="69">
        <v>3.6000000000000068</v>
      </c>
      <c r="MR5" s="69">
        <v>2.8602428100000004</v>
      </c>
      <c r="MS5" s="69">
        <v>-2.1821947850001129</v>
      </c>
      <c r="MT5" s="69">
        <v>5.1857464630000951</v>
      </c>
      <c r="MU5" s="69">
        <v>3.4199999999998685</v>
      </c>
      <c r="MV5" s="69">
        <v>3.4200000000000377</v>
      </c>
      <c r="MW5" s="69">
        <v>3.4200000000000612</v>
      </c>
      <c r="MX5" s="69">
        <v>3.4199999999997668</v>
      </c>
      <c r="MZ5" s="12" t="s">
        <v>4</v>
      </c>
      <c r="NA5" s="13" t="s">
        <v>5</v>
      </c>
      <c r="NB5" s="14">
        <v>3.8928768636112707</v>
      </c>
      <c r="NC5" s="14">
        <v>3.178315174063242</v>
      </c>
      <c r="ND5" s="14">
        <v>3.0288981610261145</v>
      </c>
      <c r="NE5" s="14">
        <v>3.4148292585370799</v>
      </c>
      <c r="NF5" s="14">
        <v>3.0893444208083478</v>
      </c>
      <c r="NG5" s="15">
        <v>3.0510000000000099</v>
      </c>
      <c r="NH5" s="69">
        <v>3.7600000000000025</v>
      </c>
      <c r="NI5" s="69">
        <v>3.6000000000000068</v>
      </c>
      <c r="NJ5" s="69">
        <v>2.8602428100000004</v>
      </c>
      <c r="NK5" s="69">
        <v>-2.1821947850001129</v>
      </c>
      <c r="NL5" s="69">
        <v>5.1857464630000951</v>
      </c>
      <c r="NM5" s="69">
        <v>3.4199999999998685</v>
      </c>
      <c r="NN5" s="69">
        <v>3.4200000000000377</v>
      </c>
      <c r="NO5" s="69">
        <v>3.4200000000000612</v>
      </c>
      <c r="NP5" s="69">
        <v>3.4199999999997668</v>
      </c>
      <c r="NR5" s="12" t="s">
        <v>4</v>
      </c>
      <c r="NS5" s="13" t="s">
        <v>5</v>
      </c>
      <c r="NT5" s="14">
        <v>3.8928768636112707</v>
      </c>
      <c r="NU5" s="14">
        <v>3.178315174063242</v>
      </c>
      <c r="NV5" s="14">
        <v>3.0288981610261145</v>
      </c>
      <c r="NW5" s="14">
        <v>3.4148292585370799</v>
      </c>
      <c r="NX5" s="14">
        <v>3.0893444208083478</v>
      </c>
      <c r="NY5" s="15">
        <v>3.0510000000000099</v>
      </c>
      <c r="NZ5" s="69">
        <v>3.7600000000000025</v>
      </c>
      <c r="OA5" s="69">
        <v>3.6000000000000068</v>
      </c>
      <c r="OB5" s="69">
        <v>2.8602428100000004</v>
      </c>
      <c r="OC5" s="69">
        <v>-2.1821947850001129</v>
      </c>
      <c r="OD5" s="69">
        <v>5.1857464630000951</v>
      </c>
      <c r="OE5" s="69">
        <v>3.4199999999998685</v>
      </c>
      <c r="OF5" s="69">
        <v>3.4200000000000377</v>
      </c>
      <c r="OG5" s="69">
        <v>3.4200000000000612</v>
      </c>
      <c r="OH5" s="69">
        <v>3.4199999999997668</v>
      </c>
      <c r="OJ5" s="12" t="s">
        <v>4</v>
      </c>
      <c r="OK5" s="13" t="s">
        <v>5</v>
      </c>
      <c r="OL5" s="14">
        <v>3.8928768636112707</v>
      </c>
      <c r="OM5" s="14">
        <v>3.178315174063242</v>
      </c>
      <c r="ON5" s="14">
        <v>3.0288981610261145</v>
      </c>
      <c r="OO5" s="14">
        <v>3.4148292585370799</v>
      </c>
      <c r="OP5" s="14">
        <v>3.0893444208083478</v>
      </c>
      <c r="OQ5" s="15">
        <v>3.0510000000000099</v>
      </c>
      <c r="OR5" s="69">
        <v>3.7600000000000025</v>
      </c>
      <c r="OS5" s="69">
        <v>3.6000000000000068</v>
      </c>
      <c r="OT5" s="69">
        <v>2.8602428100000004</v>
      </c>
      <c r="OU5" s="69">
        <v>-2.1821947850001129</v>
      </c>
      <c r="OV5" s="69">
        <v>5.1857464630000951</v>
      </c>
      <c r="OW5" s="69">
        <v>3.4199999999998685</v>
      </c>
      <c r="OX5" s="69">
        <v>3.4200000000000377</v>
      </c>
      <c r="OY5" s="69">
        <v>3.4200000000000612</v>
      </c>
      <c r="OZ5" s="69">
        <v>3.4199999999997668</v>
      </c>
      <c r="PB5" s="12" t="s">
        <v>4</v>
      </c>
      <c r="PC5" s="13" t="s">
        <v>5</v>
      </c>
      <c r="PD5" s="14">
        <v>3.8928768636112707</v>
      </c>
      <c r="PE5" s="14">
        <v>3.178315174063242</v>
      </c>
      <c r="PF5" s="14">
        <v>3.0288981610261145</v>
      </c>
      <c r="PG5" s="14">
        <v>3.4148292585370799</v>
      </c>
      <c r="PH5" s="14">
        <v>3.0893444208083478</v>
      </c>
      <c r="PI5" s="15">
        <v>3.0510000000000099</v>
      </c>
      <c r="PJ5" s="69">
        <v>3.7600000000000025</v>
      </c>
      <c r="PK5" s="69">
        <v>3.6000000000000068</v>
      </c>
      <c r="PL5" s="69">
        <v>2.8602428100000004</v>
      </c>
      <c r="PM5" s="69">
        <v>-2.1821947850001129</v>
      </c>
      <c r="PN5" s="69">
        <v>5.1857464630000951</v>
      </c>
      <c r="PO5" s="69">
        <v>3.4199999999998685</v>
      </c>
      <c r="PP5" s="69">
        <v>3.4200000000000377</v>
      </c>
      <c r="PQ5" s="69">
        <v>3.4200000000000612</v>
      </c>
      <c r="PR5" s="69">
        <v>3.4199999999997668</v>
      </c>
      <c r="PT5" s="113" t="s">
        <v>4</v>
      </c>
      <c r="PU5" s="114" t="s">
        <v>5</v>
      </c>
      <c r="PV5" s="119">
        <v>3.8928768636112707</v>
      </c>
      <c r="PW5" s="119">
        <v>3.178315174063242</v>
      </c>
      <c r="PX5" s="119">
        <v>3.0288981610261145</v>
      </c>
      <c r="PY5" s="119">
        <v>3.4148292585370799</v>
      </c>
      <c r="PZ5" s="119">
        <v>3.0893444208083478</v>
      </c>
      <c r="QA5" s="120">
        <v>3.0510000000000099</v>
      </c>
      <c r="QB5" s="121">
        <v>3.7600000000000025</v>
      </c>
      <c r="QC5" s="121">
        <v>3.6000000000000068</v>
      </c>
      <c r="QD5" s="121">
        <v>2.8602428100000004</v>
      </c>
      <c r="QE5" s="121">
        <v>-3.767771255136168</v>
      </c>
      <c r="QF5" s="121">
        <v>4.9993825082731993</v>
      </c>
      <c r="QG5" s="121">
        <v>3.7735934529295618</v>
      </c>
      <c r="QH5" s="121">
        <v>3.4299999999999407</v>
      </c>
      <c r="QI5" s="121">
        <v>3.4300000000000512</v>
      </c>
      <c r="QJ5" s="121">
        <v>3.4300000000002022</v>
      </c>
      <c r="QL5" s="12" t="s">
        <v>4</v>
      </c>
      <c r="QM5" s="13" t="s">
        <v>5</v>
      </c>
      <c r="QN5" s="14">
        <v>3.8928768636112707</v>
      </c>
      <c r="QO5" s="14">
        <v>3.178315174063242</v>
      </c>
      <c r="QP5" s="14">
        <v>3.0288981610261145</v>
      </c>
      <c r="QQ5" s="14">
        <v>3.4148292585370799</v>
      </c>
      <c r="QR5" s="14">
        <v>3.0893444208083478</v>
      </c>
      <c r="QS5" s="15">
        <v>3.000000000000008</v>
      </c>
      <c r="QT5" s="15">
        <v>3.7622673099998178</v>
      </c>
      <c r="QU5" s="15">
        <v>3.6000000000000068</v>
      </c>
      <c r="QV5" s="15">
        <v>2.912443506000185</v>
      </c>
      <c r="QW5" s="15">
        <v>-3.4875000000000029</v>
      </c>
      <c r="QX5" s="15">
        <v>5.0500000000002672</v>
      </c>
      <c r="QY5" s="15">
        <v>3.92999999999966</v>
      </c>
      <c r="QZ5" s="15">
        <v>3.5600000000001089</v>
      </c>
      <c r="RA5" s="15">
        <v>3.5600000000002572</v>
      </c>
      <c r="RB5" s="15">
        <v>3.5599999999996719</v>
      </c>
      <c r="RD5" s="12" t="s">
        <v>4</v>
      </c>
      <c r="RE5" s="13" t="s">
        <v>5</v>
      </c>
      <c r="RF5" s="14">
        <v>3.8928768636112707</v>
      </c>
      <c r="RG5" s="14">
        <v>3.178315174063242</v>
      </c>
      <c r="RH5" s="14">
        <v>3.0288981610261145</v>
      </c>
      <c r="RI5" s="14">
        <v>3.4148292585370799</v>
      </c>
      <c r="RJ5" s="14">
        <v>3.0893444208083478</v>
      </c>
      <c r="RK5" s="15">
        <v>3.0510000000000099</v>
      </c>
      <c r="RL5" s="69">
        <v>3.7600000000000025</v>
      </c>
      <c r="RM5" s="69">
        <v>3.6000000000000068</v>
      </c>
      <c r="RN5" s="69">
        <v>2.8602428100000004</v>
      </c>
      <c r="RO5" s="69">
        <v>-2.1821947850001129</v>
      </c>
      <c r="RP5" s="69">
        <v>5.1857464630000951</v>
      </c>
      <c r="RQ5" s="69">
        <v>3.4199999999998685</v>
      </c>
      <c r="RR5" s="69">
        <v>3.4200000000000377</v>
      </c>
      <c r="RS5" s="69">
        <v>3.4200000000000612</v>
      </c>
      <c r="RT5" s="69">
        <v>3.4199999999997668</v>
      </c>
      <c r="RV5" s="12" t="s">
        <v>4</v>
      </c>
      <c r="RW5" s="13" t="s">
        <v>5</v>
      </c>
      <c r="RX5" s="14">
        <v>3.8928768636112707</v>
      </c>
      <c r="RY5" s="14">
        <v>3.178315174063242</v>
      </c>
      <c r="RZ5" s="14">
        <v>3.0288981610261145</v>
      </c>
      <c r="SA5" s="14">
        <v>3.4148292585370799</v>
      </c>
      <c r="SB5" s="14">
        <v>3.0893444208083478</v>
      </c>
      <c r="SC5" s="15">
        <v>3.0510000000000099</v>
      </c>
      <c r="SD5" s="69">
        <v>3.7600000000000025</v>
      </c>
      <c r="SE5" s="69">
        <v>3.6000000000000068</v>
      </c>
      <c r="SF5" s="69">
        <v>2.8602428100000004</v>
      </c>
      <c r="SG5" s="69">
        <v>-2.1821947850001129</v>
      </c>
      <c r="SH5" s="69">
        <v>5.1857464630000951</v>
      </c>
      <c r="SI5" s="69">
        <v>3.4199999999998685</v>
      </c>
      <c r="SJ5" s="69">
        <v>3.4200000000000377</v>
      </c>
      <c r="SK5" s="69">
        <v>3.4200000000000612</v>
      </c>
      <c r="SL5" s="69">
        <v>3.4199999999997668</v>
      </c>
      <c r="SN5" s="12" t="s">
        <v>4</v>
      </c>
      <c r="SO5" s="13" t="s">
        <v>5</v>
      </c>
      <c r="SP5" s="14">
        <v>3.8928768636112707</v>
      </c>
      <c r="SQ5" s="14">
        <v>3.178315174063242</v>
      </c>
      <c r="SR5" s="14">
        <v>3.0288981610261145</v>
      </c>
      <c r="SS5" s="14">
        <v>3.4148292585370799</v>
      </c>
      <c r="ST5" s="14">
        <v>3.0893444208083478</v>
      </c>
      <c r="SU5" s="15">
        <v>3.000000000000008</v>
      </c>
      <c r="SV5" s="15">
        <v>3.7622673099998178</v>
      </c>
      <c r="SW5" s="15">
        <v>3.6000000000000068</v>
      </c>
      <c r="SX5" s="15">
        <v>2.912443506000185</v>
      </c>
      <c r="SY5" s="15">
        <v>-3.4875000000000029</v>
      </c>
      <c r="SZ5" s="15">
        <v>5.6578360529996905</v>
      </c>
      <c r="TA5" s="15">
        <v>4.1708736150002217</v>
      </c>
      <c r="TB5" s="15">
        <v>3.4786962749998938</v>
      </c>
      <c r="TC5" s="15">
        <v>3.4786962749998644</v>
      </c>
      <c r="TD5" s="15">
        <v>3.4786962750002357</v>
      </c>
      <c r="TF5" s="12" t="s">
        <v>4</v>
      </c>
      <c r="TG5" s="13" t="s">
        <v>5</v>
      </c>
      <c r="TH5" s="14">
        <v>3.8928768636112707</v>
      </c>
      <c r="TI5" s="14">
        <v>3.178315174063242</v>
      </c>
      <c r="TJ5" s="14">
        <v>3.0288981610261145</v>
      </c>
      <c r="TK5" s="14">
        <v>3.4148292585370799</v>
      </c>
      <c r="TL5" s="14">
        <v>3.0893444208083478</v>
      </c>
      <c r="TM5" s="15">
        <v>3.000000000000008</v>
      </c>
      <c r="TN5" s="15">
        <v>3.7622673099998178</v>
      </c>
      <c r="TO5" s="15">
        <v>3.6000000000000068</v>
      </c>
      <c r="TP5" s="172">
        <v>2.912443506000185</v>
      </c>
      <c r="TQ5" s="172">
        <v>-3.4875000000000029</v>
      </c>
      <c r="TR5" s="172">
        <v>5.7499999999997931</v>
      </c>
      <c r="TS5" s="172">
        <v>4.31499999999994</v>
      </c>
      <c r="TT5" s="172">
        <v>3.4786962750002406</v>
      </c>
      <c r="TU5" s="172">
        <v>3.4786962749997499</v>
      </c>
      <c r="TV5" s="172">
        <v>3.478696275000015</v>
      </c>
      <c r="TX5" s="12" t="s">
        <v>4</v>
      </c>
      <c r="TY5" s="13" t="s">
        <v>5</v>
      </c>
      <c r="TZ5" s="14">
        <v>3.8928768636112707</v>
      </c>
      <c r="UA5" s="14">
        <v>3.178315174063242</v>
      </c>
      <c r="UB5" s="14">
        <v>3.0288981610261145</v>
      </c>
      <c r="UC5" s="14">
        <v>3.4148292585370799</v>
      </c>
      <c r="UD5" s="14">
        <v>3.0893444208083478</v>
      </c>
      <c r="UE5" s="15">
        <v>3.000000000000008</v>
      </c>
      <c r="UF5" s="15">
        <v>3.7622673099998178</v>
      </c>
      <c r="UG5" s="15">
        <v>3.6000000000000068</v>
      </c>
      <c r="UH5" s="172">
        <v>2.912443506000185</v>
      </c>
      <c r="UI5" s="172">
        <v>-3.4875000000000029</v>
      </c>
      <c r="UJ5" s="172">
        <v>5.6599999999997461</v>
      </c>
      <c r="UK5" s="172">
        <v>4.4399999999998743</v>
      </c>
      <c r="UL5" s="172">
        <v>3.6450000000000098</v>
      </c>
      <c r="UM5" s="172">
        <v>3.4199999999999733</v>
      </c>
      <c r="UN5" s="172">
        <v>3.4200000000000355</v>
      </c>
      <c r="UO5" s="172">
        <v>3.4199999999999369</v>
      </c>
      <c r="UQ5" s="12" t="s">
        <v>4</v>
      </c>
      <c r="UR5" s="13" t="s">
        <v>5</v>
      </c>
      <c r="US5" s="14">
        <v>3.8928768636112707</v>
      </c>
      <c r="UT5" s="14">
        <v>3.178315174063242</v>
      </c>
      <c r="UU5" s="14">
        <v>3.0288981610261145</v>
      </c>
      <c r="UV5" s="14">
        <v>3.4148292585370799</v>
      </c>
      <c r="UW5" s="14">
        <v>3.0893444208083478</v>
      </c>
      <c r="UX5" s="15">
        <v>3.000000000000008</v>
      </c>
      <c r="UY5" s="15">
        <v>3.7622673099998178</v>
      </c>
      <c r="UZ5" s="15">
        <v>3.6000000000000068</v>
      </c>
      <c r="VA5" s="172">
        <v>2.800000000000078</v>
      </c>
      <c r="VB5" s="172">
        <v>-3.200000000000184</v>
      </c>
      <c r="VC5" s="172">
        <v>5.6599999999997461</v>
      </c>
      <c r="VD5" s="172">
        <v>4.4399999999998743</v>
      </c>
      <c r="VE5" s="172">
        <v>3.6450000000001843</v>
      </c>
      <c r="VF5" s="172">
        <v>3.4200000000000665</v>
      </c>
      <c r="VG5" s="172">
        <v>3.4200000000001256</v>
      </c>
      <c r="VH5" s="172">
        <v>3.4199999999998592</v>
      </c>
      <c r="VJ5" s="189" t="s">
        <v>4</v>
      </c>
      <c r="VK5" s="190" t="s">
        <v>5</v>
      </c>
      <c r="VL5" s="14">
        <v>3.8928768636112707</v>
      </c>
      <c r="VM5" s="14">
        <v>3.178315174063242</v>
      </c>
      <c r="VN5" s="14">
        <v>3.0288981610261145</v>
      </c>
      <c r="VO5" s="14">
        <v>3.4148292585370799</v>
      </c>
      <c r="VP5" s="14">
        <v>3.0893444208083478</v>
      </c>
      <c r="VQ5" s="15">
        <v>3.000000000000008</v>
      </c>
      <c r="VR5" s="15">
        <v>3.7622673099998178</v>
      </c>
      <c r="VS5" s="15">
        <v>3.6000000000000068</v>
      </c>
      <c r="VT5" s="172">
        <v>2.800000000000078</v>
      </c>
      <c r="VU5" s="172">
        <v>-3.200000000000184</v>
      </c>
      <c r="VV5" s="172">
        <v>5.6602000000001356</v>
      </c>
      <c r="VW5" s="172">
        <v>4.4499899999999926</v>
      </c>
      <c r="VX5" s="172">
        <v>3.631129999999966</v>
      </c>
      <c r="VY5" s="172">
        <v>3.4199999999999022</v>
      </c>
      <c r="VZ5" s="172">
        <v>3.4200000000000381</v>
      </c>
      <c r="WA5" s="172">
        <v>3.4200000000000923</v>
      </c>
      <c r="WC5" s="189" t="s">
        <v>4</v>
      </c>
      <c r="WD5" s="190" t="s">
        <v>5</v>
      </c>
      <c r="WE5" s="14">
        <v>3.8928768636112707</v>
      </c>
      <c r="WF5" s="14">
        <v>3.178315174063242</v>
      </c>
      <c r="WG5" s="14">
        <v>3.0288981610261145</v>
      </c>
      <c r="WH5" s="14">
        <v>3.4148292585370799</v>
      </c>
      <c r="WI5" s="14">
        <v>3.0893444208083478</v>
      </c>
      <c r="WJ5" s="15">
        <v>3.000000000000008</v>
      </c>
      <c r="WK5" s="15">
        <v>3.7622673099998178</v>
      </c>
      <c r="WL5" s="15">
        <v>3.6000000000000068</v>
      </c>
      <c r="WM5" s="172">
        <v>2.800000000000078</v>
      </c>
      <c r="WN5" s="172">
        <v>-3.200000000000184</v>
      </c>
      <c r="WO5" s="172">
        <v>5.6500000000000172</v>
      </c>
      <c r="WP5" s="172">
        <v>4.3890000000002738</v>
      </c>
      <c r="WQ5" s="172">
        <v>3.6859999999999582</v>
      </c>
      <c r="WR5" s="172">
        <v>3.419999999999817</v>
      </c>
      <c r="WS5" s="172">
        <v>3.4199999999999746</v>
      </c>
      <c r="WT5" s="172">
        <v>3.4200000000001141</v>
      </c>
      <c r="WU5" s="220"/>
      <c r="XB5" s="189" t="s">
        <v>4</v>
      </c>
      <c r="XC5" s="190" t="s">
        <v>5</v>
      </c>
      <c r="XD5" s="14">
        <v>3.8928768636112707</v>
      </c>
      <c r="XE5" s="14">
        <v>3.178315174063242</v>
      </c>
      <c r="XF5" s="14">
        <v>3.0288981610261145</v>
      </c>
      <c r="XG5" s="14">
        <v>3.4148292585370799</v>
      </c>
      <c r="XH5" s="14">
        <v>3.0893444208083478</v>
      </c>
      <c r="XI5" s="15">
        <v>3.000000000000008</v>
      </c>
      <c r="XJ5" s="15">
        <v>3.7622673099998178</v>
      </c>
      <c r="XK5" s="15">
        <v>3.6000000000000068</v>
      </c>
      <c r="XL5" s="172">
        <v>2.800000000000078</v>
      </c>
      <c r="XM5" s="172">
        <v>-3.200000000000184</v>
      </c>
      <c r="XN5" s="172">
        <v>5.6500000000000172</v>
      </c>
      <c r="XO5" s="172">
        <v>4.3890000000002738</v>
      </c>
      <c r="XP5" s="172">
        <v>3.6859999999999582</v>
      </c>
      <c r="XQ5" s="172">
        <v>3.419999999999817</v>
      </c>
      <c r="XR5" s="172">
        <v>3.4199999999999746</v>
      </c>
      <c r="XS5" s="172">
        <v>3.4200000000001141</v>
      </c>
      <c r="XU5" s="189" t="s">
        <v>4</v>
      </c>
      <c r="XV5" s="190" t="s">
        <v>5</v>
      </c>
      <c r="XW5" s="14">
        <v>3.8928768636112707</v>
      </c>
      <c r="XX5" s="14">
        <v>3.178315174063242</v>
      </c>
      <c r="XY5" s="14">
        <v>3.0288981610261145</v>
      </c>
      <c r="XZ5" s="14">
        <v>3.4148292585370799</v>
      </c>
      <c r="YA5" s="14">
        <v>3.0893444208083478</v>
      </c>
      <c r="YB5" s="15">
        <v>3.000000000000008</v>
      </c>
      <c r="YC5" s="15">
        <v>3.7622673099998178</v>
      </c>
      <c r="YD5" s="15">
        <v>3.6000000000000068</v>
      </c>
      <c r="YE5" s="172">
        <v>2.800000000000078</v>
      </c>
      <c r="YF5" s="172">
        <v>-3.200000000000184</v>
      </c>
      <c r="YG5" s="172">
        <v>5.6500000000000172</v>
      </c>
      <c r="YH5" s="172">
        <v>4.3890000000002738</v>
      </c>
      <c r="YI5" s="172">
        <v>3.6859999999999582</v>
      </c>
      <c r="YJ5" s="172">
        <v>3.419999999999817</v>
      </c>
      <c r="YK5" s="172">
        <v>3.4199999999999746</v>
      </c>
      <c r="YL5" s="172">
        <v>3.4200000000001141</v>
      </c>
      <c r="YN5" s="189" t="s">
        <v>4</v>
      </c>
      <c r="YO5" s="190" t="s">
        <v>5</v>
      </c>
      <c r="YP5" s="14">
        <v>3.8928768636112707</v>
      </c>
      <c r="YQ5" s="14">
        <v>3.178315174063242</v>
      </c>
      <c r="YR5" s="14">
        <v>3.0288981610261145</v>
      </c>
      <c r="YS5" s="14">
        <v>3.4148292585370799</v>
      </c>
      <c r="YT5" s="14">
        <v>3.0893444208083478</v>
      </c>
      <c r="YU5" s="15">
        <v>3.000000000000008</v>
      </c>
      <c r="YV5" s="15">
        <v>3.7622673099998178</v>
      </c>
      <c r="YW5" s="15">
        <v>3.6000000000000068</v>
      </c>
      <c r="YX5" s="172">
        <v>2.800000000000078</v>
      </c>
      <c r="YY5" s="172">
        <v>-3.200000000000184</v>
      </c>
      <c r="YZ5" s="172">
        <v>5.6500000000000172</v>
      </c>
      <c r="ZA5" s="172">
        <v>4.3890000000002738</v>
      </c>
      <c r="ZB5" s="172">
        <v>3.6859999999999582</v>
      </c>
      <c r="ZC5" s="172">
        <v>3.419999999999817</v>
      </c>
      <c r="ZD5" s="172">
        <v>3.4199999999999746</v>
      </c>
      <c r="ZE5" s="172">
        <v>3.4200000000001141</v>
      </c>
      <c r="ZK5" s="189" t="s">
        <v>4</v>
      </c>
      <c r="ZL5" s="190" t="s">
        <v>5</v>
      </c>
      <c r="ZM5" s="14">
        <v>3.8928768636112707</v>
      </c>
      <c r="ZN5" s="14">
        <v>3.178315174063242</v>
      </c>
      <c r="ZO5" s="14">
        <v>3.0288981610261145</v>
      </c>
      <c r="ZP5" s="14">
        <v>3.4148292585370799</v>
      </c>
      <c r="ZQ5" s="14">
        <v>3.0893444208083478</v>
      </c>
      <c r="ZR5" s="15">
        <v>3.000000000000008</v>
      </c>
      <c r="ZS5" s="15">
        <v>3.7622673099998178</v>
      </c>
      <c r="ZT5" s="15">
        <v>3.6000000000000068</v>
      </c>
      <c r="ZU5" s="172">
        <v>2.800000000000078</v>
      </c>
      <c r="ZV5" s="172">
        <v>-3.200000000000184</v>
      </c>
      <c r="ZW5" s="172">
        <v>5.6500000000000172</v>
      </c>
      <c r="ZX5" s="172">
        <v>4.3890000000002738</v>
      </c>
      <c r="ZY5" s="172">
        <v>3.6859999999999582</v>
      </c>
      <c r="ZZ5" s="172">
        <v>3.419999999999817</v>
      </c>
      <c r="AAA5" s="172">
        <v>3.4199999999999746</v>
      </c>
      <c r="AAB5" s="172">
        <v>3.4200000000001141</v>
      </c>
      <c r="AAJ5" s="189" t="s">
        <v>4</v>
      </c>
      <c r="AAK5" s="190" t="s">
        <v>5</v>
      </c>
      <c r="AAL5" s="14">
        <v>3.8928768636112707</v>
      </c>
      <c r="AAM5" s="14">
        <v>3.178315174063242</v>
      </c>
      <c r="AAN5" s="14">
        <v>3.0288981610261145</v>
      </c>
      <c r="AAO5" s="14">
        <v>3.4148292585370799</v>
      </c>
      <c r="AAP5" s="14">
        <v>3.0893444208083478</v>
      </c>
      <c r="AAQ5" s="15">
        <v>3.000000000000008</v>
      </c>
      <c r="AAR5" s="15">
        <v>3.7622673099998178</v>
      </c>
      <c r="AAS5" s="15">
        <v>3.6000000000000068</v>
      </c>
      <c r="AAT5" s="172">
        <v>2.800000000000078</v>
      </c>
      <c r="AAU5" s="172">
        <v>-3.200000000000184</v>
      </c>
      <c r="AAV5" s="172">
        <v>5.6500000000000172</v>
      </c>
      <c r="AAW5" s="172">
        <v>4.3890000000002738</v>
      </c>
      <c r="AAX5" s="172">
        <v>3.6859999999999582</v>
      </c>
      <c r="AAY5" s="172">
        <v>3.419999999999817</v>
      </c>
      <c r="AAZ5" s="172">
        <v>3.4199999999999746</v>
      </c>
      <c r="ABA5" s="172">
        <v>3.4200000000001141</v>
      </c>
      <c r="ABN5" s="189" t="s">
        <v>4</v>
      </c>
      <c r="ABO5" s="190" t="s">
        <v>5</v>
      </c>
      <c r="ABP5" s="14">
        <v>3.8928768636112707</v>
      </c>
      <c r="ABQ5" s="14">
        <v>3.178315174063242</v>
      </c>
      <c r="ABR5" s="14">
        <v>3.0288981610261145</v>
      </c>
      <c r="ABS5" s="14">
        <v>3.4148292585370799</v>
      </c>
      <c r="ABT5" s="14">
        <v>3.0893444208083478</v>
      </c>
      <c r="ABU5" s="15">
        <v>3.000000000000008</v>
      </c>
      <c r="ABV5" s="15">
        <v>3.7622673099998178</v>
      </c>
      <c r="ABW5" s="15">
        <v>3.6000000000000068</v>
      </c>
      <c r="ABX5" s="172">
        <v>2.800000000000078</v>
      </c>
      <c r="ABY5" s="172">
        <v>-3.200000000000184</v>
      </c>
      <c r="ABZ5" s="172">
        <v>5.6500000000000172</v>
      </c>
      <c r="ACA5" s="172">
        <v>4.3890000000002738</v>
      </c>
      <c r="ACB5" s="172">
        <v>3.6859999999999582</v>
      </c>
      <c r="ACC5" s="172">
        <v>3.419999999999817</v>
      </c>
      <c r="ACD5" s="172">
        <v>3.4199999999999746</v>
      </c>
      <c r="ACE5" s="172">
        <v>3.4200000000001141</v>
      </c>
      <c r="ACG5" s="189" t="s">
        <v>4</v>
      </c>
      <c r="ACH5" s="190" t="s">
        <v>5</v>
      </c>
      <c r="ACI5" s="14">
        <v>3.8928768636112707</v>
      </c>
      <c r="ACJ5" s="14">
        <v>3.178315174063242</v>
      </c>
      <c r="ACK5" s="14">
        <v>3.0288981610261145</v>
      </c>
      <c r="ACL5" s="14">
        <v>3.4148292585370799</v>
      </c>
      <c r="ACM5" s="14">
        <v>3.0893444208083478</v>
      </c>
      <c r="ACN5" s="15">
        <v>3.000000000000008</v>
      </c>
      <c r="ACO5" s="15">
        <v>3.7622673099998178</v>
      </c>
      <c r="ACP5" s="15">
        <v>3.6000000000000068</v>
      </c>
      <c r="ACQ5" s="172">
        <v>2.800000000000078</v>
      </c>
      <c r="ACR5" s="172">
        <v>-3.200000000000184</v>
      </c>
      <c r="ACS5" s="172">
        <v>5.6500000000000172</v>
      </c>
      <c r="ACT5" s="172">
        <v>4.3890000000002738</v>
      </c>
      <c r="ACU5" s="172">
        <v>3.6859999999999582</v>
      </c>
      <c r="ACV5" s="172">
        <v>3.419999999999817</v>
      </c>
      <c r="ACW5" s="172">
        <v>3.4199999999999746</v>
      </c>
      <c r="ACX5" s="172">
        <v>3.4200000000001141</v>
      </c>
    </row>
    <row r="6" spans="1:778" x14ac:dyDescent="0.3">
      <c r="A6" s="16" t="s">
        <v>6</v>
      </c>
      <c r="B6" s="17" t="s">
        <v>7</v>
      </c>
      <c r="C6" s="18">
        <v>98.829999999999899</v>
      </c>
      <c r="D6" s="18">
        <v>91.819999999999894</v>
      </c>
      <c r="E6" s="18">
        <v>98.419999999999902</v>
      </c>
      <c r="F6" s="18">
        <v>53.269999999999897</v>
      </c>
      <c r="G6" s="18">
        <v>48.969999999999899</v>
      </c>
      <c r="H6" s="49">
        <v>40.958186480000002</v>
      </c>
      <c r="I6" s="53">
        <v>52.1</v>
      </c>
      <c r="J6" s="53">
        <v>65</v>
      </c>
      <c r="K6" s="53">
        <v>61</v>
      </c>
      <c r="L6" s="53">
        <v>58.3</v>
      </c>
      <c r="M6" s="53">
        <v>56.9</v>
      </c>
      <c r="N6" s="53">
        <v>56</v>
      </c>
      <c r="O6" s="53">
        <v>56</v>
      </c>
      <c r="Q6" s="16" t="s">
        <v>6</v>
      </c>
      <c r="R6" s="17" t="s">
        <v>7</v>
      </c>
      <c r="S6" s="18">
        <v>98.829999999999899</v>
      </c>
      <c r="T6" s="18">
        <v>91.819999999999894</v>
      </c>
      <c r="U6" s="18">
        <v>98.419999999999902</v>
      </c>
      <c r="V6" s="18">
        <v>53.269999999999897</v>
      </c>
      <c r="W6" s="18">
        <v>48.969999999999899</v>
      </c>
      <c r="X6" s="49">
        <v>40.958186480000002</v>
      </c>
      <c r="Y6" s="53">
        <v>52.1</v>
      </c>
      <c r="Z6" s="53">
        <v>65</v>
      </c>
      <c r="AA6" s="53">
        <v>61</v>
      </c>
      <c r="AB6" s="53">
        <v>58.3</v>
      </c>
      <c r="AC6" s="53">
        <v>56.9</v>
      </c>
      <c r="AD6" s="53">
        <v>56</v>
      </c>
      <c r="AE6" s="53">
        <v>56</v>
      </c>
      <c r="AF6" s="53">
        <v>56</v>
      </c>
      <c r="AH6" s="16" t="s">
        <v>6</v>
      </c>
      <c r="AI6" s="17" t="s">
        <v>7</v>
      </c>
      <c r="AJ6" s="18">
        <v>98.829999999999899</v>
      </c>
      <c r="AK6" s="18">
        <v>91.819999999999894</v>
      </c>
      <c r="AL6" s="18">
        <v>98.419999999999902</v>
      </c>
      <c r="AM6" s="18">
        <v>53.269999999999897</v>
      </c>
      <c r="AN6" s="18">
        <v>48.969999999999899</v>
      </c>
      <c r="AO6" s="49">
        <v>40.958186480000002</v>
      </c>
      <c r="AP6" s="49">
        <v>52.066930640540015</v>
      </c>
      <c r="AQ6" s="49">
        <v>70</v>
      </c>
      <c r="AR6" s="49">
        <v>68</v>
      </c>
      <c r="AS6" s="49">
        <v>64.966384617917228</v>
      </c>
      <c r="AT6" s="49">
        <v>63.382412010667366</v>
      </c>
      <c r="AU6" s="49">
        <v>62.858525664241256</v>
      </c>
      <c r="AV6" s="49">
        <v>62.96487011490467</v>
      </c>
      <c r="AW6" s="49">
        <v>63</v>
      </c>
      <c r="AY6" s="16" t="s">
        <v>6</v>
      </c>
      <c r="AZ6" s="17" t="s">
        <v>7</v>
      </c>
      <c r="BA6" s="18">
        <v>98.829999999999899</v>
      </c>
      <c r="BB6" s="18">
        <v>91.819999999999894</v>
      </c>
      <c r="BC6" s="18">
        <v>98.419999999999902</v>
      </c>
      <c r="BD6" s="18">
        <v>53.269999999999897</v>
      </c>
      <c r="BE6" s="18">
        <v>48.969999999999899</v>
      </c>
      <c r="BF6" s="49">
        <v>40.958186480000002</v>
      </c>
      <c r="BG6" s="49">
        <v>52</v>
      </c>
      <c r="BH6" s="49">
        <v>73.154472439623646</v>
      </c>
      <c r="BI6" s="49">
        <v>69.262490384615418</v>
      </c>
      <c r="BJ6" s="49">
        <v>62.997377884615403</v>
      </c>
      <c r="BK6" s="49">
        <v>60</v>
      </c>
      <c r="BL6" s="49">
        <v>60</v>
      </c>
      <c r="BM6" s="49">
        <v>60</v>
      </c>
      <c r="BN6" s="49">
        <v>60</v>
      </c>
      <c r="BP6" s="16" t="s">
        <v>6</v>
      </c>
      <c r="BQ6" s="17" t="s">
        <v>7</v>
      </c>
      <c r="BR6" s="18">
        <v>98.829999999999899</v>
      </c>
      <c r="BS6" s="18">
        <v>91.819999999999894</v>
      </c>
      <c r="BT6" s="18">
        <v>98.419999999999902</v>
      </c>
      <c r="BU6" s="18">
        <v>53.269999999999897</v>
      </c>
      <c r="BV6" s="18">
        <v>48.969999999999899</v>
      </c>
      <c r="BW6" s="49">
        <v>40.958186480000002</v>
      </c>
      <c r="BX6" s="49">
        <v>52</v>
      </c>
      <c r="BY6" s="49">
        <v>70.75</v>
      </c>
      <c r="BZ6" s="49">
        <v>63</v>
      </c>
      <c r="CA6" s="49">
        <v>60.729777999999982</v>
      </c>
      <c r="CB6" s="49">
        <v>57.1</v>
      </c>
      <c r="CC6" s="49">
        <v>57.1</v>
      </c>
      <c r="CD6" s="49">
        <v>57.1</v>
      </c>
      <c r="CE6" s="49">
        <v>57.1</v>
      </c>
      <c r="CG6" s="16" t="s">
        <v>6</v>
      </c>
      <c r="CH6" s="17" t="s">
        <v>7</v>
      </c>
      <c r="CI6" s="18">
        <v>98.829999999999899</v>
      </c>
      <c r="CJ6" s="18">
        <v>91.819999999999894</v>
      </c>
      <c r="CK6" s="18">
        <v>98.419999999999902</v>
      </c>
      <c r="CL6" s="18">
        <v>53.269999999999897</v>
      </c>
      <c r="CM6" s="18">
        <v>48.969999999999899</v>
      </c>
      <c r="CN6" s="49">
        <v>40.958186480000002</v>
      </c>
      <c r="CO6" s="49">
        <v>52</v>
      </c>
      <c r="CP6" s="49">
        <v>70.91</v>
      </c>
      <c r="CQ6" s="49">
        <v>63</v>
      </c>
      <c r="CR6" s="49">
        <v>61</v>
      </c>
      <c r="CS6" s="49">
        <v>60.2</v>
      </c>
      <c r="CT6" s="49">
        <v>60.2</v>
      </c>
      <c r="CU6" s="49">
        <v>60.2</v>
      </c>
      <c r="CV6" s="49">
        <v>60.2</v>
      </c>
      <c r="CX6" s="16" t="s">
        <v>6</v>
      </c>
      <c r="CY6" s="17" t="s">
        <v>7</v>
      </c>
      <c r="CZ6" s="18">
        <v>98.829999999999899</v>
      </c>
      <c r="DA6" s="18">
        <v>91.819999999999894</v>
      </c>
      <c r="DB6" s="18">
        <v>98.419999999999902</v>
      </c>
      <c r="DC6" s="18">
        <v>53.269999999999897</v>
      </c>
      <c r="DD6" s="18">
        <v>48.969999999999899</v>
      </c>
      <c r="DE6" s="49">
        <v>40.958186480000002</v>
      </c>
      <c r="DF6" s="49">
        <v>52</v>
      </c>
      <c r="DG6" s="49">
        <v>70.91</v>
      </c>
      <c r="DH6" s="49">
        <v>59</v>
      </c>
      <c r="DI6" s="49">
        <v>57</v>
      </c>
      <c r="DJ6" s="49">
        <v>56.2</v>
      </c>
      <c r="DK6" s="49">
        <v>56.2</v>
      </c>
      <c r="DL6" s="49">
        <v>56.2</v>
      </c>
      <c r="DM6" s="49">
        <v>56.2</v>
      </c>
      <c r="DO6" s="16" t="s">
        <v>6</v>
      </c>
      <c r="DP6" s="17" t="s">
        <v>7</v>
      </c>
      <c r="DQ6" s="18">
        <v>98.829999999999899</v>
      </c>
      <c r="DR6" s="18">
        <v>91.819999999999894</v>
      </c>
      <c r="DS6" s="18">
        <v>98.419999999999902</v>
      </c>
      <c r="DT6" s="18">
        <v>53.269999999999897</v>
      </c>
      <c r="DU6" s="18">
        <v>48.969999999999899</v>
      </c>
      <c r="DV6" s="49">
        <v>40.958186480000002</v>
      </c>
      <c r="DW6" s="49">
        <v>52</v>
      </c>
      <c r="DX6" s="49">
        <v>70.913359557109558</v>
      </c>
      <c r="DY6" s="49">
        <v>61.908515625</v>
      </c>
      <c r="DZ6" s="49">
        <v>61.6</v>
      </c>
      <c r="EA6" s="49">
        <v>60.8</v>
      </c>
      <c r="EB6" s="49">
        <v>60.8</v>
      </c>
      <c r="EC6" s="49">
        <v>60.8</v>
      </c>
      <c r="ED6" s="49">
        <v>60.8</v>
      </c>
      <c r="EF6" s="16" t="s">
        <v>6</v>
      </c>
      <c r="EG6" s="17" t="s">
        <v>7</v>
      </c>
      <c r="EH6" s="18">
        <v>98.829999999999899</v>
      </c>
      <c r="EI6" s="18">
        <v>91.819999999999894</v>
      </c>
      <c r="EJ6" s="18">
        <v>98.419999999999902</v>
      </c>
      <c r="EK6" s="18">
        <v>53.269999999999897</v>
      </c>
      <c r="EL6" s="18">
        <v>48.969999999999899</v>
      </c>
      <c r="EM6" s="49">
        <v>40.958186480000002</v>
      </c>
      <c r="EN6" s="49">
        <v>52</v>
      </c>
      <c r="EO6" s="49">
        <v>70.913359557109558</v>
      </c>
      <c r="EP6" s="49">
        <v>61.908515625</v>
      </c>
      <c r="EQ6" s="49">
        <v>61.6</v>
      </c>
      <c r="ER6" s="49">
        <v>60.8</v>
      </c>
      <c r="ES6" s="49">
        <v>60.8</v>
      </c>
      <c r="ET6" s="49">
        <v>60.8</v>
      </c>
      <c r="EU6" s="49">
        <v>60.8</v>
      </c>
      <c r="EW6" s="16" t="s">
        <v>6</v>
      </c>
      <c r="EX6" s="17" t="s">
        <v>7</v>
      </c>
      <c r="EY6" s="18">
        <v>98.829999999999899</v>
      </c>
      <c r="EZ6" s="18">
        <v>91.819999999999894</v>
      </c>
      <c r="FA6" s="18">
        <v>98.419999999999902</v>
      </c>
      <c r="FB6" s="18">
        <v>53.269999999999897</v>
      </c>
      <c r="FC6" s="18">
        <v>48.969999999999899</v>
      </c>
      <c r="FD6" s="49">
        <v>40.958186480000002</v>
      </c>
      <c r="FE6" s="49">
        <v>52</v>
      </c>
      <c r="FF6" s="49">
        <v>70.913359560000004</v>
      </c>
      <c r="FG6" s="49">
        <v>61.878515630000003</v>
      </c>
      <c r="FH6" s="49">
        <v>59.6</v>
      </c>
      <c r="FI6" s="49">
        <v>61</v>
      </c>
      <c r="FJ6" s="49">
        <v>60.6</v>
      </c>
      <c r="FK6" s="49">
        <v>60.6</v>
      </c>
      <c r="FL6" s="49">
        <v>60.6</v>
      </c>
      <c r="FN6" s="16" t="s">
        <v>6</v>
      </c>
      <c r="FO6" s="17" t="s">
        <v>7</v>
      </c>
      <c r="FP6" s="18">
        <v>98.829999999999899</v>
      </c>
      <c r="FQ6" s="18">
        <v>91.819999999999894</v>
      </c>
      <c r="FR6" s="18">
        <v>98.419999999999902</v>
      </c>
      <c r="FS6" s="18">
        <v>53.269999999999897</v>
      </c>
      <c r="FT6" s="18">
        <v>48.969999999999899</v>
      </c>
      <c r="FU6" s="49">
        <v>40.958186480000002</v>
      </c>
      <c r="FV6" s="49">
        <v>52</v>
      </c>
      <c r="FW6" s="49">
        <v>70.913359560000004</v>
      </c>
      <c r="FX6" s="49">
        <v>61.878515630000003</v>
      </c>
      <c r="FY6" s="49">
        <v>59.6</v>
      </c>
      <c r="FZ6" s="49">
        <v>61</v>
      </c>
      <c r="GA6" s="49">
        <v>60.6</v>
      </c>
      <c r="GB6" s="49">
        <v>60.6</v>
      </c>
      <c r="GC6" s="49">
        <v>60.6</v>
      </c>
      <c r="GE6" s="16" t="s">
        <v>6</v>
      </c>
      <c r="GF6" s="17" t="s">
        <v>7</v>
      </c>
      <c r="GG6" s="18">
        <v>98.829999999999899</v>
      </c>
      <c r="GH6" s="18">
        <v>91.819999999999894</v>
      </c>
      <c r="GI6" s="18">
        <v>98.419999999999902</v>
      </c>
      <c r="GJ6" s="18">
        <v>53.269999999999897</v>
      </c>
      <c r="GK6" s="18">
        <v>48.969999999999899</v>
      </c>
      <c r="GL6" s="49">
        <v>40.958186480000002</v>
      </c>
      <c r="GM6" s="49">
        <v>52</v>
      </c>
      <c r="GN6" s="49">
        <v>70.913359560000004</v>
      </c>
      <c r="GO6" s="49">
        <v>61.878515630000003</v>
      </c>
      <c r="GP6" s="49">
        <v>59.6</v>
      </c>
      <c r="GQ6" s="49">
        <v>61</v>
      </c>
      <c r="GR6" s="49">
        <v>60.6</v>
      </c>
      <c r="GS6" s="49">
        <v>60.6</v>
      </c>
      <c r="GT6" s="49">
        <v>60.6</v>
      </c>
      <c r="GV6" s="16" t="s">
        <v>6</v>
      </c>
      <c r="GW6" s="17" t="s">
        <v>7</v>
      </c>
      <c r="GX6" s="18">
        <v>98.829999999999899</v>
      </c>
      <c r="GY6" s="18">
        <v>91.819999999999894</v>
      </c>
      <c r="GZ6" s="18">
        <v>98.419999999999902</v>
      </c>
      <c r="HA6" s="18">
        <v>53.269999999999897</v>
      </c>
      <c r="HB6" s="18">
        <v>48.969999999999899</v>
      </c>
      <c r="HC6" s="49">
        <v>40.958186480000002</v>
      </c>
      <c r="HD6" s="49">
        <v>52</v>
      </c>
      <c r="HE6" s="49">
        <v>70.913359560000004</v>
      </c>
      <c r="HF6" s="49">
        <v>61.530901988636366</v>
      </c>
      <c r="HG6" s="49">
        <v>61.486947295205987</v>
      </c>
      <c r="HH6" s="49">
        <v>62.623454115833326</v>
      </c>
      <c r="HI6" s="49">
        <v>62.2</v>
      </c>
      <c r="HJ6" s="49">
        <v>62.2</v>
      </c>
      <c r="HK6" s="49">
        <v>62.2</v>
      </c>
      <c r="HM6" s="16" t="s">
        <v>6</v>
      </c>
      <c r="HN6" s="17" t="s">
        <v>7</v>
      </c>
      <c r="HO6" s="18">
        <v>98.829999999999899</v>
      </c>
      <c r="HP6" s="18">
        <v>91.819999999999894</v>
      </c>
      <c r="HQ6" s="18">
        <v>98.419999999999902</v>
      </c>
      <c r="HR6" s="18">
        <v>53.269999999999897</v>
      </c>
      <c r="HS6" s="18">
        <v>48.969999999999899</v>
      </c>
      <c r="HT6" s="49">
        <v>40.958186480000002</v>
      </c>
      <c r="HU6" s="49">
        <v>52</v>
      </c>
      <c r="HV6" s="49">
        <v>70.913359560000004</v>
      </c>
      <c r="HW6" s="49">
        <v>61.530901988636366</v>
      </c>
      <c r="HX6" s="49">
        <v>61.486947295205987</v>
      </c>
      <c r="HY6" s="49">
        <v>62.623454115833326</v>
      </c>
      <c r="HZ6" s="49">
        <v>62.2</v>
      </c>
      <c r="IA6" s="49">
        <v>62.2</v>
      </c>
      <c r="IB6" s="49">
        <v>62.2</v>
      </c>
      <c r="ID6" s="16" t="s">
        <v>6</v>
      </c>
      <c r="IE6" s="17" t="s">
        <v>7</v>
      </c>
      <c r="IF6" s="18">
        <v>98.829999999999899</v>
      </c>
      <c r="IG6" s="18">
        <v>91.819999999999894</v>
      </c>
      <c r="IH6" s="18">
        <v>98.419999999999902</v>
      </c>
      <c r="II6" s="18">
        <v>53.269999999999897</v>
      </c>
      <c r="IJ6" s="18">
        <v>48.969999999999899</v>
      </c>
      <c r="IK6" s="49">
        <v>40.958186480000002</v>
      </c>
      <c r="IL6" s="49">
        <v>52</v>
      </c>
      <c r="IM6" s="49">
        <v>70.913359560000004</v>
      </c>
      <c r="IN6" s="49">
        <v>61.529803505000004</v>
      </c>
      <c r="IO6" s="49">
        <v>31.352499999999999</v>
      </c>
      <c r="IP6" s="49">
        <v>47.5</v>
      </c>
      <c r="IQ6" s="49">
        <v>47.007772019999997</v>
      </c>
      <c r="IR6" s="49">
        <v>47.089810020000002</v>
      </c>
      <c r="IS6" s="49">
        <v>47.5</v>
      </c>
      <c r="IT6" s="49">
        <v>47.5</v>
      </c>
      <c r="IV6" s="16" t="s">
        <v>6</v>
      </c>
      <c r="IW6" s="17" t="s">
        <v>7</v>
      </c>
      <c r="IX6" s="18">
        <v>98.829999999999899</v>
      </c>
      <c r="IY6" s="18">
        <v>91.819999999999894</v>
      </c>
      <c r="IZ6" s="18">
        <v>98.419999999999902</v>
      </c>
      <c r="JA6" s="18">
        <v>53.269999999999897</v>
      </c>
      <c r="JB6" s="18">
        <v>48.969999999999899</v>
      </c>
      <c r="JC6" s="49">
        <v>40.958186480000002</v>
      </c>
      <c r="JD6" s="49">
        <v>52</v>
      </c>
      <c r="JE6" s="49">
        <v>70.913359560000004</v>
      </c>
      <c r="JF6" s="49">
        <v>61.529803505000004</v>
      </c>
      <c r="JG6" s="49">
        <v>31.352499999999999</v>
      </c>
      <c r="JH6" s="49">
        <v>47.5</v>
      </c>
      <c r="JI6" s="49">
        <v>47.007772019999997</v>
      </c>
      <c r="JJ6" s="49">
        <v>47.089810020000002</v>
      </c>
      <c r="JK6" s="49">
        <v>47.5</v>
      </c>
      <c r="JL6" s="49">
        <v>47.5</v>
      </c>
      <c r="JN6" s="16" t="s">
        <v>6</v>
      </c>
      <c r="JO6" s="17" t="s">
        <v>7</v>
      </c>
      <c r="JP6" s="18">
        <v>98.829999999999899</v>
      </c>
      <c r="JQ6" s="18">
        <v>91.819999999999894</v>
      </c>
      <c r="JR6" s="18">
        <v>98.419999999999902</v>
      </c>
      <c r="JS6" s="18">
        <v>53.269999999999897</v>
      </c>
      <c r="JT6" s="18">
        <v>48.969999999999899</v>
      </c>
      <c r="JU6" s="49">
        <v>40.958186480000002</v>
      </c>
      <c r="JV6" s="49">
        <v>52</v>
      </c>
      <c r="JW6" s="49">
        <v>70.913359560000004</v>
      </c>
      <c r="JX6" s="49">
        <v>61.529803505000004</v>
      </c>
      <c r="JY6" s="49">
        <v>31.352499999999999</v>
      </c>
      <c r="JZ6" s="49">
        <v>47.5</v>
      </c>
      <c r="KA6" s="49">
        <v>47.007772019999997</v>
      </c>
      <c r="KB6" s="49">
        <v>47.089810020000002</v>
      </c>
      <c r="KC6" s="49">
        <v>47.5</v>
      </c>
      <c r="KD6" s="49">
        <v>47.5</v>
      </c>
      <c r="KF6" s="16" t="s">
        <v>6</v>
      </c>
      <c r="KG6" s="17" t="s">
        <v>7</v>
      </c>
      <c r="KH6" s="18">
        <v>98.829999999999899</v>
      </c>
      <c r="KI6" s="18">
        <v>91.819999999999894</v>
      </c>
      <c r="KJ6" s="18">
        <v>98.419999999999902</v>
      </c>
      <c r="KK6" s="18">
        <v>53.269999999999897</v>
      </c>
      <c r="KL6" s="18">
        <v>48.969999999999899</v>
      </c>
      <c r="KM6" s="49">
        <v>40.958186480000002</v>
      </c>
      <c r="KN6" s="49">
        <v>52</v>
      </c>
      <c r="KO6" s="49">
        <v>70.913359560000004</v>
      </c>
      <c r="KP6" s="49">
        <v>61.529803505000004</v>
      </c>
      <c r="KQ6" s="49">
        <v>31.352499999999999</v>
      </c>
      <c r="KR6" s="49">
        <v>47.5</v>
      </c>
      <c r="KS6" s="49">
        <v>47.007772019999997</v>
      </c>
      <c r="KT6" s="49">
        <v>47.089810020000002</v>
      </c>
      <c r="KU6" s="49">
        <v>47.5</v>
      </c>
      <c r="KV6" s="49">
        <v>47.5</v>
      </c>
      <c r="KX6" s="16" t="s">
        <v>6</v>
      </c>
      <c r="KY6" s="17" t="s">
        <v>7</v>
      </c>
      <c r="KZ6" s="18">
        <v>98.829999999999899</v>
      </c>
      <c r="LA6" s="18">
        <v>91.819999999999894</v>
      </c>
      <c r="LB6" s="18">
        <v>98.419999999999902</v>
      </c>
      <c r="LC6" s="18">
        <v>53.269999999999897</v>
      </c>
      <c r="LD6" s="18">
        <v>48.969999999999899</v>
      </c>
      <c r="LE6" s="49">
        <v>40.958186480000002</v>
      </c>
      <c r="LF6" s="49">
        <v>52</v>
      </c>
      <c r="LG6" s="49">
        <v>70.913359560000004</v>
      </c>
      <c r="LH6" s="49">
        <v>61.529803505000004</v>
      </c>
      <c r="LI6" s="49">
        <v>31.352499999999999</v>
      </c>
      <c r="LJ6" s="49">
        <v>47.5</v>
      </c>
      <c r="LK6" s="49">
        <v>47.007772019999997</v>
      </c>
      <c r="LL6" s="49">
        <v>47.089810020000002</v>
      </c>
      <c r="LM6" s="49">
        <v>47.5</v>
      </c>
      <c r="LN6" s="49">
        <v>47.5</v>
      </c>
      <c r="LP6" s="16" t="s">
        <v>6</v>
      </c>
      <c r="LQ6" s="17" t="s">
        <v>7</v>
      </c>
      <c r="LR6" s="18">
        <v>98.829999999999899</v>
      </c>
      <c r="LS6" s="18">
        <v>91.819999999999894</v>
      </c>
      <c r="LT6" s="18">
        <v>98.419999999999902</v>
      </c>
      <c r="LU6" s="18">
        <v>53.269999999999897</v>
      </c>
      <c r="LV6" s="18">
        <v>48.969999999999899</v>
      </c>
      <c r="LW6" s="49">
        <v>40.958186480000002</v>
      </c>
      <c r="LX6" s="49">
        <v>52</v>
      </c>
      <c r="LY6" s="49">
        <v>70.913359560000004</v>
      </c>
      <c r="LZ6" s="49">
        <v>61.529803505000004</v>
      </c>
      <c r="MA6" s="49">
        <v>41.196535840000003</v>
      </c>
      <c r="MB6" s="49">
        <v>47.5</v>
      </c>
      <c r="MC6" s="49">
        <v>47.007772019999997</v>
      </c>
      <c r="MD6" s="49">
        <v>47.089810020000002</v>
      </c>
      <c r="ME6" s="49">
        <v>47.5</v>
      </c>
      <c r="MF6" s="49">
        <v>47.5</v>
      </c>
      <c r="MH6" s="16" t="s">
        <v>6</v>
      </c>
      <c r="MI6" s="17" t="s">
        <v>7</v>
      </c>
      <c r="MJ6" s="18">
        <v>98.829999999999899</v>
      </c>
      <c r="MK6" s="18">
        <v>91.819999999999894</v>
      </c>
      <c r="ML6" s="18">
        <v>98.419999999999902</v>
      </c>
      <c r="MM6" s="18">
        <v>53.269999999999897</v>
      </c>
      <c r="MN6" s="18">
        <v>48.969999999999899</v>
      </c>
      <c r="MO6" s="49">
        <v>40.958186480000002</v>
      </c>
      <c r="MP6" s="49">
        <v>52</v>
      </c>
      <c r="MQ6" s="49">
        <v>70.913359560000004</v>
      </c>
      <c r="MR6" s="49">
        <v>61.529803505000004</v>
      </c>
      <c r="MS6" s="49">
        <v>31.352499999999999</v>
      </c>
      <c r="MT6" s="49">
        <v>47.5</v>
      </c>
      <c r="MU6" s="49">
        <v>47.007772019999997</v>
      </c>
      <c r="MV6" s="49">
        <v>47.089810020000002</v>
      </c>
      <c r="MW6" s="49">
        <v>47.5</v>
      </c>
      <c r="MX6" s="49">
        <v>47.5</v>
      </c>
      <c r="MZ6" s="16" t="s">
        <v>6</v>
      </c>
      <c r="NA6" s="17" t="s">
        <v>7</v>
      </c>
      <c r="NB6" s="18">
        <v>98.829999999999899</v>
      </c>
      <c r="NC6" s="18">
        <v>91.819999999999894</v>
      </c>
      <c r="ND6" s="18">
        <v>98.419999999999902</v>
      </c>
      <c r="NE6" s="18">
        <v>53.269999999999897</v>
      </c>
      <c r="NF6" s="18">
        <v>48.969999999999899</v>
      </c>
      <c r="NG6" s="49">
        <v>40.958186480000002</v>
      </c>
      <c r="NH6" s="49">
        <v>52</v>
      </c>
      <c r="NI6" s="49">
        <v>70.913359560000004</v>
      </c>
      <c r="NJ6" s="49">
        <v>61.529803505000004</v>
      </c>
      <c r="NK6" s="49">
        <v>31.352499999999999</v>
      </c>
      <c r="NL6" s="49">
        <v>47.5</v>
      </c>
      <c r="NM6" s="49">
        <v>47.007772019999997</v>
      </c>
      <c r="NN6" s="49">
        <v>47.089810020000002</v>
      </c>
      <c r="NO6" s="49">
        <v>47.5</v>
      </c>
      <c r="NP6" s="49">
        <v>47.5</v>
      </c>
      <c r="NR6" s="16" t="s">
        <v>6</v>
      </c>
      <c r="NS6" s="17" t="s">
        <v>7</v>
      </c>
      <c r="NT6" s="18">
        <v>98.829999999999899</v>
      </c>
      <c r="NU6" s="18">
        <v>91.819999999999894</v>
      </c>
      <c r="NV6" s="18">
        <v>98.419999999999902</v>
      </c>
      <c r="NW6" s="18">
        <v>53.269999999999897</v>
      </c>
      <c r="NX6" s="18">
        <v>48.969999999999899</v>
      </c>
      <c r="NY6" s="49">
        <v>40.958186480000002</v>
      </c>
      <c r="NZ6" s="49">
        <v>52</v>
      </c>
      <c r="OA6" s="49">
        <v>70.913359560000004</v>
      </c>
      <c r="OB6" s="49">
        <v>61.529803505000004</v>
      </c>
      <c r="OC6" s="49">
        <v>31.352499999999999</v>
      </c>
      <c r="OD6" s="49">
        <v>47.5</v>
      </c>
      <c r="OE6" s="49">
        <v>47.007772019999997</v>
      </c>
      <c r="OF6" s="49">
        <v>47.089810020000002</v>
      </c>
      <c r="OG6" s="49">
        <v>47.5</v>
      </c>
      <c r="OH6" s="49">
        <v>47.5</v>
      </c>
      <c r="OJ6" s="16" t="s">
        <v>6</v>
      </c>
      <c r="OK6" s="17" t="s">
        <v>7</v>
      </c>
      <c r="OL6" s="18">
        <v>98.829999999999899</v>
      </c>
      <c r="OM6" s="18">
        <v>91.819999999999894</v>
      </c>
      <c r="ON6" s="18">
        <v>98.419999999999902</v>
      </c>
      <c r="OO6" s="18">
        <v>53.269999999999897</v>
      </c>
      <c r="OP6" s="18">
        <v>48.969999999999899</v>
      </c>
      <c r="OQ6" s="49">
        <v>40.958186480000002</v>
      </c>
      <c r="OR6" s="49">
        <v>52</v>
      </c>
      <c r="OS6" s="49">
        <v>70.913359560000004</v>
      </c>
      <c r="OT6" s="49">
        <v>61.529803505000004</v>
      </c>
      <c r="OU6" s="49">
        <v>31.352499999999999</v>
      </c>
      <c r="OV6" s="49">
        <v>47.5</v>
      </c>
      <c r="OW6" s="49">
        <v>47.007772019999997</v>
      </c>
      <c r="OX6" s="49">
        <v>47.089810020000002</v>
      </c>
      <c r="OY6" s="49">
        <v>47.5</v>
      </c>
      <c r="OZ6" s="49">
        <v>47.5</v>
      </c>
      <c r="PB6" s="16" t="s">
        <v>6</v>
      </c>
      <c r="PC6" s="17" t="s">
        <v>7</v>
      </c>
      <c r="PD6" s="18">
        <v>98.829999999999899</v>
      </c>
      <c r="PE6" s="18">
        <v>91.819999999999894</v>
      </c>
      <c r="PF6" s="18">
        <v>98.419999999999902</v>
      </c>
      <c r="PG6" s="18">
        <v>53.269999999999897</v>
      </c>
      <c r="PH6" s="18">
        <v>48.969999999999899</v>
      </c>
      <c r="PI6" s="49">
        <v>40.958186480000002</v>
      </c>
      <c r="PJ6" s="49">
        <v>52</v>
      </c>
      <c r="PK6" s="49">
        <v>70.913359560000004</v>
      </c>
      <c r="PL6" s="49">
        <v>61.529803505000004</v>
      </c>
      <c r="PM6" s="49">
        <v>31.352499999999999</v>
      </c>
      <c r="PN6" s="49">
        <v>47.5</v>
      </c>
      <c r="PO6" s="49">
        <v>47.007772019999997</v>
      </c>
      <c r="PP6" s="49">
        <v>47.089810020000002</v>
      </c>
      <c r="PQ6" s="49">
        <v>47.5</v>
      </c>
      <c r="PR6" s="49">
        <v>47.5</v>
      </c>
      <c r="PT6" s="122" t="s">
        <v>6</v>
      </c>
      <c r="PU6" s="123" t="s">
        <v>7</v>
      </c>
      <c r="PV6" s="124">
        <v>98.829999999999899</v>
      </c>
      <c r="PW6" s="124">
        <v>91.819999999999894</v>
      </c>
      <c r="PX6" s="124">
        <v>98.419999999999902</v>
      </c>
      <c r="PY6" s="124">
        <v>53.269999999999897</v>
      </c>
      <c r="PZ6" s="124">
        <v>48.969999999999899</v>
      </c>
      <c r="QA6" s="125">
        <v>40.958186480000002</v>
      </c>
      <c r="QB6" s="125">
        <v>52</v>
      </c>
      <c r="QC6" s="125">
        <v>70.913359560000004</v>
      </c>
      <c r="QD6" s="125">
        <v>61.529803505000004</v>
      </c>
      <c r="QE6" s="125">
        <v>40.752757620365898</v>
      </c>
      <c r="QF6" s="125">
        <v>43.122637835082003</v>
      </c>
      <c r="QG6" s="125">
        <v>48</v>
      </c>
      <c r="QH6" s="125">
        <v>49.236429652042403</v>
      </c>
      <c r="QI6" s="125">
        <v>50.309228441754918</v>
      </c>
      <c r="QJ6" s="125">
        <v>50.309228441754897</v>
      </c>
      <c r="QL6" s="16" t="s">
        <v>6</v>
      </c>
      <c r="QM6" s="17" t="s">
        <v>7</v>
      </c>
      <c r="QN6" s="18">
        <v>98.829999999999899</v>
      </c>
      <c r="QO6" s="18">
        <v>91.819999999999894</v>
      </c>
      <c r="QP6" s="18">
        <v>98.419999999999902</v>
      </c>
      <c r="QQ6" s="18">
        <v>53.269999999999897</v>
      </c>
      <c r="QR6" s="18">
        <v>48.969999999999899</v>
      </c>
      <c r="QS6" s="171">
        <v>40</v>
      </c>
      <c r="QT6" s="15">
        <v>52</v>
      </c>
      <c r="QU6" s="15">
        <v>70.913359560000004</v>
      </c>
      <c r="QV6" s="172">
        <v>61.530901988636401</v>
      </c>
      <c r="QW6" s="172">
        <v>42</v>
      </c>
      <c r="QX6" s="172">
        <v>52.100285110000002</v>
      </c>
      <c r="QY6" s="172">
        <v>53.523749440000003</v>
      </c>
      <c r="QZ6" s="172">
        <v>54.213107260000001</v>
      </c>
      <c r="RA6" s="172">
        <v>54.803724379999998</v>
      </c>
      <c r="RB6" s="172">
        <v>55.347964589999897</v>
      </c>
      <c r="RD6" s="16" t="s">
        <v>6</v>
      </c>
      <c r="RE6" s="17" t="s">
        <v>7</v>
      </c>
      <c r="RF6" s="18">
        <v>98.829999999999899</v>
      </c>
      <c r="RG6" s="18">
        <v>91.819999999999894</v>
      </c>
      <c r="RH6" s="18">
        <v>98.419999999999902</v>
      </c>
      <c r="RI6" s="18">
        <v>53.269999999999897</v>
      </c>
      <c r="RJ6" s="18">
        <v>48.969999999999899</v>
      </c>
      <c r="RK6" s="49">
        <v>40.958186480000002</v>
      </c>
      <c r="RL6" s="49">
        <v>52</v>
      </c>
      <c r="RM6" s="49">
        <v>70.913359560000004</v>
      </c>
      <c r="RN6" s="49">
        <v>61.529803505000004</v>
      </c>
      <c r="RO6" s="49">
        <v>31.352499999999999</v>
      </c>
      <c r="RP6" s="49">
        <v>47.5</v>
      </c>
      <c r="RQ6" s="49">
        <v>47.007772019999997</v>
      </c>
      <c r="RR6" s="49">
        <v>47.089810020000002</v>
      </c>
      <c r="RS6" s="49">
        <v>47.5</v>
      </c>
      <c r="RT6" s="49">
        <v>47.5</v>
      </c>
      <c r="RV6" s="16" t="s">
        <v>6</v>
      </c>
      <c r="RW6" s="17" t="s">
        <v>7</v>
      </c>
      <c r="RX6" s="18">
        <v>98.829999999999899</v>
      </c>
      <c r="RY6" s="18">
        <v>91.819999999999894</v>
      </c>
      <c r="RZ6" s="18">
        <v>98.419999999999902</v>
      </c>
      <c r="SA6" s="18">
        <v>53.269999999999897</v>
      </c>
      <c r="SB6" s="18">
        <v>48.969999999999899</v>
      </c>
      <c r="SC6" s="49">
        <v>40.958186480000002</v>
      </c>
      <c r="SD6" s="49">
        <v>52</v>
      </c>
      <c r="SE6" s="49">
        <v>70.913359560000004</v>
      </c>
      <c r="SF6" s="49">
        <v>61.529803505000004</v>
      </c>
      <c r="SG6" s="49">
        <v>31.352499999999999</v>
      </c>
      <c r="SH6" s="49">
        <v>47.5</v>
      </c>
      <c r="SI6" s="49">
        <v>47.007772019999997</v>
      </c>
      <c r="SJ6" s="49">
        <v>47.089810020000002</v>
      </c>
      <c r="SK6" s="49">
        <v>47.5</v>
      </c>
      <c r="SL6" s="49">
        <v>47.5</v>
      </c>
      <c r="SN6" s="16" t="s">
        <v>6</v>
      </c>
      <c r="SO6" s="17" t="s">
        <v>7</v>
      </c>
      <c r="SP6" s="18">
        <v>98.829999999999899</v>
      </c>
      <c r="SQ6" s="18">
        <v>91.819999999999894</v>
      </c>
      <c r="SR6" s="18">
        <v>98.419999999999902</v>
      </c>
      <c r="SS6" s="18">
        <v>53.269999999999897</v>
      </c>
      <c r="ST6" s="18">
        <v>48.969999999999899</v>
      </c>
      <c r="SU6" s="171">
        <v>40</v>
      </c>
      <c r="SV6" s="15">
        <v>52</v>
      </c>
      <c r="SW6" s="15">
        <v>70.913359560000004</v>
      </c>
      <c r="SX6" s="172">
        <v>61.530901988636401</v>
      </c>
      <c r="SY6" s="172">
        <v>42</v>
      </c>
      <c r="SZ6" s="172">
        <v>60.952672399999997</v>
      </c>
      <c r="TA6" s="172">
        <v>58.159578619999998</v>
      </c>
      <c r="TB6" s="172">
        <v>54.107999999999997</v>
      </c>
      <c r="TC6" s="172">
        <v>52.963999999999999</v>
      </c>
      <c r="TD6" s="172">
        <v>52.417999999999999</v>
      </c>
      <c r="TF6" s="16" t="s">
        <v>6</v>
      </c>
      <c r="TG6" s="17" t="s">
        <v>7</v>
      </c>
      <c r="TH6" s="18">
        <v>98.829999999999899</v>
      </c>
      <c r="TI6" s="18">
        <v>91.819999999999894</v>
      </c>
      <c r="TJ6" s="18">
        <v>98.419999999999902</v>
      </c>
      <c r="TK6" s="18">
        <v>53.269999999999897</v>
      </c>
      <c r="TL6" s="18">
        <v>48.969999999999899</v>
      </c>
      <c r="TM6" s="171">
        <v>40</v>
      </c>
      <c r="TN6" s="15">
        <v>52</v>
      </c>
      <c r="TO6" s="15">
        <v>70.913359560000004</v>
      </c>
      <c r="TP6" s="172">
        <v>61.530901988636401</v>
      </c>
      <c r="TQ6" s="172">
        <v>42</v>
      </c>
      <c r="TR6" s="172">
        <v>64.707499999999996</v>
      </c>
      <c r="TS6" s="172">
        <v>61.91</v>
      </c>
      <c r="TT6" s="172">
        <v>54.107999999999997</v>
      </c>
      <c r="TU6" s="172">
        <v>52.963999999999999</v>
      </c>
      <c r="TV6" s="172">
        <v>52.417999999999999</v>
      </c>
      <c r="TX6" s="16" t="s">
        <v>6</v>
      </c>
      <c r="TY6" s="17" t="s">
        <v>7</v>
      </c>
      <c r="TZ6" s="18">
        <v>98.829999999999899</v>
      </c>
      <c r="UA6" s="18">
        <v>91.819999999999894</v>
      </c>
      <c r="UB6" s="18">
        <v>98.419999999999902</v>
      </c>
      <c r="UC6" s="18">
        <v>53.269999999999897</v>
      </c>
      <c r="UD6" s="18">
        <v>48.969999999999899</v>
      </c>
      <c r="UE6" s="171">
        <v>40</v>
      </c>
      <c r="UF6" s="15">
        <v>52</v>
      </c>
      <c r="UG6" s="15">
        <v>70.913359560000004</v>
      </c>
      <c r="UH6" s="172">
        <v>61.530901988636401</v>
      </c>
      <c r="UI6" s="172">
        <v>42</v>
      </c>
      <c r="UJ6" s="172">
        <v>66.099999999999994</v>
      </c>
      <c r="UK6" s="172">
        <v>64.3</v>
      </c>
      <c r="UL6" s="172">
        <v>62.3</v>
      </c>
      <c r="UM6" s="172">
        <v>60.2</v>
      </c>
      <c r="UN6" s="172">
        <v>58.2</v>
      </c>
      <c r="UO6" s="172">
        <v>56.2</v>
      </c>
      <c r="UQ6" s="16" t="s">
        <v>6</v>
      </c>
      <c r="UR6" s="17" t="s">
        <v>7</v>
      </c>
      <c r="US6" s="18">
        <v>98.829999999999899</v>
      </c>
      <c r="UT6" s="18">
        <v>91.819999999999894</v>
      </c>
      <c r="UU6" s="18">
        <v>98.419999999999902</v>
      </c>
      <c r="UV6" s="18">
        <v>53.269999999999897</v>
      </c>
      <c r="UW6" s="18">
        <v>48.969999999999899</v>
      </c>
      <c r="UX6" s="171">
        <v>40</v>
      </c>
      <c r="UY6" s="15">
        <v>52</v>
      </c>
      <c r="UZ6" s="15">
        <v>70.913359560000004</v>
      </c>
      <c r="VA6" s="172">
        <v>61.530901988636401</v>
      </c>
      <c r="VB6" s="172">
        <v>42</v>
      </c>
      <c r="VC6" s="172">
        <v>69.12</v>
      </c>
      <c r="VD6" s="172">
        <v>66.25</v>
      </c>
      <c r="VE6" s="172">
        <v>62.25</v>
      </c>
      <c r="VF6" s="172">
        <v>60.2</v>
      </c>
      <c r="VG6" s="172">
        <v>58.7</v>
      </c>
      <c r="VH6" s="172">
        <v>57.7</v>
      </c>
      <c r="VJ6" s="16" t="s">
        <v>6</v>
      </c>
      <c r="VK6" s="17" t="s">
        <v>7</v>
      </c>
      <c r="VL6" s="18">
        <v>98.829999999999899</v>
      </c>
      <c r="VM6" s="18">
        <v>91.819999999999894</v>
      </c>
      <c r="VN6" s="18">
        <v>98.419999999999902</v>
      </c>
      <c r="VO6" s="18">
        <v>53.269999999999897</v>
      </c>
      <c r="VP6" s="18">
        <v>48.969999999999899</v>
      </c>
      <c r="VQ6" s="171">
        <v>40</v>
      </c>
      <c r="VR6" s="15">
        <v>52</v>
      </c>
      <c r="VS6" s="15">
        <v>70.913359560000004</v>
      </c>
      <c r="VT6" s="172">
        <v>61.530901988636401</v>
      </c>
      <c r="VU6" s="172">
        <v>42</v>
      </c>
      <c r="VV6" s="172">
        <v>69.620874999999998</v>
      </c>
      <c r="VW6" s="172">
        <v>66.75</v>
      </c>
      <c r="VX6" s="172">
        <v>62.25</v>
      </c>
      <c r="VY6" s="172">
        <v>60.2</v>
      </c>
      <c r="VZ6" s="172">
        <v>58.7</v>
      </c>
      <c r="WA6" s="172">
        <v>57.7</v>
      </c>
      <c r="WC6" s="16" t="s">
        <v>6</v>
      </c>
      <c r="WD6" s="17" t="s">
        <v>7</v>
      </c>
      <c r="WE6" s="18">
        <v>98.829999999999899</v>
      </c>
      <c r="WF6" s="18">
        <v>91.819999999999894</v>
      </c>
      <c r="WG6" s="18">
        <v>98.419999999999902</v>
      </c>
      <c r="WH6" s="18">
        <v>53.269999999999897</v>
      </c>
      <c r="WI6" s="18">
        <v>48.969999999999899</v>
      </c>
      <c r="WJ6" s="171">
        <v>40</v>
      </c>
      <c r="WK6" s="15">
        <v>52</v>
      </c>
      <c r="WL6" s="15">
        <v>70.913359560000004</v>
      </c>
      <c r="WM6" s="172">
        <v>61.530901988636401</v>
      </c>
      <c r="WN6" s="172">
        <v>41.999319</v>
      </c>
      <c r="WO6" s="172">
        <v>68.78</v>
      </c>
      <c r="WP6" s="172">
        <v>66.25</v>
      </c>
      <c r="WQ6" s="172">
        <v>62.25</v>
      </c>
      <c r="WR6" s="172">
        <v>60.2</v>
      </c>
      <c r="WS6" s="172">
        <v>58.7</v>
      </c>
      <c r="WT6" s="172">
        <v>57.7</v>
      </c>
      <c r="WU6" s="220"/>
      <c r="XB6" s="16" t="s">
        <v>6</v>
      </c>
      <c r="XC6" s="17" t="s">
        <v>7</v>
      </c>
      <c r="XD6" s="18">
        <v>98.829999999999899</v>
      </c>
      <c r="XE6" s="18">
        <v>91.819999999999894</v>
      </c>
      <c r="XF6" s="18">
        <v>98.419999999999902</v>
      </c>
      <c r="XG6" s="18">
        <v>53.269999999999897</v>
      </c>
      <c r="XH6" s="18">
        <v>48.969999999999899</v>
      </c>
      <c r="XI6" s="171">
        <v>40</v>
      </c>
      <c r="XJ6" s="15">
        <v>52</v>
      </c>
      <c r="XK6" s="15">
        <v>70.913359560000004</v>
      </c>
      <c r="XL6" s="172">
        <v>61.530901988636401</v>
      </c>
      <c r="XM6" s="172">
        <v>41.999319</v>
      </c>
      <c r="XN6" s="172">
        <v>68.78</v>
      </c>
      <c r="XO6" s="172">
        <v>66.25</v>
      </c>
      <c r="XP6" s="172">
        <v>62.25</v>
      </c>
      <c r="XQ6" s="172">
        <v>60.2</v>
      </c>
      <c r="XR6" s="172">
        <v>58.7</v>
      </c>
      <c r="XS6" s="172">
        <v>57.7</v>
      </c>
      <c r="XU6" s="16" t="s">
        <v>6</v>
      </c>
      <c r="XV6" s="17" t="s">
        <v>7</v>
      </c>
      <c r="XW6" s="18">
        <v>98.829999999999899</v>
      </c>
      <c r="XX6" s="18">
        <v>91.819999999999894</v>
      </c>
      <c r="XY6" s="18">
        <v>98.419999999999902</v>
      </c>
      <c r="XZ6" s="18">
        <v>53.269999999999897</v>
      </c>
      <c r="YA6" s="18">
        <v>48.969999999999899</v>
      </c>
      <c r="YB6" s="171">
        <v>40</v>
      </c>
      <c r="YC6" s="15">
        <v>52</v>
      </c>
      <c r="YD6" s="15">
        <v>70.913359560000004</v>
      </c>
      <c r="YE6" s="172">
        <v>61.530901988636401</v>
      </c>
      <c r="YF6" s="172">
        <v>41.999319</v>
      </c>
      <c r="YG6" s="172">
        <v>68.78</v>
      </c>
      <c r="YH6" s="172">
        <v>66.25</v>
      </c>
      <c r="YI6" s="172">
        <v>62.25</v>
      </c>
      <c r="YJ6" s="172">
        <v>60.2</v>
      </c>
      <c r="YK6" s="172">
        <v>58.7</v>
      </c>
      <c r="YL6" s="172">
        <v>57.7</v>
      </c>
      <c r="YN6" s="16" t="s">
        <v>6</v>
      </c>
      <c r="YO6" s="17" t="s">
        <v>7</v>
      </c>
      <c r="YP6" s="18">
        <v>98.829999999999899</v>
      </c>
      <c r="YQ6" s="18">
        <v>91.819999999999894</v>
      </c>
      <c r="YR6" s="18">
        <v>98.419999999999902</v>
      </c>
      <c r="YS6" s="18">
        <v>53.269999999999897</v>
      </c>
      <c r="YT6" s="18">
        <v>48.969999999999899</v>
      </c>
      <c r="YU6" s="171">
        <v>40</v>
      </c>
      <c r="YV6" s="15">
        <v>52</v>
      </c>
      <c r="YW6" s="15">
        <v>70.913359560000004</v>
      </c>
      <c r="YX6" s="172">
        <v>61.530901988636401</v>
      </c>
      <c r="YY6" s="172">
        <v>41.999319</v>
      </c>
      <c r="YZ6" s="172">
        <v>68.78</v>
      </c>
      <c r="ZA6" s="172">
        <v>66.25</v>
      </c>
      <c r="ZB6" s="172">
        <v>62.25</v>
      </c>
      <c r="ZC6" s="172">
        <v>60.2</v>
      </c>
      <c r="ZD6" s="172">
        <v>58.7</v>
      </c>
      <c r="ZE6" s="172">
        <v>57.7</v>
      </c>
      <c r="ZK6" s="16" t="s">
        <v>6</v>
      </c>
      <c r="ZL6" s="17" t="s">
        <v>7</v>
      </c>
      <c r="ZM6" s="18">
        <v>98.829999999999899</v>
      </c>
      <c r="ZN6" s="18">
        <v>91.819999999999894</v>
      </c>
      <c r="ZO6" s="18">
        <v>98.419999999999902</v>
      </c>
      <c r="ZP6" s="18">
        <v>53.269999999999897</v>
      </c>
      <c r="ZQ6" s="18">
        <v>48.969999999999899</v>
      </c>
      <c r="ZR6" s="171">
        <v>40</v>
      </c>
      <c r="ZS6" s="15">
        <v>52</v>
      </c>
      <c r="ZT6" s="15">
        <v>70.913359560000004</v>
      </c>
      <c r="ZU6" s="172">
        <v>61.530901988636401</v>
      </c>
      <c r="ZV6" s="172">
        <v>41.999319</v>
      </c>
      <c r="ZW6" s="172">
        <v>68.78</v>
      </c>
      <c r="ZX6" s="172">
        <v>66.25</v>
      </c>
      <c r="ZY6" s="172">
        <v>62.25</v>
      </c>
      <c r="ZZ6" s="172">
        <v>60.2</v>
      </c>
      <c r="AAA6" s="172">
        <v>58.7</v>
      </c>
      <c r="AAB6" s="172">
        <v>57.7</v>
      </c>
      <c r="AAJ6" s="16" t="s">
        <v>6</v>
      </c>
      <c r="AAK6" s="17" t="s">
        <v>7</v>
      </c>
      <c r="AAL6" s="18">
        <v>98.829999999999899</v>
      </c>
      <c r="AAM6" s="18">
        <v>91.819999999999894</v>
      </c>
      <c r="AAN6" s="18">
        <v>98.419999999999902</v>
      </c>
      <c r="AAO6" s="18">
        <v>53.269999999999897</v>
      </c>
      <c r="AAP6" s="18">
        <v>48.969999999999899</v>
      </c>
      <c r="AAQ6" s="171">
        <v>40</v>
      </c>
      <c r="AAR6" s="15">
        <v>52</v>
      </c>
      <c r="AAS6" s="15">
        <v>70.913359560000004</v>
      </c>
      <c r="AAT6" s="172">
        <v>61.530901988636401</v>
      </c>
      <c r="AAU6" s="172">
        <v>41.999319</v>
      </c>
      <c r="AAV6" s="172">
        <v>68.78</v>
      </c>
      <c r="AAW6" s="172">
        <v>66.25</v>
      </c>
      <c r="AAX6" s="172">
        <v>62.25</v>
      </c>
      <c r="AAY6" s="172">
        <v>60.2</v>
      </c>
      <c r="AAZ6" s="172">
        <v>58.7</v>
      </c>
      <c r="ABA6" s="172">
        <v>57.7</v>
      </c>
      <c r="ABN6" s="16" t="s">
        <v>6</v>
      </c>
      <c r="ABO6" s="17" t="s">
        <v>7</v>
      </c>
      <c r="ABP6" s="18">
        <v>98.829999999999899</v>
      </c>
      <c r="ABQ6" s="18">
        <v>91.819999999999894</v>
      </c>
      <c r="ABR6" s="18">
        <v>98.419999999999902</v>
      </c>
      <c r="ABS6" s="18">
        <v>53.269999999999897</v>
      </c>
      <c r="ABT6" s="18">
        <v>48.969999999999899</v>
      </c>
      <c r="ABU6" s="171">
        <v>40</v>
      </c>
      <c r="ABV6" s="15">
        <v>52</v>
      </c>
      <c r="ABW6" s="15">
        <v>70.913359560000004</v>
      </c>
      <c r="ABX6" s="172">
        <v>61.530901988636401</v>
      </c>
      <c r="ABY6" s="172">
        <v>41.999319</v>
      </c>
      <c r="ABZ6" s="172">
        <v>68.78</v>
      </c>
      <c r="ACA6" s="172">
        <v>66.25</v>
      </c>
      <c r="ACB6" s="172">
        <v>62.25</v>
      </c>
      <c r="ACC6" s="172">
        <v>60.2</v>
      </c>
      <c r="ACD6" s="172">
        <v>58.7</v>
      </c>
      <c r="ACE6" s="172">
        <v>57.7</v>
      </c>
      <c r="ACG6" s="16" t="s">
        <v>6</v>
      </c>
      <c r="ACH6" s="17" t="s">
        <v>7</v>
      </c>
      <c r="ACI6" s="18">
        <v>98.829999999999899</v>
      </c>
      <c r="ACJ6" s="18">
        <v>91.819999999999894</v>
      </c>
      <c r="ACK6" s="18">
        <v>98.419999999999902</v>
      </c>
      <c r="ACL6" s="18">
        <v>53.269999999999897</v>
      </c>
      <c r="ACM6" s="18">
        <v>48.969999999999899</v>
      </c>
      <c r="ACN6" s="171">
        <v>40</v>
      </c>
      <c r="ACO6" s="15">
        <v>52</v>
      </c>
      <c r="ACP6" s="15">
        <v>70.913359560000004</v>
      </c>
      <c r="ACQ6" s="172">
        <v>61.530901988636401</v>
      </c>
      <c r="ACR6" s="172">
        <v>41.999319</v>
      </c>
      <c r="ACS6" s="172">
        <v>68.78</v>
      </c>
      <c r="ACT6" s="172">
        <v>66.25</v>
      </c>
      <c r="ACU6" s="172">
        <v>62.25</v>
      </c>
      <c r="ACV6" s="172">
        <v>60.2</v>
      </c>
      <c r="ACW6" s="172">
        <v>58.7</v>
      </c>
      <c r="ACX6" s="172">
        <v>57.7</v>
      </c>
    </row>
    <row r="7" spans="1:778" x14ac:dyDescent="0.3">
      <c r="A7" s="12" t="s">
        <v>8</v>
      </c>
      <c r="B7" s="13" t="s">
        <v>5</v>
      </c>
      <c r="C7" s="14">
        <v>16.171146097593464</v>
      </c>
      <c r="D7" s="14">
        <v>-10.611393912062821</v>
      </c>
      <c r="E7" s="14">
        <v>-8.9013789774219436</v>
      </c>
      <c r="F7" s="14">
        <v>-4.3359714913194347</v>
      </c>
      <c r="G7" s="14">
        <v>-14.950008382759417</v>
      </c>
      <c r="H7" s="15">
        <v>4.5882721379995042</v>
      </c>
      <c r="I7" s="15">
        <v>21.709999999999823</v>
      </c>
      <c r="J7" s="15">
        <v>1.2400000000000746</v>
      </c>
      <c r="K7" s="15">
        <v>-1.6800000000002702</v>
      </c>
      <c r="L7" s="15">
        <v>-0.89776916899973869</v>
      </c>
      <c r="M7" s="15">
        <v>5.3098869999875724E-2</v>
      </c>
      <c r="N7" s="15">
        <v>7.4963567999990419E-2</v>
      </c>
      <c r="O7" s="15">
        <v>6.9999999999889442E-2</v>
      </c>
      <c r="Q7" s="12" t="s">
        <v>8</v>
      </c>
      <c r="R7" s="13" t="s">
        <v>5</v>
      </c>
      <c r="S7" s="14">
        <v>16.171146097593464</v>
      </c>
      <c r="T7" s="14">
        <v>-10.611393912062821</v>
      </c>
      <c r="U7" s="14">
        <v>-8.9013789774219436</v>
      </c>
      <c r="V7" s="14">
        <v>-4.3359714913194347</v>
      </c>
      <c r="W7" s="14">
        <v>-14.950008382759417</v>
      </c>
      <c r="X7" s="15">
        <v>4.5882721379995042</v>
      </c>
      <c r="Y7" s="15">
        <v>21.709999999999823</v>
      </c>
      <c r="Z7" s="15">
        <v>1.22</v>
      </c>
      <c r="AA7" s="15">
        <v>-1.7141250000000001</v>
      </c>
      <c r="AB7" s="15">
        <v>-0.89776916899973869</v>
      </c>
      <c r="AC7" s="15">
        <v>5.3098869999875724E-2</v>
      </c>
      <c r="AD7" s="15">
        <v>7.4963567999990419E-2</v>
      </c>
      <c r="AE7" s="15">
        <v>6.9999999999889442E-2</v>
      </c>
      <c r="AF7" s="15">
        <v>6.9999999999889442E-2</v>
      </c>
      <c r="AH7" s="12" t="s">
        <v>8</v>
      </c>
      <c r="AI7" s="13" t="s">
        <v>5</v>
      </c>
      <c r="AJ7" s="14">
        <v>16.171146097593464</v>
      </c>
      <c r="AK7" s="14">
        <v>-10.611393912062821</v>
      </c>
      <c r="AL7" s="14">
        <v>-8.9013789774219436</v>
      </c>
      <c r="AM7" s="14">
        <v>-4.3359714913194347</v>
      </c>
      <c r="AN7" s="14">
        <v>-14.950008382759417</v>
      </c>
      <c r="AO7" s="15">
        <v>4.5882721379995042</v>
      </c>
      <c r="AP7" s="15">
        <v>21.731454778191416</v>
      </c>
      <c r="AQ7" s="15">
        <v>0.28971914831276901</v>
      </c>
      <c r="AR7" s="15">
        <v>-1.6882078051995189</v>
      </c>
      <c r="AS7" s="15">
        <v>-2.3196670201758649</v>
      </c>
      <c r="AT7" s="15">
        <v>-0.30812947690675235</v>
      </c>
      <c r="AU7" s="15">
        <v>2.5580873615486489E-2</v>
      </c>
      <c r="AV7" s="15">
        <v>4.4722085368841501E-2</v>
      </c>
      <c r="AW7" s="15">
        <v>4.4722085368841501E-2</v>
      </c>
      <c r="AY7" s="12" t="s">
        <v>8</v>
      </c>
      <c r="AZ7" s="13" t="s">
        <v>5</v>
      </c>
      <c r="BA7" s="14">
        <v>16.171146097593464</v>
      </c>
      <c r="BB7" s="14">
        <v>-10.611393912062821</v>
      </c>
      <c r="BC7" s="14">
        <v>-8.9013789774219436</v>
      </c>
      <c r="BD7" s="14">
        <v>-4.3359714913194347</v>
      </c>
      <c r="BE7" s="14">
        <v>-14.950008382759417</v>
      </c>
      <c r="BF7" s="15">
        <v>4.5882721379995042</v>
      </c>
      <c r="BG7" s="15">
        <v>21.724999999999998</v>
      </c>
      <c r="BH7" s="15">
        <v>-1.4750000000000001</v>
      </c>
      <c r="BI7" s="15">
        <v>-0.74079576149956283</v>
      </c>
      <c r="BJ7" s="15">
        <v>-0.8</v>
      </c>
      <c r="BK7" s="15">
        <v>0</v>
      </c>
      <c r="BL7" s="15">
        <v>0</v>
      </c>
      <c r="BM7" s="15">
        <v>0</v>
      </c>
      <c r="BN7" s="15">
        <v>0</v>
      </c>
      <c r="BP7" s="12" t="s">
        <v>8</v>
      </c>
      <c r="BQ7" s="13" t="s">
        <v>5</v>
      </c>
      <c r="BR7" s="14">
        <v>16.171146097593464</v>
      </c>
      <c r="BS7" s="14">
        <v>-10.611393912062821</v>
      </c>
      <c r="BT7" s="14">
        <v>-8.9013789774219436</v>
      </c>
      <c r="BU7" s="14">
        <v>-4.3359714913194347</v>
      </c>
      <c r="BV7" s="14">
        <v>-14.950008382759417</v>
      </c>
      <c r="BW7" s="15">
        <v>4.5882721379995042</v>
      </c>
      <c r="BX7" s="15">
        <v>21.724999999999998</v>
      </c>
      <c r="BY7" s="15">
        <v>-2.8325683716434797</v>
      </c>
      <c r="BZ7" s="15">
        <v>-3.1287326749718947</v>
      </c>
      <c r="CA7" s="15">
        <v>6.1657412278466911E-2</v>
      </c>
      <c r="CB7" s="15">
        <v>0</v>
      </c>
      <c r="CC7" s="15">
        <v>0</v>
      </c>
      <c r="CD7" s="15">
        <v>0</v>
      </c>
      <c r="CE7" s="15">
        <v>0</v>
      </c>
      <c r="CG7" s="12" t="s">
        <v>8</v>
      </c>
      <c r="CH7" s="13" t="s">
        <v>5</v>
      </c>
      <c r="CI7" s="14">
        <v>16.171146097593464</v>
      </c>
      <c r="CJ7" s="14">
        <v>-10.611393912062821</v>
      </c>
      <c r="CK7" s="14">
        <v>-8.9013789774219436</v>
      </c>
      <c r="CL7" s="14">
        <v>-4.3359714913194347</v>
      </c>
      <c r="CM7" s="14">
        <v>-14.950008382759417</v>
      </c>
      <c r="CN7" s="15">
        <v>4.5882721379995042</v>
      </c>
      <c r="CO7" s="15">
        <v>21.729999999999677</v>
      </c>
      <c r="CP7" s="15">
        <v>-2.8299999999999028</v>
      </c>
      <c r="CQ7" s="15">
        <v>-3.0800000000000813</v>
      </c>
      <c r="CR7" s="15">
        <v>0.1100000000000452</v>
      </c>
      <c r="CS7" s="15">
        <v>0</v>
      </c>
      <c r="CT7" s="15">
        <v>0</v>
      </c>
      <c r="CU7" s="15">
        <v>0</v>
      </c>
      <c r="CV7" s="15">
        <v>0</v>
      </c>
      <c r="CX7" s="12" t="s">
        <v>8</v>
      </c>
      <c r="CY7" s="13" t="s">
        <v>5</v>
      </c>
      <c r="CZ7" s="14">
        <v>16.171146097593464</v>
      </c>
      <c r="DA7" s="14">
        <v>-10.611393912062821</v>
      </c>
      <c r="DB7" s="14">
        <v>-8.9013789774219436</v>
      </c>
      <c r="DC7" s="14">
        <v>-4.3359714913194347</v>
      </c>
      <c r="DD7" s="14">
        <v>-14.950008382759417</v>
      </c>
      <c r="DE7" s="15">
        <v>4.5882721379995042</v>
      </c>
      <c r="DF7" s="15">
        <v>21.729999999999677</v>
      </c>
      <c r="DG7" s="15">
        <v>-2.8299999999999028</v>
      </c>
      <c r="DH7" s="15">
        <v>-3.4</v>
      </c>
      <c r="DI7" s="15">
        <v>-0.73204999999999998</v>
      </c>
      <c r="DJ7" s="15">
        <v>0</v>
      </c>
      <c r="DK7" s="15">
        <v>0</v>
      </c>
      <c r="DL7" s="15">
        <v>0</v>
      </c>
      <c r="DM7" s="15">
        <v>0</v>
      </c>
      <c r="DO7" s="12" t="s">
        <v>8</v>
      </c>
      <c r="DP7" s="13" t="s">
        <v>5</v>
      </c>
      <c r="DQ7" s="14">
        <v>16.171146097593464</v>
      </c>
      <c r="DR7" s="14">
        <v>-10.611393912062821</v>
      </c>
      <c r="DS7" s="14">
        <v>-8.9013789774219436</v>
      </c>
      <c r="DT7" s="14">
        <v>-4.3359714913194347</v>
      </c>
      <c r="DU7" s="14">
        <v>-14.950008382759417</v>
      </c>
      <c r="DV7" s="15">
        <v>4.5882721379995042</v>
      </c>
      <c r="DW7" s="15">
        <v>21.729999999999677</v>
      </c>
      <c r="DX7" s="15">
        <v>-2.8325683716434797</v>
      </c>
      <c r="DY7" s="15">
        <v>-3.2596316987008467</v>
      </c>
      <c r="DZ7" s="15">
        <v>-0.55397860596112658</v>
      </c>
      <c r="EA7" s="15">
        <v>0</v>
      </c>
      <c r="EB7" s="15">
        <v>0</v>
      </c>
      <c r="EC7" s="15">
        <v>0</v>
      </c>
      <c r="ED7" s="15">
        <v>0</v>
      </c>
      <c r="EF7" s="12" t="s">
        <v>8</v>
      </c>
      <c r="EG7" s="13" t="s">
        <v>5</v>
      </c>
      <c r="EH7" s="14">
        <v>16.171146097593464</v>
      </c>
      <c r="EI7" s="14">
        <v>-10.611393912062821</v>
      </c>
      <c r="EJ7" s="14">
        <v>-8.9013789774219436</v>
      </c>
      <c r="EK7" s="14">
        <v>-4.3359714913194347</v>
      </c>
      <c r="EL7" s="14">
        <v>-14.950008382759417</v>
      </c>
      <c r="EM7" s="15">
        <v>4.5882721379995042</v>
      </c>
      <c r="EN7" s="15">
        <v>21.729999999999677</v>
      </c>
      <c r="EO7" s="15">
        <v>-2.8325683716434797</v>
      </c>
      <c r="EP7" s="15">
        <v>-3.2596316987008467</v>
      </c>
      <c r="EQ7" s="15">
        <v>-0.55397860596112658</v>
      </c>
      <c r="ER7" s="15">
        <v>0</v>
      </c>
      <c r="ES7" s="15">
        <v>0</v>
      </c>
      <c r="ET7" s="15">
        <v>0</v>
      </c>
      <c r="EU7" s="15">
        <v>0</v>
      </c>
      <c r="EW7" s="12" t="s">
        <v>8</v>
      </c>
      <c r="EX7" s="13" t="s">
        <v>5</v>
      </c>
      <c r="EY7" s="14">
        <v>16.171146097593464</v>
      </c>
      <c r="EZ7" s="14">
        <v>-10.611393912062821</v>
      </c>
      <c r="FA7" s="14">
        <v>-8.9013789774219436</v>
      </c>
      <c r="FB7" s="14">
        <v>-4.3359714913194347</v>
      </c>
      <c r="FC7" s="14">
        <v>-14.950008382759417</v>
      </c>
      <c r="FD7" s="15">
        <v>4.5882721379995042</v>
      </c>
      <c r="FE7" s="15">
        <v>21.729999999999677</v>
      </c>
      <c r="FF7" s="15">
        <v>-2.8325683720001114</v>
      </c>
      <c r="FG7" s="15">
        <v>-4.0774208039998099</v>
      </c>
      <c r="FH7" s="15">
        <v>-0.92500159299989726</v>
      </c>
      <c r="FI7" s="15">
        <v>0.69999999999960316</v>
      </c>
      <c r="FJ7" s="15">
        <v>0</v>
      </c>
      <c r="FK7" s="15">
        <v>0</v>
      </c>
      <c r="FL7" s="15">
        <v>0</v>
      </c>
      <c r="FN7" s="12" t="s">
        <v>8</v>
      </c>
      <c r="FO7" s="13" t="s">
        <v>5</v>
      </c>
      <c r="FP7" s="14">
        <v>16.171146097593464</v>
      </c>
      <c r="FQ7" s="14">
        <v>-10.611393912062821</v>
      </c>
      <c r="FR7" s="14">
        <v>-8.9013789774219436</v>
      </c>
      <c r="FS7" s="14">
        <v>-4.3359714913194347</v>
      </c>
      <c r="FT7" s="14">
        <v>-14.950008382759417</v>
      </c>
      <c r="FU7" s="15">
        <v>4.5882721379995042</v>
      </c>
      <c r="FV7" s="15">
        <v>21.729999999999677</v>
      </c>
      <c r="FW7" s="15">
        <v>-2.8325683720001114</v>
      </c>
      <c r="FX7" s="15">
        <v>-4.0774208039998099</v>
      </c>
      <c r="FY7" s="15">
        <v>-0.92500159299989726</v>
      </c>
      <c r="FZ7" s="15">
        <v>0.69999999999960316</v>
      </c>
      <c r="GA7" s="15">
        <v>0</v>
      </c>
      <c r="GB7" s="15">
        <v>0</v>
      </c>
      <c r="GC7" s="15">
        <v>0</v>
      </c>
      <c r="GE7" s="12" t="s">
        <v>8</v>
      </c>
      <c r="GF7" s="13" t="s">
        <v>5</v>
      </c>
      <c r="GG7" s="14">
        <v>16.171146097593464</v>
      </c>
      <c r="GH7" s="14">
        <v>-10.611393912062821</v>
      </c>
      <c r="GI7" s="14">
        <v>-8.9013789774219436</v>
      </c>
      <c r="GJ7" s="14">
        <v>-4.3359714913194347</v>
      </c>
      <c r="GK7" s="14">
        <v>-14.950008382759417</v>
      </c>
      <c r="GL7" s="15">
        <v>4.5882721379995042</v>
      </c>
      <c r="GM7" s="15">
        <v>21.729999999999677</v>
      </c>
      <c r="GN7" s="15">
        <v>-2.8325683720001114</v>
      </c>
      <c r="GO7" s="15">
        <v>-4.0774208039998099</v>
      </c>
      <c r="GP7" s="15">
        <v>-0.92500159299989726</v>
      </c>
      <c r="GQ7" s="15">
        <v>0.69999999999960316</v>
      </c>
      <c r="GR7" s="15">
        <v>0</v>
      </c>
      <c r="GS7" s="15">
        <v>0</v>
      </c>
      <c r="GT7" s="15">
        <v>0</v>
      </c>
      <c r="GV7" s="12" t="s">
        <v>8</v>
      </c>
      <c r="GW7" s="13" t="s">
        <v>5</v>
      </c>
      <c r="GX7" s="14">
        <v>16.171146097593464</v>
      </c>
      <c r="GY7" s="14">
        <v>-10.611393912062821</v>
      </c>
      <c r="GZ7" s="14">
        <v>-8.9013789774219436</v>
      </c>
      <c r="HA7" s="14">
        <v>-4.3359714913194347</v>
      </c>
      <c r="HB7" s="14">
        <v>-14.950008382759417</v>
      </c>
      <c r="HC7" s="15">
        <v>4.5882721379995042</v>
      </c>
      <c r="HD7" s="15">
        <v>21.729999999999677</v>
      </c>
      <c r="HE7" s="15">
        <v>-2.832568371999975</v>
      </c>
      <c r="HF7" s="15">
        <v>-3.003820532609315</v>
      </c>
      <c r="HG7" s="15">
        <v>1.3379993737955298</v>
      </c>
      <c r="HH7" s="15">
        <v>2.0239458471280822</v>
      </c>
      <c r="HI7" s="15">
        <v>0</v>
      </c>
      <c r="HJ7" s="15">
        <v>0</v>
      </c>
      <c r="HK7" s="15">
        <v>0</v>
      </c>
      <c r="HM7" s="12" t="s">
        <v>8</v>
      </c>
      <c r="HN7" s="13" t="s">
        <v>5</v>
      </c>
      <c r="HO7" s="14">
        <v>16.171146097593464</v>
      </c>
      <c r="HP7" s="14">
        <v>-10.611393912062821</v>
      </c>
      <c r="HQ7" s="14">
        <v>-8.9013789774219436</v>
      </c>
      <c r="HR7" s="14">
        <v>-4.3359714913194347</v>
      </c>
      <c r="HS7" s="14">
        <v>-14.950008382759417</v>
      </c>
      <c r="HT7" s="15">
        <v>4.5882721379995042</v>
      </c>
      <c r="HU7" s="15">
        <v>21.729999999999677</v>
      </c>
      <c r="HV7" s="15">
        <v>-2.832568371999975</v>
      </c>
      <c r="HW7" s="15">
        <v>-3.003820532609315</v>
      </c>
      <c r="HX7" s="15">
        <v>0.54999999999999982</v>
      </c>
      <c r="HY7" s="15">
        <v>2.8190602047697553</v>
      </c>
      <c r="HZ7" s="15">
        <v>0</v>
      </c>
      <c r="IA7" s="15">
        <v>0</v>
      </c>
      <c r="IB7" s="15">
        <v>0</v>
      </c>
      <c r="ID7" s="12" t="s">
        <v>8</v>
      </c>
      <c r="IE7" s="13" t="s">
        <v>5</v>
      </c>
      <c r="IF7" s="14">
        <v>16.171146097593464</v>
      </c>
      <c r="IG7" s="14">
        <v>-10.611393912062821</v>
      </c>
      <c r="IH7" s="14">
        <v>-8.9013789774219436</v>
      </c>
      <c r="II7" s="14">
        <v>-4.3359714913194347</v>
      </c>
      <c r="IJ7" s="14">
        <v>-14.950008382759417</v>
      </c>
      <c r="IK7" s="15">
        <v>4.5882721379995042</v>
      </c>
      <c r="IL7" s="15">
        <v>21.729999999999677</v>
      </c>
      <c r="IM7" s="15">
        <v>-2.832568371999975</v>
      </c>
      <c r="IN7" s="15">
        <v>-3.003820535</v>
      </c>
      <c r="IO7" s="15">
        <v>-14.162151779999959</v>
      </c>
      <c r="IP7" s="15">
        <v>12.853773619999897</v>
      </c>
      <c r="IQ7" s="15">
        <v>0</v>
      </c>
      <c r="IR7" s="15">
        <v>0</v>
      </c>
      <c r="IS7" s="15">
        <v>0</v>
      </c>
      <c r="IT7" s="15">
        <v>0</v>
      </c>
      <c r="IV7" s="12" t="s">
        <v>8</v>
      </c>
      <c r="IW7" s="13" t="s">
        <v>5</v>
      </c>
      <c r="IX7" s="14">
        <v>16.171146097593464</v>
      </c>
      <c r="IY7" s="14">
        <v>-10.611393912062821</v>
      </c>
      <c r="IZ7" s="14">
        <v>-8.9013789774219436</v>
      </c>
      <c r="JA7" s="14">
        <v>-4.3359714913194347</v>
      </c>
      <c r="JB7" s="14">
        <v>-14.950008382759417</v>
      </c>
      <c r="JC7" s="15">
        <v>4.5882721379995042</v>
      </c>
      <c r="JD7" s="15">
        <v>21.729999999999677</v>
      </c>
      <c r="JE7" s="15">
        <v>-2.832568371999975</v>
      </c>
      <c r="JF7" s="15">
        <v>-3.003820535</v>
      </c>
      <c r="JG7" s="15">
        <v>-14.162151779999959</v>
      </c>
      <c r="JH7" s="15">
        <v>12.853773619999897</v>
      </c>
      <c r="JI7" s="15">
        <v>0</v>
      </c>
      <c r="JJ7" s="15">
        <v>0</v>
      </c>
      <c r="JK7" s="15">
        <v>0</v>
      </c>
      <c r="JL7" s="15">
        <v>0</v>
      </c>
      <c r="JN7" s="12" t="s">
        <v>8</v>
      </c>
      <c r="JO7" s="13" t="s">
        <v>5</v>
      </c>
      <c r="JP7" s="14">
        <v>16.171146097593464</v>
      </c>
      <c r="JQ7" s="14">
        <v>-10.611393912062821</v>
      </c>
      <c r="JR7" s="14">
        <v>-8.9013789774219436</v>
      </c>
      <c r="JS7" s="14">
        <v>-4.3359714913194347</v>
      </c>
      <c r="JT7" s="14">
        <v>-14.950008382759417</v>
      </c>
      <c r="JU7" s="15">
        <v>4.5882721379995042</v>
      </c>
      <c r="JV7" s="15">
        <v>21.729999999999677</v>
      </c>
      <c r="JW7" s="15">
        <v>-2.832568371999975</v>
      </c>
      <c r="JX7" s="15">
        <v>-3.003820535</v>
      </c>
      <c r="JY7" s="15">
        <v>-14.162151779999959</v>
      </c>
      <c r="JZ7" s="15">
        <v>12.853773619999897</v>
      </c>
      <c r="KA7" s="15">
        <v>0</v>
      </c>
      <c r="KB7" s="15">
        <v>0</v>
      </c>
      <c r="KC7" s="15">
        <v>0</v>
      </c>
      <c r="KD7" s="15">
        <v>0</v>
      </c>
      <c r="KF7" s="12" t="s">
        <v>8</v>
      </c>
      <c r="KG7" s="13" t="s">
        <v>5</v>
      </c>
      <c r="KH7" s="14">
        <v>16.171146097593464</v>
      </c>
      <c r="KI7" s="14">
        <v>-10.611393912062821</v>
      </c>
      <c r="KJ7" s="14">
        <v>-8.9013789774219436</v>
      </c>
      <c r="KK7" s="14">
        <v>-4.3359714913194347</v>
      </c>
      <c r="KL7" s="14">
        <v>-14.950008382759417</v>
      </c>
      <c r="KM7" s="15">
        <v>4.5882721379995042</v>
      </c>
      <c r="KN7" s="15">
        <v>21.729999999999677</v>
      </c>
      <c r="KO7" s="15">
        <v>-2.832568371999975</v>
      </c>
      <c r="KP7" s="15">
        <v>-3.003820535</v>
      </c>
      <c r="KQ7" s="15">
        <v>-14.162151779999959</v>
      </c>
      <c r="KR7" s="15">
        <v>12.853773619999897</v>
      </c>
      <c r="KS7" s="15">
        <v>0</v>
      </c>
      <c r="KT7" s="15">
        <v>0</v>
      </c>
      <c r="KU7" s="15">
        <v>0</v>
      </c>
      <c r="KV7" s="15">
        <v>0</v>
      </c>
      <c r="KX7" s="12" t="s">
        <v>8</v>
      </c>
      <c r="KY7" s="13" t="s">
        <v>5</v>
      </c>
      <c r="KZ7" s="14">
        <v>16.171146097593464</v>
      </c>
      <c r="LA7" s="14">
        <v>-10.611393912062821</v>
      </c>
      <c r="LB7" s="14">
        <v>-8.9013789774219436</v>
      </c>
      <c r="LC7" s="14">
        <v>-4.3359714913194347</v>
      </c>
      <c r="LD7" s="14">
        <v>-14.950008382759417</v>
      </c>
      <c r="LE7" s="15">
        <v>4.5882721379995042</v>
      </c>
      <c r="LF7" s="15">
        <v>21.729999999999677</v>
      </c>
      <c r="LG7" s="15">
        <v>-2.832568371999975</v>
      </c>
      <c r="LH7" s="15">
        <v>-3.003820535</v>
      </c>
      <c r="LI7" s="15">
        <v>-14.162151779999959</v>
      </c>
      <c r="LJ7" s="15">
        <v>12.853773619999897</v>
      </c>
      <c r="LK7" s="15">
        <v>0</v>
      </c>
      <c r="LL7" s="15">
        <v>0</v>
      </c>
      <c r="LM7" s="15">
        <v>0</v>
      </c>
      <c r="LN7" s="15">
        <v>0</v>
      </c>
      <c r="LP7" s="12" t="s">
        <v>8</v>
      </c>
      <c r="LQ7" s="13" t="s">
        <v>5</v>
      </c>
      <c r="LR7" s="14">
        <v>16.171146097593464</v>
      </c>
      <c r="LS7" s="14">
        <v>-10.611393912062821</v>
      </c>
      <c r="LT7" s="14">
        <v>-8.9013789774219436</v>
      </c>
      <c r="LU7" s="14">
        <v>-4.3359714913194347</v>
      </c>
      <c r="LV7" s="14">
        <v>-14.950008382759417</v>
      </c>
      <c r="LW7" s="15">
        <v>4.5882721379995042</v>
      </c>
      <c r="LX7" s="15">
        <v>21.729999999999677</v>
      </c>
      <c r="LY7" s="15">
        <v>-2.832568371999975</v>
      </c>
      <c r="LZ7" s="15">
        <v>-3.003820535</v>
      </c>
      <c r="MA7" s="15">
        <v>-7.0105292250000302</v>
      </c>
      <c r="MB7" s="15">
        <v>4.8473094590001944</v>
      </c>
      <c r="MC7" s="15">
        <v>0</v>
      </c>
      <c r="MD7" s="15">
        <v>0</v>
      </c>
      <c r="ME7" s="15">
        <v>0</v>
      </c>
      <c r="MF7" s="15">
        <v>0</v>
      </c>
      <c r="MH7" s="12" t="s">
        <v>8</v>
      </c>
      <c r="MI7" s="13" t="s">
        <v>5</v>
      </c>
      <c r="MJ7" s="14">
        <v>16.171146097593464</v>
      </c>
      <c r="MK7" s="14">
        <v>-10.611393912062821</v>
      </c>
      <c r="ML7" s="14">
        <v>-8.9013789774219436</v>
      </c>
      <c r="MM7" s="14">
        <v>-4.3359714913194347</v>
      </c>
      <c r="MN7" s="14">
        <v>-14.950008382759417</v>
      </c>
      <c r="MO7" s="15">
        <v>4.5882721379995042</v>
      </c>
      <c r="MP7" s="15">
        <v>21.729999999999677</v>
      </c>
      <c r="MQ7" s="15">
        <v>-2.832568371999975</v>
      </c>
      <c r="MR7" s="15">
        <v>-3.003820535</v>
      </c>
      <c r="MS7" s="15">
        <v>-14.162151779999959</v>
      </c>
      <c r="MT7" s="15">
        <v>12.853773619999897</v>
      </c>
      <c r="MU7" s="15">
        <v>0</v>
      </c>
      <c r="MV7" s="15">
        <v>0</v>
      </c>
      <c r="MW7" s="15">
        <v>0</v>
      </c>
      <c r="MX7" s="15">
        <v>0</v>
      </c>
      <c r="MZ7" s="12" t="s">
        <v>8</v>
      </c>
      <c r="NA7" s="13" t="s">
        <v>5</v>
      </c>
      <c r="NB7" s="14">
        <v>16.171146097593464</v>
      </c>
      <c r="NC7" s="14">
        <v>-10.611393912062821</v>
      </c>
      <c r="ND7" s="14">
        <v>-8.9013789774219436</v>
      </c>
      <c r="NE7" s="14">
        <v>-4.3359714913194347</v>
      </c>
      <c r="NF7" s="14">
        <v>-14.950008382759417</v>
      </c>
      <c r="NG7" s="15">
        <v>4.5882721379995042</v>
      </c>
      <c r="NH7" s="15">
        <v>21.729999999999677</v>
      </c>
      <c r="NI7" s="15">
        <v>-2.832568371999975</v>
      </c>
      <c r="NJ7" s="15">
        <v>-3.003820535</v>
      </c>
      <c r="NK7" s="15">
        <v>-14.162151779999959</v>
      </c>
      <c r="NL7" s="15">
        <v>12.853773619999897</v>
      </c>
      <c r="NM7" s="15">
        <v>0</v>
      </c>
      <c r="NN7" s="15">
        <v>0</v>
      </c>
      <c r="NO7" s="15">
        <v>0</v>
      </c>
      <c r="NP7" s="15">
        <v>0</v>
      </c>
      <c r="NR7" s="12" t="s">
        <v>8</v>
      </c>
      <c r="NS7" s="13" t="s">
        <v>5</v>
      </c>
      <c r="NT7" s="14">
        <v>16.171146097593464</v>
      </c>
      <c r="NU7" s="14">
        <v>-10.611393912062821</v>
      </c>
      <c r="NV7" s="14">
        <v>-8.9013789774219436</v>
      </c>
      <c r="NW7" s="14">
        <v>-4.3359714913194347</v>
      </c>
      <c r="NX7" s="14">
        <v>-14.950008382759417</v>
      </c>
      <c r="NY7" s="15">
        <v>4.5882721379995042</v>
      </c>
      <c r="NZ7" s="15">
        <v>21.729999999999677</v>
      </c>
      <c r="OA7" s="15">
        <v>-2.832568371999975</v>
      </c>
      <c r="OB7" s="15">
        <v>-3.003820535</v>
      </c>
      <c r="OC7" s="15">
        <v>-14.162151779999959</v>
      </c>
      <c r="OD7" s="15">
        <v>12.853773619999897</v>
      </c>
      <c r="OE7" s="15">
        <v>0</v>
      </c>
      <c r="OF7" s="15">
        <v>0</v>
      </c>
      <c r="OG7" s="15">
        <v>0</v>
      </c>
      <c r="OH7" s="15">
        <v>0</v>
      </c>
      <c r="OJ7" s="12" t="s">
        <v>8</v>
      </c>
      <c r="OK7" s="13" t="s">
        <v>5</v>
      </c>
      <c r="OL7" s="14">
        <v>16.171146097593464</v>
      </c>
      <c r="OM7" s="14">
        <v>-10.611393912062821</v>
      </c>
      <c r="ON7" s="14">
        <v>-8.9013789774219436</v>
      </c>
      <c r="OO7" s="14">
        <v>-4.3359714913194347</v>
      </c>
      <c r="OP7" s="14">
        <v>-14.950008382759417</v>
      </c>
      <c r="OQ7" s="15">
        <v>4.5882721379995042</v>
      </c>
      <c r="OR7" s="15">
        <v>21.729999999999677</v>
      </c>
      <c r="OS7" s="15">
        <v>-2.832568371999975</v>
      </c>
      <c r="OT7" s="15">
        <v>-3.003820535</v>
      </c>
      <c r="OU7" s="15">
        <v>-14.162151779999959</v>
      </c>
      <c r="OV7" s="15">
        <v>12.853773619999897</v>
      </c>
      <c r="OW7" s="15">
        <v>0</v>
      </c>
      <c r="OX7" s="15">
        <v>0</v>
      </c>
      <c r="OY7" s="15">
        <v>0</v>
      </c>
      <c r="OZ7" s="15">
        <v>0</v>
      </c>
      <c r="PB7" s="12" t="s">
        <v>8</v>
      </c>
      <c r="PC7" s="13" t="s">
        <v>5</v>
      </c>
      <c r="PD7" s="14">
        <v>16.171146097593464</v>
      </c>
      <c r="PE7" s="14">
        <v>-10.611393912062821</v>
      </c>
      <c r="PF7" s="14">
        <v>-8.9013789774219436</v>
      </c>
      <c r="PG7" s="14">
        <v>-4.3359714913194347</v>
      </c>
      <c r="PH7" s="14">
        <v>-14.950008382759417</v>
      </c>
      <c r="PI7" s="15">
        <v>4.5882721379995042</v>
      </c>
      <c r="PJ7" s="15">
        <v>21.729999999999677</v>
      </c>
      <c r="PK7" s="15">
        <v>-2.832568371999975</v>
      </c>
      <c r="PL7" s="15">
        <v>-3.003820535</v>
      </c>
      <c r="PM7" s="15">
        <v>-14.162151779999959</v>
      </c>
      <c r="PN7" s="15">
        <v>12.853773619999897</v>
      </c>
      <c r="PO7" s="15">
        <v>0</v>
      </c>
      <c r="PP7" s="15">
        <v>0</v>
      </c>
      <c r="PQ7" s="15">
        <v>0</v>
      </c>
      <c r="PR7" s="15">
        <v>0</v>
      </c>
      <c r="PT7" s="113" t="s">
        <v>8</v>
      </c>
      <c r="PU7" s="114" t="s">
        <v>5</v>
      </c>
      <c r="PV7" s="119">
        <v>16.171146097593464</v>
      </c>
      <c r="PW7" s="119">
        <v>-10.611393912062821</v>
      </c>
      <c r="PX7" s="119">
        <v>-8.9013789774219436</v>
      </c>
      <c r="PY7" s="119">
        <v>-4.3359714913194347</v>
      </c>
      <c r="PZ7" s="119">
        <v>-14.950008382759417</v>
      </c>
      <c r="QA7" s="120">
        <v>4.5882721379995042</v>
      </c>
      <c r="QB7" s="120">
        <v>21.729999999999677</v>
      </c>
      <c r="QC7" s="120">
        <v>-2.832568371999975</v>
      </c>
      <c r="QD7" s="120">
        <v>-3.003820535</v>
      </c>
      <c r="QE7" s="120">
        <v>-5.8155524311648055</v>
      </c>
      <c r="QF7" s="120">
        <v>3.9842520450415417</v>
      </c>
      <c r="QG7" s="120">
        <v>2.2291443160178068</v>
      </c>
      <c r="QH7" s="120">
        <v>0</v>
      </c>
      <c r="QI7" s="120">
        <v>0</v>
      </c>
      <c r="QJ7" s="120">
        <v>0</v>
      </c>
      <c r="QL7" s="12" t="s">
        <v>8</v>
      </c>
      <c r="QM7" s="13" t="s">
        <v>5</v>
      </c>
      <c r="QN7" s="14">
        <v>16.171146097593464</v>
      </c>
      <c r="QO7" s="14">
        <v>-10.611393912062821</v>
      </c>
      <c r="QP7" s="14">
        <v>-8.9013789774219436</v>
      </c>
      <c r="QQ7" s="14">
        <v>-4.3359714913194347</v>
      </c>
      <c r="QR7" s="14">
        <v>-14.950008382759417</v>
      </c>
      <c r="QS7" s="15">
        <v>3.2000000000000197</v>
      </c>
      <c r="QT7" s="15">
        <v>21.724999999999426</v>
      </c>
      <c r="QU7" s="15">
        <v>-2.832568371999975</v>
      </c>
      <c r="QV7" s="15">
        <v>-3.0038205326091387</v>
      </c>
      <c r="QW7" s="15">
        <v>-0.79500000000005056</v>
      </c>
      <c r="QX7" s="15">
        <v>3.9700000000004163</v>
      </c>
      <c r="QY7" s="15">
        <v>2.0699999999998213</v>
      </c>
      <c r="QZ7" s="15">
        <v>0</v>
      </c>
      <c r="RA7" s="15">
        <v>0</v>
      </c>
      <c r="RB7" s="15">
        <v>0</v>
      </c>
      <c r="RD7" s="12" t="s">
        <v>8</v>
      </c>
      <c r="RE7" s="13" t="s">
        <v>5</v>
      </c>
      <c r="RF7" s="14">
        <v>16.171146097593464</v>
      </c>
      <c r="RG7" s="14">
        <v>-10.611393912062821</v>
      </c>
      <c r="RH7" s="14">
        <v>-8.9013789774219436</v>
      </c>
      <c r="RI7" s="14">
        <v>-4.3359714913194347</v>
      </c>
      <c r="RJ7" s="14">
        <v>-14.950008382759417</v>
      </c>
      <c r="RK7" s="15">
        <v>4.5882721379995042</v>
      </c>
      <c r="RL7" s="15">
        <v>21.729999999999677</v>
      </c>
      <c r="RM7" s="15">
        <v>-2.832568371999975</v>
      </c>
      <c r="RN7" s="15">
        <v>-3.003820535</v>
      </c>
      <c r="RO7" s="15">
        <v>-14.162151779999959</v>
      </c>
      <c r="RP7" s="15">
        <v>12.853773619999897</v>
      </c>
      <c r="RQ7" s="15">
        <v>0</v>
      </c>
      <c r="RR7" s="15">
        <v>0</v>
      </c>
      <c r="RS7" s="15">
        <v>0</v>
      </c>
      <c r="RT7" s="15">
        <v>0</v>
      </c>
      <c r="RV7" s="12" t="s">
        <v>8</v>
      </c>
      <c r="RW7" s="13" t="s">
        <v>5</v>
      </c>
      <c r="RX7" s="14">
        <v>16.171146097593464</v>
      </c>
      <c r="RY7" s="14">
        <v>-10.611393912062821</v>
      </c>
      <c r="RZ7" s="14">
        <v>-8.9013789774219436</v>
      </c>
      <c r="SA7" s="14">
        <v>-4.3359714913194347</v>
      </c>
      <c r="SB7" s="14">
        <v>-14.950008382759417</v>
      </c>
      <c r="SC7" s="15">
        <v>4.5882721379995042</v>
      </c>
      <c r="SD7" s="15">
        <v>21.729999999999677</v>
      </c>
      <c r="SE7" s="15">
        <v>-2.832568371999975</v>
      </c>
      <c r="SF7" s="15">
        <v>-3.003820535</v>
      </c>
      <c r="SG7" s="15">
        <v>-14.162151779999959</v>
      </c>
      <c r="SH7" s="15">
        <v>12.853773619999897</v>
      </c>
      <c r="SI7" s="15">
        <v>0</v>
      </c>
      <c r="SJ7" s="15">
        <v>0</v>
      </c>
      <c r="SK7" s="15">
        <v>0</v>
      </c>
      <c r="SL7" s="15">
        <v>0</v>
      </c>
      <c r="SN7" s="12" t="s">
        <v>8</v>
      </c>
      <c r="SO7" s="13" t="s">
        <v>5</v>
      </c>
      <c r="SP7" s="14">
        <v>16.171146097593464</v>
      </c>
      <c r="SQ7" s="14">
        <v>-10.611393912062821</v>
      </c>
      <c r="SR7" s="14">
        <v>-8.9013789774219436</v>
      </c>
      <c r="SS7" s="14">
        <v>-4.3359714913194347</v>
      </c>
      <c r="ST7" s="14">
        <v>-14.950008382759417</v>
      </c>
      <c r="SU7" s="15">
        <v>3.2000000000000197</v>
      </c>
      <c r="SV7" s="15">
        <v>21.724999999999426</v>
      </c>
      <c r="SW7" s="15">
        <v>-2.832568371999975</v>
      </c>
      <c r="SX7" s="15">
        <v>-3.0038205326091387</v>
      </c>
      <c r="SY7" s="15">
        <v>-0.79500000000005056</v>
      </c>
      <c r="SZ7" s="15">
        <v>15.927734949999939</v>
      </c>
      <c r="TA7" s="15">
        <v>1.3513680840001663</v>
      </c>
      <c r="TB7" s="15">
        <v>0</v>
      </c>
      <c r="TC7" s="15">
        <v>0</v>
      </c>
      <c r="TD7" s="15">
        <v>0</v>
      </c>
      <c r="TF7" s="12" t="s">
        <v>8</v>
      </c>
      <c r="TG7" s="13" t="s">
        <v>5</v>
      </c>
      <c r="TH7" s="14">
        <v>16.171146097593464</v>
      </c>
      <c r="TI7" s="14">
        <v>-10.611393912062821</v>
      </c>
      <c r="TJ7" s="14">
        <v>-8.9013789774219436</v>
      </c>
      <c r="TK7" s="14">
        <v>-4.3359714913194347</v>
      </c>
      <c r="TL7" s="14">
        <v>-14.950008382759417</v>
      </c>
      <c r="TM7" s="15">
        <v>3.2000000000000197</v>
      </c>
      <c r="TN7" s="15">
        <v>21.724999999999426</v>
      </c>
      <c r="TO7" s="15">
        <v>-2.832568371999975</v>
      </c>
      <c r="TP7" s="172">
        <v>-3.0038205326091387</v>
      </c>
      <c r="TQ7" s="172">
        <v>-0.79500000000005056</v>
      </c>
      <c r="TR7" s="172">
        <v>35.299999999999997</v>
      </c>
      <c r="TS7" s="172">
        <v>0.2</v>
      </c>
      <c r="TT7" s="172">
        <v>0</v>
      </c>
      <c r="TU7" s="172">
        <v>0</v>
      </c>
      <c r="TV7" s="172">
        <v>0</v>
      </c>
      <c r="TX7" s="12" t="s">
        <v>8</v>
      </c>
      <c r="TY7" s="13" t="s">
        <v>5</v>
      </c>
      <c r="TZ7" s="14">
        <v>16.171146097593464</v>
      </c>
      <c r="UA7" s="14">
        <v>-10.611393912062821</v>
      </c>
      <c r="UB7" s="14">
        <v>-8.9013789774219436</v>
      </c>
      <c r="UC7" s="14">
        <v>-4.3359714913194347</v>
      </c>
      <c r="UD7" s="14">
        <v>-14.950008382759417</v>
      </c>
      <c r="UE7" s="15">
        <v>3.2000000000000197</v>
      </c>
      <c r="UF7" s="15">
        <v>21.724999999999426</v>
      </c>
      <c r="UG7" s="15">
        <v>-2.832568371999975</v>
      </c>
      <c r="UH7" s="172">
        <v>-3.0038205326091387</v>
      </c>
      <c r="UI7" s="172">
        <v>-0.79500000000005056</v>
      </c>
      <c r="UJ7" s="172">
        <v>55.399999999999913</v>
      </c>
      <c r="UK7" s="172">
        <v>-0.39999999999968411</v>
      </c>
      <c r="UL7" s="172">
        <v>-8.700000000000216</v>
      </c>
      <c r="UM7" s="172">
        <v>0</v>
      </c>
      <c r="UN7" s="172">
        <v>0</v>
      </c>
      <c r="UO7" s="172">
        <v>0</v>
      </c>
      <c r="UQ7" s="12" t="s">
        <v>8</v>
      </c>
      <c r="UR7" s="13" t="s">
        <v>5</v>
      </c>
      <c r="US7" s="14">
        <v>16.171146097593464</v>
      </c>
      <c r="UT7" s="14">
        <v>-10.611393912062821</v>
      </c>
      <c r="UU7" s="14">
        <v>-8.9013789774219436</v>
      </c>
      <c r="UV7" s="14">
        <v>-4.3359714913194347</v>
      </c>
      <c r="UW7" s="14">
        <v>-14.950008382759417</v>
      </c>
      <c r="UX7" s="15">
        <v>3.2000000000000197</v>
      </c>
      <c r="UY7" s="15">
        <v>21.724999999999426</v>
      </c>
      <c r="UZ7" s="15">
        <v>-2.832568371999975</v>
      </c>
      <c r="VA7" s="172">
        <v>-3.0038205326091387</v>
      </c>
      <c r="VB7" s="172">
        <v>-0.79500000000005056</v>
      </c>
      <c r="VC7" s="172">
        <v>60.260000000000332</v>
      </c>
      <c r="VD7" s="172">
        <v>2.4999999999998681</v>
      </c>
      <c r="VE7" s="172">
        <v>-7.0349999999998598</v>
      </c>
      <c r="VF7" s="172">
        <v>0</v>
      </c>
      <c r="VG7" s="172">
        <v>0</v>
      </c>
      <c r="VH7" s="172">
        <v>0</v>
      </c>
      <c r="VJ7" s="189" t="s">
        <v>8</v>
      </c>
      <c r="VK7" s="190" t="s">
        <v>5</v>
      </c>
      <c r="VL7" s="14">
        <v>16.171146097593464</v>
      </c>
      <c r="VM7" s="14">
        <v>-10.611393912062821</v>
      </c>
      <c r="VN7" s="14">
        <v>-8.9013789774219436</v>
      </c>
      <c r="VO7" s="14">
        <v>-4.3359714913194347</v>
      </c>
      <c r="VP7" s="14">
        <v>-14.950008382759417</v>
      </c>
      <c r="VQ7" s="15">
        <v>3.2000000000000197</v>
      </c>
      <c r="VR7" s="15">
        <v>21.724999999999426</v>
      </c>
      <c r="VS7" s="15">
        <v>-2.832568371999975</v>
      </c>
      <c r="VT7" s="172">
        <v>-3.0038205326091387</v>
      </c>
      <c r="VU7" s="172">
        <v>-0.79500000000005056</v>
      </c>
      <c r="VV7" s="172">
        <v>61.678079999999916</v>
      </c>
      <c r="VW7" s="172">
        <v>4.2066600000002108</v>
      </c>
      <c r="VX7" s="172">
        <v>-7.1051100000001588</v>
      </c>
      <c r="VY7" s="172">
        <v>0</v>
      </c>
      <c r="VZ7" s="172">
        <v>0</v>
      </c>
      <c r="WA7" s="172">
        <v>0</v>
      </c>
      <c r="WC7" s="189" t="s">
        <v>8</v>
      </c>
      <c r="WD7" s="190" t="s">
        <v>5</v>
      </c>
      <c r="WE7" s="14">
        <v>16.171146097593464</v>
      </c>
      <c r="WF7" s="14">
        <v>-10.611393912062821</v>
      </c>
      <c r="WG7" s="14">
        <v>-8.9013789774219436</v>
      </c>
      <c r="WH7" s="14">
        <v>-4.3359714913194347</v>
      </c>
      <c r="WI7" s="14">
        <v>-14.950008382759417</v>
      </c>
      <c r="WJ7" s="15">
        <v>3.2000000000000197</v>
      </c>
      <c r="WK7" s="15">
        <v>21.724999999999426</v>
      </c>
      <c r="WL7" s="15">
        <v>-2.832568371999975</v>
      </c>
      <c r="WM7" s="172">
        <v>-3.0038205326091387</v>
      </c>
      <c r="WN7" s="172">
        <v>-0.79213999999977158</v>
      </c>
      <c r="WO7" s="172">
        <v>59.585000000000143</v>
      </c>
      <c r="WP7" s="172">
        <v>2.7540000000000733</v>
      </c>
      <c r="WQ7" s="172">
        <v>-7.099000000000137</v>
      </c>
      <c r="WR7" s="172">
        <v>0</v>
      </c>
      <c r="WS7" s="172">
        <v>0</v>
      </c>
      <c r="WT7" s="172">
        <v>0</v>
      </c>
      <c r="WU7" s="220"/>
      <c r="XB7" s="189" t="s">
        <v>8</v>
      </c>
      <c r="XC7" s="190" t="s">
        <v>5</v>
      </c>
      <c r="XD7" s="14">
        <v>16.171146097593464</v>
      </c>
      <c r="XE7" s="14">
        <v>-10.611393912062821</v>
      </c>
      <c r="XF7" s="14">
        <v>-8.9013789774219436</v>
      </c>
      <c r="XG7" s="14">
        <v>-4.3359714913194347</v>
      </c>
      <c r="XH7" s="14">
        <v>-14.950008382759417</v>
      </c>
      <c r="XI7" s="15">
        <v>3.2000000000000197</v>
      </c>
      <c r="XJ7" s="15">
        <v>21.724999999999426</v>
      </c>
      <c r="XK7" s="15">
        <v>-2.832568371999975</v>
      </c>
      <c r="XL7" s="172">
        <v>-3.0038205326091387</v>
      </c>
      <c r="XM7" s="172">
        <v>-0.79213999999977158</v>
      </c>
      <c r="XN7" s="172">
        <v>59.585000000000143</v>
      </c>
      <c r="XO7" s="172">
        <v>2.7540000000000733</v>
      </c>
      <c r="XP7" s="172">
        <v>-7.099000000000137</v>
      </c>
      <c r="XQ7" s="172">
        <v>0</v>
      </c>
      <c r="XR7" s="172">
        <v>0</v>
      </c>
      <c r="XS7" s="172">
        <v>0</v>
      </c>
      <c r="XU7" s="189" t="s">
        <v>8</v>
      </c>
      <c r="XV7" s="190" t="s">
        <v>5</v>
      </c>
      <c r="XW7" s="14">
        <v>16.171146097593464</v>
      </c>
      <c r="XX7" s="14">
        <v>-10.611393912062821</v>
      </c>
      <c r="XY7" s="14">
        <v>-8.9013789774219436</v>
      </c>
      <c r="XZ7" s="14">
        <v>-4.3359714913194347</v>
      </c>
      <c r="YA7" s="14">
        <v>-14.950008382759417</v>
      </c>
      <c r="YB7" s="15">
        <v>3.2000000000000197</v>
      </c>
      <c r="YC7" s="15">
        <v>21.724999999999426</v>
      </c>
      <c r="YD7" s="15">
        <v>-2.832568371999975</v>
      </c>
      <c r="YE7" s="172">
        <v>-3.0038205326091387</v>
      </c>
      <c r="YF7" s="172">
        <v>-0.79213999999977158</v>
      </c>
      <c r="YG7" s="172">
        <v>59.585000000000143</v>
      </c>
      <c r="YH7" s="172">
        <v>2.7540000000000733</v>
      </c>
      <c r="YI7" s="172">
        <v>-7.099000000000137</v>
      </c>
      <c r="YJ7" s="172">
        <v>0</v>
      </c>
      <c r="YK7" s="172">
        <v>0</v>
      </c>
      <c r="YL7" s="172">
        <v>0</v>
      </c>
      <c r="YN7" s="189" t="s">
        <v>8</v>
      </c>
      <c r="YO7" s="190" t="s">
        <v>5</v>
      </c>
      <c r="YP7" s="14">
        <v>16.171146097593464</v>
      </c>
      <c r="YQ7" s="14">
        <v>-10.611393912062821</v>
      </c>
      <c r="YR7" s="14">
        <v>-8.9013789774219436</v>
      </c>
      <c r="YS7" s="14">
        <v>-4.3359714913194347</v>
      </c>
      <c r="YT7" s="14">
        <v>-14.950008382759417</v>
      </c>
      <c r="YU7" s="15">
        <v>3.2000000000000197</v>
      </c>
      <c r="YV7" s="15">
        <v>21.724999999999426</v>
      </c>
      <c r="YW7" s="15">
        <v>-2.832568371999975</v>
      </c>
      <c r="YX7" s="172">
        <v>-3.0038205326091387</v>
      </c>
      <c r="YY7" s="172">
        <v>-0.79213999999977158</v>
      </c>
      <c r="YZ7" s="172">
        <v>59.585000000000143</v>
      </c>
      <c r="ZA7" s="172">
        <v>2.7540000000000733</v>
      </c>
      <c r="ZB7" s="172">
        <v>-7.099000000000137</v>
      </c>
      <c r="ZC7" s="172">
        <v>0</v>
      </c>
      <c r="ZD7" s="172">
        <v>0</v>
      </c>
      <c r="ZE7" s="172">
        <v>0</v>
      </c>
      <c r="ZK7" s="189" t="s">
        <v>8</v>
      </c>
      <c r="ZL7" s="190" t="s">
        <v>5</v>
      </c>
      <c r="ZM7" s="14">
        <v>16.171146097593464</v>
      </c>
      <c r="ZN7" s="14">
        <v>-10.611393912062821</v>
      </c>
      <c r="ZO7" s="14">
        <v>-8.9013789774219436</v>
      </c>
      <c r="ZP7" s="14">
        <v>-4.3359714913194347</v>
      </c>
      <c r="ZQ7" s="14">
        <v>-14.950008382759417</v>
      </c>
      <c r="ZR7" s="15">
        <v>3.2000000000000197</v>
      </c>
      <c r="ZS7" s="15">
        <v>21.724999999999426</v>
      </c>
      <c r="ZT7" s="15">
        <v>-2.832568371999975</v>
      </c>
      <c r="ZU7" s="172">
        <v>-3.0038205326091387</v>
      </c>
      <c r="ZV7" s="172">
        <v>-0.79213999999977158</v>
      </c>
      <c r="ZW7" s="172">
        <v>59.585000000000143</v>
      </c>
      <c r="ZX7" s="172">
        <v>2.7540000000000733</v>
      </c>
      <c r="ZY7" s="172">
        <v>-7.099000000000137</v>
      </c>
      <c r="ZZ7" s="172">
        <v>0</v>
      </c>
      <c r="AAA7" s="172">
        <v>0</v>
      </c>
      <c r="AAB7" s="172">
        <v>0</v>
      </c>
      <c r="AAJ7" s="189" t="s">
        <v>8</v>
      </c>
      <c r="AAK7" s="190" t="s">
        <v>5</v>
      </c>
      <c r="AAL7" s="14">
        <v>16.171146097593464</v>
      </c>
      <c r="AAM7" s="14">
        <v>-10.611393912062821</v>
      </c>
      <c r="AAN7" s="14">
        <v>-8.9013789774219436</v>
      </c>
      <c r="AAO7" s="14">
        <v>-4.3359714913194347</v>
      </c>
      <c r="AAP7" s="14">
        <v>-14.950008382759417</v>
      </c>
      <c r="AAQ7" s="15">
        <v>3.2000000000000197</v>
      </c>
      <c r="AAR7" s="15">
        <v>21.724999999999426</v>
      </c>
      <c r="AAS7" s="15">
        <v>-2.832568371999975</v>
      </c>
      <c r="AAT7" s="172">
        <v>-3.0038205326091387</v>
      </c>
      <c r="AAU7" s="172">
        <v>-0.79213999999977158</v>
      </c>
      <c r="AAV7" s="172">
        <v>59.585000000000143</v>
      </c>
      <c r="AAW7" s="172">
        <v>2.7540000000000733</v>
      </c>
      <c r="AAX7" s="172">
        <v>-7.099000000000137</v>
      </c>
      <c r="AAY7" s="172">
        <v>0</v>
      </c>
      <c r="AAZ7" s="172">
        <v>0</v>
      </c>
      <c r="ABA7" s="172">
        <v>0</v>
      </c>
      <c r="ABN7" s="189" t="s">
        <v>8</v>
      </c>
      <c r="ABO7" s="190" t="s">
        <v>5</v>
      </c>
      <c r="ABP7" s="14">
        <v>16.171146097593464</v>
      </c>
      <c r="ABQ7" s="14">
        <v>-10.611393912062821</v>
      </c>
      <c r="ABR7" s="14">
        <v>-8.9013789774219436</v>
      </c>
      <c r="ABS7" s="14">
        <v>-4.3359714913194347</v>
      </c>
      <c r="ABT7" s="14">
        <v>-14.950008382759417</v>
      </c>
      <c r="ABU7" s="15">
        <v>3.2000000000000197</v>
      </c>
      <c r="ABV7" s="15">
        <v>21.724999999999426</v>
      </c>
      <c r="ABW7" s="15">
        <v>-2.832568371999975</v>
      </c>
      <c r="ABX7" s="172">
        <v>-3.0038205326091387</v>
      </c>
      <c r="ABY7" s="172">
        <v>-0.79213999999977158</v>
      </c>
      <c r="ABZ7" s="172">
        <v>59.585000000000143</v>
      </c>
      <c r="ACA7" s="172">
        <v>2.7540000000000733</v>
      </c>
      <c r="ACB7" s="172">
        <v>-7.099000000000137</v>
      </c>
      <c r="ACC7" s="172">
        <v>0</v>
      </c>
      <c r="ACD7" s="172">
        <v>0</v>
      </c>
      <c r="ACE7" s="172">
        <v>0</v>
      </c>
      <c r="ACG7" s="189" t="s">
        <v>8</v>
      </c>
      <c r="ACH7" s="190" t="s">
        <v>5</v>
      </c>
      <c r="ACI7" s="14">
        <v>16.171146097593464</v>
      </c>
      <c r="ACJ7" s="14">
        <v>-10.611393912062821</v>
      </c>
      <c r="ACK7" s="14">
        <v>-8.9013789774219436</v>
      </c>
      <c r="ACL7" s="14">
        <v>-4.3359714913194347</v>
      </c>
      <c r="ACM7" s="14">
        <v>-14.950008382759417</v>
      </c>
      <c r="ACN7" s="15">
        <v>3.2000000000000197</v>
      </c>
      <c r="ACO7" s="15">
        <v>21.724999999999426</v>
      </c>
      <c r="ACP7" s="15">
        <v>-2.832568371999975</v>
      </c>
      <c r="ACQ7" s="172">
        <v>-3.0038205326091387</v>
      </c>
      <c r="ACR7" s="172">
        <v>-0.79213999999977158</v>
      </c>
      <c r="ACS7" s="172">
        <v>59.585000000000143</v>
      </c>
      <c r="ACT7" s="172">
        <v>2.7540000000000733</v>
      </c>
      <c r="ACU7" s="172">
        <v>-7.099000000000137</v>
      </c>
      <c r="ACV7" s="172">
        <v>0</v>
      </c>
      <c r="ACW7" s="172">
        <v>0</v>
      </c>
      <c r="ACX7" s="172">
        <v>0</v>
      </c>
    </row>
    <row r="8" spans="1:778" x14ac:dyDescent="0.3">
      <c r="A8" s="12" t="s">
        <v>9</v>
      </c>
      <c r="B8" s="13" t="s">
        <v>10</v>
      </c>
      <c r="C8" s="14">
        <v>0.23</v>
      </c>
      <c r="D8" s="14">
        <v>0.24</v>
      </c>
      <c r="E8" s="14">
        <v>0.19</v>
      </c>
      <c r="F8" s="14">
        <v>0.16</v>
      </c>
      <c r="G8" s="14">
        <v>0.315</v>
      </c>
      <c r="H8" s="15">
        <v>0.73250000000000004</v>
      </c>
      <c r="I8" s="15">
        <v>1.26</v>
      </c>
      <c r="J8" s="15">
        <v>2.2799999999999998</v>
      </c>
      <c r="K8" s="15">
        <v>3.45</v>
      </c>
      <c r="L8" s="15">
        <v>3.4983333333333335</v>
      </c>
      <c r="M8" s="15">
        <v>3.6316666666666664</v>
      </c>
      <c r="N8" s="15">
        <v>3.7650000000000001</v>
      </c>
      <c r="O8" s="15">
        <v>3.77</v>
      </c>
      <c r="Q8" s="12" t="s">
        <v>9</v>
      </c>
      <c r="R8" s="13" t="s">
        <v>10</v>
      </c>
      <c r="S8" s="14">
        <v>0.23</v>
      </c>
      <c r="T8" s="14">
        <v>0.24</v>
      </c>
      <c r="U8" s="14">
        <v>0.19</v>
      </c>
      <c r="V8" s="14">
        <v>0.16</v>
      </c>
      <c r="W8" s="14">
        <v>0.315</v>
      </c>
      <c r="X8" s="15">
        <v>0.73250000000000004</v>
      </c>
      <c r="Y8" s="15">
        <v>1.26</v>
      </c>
      <c r="Z8" s="15">
        <v>2.2799999999999998</v>
      </c>
      <c r="AA8" s="15">
        <v>3.45</v>
      </c>
      <c r="AB8" s="15">
        <v>3.4983333333333335</v>
      </c>
      <c r="AC8" s="15">
        <v>3.6316666666666664</v>
      </c>
      <c r="AD8" s="15">
        <v>3.7650000000000001</v>
      </c>
      <c r="AE8" s="15">
        <v>3.77</v>
      </c>
      <c r="AF8" s="15">
        <v>3.77</v>
      </c>
      <c r="AH8" s="12" t="s">
        <v>9</v>
      </c>
      <c r="AI8" s="13" t="s">
        <v>10</v>
      </c>
      <c r="AJ8" s="14">
        <v>0.23</v>
      </c>
      <c r="AK8" s="14">
        <v>0.24</v>
      </c>
      <c r="AL8" s="14">
        <v>0.19</v>
      </c>
      <c r="AM8" s="14">
        <v>0.16</v>
      </c>
      <c r="AN8" s="14">
        <v>0.315</v>
      </c>
      <c r="AO8" s="15">
        <v>0.73250000000000004</v>
      </c>
      <c r="AP8" s="15">
        <v>1.2625000000000002</v>
      </c>
      <c r="AQ8" s="15">
        <v>2.4775</v>
      </c>
      <c r="AR8" s="15">
        <v>3.79</v>
      </c>
      <c r="AS8" s="15">
        <v>3.915</v>
      </c>
      <c r="AT8" s="15">
        <v>4.04</v>
      </c>
      <c r="AU8" s="15">
        <v>4.165</v>
      </c>
      <c r="AV8" s="15">
        <v>4.29</v>
      </c>
      <c r="AW8" s="15">
        <v>4.29</v>
      </c>
      <c r="AY8" s="12" t="s">
        <v>9</v>
      </c>
      <c r="AZ8" s="13" t="s">
        <v>10</v>
      </c>
      <c r="BA8" s="14">
        <v>0.23</v>
      </c>
      <c r="BB8" s="14">
        <v>0.24</v>
      </c>
      <c r="BC8" s="14">
        <v>0.19</v>
      </c>
      <c r="BD8" s="14">
        <v>0.16</v>
      </c>
      <c r="BE8" s="14">
        <v>0.315</v>
      </c>
      <c r="BF8" s="15">
        <v>0.73250000000000004</v>
      </c>
      <c r="BG8" s="15">
        <v>1.2625000000000002</v>
      </c>
      <c r="BH8" s="15">
        <v>2.3174999999999999</v>
      </c>
      <c r="BI8" s="15">
        <v>3.25</v>
      </c>
      <c r="BJ8" s="15">
        <v>3.5</v>
      </c>
      <c r="BK8" s="15">
        <v>3.5</v>
      </c>
      <c r="BL8" s="15">
        <v>3.5</v>
      </c>
      <c r="BM8" s="15">
        <v>3.5</v>
      </c>
      <c r="BN8" s="15">
        <v>3.5</v>
      </c>
      <c r="BP8" s="12" t="s">
        <v>9</v>
      </c>
      <c r="BQ8" s="13" t="s">
        <v>10</v>
      </c>
      <c r="BR8" s="14">
        <v>0.23</v>
      </c>
      <c r="BS8" s="14">
        <v>0.24</v>
      </c>
      <c r="BT8" s="14">
        <v>0.19</v>
      </c>
      <c r="BU8" s="14">
        <v>0.16</v>
      </c>
      <c r="BV8" s="14">
        <v>0.315</v>
      </c>
      <c r="BW8" s="15">
        <v>0.73250000000000004</v>
      </c>
      <c r="BX8" s="15">
        <v>1.27</v>
      </c>
      <c r="BY8" s="15">
        <v>2.31</v>
      </c>
      <c r="BZ8" s="15">
        <v>2.92357203125</v>
      </c>
      <c r="CA8" s="15">
        <v>3.1860720312499997</v>
      </c>
      <c r="CB8" s="15">
        <v>3.19</v>
      </c>
      <c r="CC8" s="15">
        <v>3.19</v>
      </c>
      <c r="CD8" s="15">
        <v>3.19</v>
      </c>
      <c r="CE8" s="15">
        <v>3.19</v>
      </c>
      <c r="CG8" s="12" t="s">
        <v>9</v>
      </c>
      <c r="CH8" s="13" t="s">
        <v>10</v>
      </c>
      <c r="CI8" s="14">
        <v>0.23</v>
      </c>
      <c r="CJ8" s="14">
        <v>0.24</v>
      </c>
      <c r="CK8" s="14">
        <v>0.19</v>
      </c>
      <c r="CL8" s="14">
        <v>0.16</v>
      </c>
      <c r="CM8" s="14">
        <v>0.315</v>
      </c>
      <c r="CN8" s="15">
        <v>0.73250000000000004</v>
      </c>
      <c r="CO8" s="15">
        <v>1.27</v>
      </c>
      <c r="CP8" s="15">
        <v>2.31</v>
      </c>
      <c r="CQ8" s="15">
        <v>2.67</v>
      </c>
      <c r="CR8" s="15">
        <v>2.68</v>
      </c>
      <c r="CS8" s="15">
        <v>2.68</v>
      </c>
      <c r="CT8" s="15">
        <v>2.68</v>
      </c>
      <c r="CU8" s="15">
        <v>2.68</v>
      </c>
      <c r="CV8" s="15">
        <v>2.68</v>
      </c>
      <c r="CX8" s="12" t="s">
        <v>9</v>
      </c>
      <c r="CY8" s="13" t="s">
        <v>10</v>
      </c>
      <c r="CZ8" s="14">
        <v>0.23</v>
      </c>
      <c r="DA8" s="14">
        <v>0.24</v>
      </c>
      <c r="DB8" s="14">
        <v>0.19</v>
      </c>
      <c r="DC8" s="14">
        <v>0.16</v>
      </c>
      <c r="DD8" s="14">
        <v>0.315</v>
      </c>
      <c r="DE8" s="15">
        <v>0.73250000000000004</v>
      </c>
      <c r="DF8" s="15">
        <v>1.27</v>
      </c>
      <c r="DG8" s="15">
        <v>2.31</v>
      </c>
      <c r="DH8" s="15">
        <v>2.46</v>
      </c>
      <c r="DI8" s="15">
        <v>2.31790282</v>
      </c>
      <c r="DJ8" s="15">
        <v>2.31790282</v>
      </c>
      <c r="DK8" s="15">
        <v>2.31790282</v>
      </c>
      <c r="DL8" s="15">
        <v>2.31790282</v>
      </c>
      <c r="DM8" s="15">
        <v>2.31790282</v>
      </c>
      <c r="DO8" s="12" t="s">
        <v>9</v>
      </c>
      <c r="DP8" s="13" t="s">
        <v>10</v>
      </c>
      <c r="DQ8" s="14">
        <v>0.23</v>
      </c>
      <c r="DR8" s="14">
        <v>0.24</v>
      </c>
      <c r="DS8" s="14">
        <v>0.19</v>
      </c>
      <c r="DT8" s="14">
        <v>0.16</v>
      </c>
      <c r="DU8" s="14">
        <v>0.315</v>
      </c>
      <c r="DV8" s="15">
        <v>0.73250000000000004</v>
      </c>
      <c r="DW8" s="15">
        <v>1.27</v>
      </c>
      <c r="DX8" s="15">
        <v>2.31</v>
      </c>
      <c r="DY8" s="15">
        <v>2.4607158547008545</v>
      </c>
      <c r="DZ8" s="15">
        <v>2.0879028205128201</v>
      </c>
      <c r="EA8" s="15">
        <v>2.09</v>
      </c>
      <c r="EB8" s="15">
        <v>2.09</v>
      </c>
      <c r="EC8" s="15">
        <v>2.09</v>
      </c>
      <c r="ED8" s="15">
        <v>2.09</v>
      </c>
      <c r="EF8" s="12" t="s">
        <v>9</v>
      </c>
      <c r="EG8" s="13" t="s">
        <v>10</v>
      </c>
      <c r="EH8" s="14">
        <v>0.23</v>
      </c>
      <c r="EI8" s="14">
        <v>0.24</v>
      </c>
      <c r="EJ8" s="14">
        <v>0.19</v>
      </c>
      <c r="EK8" s="14">
        <v>0.16</v>
      </c>
      <c r="EL8" s="14">
        <v>0.315</v>
      </c>
      <c r="EM8" s="15">
        <v>0.73250000000000004</v>
      </c>
      <c r="EN8" s="15">
        <v>1.27</v>
      </c>
      <c r="EO8" s="15">
        <v>2.31</v>
      </c>
      <c r="EP8" s="15">
        <v>2.4607158547008545</v>
      </c>
      <c r="EQ8" s="15">
        <v>2.0879028205128201</v>
      </c>
      <c r="ER8" s="15">
        <v>2.09</v>
      </c>
      <c r="ES8" s="15">
        <v>2.09</v>
      </c>
      <c r="ET8" s="15">
        <v>2.09</v>
      </c>
      <c r="EU8" s="15">
        <v>2.09</v>
      </c>
      <c r="EW8" s="12" t="s">
        <v>9</v>
      </c>
      <c r="EX8" s="13" t="s">
        <v>10</v>
      </c>
      <c r="EY8" s="14">
        <v>0.23</v>
      </c>
      <c r="EZ8" s="14">
        <v>0.24</v>
      </c>
      <c r="FA8" s="14">
        <v>0.19</v>
      </c>
      <c r="FB8" s="14">
        <v>0.16</v>
      </c>
      <c r="FC8" s="14">
        <v>0.315</v>
      </c>
      <c r="FD8" s="15">
        <v>0.73250000000000004</v>
      </c>
      <c r="FE8" s="15">
        <v>1.27</v>
      </c>
      <c r="FF8" s="15">
        <v>2.31</v>
      </c>
      <c r="FG8" s="15">
        <v>2.3067644440000001</v>
      </c>
      <c r="FH8" s="15">
        <v>1.89</v>
      </c>
      <c r="FI8" s="15">
        <v>1.89</v>
      </c>
      <c r="FJ8" s="15">
        <v>1.89</v>
      </c>
      <c r="FK8" s="15">
        <v>1.89</v>
      </c>
      <c r="FL8" s="15">
        <v>1.89</v>
      </c>
      <c r="FN8" s="12" t="s">
        <v>9</v>
      </c>
      <c r="FO8" s="13" t="s">
        <v>10</v>
      </c>
      <c r="FP8" s="14">
        <v>0.23</v>
      </c>
      <c r="FQ8" s="14">
        <v>0.24</v>
      </c>
      <c r="FR8" s="14">
        <v>0.19</v>
      </c>
      <c r="FS8" s="14">
        <v>0.16</v>
      </c>
      <c r="FT8" s="14">
        <v>0.315</v>
      </c>
      <c r="FU8" s="15">
        <v>0.73250000000000004</v>
      </c>
      <c r="FV8" s="15">
        <v>1.27</v>
      </c>
      <c r="FW8" s="15">
        <v>2.31</v>
      </c>
      <c r="FX8" s="15">
        <v>2.3067644440000001</v>
      </c>
      <c r="FY8" s="15">
        <v>1.89</v>
      </c>
      <c r="FZ8" s="15">
        <v>1.89</v>
      </c>
      <c r="GA8" s="15">
        <v>1.89</v>
      </c>
      <c r="GB8" s="15">
        <v>1.89</v>
      </c>
      <c r="GC8" s="15">
        <v>1.89</v>
      </c>
      <c r="GE8" s="12" t="s">
        <v>9</v>
      </c>
      <c r="GF8" s="13" t="s">
        <v>10</v>
      </c>
      <c r="GG8" s="14">
        <v>0.23</v>
      </c>
      <c r="GH8" s="14">
        <v>0.24</v>
      </c>
      <c r="GI8" s="14">
        <v>0.19</v>
      </c>
      <c r="GJ8" s="14">
        <v>0.16</v>
      </c>
      <c r="GK8" s="14">
        <v>0.315</v>
      </c>
      <c r="GL8" s="15">
        <v>0.73250000000000004</v>
      </c>
      <c r="GM8" s="15">
        <v>1.27</v>
      </c>
      <c r="GN8" s="15">
        <v>2.31</v>
      </c>
      <c r="GO8" s="15">
        <v>2.3067644440000001</v>
      </c>
      <c r="GP8" s="15">
        <v>1.89</v>
      </c>
      <c r="GQ8" s="15">
        <v>1.89</v>
      </c>
      <c r="GR8" s="15">
        <v>1.89</v>
      </c>
      <c r="GS8" s="15">
        <v>1.89</v>
      </c>
      <c r="GT8" s="15">
        <v>1.89</v>
      </c>
      <c r="GV8" s="12" t="s">
        <v>9</v>
      </c>
      <c r="GW8" s="13" t="s">
        <v>10</v>
      </c>
      <c r="GX8" s="14">
        <v>0.23</v>
      </c>
      <c r="GY8" s="14">
        <v>0.24</v>
      </c>
      <c r="GZ8" s="14">
        <v>0.19</v>
      </c>
      <c r="HA8" s="14">
        <v>0.16</v>
      </c>
      <c r="HB8" s="14">
        <v>0.315</v>
      </c>
      <c r="HC8" s="15">
        <v>0.73250000000000004</v>
      </c>
      <c r="HD8" s="15">
        <v>1.27</v>
      </c>
      <c r="HE8" s="15">
        <v>2.31</v>
      </c>
      <c r="HF8" s="15">
        <v>2.3167644444444444</v>
      </c>
      <c r="HG8" s="15">
        <v>1.8975</v>
      </c>
      <c r="HH8" s="15">
        <v>1.93</v>
      </c>
      <c r="HI8" s="15">
        <v>1.93</v>
      </c>
      <c r="HJ8" s="15">
        <v>1.93</v>
      </c>
      <c r="HK8" s="15">
        <v>1.93</v>
      </c>
      <c r="HM8" s="12" t="s">
        <v>9</v>
      </c>
      <c r="HN8" s="13" t="s">
        <v>10</v>
      </c>
      <c r="HO8" s="14">
        <v>0.23</v>
      </c>
      <c r="HP8" s="14">
        <v>0.24</v>
      </c>
      <c r="HQ8" s="14">
        <v>0.19</v>
      </c>
      <c r="HR8" s="14">
        <v>0.16</v>
      </c>
      <c r="HS8" s="14">
        <v>0.315</v>
      </c>
      <c r="HT8" s="15">
        <v>0.73250000000000004</v>
      </c>
      <c r="HU8" s="15">
        <v>1.27</v>
      </c>
      <c r="HV8" s="15">
        <v>2.31</v>
      </c>
      <c r="HW8" s="15">
        <v>2.3167644444444444</v>
      </c>
      <c r="HX8" s="15">
        <v>1.8975</v>
      </c>
      <c r="HY8" s="15">
        <v>1.93</v>
      </c>
      <c r="HZ8" s="15">
        <v>1.93</v>
      </c>
      <c r="IA8" s="15">
        <v>1.93</v>
      </c>
      <c r="IB8" s="15">
        <v>1.93</v>
      </c>
      <c r="ID8" s="12" t="s">
        <v>9</v>
      </c>
      <c r="IE8" s="13" t="s">
        <v>10</v>
      </c>
      <c r="IF8" s="14">
        <v>0.23</v>
      </c>
      <c r="IG8" s="14">
        <v>0.24</v>
      </c>
      <c r="IH8" s="14">
        <v>0.19</v>
      </c>
      <c r="II8" s="14">
        <v>0.16</v>
      </c>
      <c r="IJ8" s="14">
        <v>0.315</v>
      </c>
      <c r="IK8" s="15">
        <v>0.73250000000000004</v>
      </c>
      <c r="IL8" s="15">
        <v>1.27</v>
      </c>
      <c r="IM8" s="15">
        <v>2.31</v>
      </c>
      <c r="IN8" s="15">
        <v>2.3163758675000001</v>
      </c>
      <c r="IO8" s="15">
        <v>0.87108728800000002</v>
      </c>
      <c r="IP8" s="15">
        <v>0.6</v>
      </c>
      <c r="IQ8" s="15">
        <v>0.6</v>
      </c>
      <c r="IR8" s="15">
        <v>0.6</v>
      </c>
      <c r="IS8" s="15">
        <v>0.6</v>
      </c>
      <c r="IT8" s="15">
        <v>0.6</v>
      </c>
      <c r="IV8" s="12" t="s">
        <v>9</v>
      </c>
      <c r="IW8" s="13" t="s">
        <v>10</v>
      </c>
      <c r="IX8" s="14">
        <v>0.23</v>
      </c>
      <c r="IY8" s="14">
        <v>0.24</v>
      </c>
      <c r="IZ8" s="14">
        <v>0.19</v>
      </c>
      <c r="JA8" s="14">
        <v>0.16</v>
      </c>
      <c r="JB8" s="14">
        <v>0.315</v>
      </c>
      <c r="JC8" s="15">
        <v>0.73250000000000004</v>
      </c>
      <c r="JD8" s="15">
        <v>1.27</v>
      </c>
      <c r="JE8" s="15">
        <v>2.31</v>
      </c>
      <c r="JF8" s="15">
        <v>2.3163758675000001</v>
      </c>
      <c r="JG8" s="15">
        <v>0.87108728800000002</v>
      </c>
      <c r="JH8" s="15">
        <v>0.6</v>
      </c>
      <c r="JI8" s="15">
        <v>0.6</v>
      </c>
      <c r="JJ8" s="15">
        <v>0.6</v>
      </c>
      <c r="JK8" s="15">
        <v>0.6</v>
      </c>
      <c r="JL8" s="15">
        <v>0.6</v>
      </c>
      <c r="JN8" s="12" t="s">
        <v>9</v>
      </c>
      <c r="JO8" s="13" t="s">
        <v>10</v>
      </c>
      <c r="JP8" s="14">
        <v>0.23</v>
      </c>
      <c r="JQ8" s="14">
        <v>0.24</v>
      </c>
      <c r="JR8" s="14">
        <v>0.19</v>
      </c>
      <c r="JS8" s="14">
        <v>0.16</v>
      </c>
      <c r="JT8" s="14">
        <v>0.315</v>
      </c>
      <c r="JU8" s="15">
        <v>0.73250000000000004</v>
      </c>
      <c r="JV8" s="15">
        <v>1.27</v>
      </c>
      <c r="JW8" s="15">
        <v>2.31</v>
      </c>
      <c r="JX8" s="15">
        <v>2.3163758675000001</v>
      </c>
      <c r="JY8" s="15">
        <v>0.87108728800000002</v>
      </c>
      <c r="JZ8" s="15">
        <v>0.6</v>
      </c>
      <c r="KA8" s="15">
        <v>0.6</v>
      </c>
      <c r="KB8" s="15">
        <v>0.6</v>
      </c>
      <c r="KC8" s="15">
        <v>0.6</v>
      </c>
      <c r="KD8" s="15">
        <v>0.6</v>
      </c>
      <c r="KF8" s="12" t="s">
        <v>9</v>
      </c>
      <c r="KG8" s="13" t="s">
        <v>10</v>
      </c>
      <c r="KH8" s="14">
        <v>0.23</v>
      </c>
      <c r="KI8" s="14">
        <v>0.24</v>
      </c>
      <c r="KJ8" s="14">
        <v>0.19</v>
      </c>
      <c r="KK8" s="14">
        <v>0.16</v>
      </c>
      <c r="KL8" s="14">
        <v>0.315</v>
      </c>
      <c r="KM8" s="15">
        <v>0.73250000000000004</v>
      </c>
      <c r="KN8" s="15">
        <v>1.27</v>
      </c>
      <c r="KO8" s="15">
        <v>2.31</v>
      </c>
      <c r="KP8" s="15">
        <v>2.3163758675000001</v>
      </c>
      <c r="KQ8" s="15">
        <v>0.87108728800000002</v>
      </c>
      <c r="KR8" s="15">
        <v>0.6</v>
      </c>
      <c r="KS8" s="15">
        <v>0.6</v>
      </c>
      <c r="KT8" s="15">
        <v>0.6</v>
      </c>
      <c r="KU8" s="15">
        <v>0.6</v>
      </c>
      <c r="KV8" s="15">
        <v>0.6</v>
      </c>
      <c r="KX8" s="12" t="s">
        <v>9</v>
      </c>
      <c r="KY8" s="13" t="s">
        <v>10</v>
      </c>
      <c r="KZ8" s="14">
        <v>0.23</v>
      </c>
      <c r="LA8" s="14">
        <v>0.24</v>
      </c>
      <c r="LB8" s="14">
        <v>0.19</v>
      </c>
      <c r="LC8" s="14">
        <v>0.16</v>
      </c>
      <c r="LD8" s="14">
        <v>0.315</v>
      </c>
      <c r="LE8" s="15">
        <v>0.73250000000000004</v>
      </c>
      <c r="LF8" s="15">
        <v>1.27</v>
      </c>
      <c r="LG8" s="15">
        <v>2.31</v>
      </c>
      <c r="LH8" s="15">
        <v>2.3163758675000001</v>
      </c>
      <c r="LI8" s="15">
        <v>0.87108728800000002</v>
      </c>
      <c r="LJ8" s="15">
        <v>0.6</v>
      </c>
      <c r="LK8" s="15">
        <v>0.6</v>
      </c>
      <c r="LL8" s="15">
        <v>0.6</v>
      </c>
      <c r="LM8" s="15">
        <v>0.6</v>
      </c>
      <c r="LN8" s="15">
        <v>0.6</v>
      </c>
      <c r="LP8" s="12" t="s">
        <v>89</v>
      </c>
      <c r="LQ8" s="13" t="s">
        <v>10</v>
      </c>
      <c r="LR8" s="14">
        <v>0.23</v>
      </c>
      <c r="LS8" s="14">
        <v>0.24</v>
      </c>
      <c r="LT8" s="14">
        <v>0.19</v>
      </c>
      <c r="LU8" s="14">
        <v>0.16</v>
      </c>
      <c r="LV8" s="14">
        <v>0.315</v>
      </c>
      <c r="LW8" s="15">
        <v>0.73250000000000004</v>
      </c>
      <c r="LX8" s="15">
        <v>1.27</v>
      </c>
      <c r="LY8" s="15">
        <v>2.31</v>
      </c>
      <c r="LZ8" s="15">
        <v>1.75</v>
      </c>
      <c r="MA8" s="15">
        <v>0.25</v>
      </c>
      <c r="MB8" s="15">
        <v>0.25</v>
      </c>
      <c r="MC8" s="15">
        <v>0.25</v>
      </c>
      <c r="MD8" s="15">
        <v>0.25</v>
      </c>
      <c r="ME8" s="15">
        <v>0.25</v>
      </c>
      <c r="MF8" s="15">
        <v>0.25</v>
      </c>
      <c r="MH8" s="12" t="s">
        <v>9</v>
      </c>
      <c r="MI8" s="13" t="s">
        <v>10</v>
      </c>
      <c r="MJ8" s="14">
        <v>0.23</v>
      </c>
      <c r="MK8" s="14">
        <v>0.24</v>
      </c>
      <c r="ML8" s="14">
        <v>0.19</v>
      </c>
      <c r="MM8" s="14">
        <v>0.16</v>
      </c>
      <c r="MN8" s="14">
        <v>0.315</v>
      </c>
      <c r="MO8" s="15">
        <v>0.73250000000000004</v>
      </c>
      <c r="MP8" s="15">
        <v>1.27</v>
      </c>
      <c r="MQ8" s="15">
        <v>2.31</v>
      </c>
      <c r="MR8" s="15">
        <v>2.3163758675000001</v>
      </c>
      <c r="MS8" s="15">
        <v>0.87108728800000002</v>
      </c>
      <c r="MT8" s="15">
        <v>0.6</v>
      </c>
      <c r="MU8" s="15">
        <v>0.6</v>
      </c>
      <c r="MV8" s="15">
        <v>0.6</v>
      </c>
      <c r="MW8" s="15">
        <v>0.6</v>
      </c>
      <c r="MX8" s="15">
        <v>0.6</v>
      </c>
      <c r="MZ8" s="12" t="s">
        <v>9</v>
      </c>
      <c r="NA8" s="13" t="s">
        <v>10</v>
      </c>
      <c r="NB8" s="14">
        <v>0.23</v>
      </c>
      <c r="NC8" s="14">
        <v>0.24</v>
      </c>
      <c r="ND8" s="14">
        <v>0.19</v>
      </c>
      <c r="NE8" s="14">
        <v>0.16</v>
      </c>
      <c r="NF8" s="14">
        <v>0.315</v>
      </c>
      <c r="NG8" s="15">
        <v>0.73250000000000004</v>
      </c>
      <c r="NH8" s="15">
        <v>1.27</v>
      </c>
      <c r="NI8" s="15">
        <v>2.31</v>
      </c>
      <c r="NJ8" s="15">
        <v>2.3163758675000001</v>
      </c>
      <c r="NK8" s="15">
        <v>0.87108728800000002</v>
      </c>
      <c r="NL8" s="15">
        <v>0.6</v>
      </c>
      <c r="NM8" s="15">
        <v>0.6</v>
      </c>
      <c r="NN8" s="15">
        <v>0.6</v>
      </c>
      <c r="NO8" s="15">
        <v>0.6</v>
      </c>
      <c r="NP8" s="15">
        <v>0.6</v>
      </c>
      <c r="NR8" s="12" t="s">
        <v>9</v>
      </c>
      <c r="NS8" s="13" t="s">
        <v>10</v>
      </c>
      <c r="NT8" s="14">
        <v>0.23</v>
      </c>
      <c r="NU8" s="14">
        <v>0.24</v>
      </c>
      <c r="NV8" s="14">
        <v>0.19</v>
      </c>
      <c r="NW8" s="14">
        <v>0.16</v>
      </c>
      <c r="NX8" s="14">
        <v>0.315</v>
      </c>
      <c r="NY8" s="15">
        <v>0.73250000000000004</v>
      </c>
      <c r="NZ8" s="15">
        <v>1.27</v>
      </c>
      <c r="OA8" s="15">
        <v>2.31</v>
      </c>
      <c r="OB8" s="15">
        <v>2.3163758675000001</v>
      </c>
      <c r="OC8" s="15">
        <v>0.87108728800000002</v>
      </c>
      <c r="OD8" s="15">
        <v>0.6</v>
      </c>
      <c r="OE8" s="15">
        <v>0.6</v>
      </c>
      <c r="OF8" s="15">
        <v>0.6</v>
      </c>
      <c r="OG8" s="15">
        <v>0.6</v>
      </c>
      <c r="OH8" s="15">
        <v>0.6</v>
      </c>
      <c r="OJ8" s="12" t="s">
        <v>9</v>
      </c>
      <c r="OK8" s="13" t="s">
        <v>10</v>
      </c>
      <c r="OL8" s="14">
        <v>0.23</v>
      </c>
      <c r="OM8" s="14">
        <v>0.24</v>
      </c>
      <c r="ON8" s="14">
        <v>0.19</v>
      </c>
      <c r="OO8" s="14">
        <v>0.16</v>
      </c>
      <c r="OP8" s="14">
        <v>0.315</v>
      </c>
      <c r="OQ8" s="15">
        <v>0.73250000000000004</v>
      </c>
      <c r="OR8" s="15">
        <v>1.27</v>
      </c>
      <c r="OS8" s="15">
        <v>2.31</v>
      </c>
      <c r="OT8" s="15">
        <v>2.3163758675000001</v>
      </c>
      <c r="OU8" s="15">
        <v>0.87108728800000002</v>
      </c>
      <c r="OV8" s="15">
        <v>0.6</v>
      </c>
      <c r="OW8" s="15">
        <v>0.6</v>
      </c>
      <c r="OX8" s="15">
        <v>0.6</v>
      </c>
      <c r="OY8" s="15">
        <v>0.6</v>
      </c>
      <c r="OZ8" s="15">
        <v>0.6</v>
      </c>
      <c r="PB8" s="12" t="s">
        <v>9</v>
      </c>
      <c r="PC8" s="13" t="s">
        <v>10</v>
      </c>
      <c r="PD8" s="14">
        <v>0.23</v>
      </c>
      <c r="PE8" s="14">
        <v>0.24</v>
      </c>
      <c r="PF8" s="14">
        <v>0.19</v>
      </c>
      <c r="PG8" s="14">
        <v>0.16</v>
      </c>
      <c r="PH8" s="14">
        <v>0.315</v>
      </c>
      <c r="PI8" s="15">
        <v>0.73250000000000004</v>
      </c>
      <c r="PJ8" s="15">
        <v>1.27</v>
      </c>
      <c r="PK8" s="15">
        <v>2.31</v>
      </c>
      <c r="PL8" s="15">
        <v>2.3163758675000001</v>
      </c>
      <c r="PM8" s="15">
        <v>0.87108728800000002</v>
      </c>
      <c r="PN8" s="15">
        <v>0.6</v>
      </c>
      <c r="PO8" s="15">
        <v>0.6</v>
      </c>
      <c r="PP8" s="15">
        <v>0.6</v>
      </c>
      <c r="PQ8" s="15">
        <v>0.6</v>
      </c>
      <c r="PR8" s="15">
        <v>0.6</v>
      </c>
      <c r="PT8" s="113" t="s">
        <v>89</v>
      </c>
      <c r="PU8" s="114" t="s">
        <v>10</v>
      </c>
      <c r="PV8" s="119">
        <v>0.23</v>
      </c>
      <c r="PW8" s="119">
        <v>0.24</v>
      </c>
      <c r="PX8" s="119">
        <v>0.19</v>
      </c>
      <c r="PY8" s="119">
        <v>0.16</v>
      </c>
      <c r="PZ8" s="119">
        <v>0.315</v>
      </c>
      <c r="QA8" s="120">
        <v>0.73250000000000004</v>
      </c>
      <c r="QB8" s="120">
        <v>1.27</v>
      </c>
      <c r="QC8" s="120">
        <v>2.31</v>
      </c>
      <c r="QD8" s="120">
        <v>1.75</v>
      </c>
      <c r="QE8" s="120">
        <v>0.25</v>
      </c>
      <c r="QF8" s="120">
        <v>0.25</v>
      </c>
      <c r="QG8" s="120">
        <v>0.25</v>
      </c>
      <c r="QH8" s="120">
        <v>0.25</v>
      </c>
      <c r="QI8" s="120">
        <v>0.25</v>
      </c>
      <c r="QJ8" s="120">
        <v>0.25</v>
      </c>
      <c r="QL8" s="12" t="s">
        <v>89</v>
      </c>
      <c r="QM8" s="13" t="s">
        <v>10</v>
      </c>
      <c r="QN8" s="14">
        <v>0.23</v>
      </c>
      <c r="QO8" s="14">
        <v>0.24</v>
      </c>
      <c r="QP8" s="14">
        <v>0.19</v>
      </c>
      <c r="QQ8" s="14">
        <v>0.16</v>
      </c>
      <c r="QR8" s="14">
        <v>0.315</v>
      </c>
      <c r="QS8" s="15">
        <v>0.8</v>
      </c>
      <c r="QT8" s="15">
        <v>1.5</v>
      </c>
      <c r="QU8" s="15">
        <v>2.5</v>
      </c>
      <c r="QV8" s="15">
        <v>1.75</v>
      </c>
      <c r="QW8" s="15">
        <v>0.25</v>
      </c>
      <c r="QX8" s="15">
        <v>0.25</v>
      </c>
      <c r="QY8" s="15">
        <v>0.25</v>
      </c>
      <c r="QZ8" s="15">
        <v>0.25</v>
      </c>
      <c r="RA8" s="15">
        <v>0.25</v>
      </c>
      <c r="RB8" s="15">
        <v>0.25</v>
      </c>
      <c r="RD8" s="12" t="s">
        <v>9</v>
      </c>
      <c r="RE8" s="13" t="s">
        <v>10</v>
      </c>
      <c r="RF8" s="14">
        <v>0.23</v>
      </c>
      <c r="RG8" s="14">
        <v>0.24</v>
      </c>
      <c r="RH8" s="14">
        <v>0.19</v>
      </c>
      <c r="RI8" s="14">
        <v>0.16</v>
      </c>
      <c r="RJ8" s="14">
        <v>0.315</v>
      </c>
      <c r="RK8" s="15">
        <v>0.73250000000000004</v>
      </c>
      <c r="RL8" s="15">
        <v>1.27</v>
      </c>
      <c r="RM8" s="15">
        <v>2.31</v>
      </c>
      <c r="RN8" s="15">
        <v>2.3163758675000001</v>
      </c>
      <c r="RO8" s="15">
        <v>0.87108728800000002</v>
      </c>
      <c r="RP8" s="15">
        <v>0.6</v>
      </c>
      <c r="RQ8" s="15">
        <v>0.6</v>
      </c>
      <c r="RR8" s="15">
        <v>0.6</v>
      </c>
      <c r="RS8" s="15">
        <v>0.6</v>
      </c>
      <c r="RT8" s="15">
        <v>0.6</v>
      </c>
      <c r="RV8" s="12" t="s">
        <v>9</v>
      </c>
      <c r="RW8" s="13" t="s">
        <v>10</v>
      </c>
      <c r="RX8" s="14">
        <v>0.23</v>
      </c>
      <c r="RY8" s="14">
        <v>0.24</v>
      </c>
      <c r="RZ8" s="14">
        <v>0.19</v>
      </c>
      <c r="SA8" s="14">
        <v>0.16</v>
      </c>
      <c r="SB8" s="14">
        <v>0.315</v>
      </c>
      <c r="SC8" s="15">
        <v>0.73250000000000004</v>
      </c>
      <c r="SD8" s="15">
        <v>1.27</v>
      </c>
      <c r="SE8" s="15">
        <v>2.31</v>
      </c>
      <c r="SF8" s="15">
        <v>2.3163758675000001</v>
      </c>
      <c r="SG8" s="15">
        <v>0.87108728800000002</v>
      </c>
      <c r="SH8" s="15">
        <v>0.6</v>
      </c>
      <c r="SI8" s="15">
        <v>0.6</v>
      </c>
      <c r="SJ8" s="15">
        <v>0.6</v>
      </c>
      <c r="SK8" s="15">
        <v>0.6</v>
      </c>
      <c r="SL8" s="15">
        <v>0.6</v>
      </c>
      <c r="SN8" s="12" t="s">
        <v>89</v>
      </c>
      <c r="SO8" s="13" t="s">
        <v>10</v>
      </c>
      <c r="SP8" s="14">
        <v>0.23</v>
      </c>
      <c r="SQ8" s="14">
        <v>0.24</v>
      </c>
      <c r="SR8" s="14">
        <v>0.19</v>
      </c>
      <c r="SS8" s="14">
        <v>0.16</v>
      </c>
      <c r="ST8" s="14">
        <v>0.315</v>
      </c>
      <c r="SU8" s="15">
        <v>0.8</v>
      </c>
      <c r="SV8" s="15">
        <v>1.5</v>
      </c>
      <c r="SW8" s="15">
        <v>2.5</v>
      </c>
      <c r="SX8" s="15">
        <v>1.75</v>
      </c>
      <c r="SY8" s="15">
        <v>0.25</v>
      </c>
      <c r="SZ8" s="15">
        <v>0.25</v>
      </c>
      <c r="TA8" s="15">
        <v>0.25</v>
      </c>
      <c r="TB8" s="15">
        <v>0.25</v>
      </c>
      <c r="TC8" s="15">
        <v>0.25</v>
      </c>
      <c r="TD8" s="15">
        <v>0.25</v>
      </c>
      <c r="TF8" s="12" t="s">
        <v>89</v>
      </c>
      <c r="TG8" s="13" t="s">
        <v>10</v>
      </c>
      <c r="TH8" s="14">
        <v>0.23</v>
      </c>
      <c r="TI8" s="14">
        <v>0.24</v>
      </c>
      <c r="TJ8" s="14">
        <v>0.19</v>
      </c>
      <c r="TK8" s="14">
        <v>0.16</v>
      </c>
      <c r="TL8" s="14">
        <v>0.315</v>
      </c>
      <c r="TM8" s="15">
        <v>0.8</v>
      </c>
      <c r="TN8" s="15">
        <v>1.5</v>
      </c>
      <c r="TO8" s="15">
        <v>2.5</v>
      </c>
      <c r="TP8" s="15">
        <v>1.75</v>
      </c>
      <c r="TQ8" s="15">
        <v>0.25</v>
      </c>
      <c r="TR8" s="15">
        <v>0.25</v>
      </c>
      <c r="TS8" s="15">
        <v>0.25</v>
      </c>
      <c r="TT8" s="15">
        <v>0.25</v>
      </c>
      <c r="TU8" s="15">
        <v>0.25</v>
      </c>
      <c r="TV8" s="15">
        <v>0.25</v>
      </c>
      <c r="TX8" s="12" t="s">
        <v>89</v>
      </c>
      <c r="TY8" s="13" t="s">
        <v>10</v>
      </c>
      <c r="TZ8" s="14">
        <v>0.23</v>
      </c>
      <c r="UA8" s="14">
        <v>0.24</v>
      </c>
      <c r="UB8" s="14">
        <v>0.19</v>
      </c>
      <c r="UC8" s="14">
        <v>0.16</v>
      </c>
      <c r="UD8" s="14">
        <v>0.315</v>
      </c>
      <c r="UE8" s="15">
        <v>0.8</v>
      </c>
      <c r="UF8" s="15">
        <v>1.5</v>
      </c>
      <c r="UG8" s="15">
        <v>2.5</v>
      </c>
      <c r="UH8" s="15">
        <v>1.75</v>
      </c>
      <c r="UI8" s="15">
        <v>0.25</v>
      </c>
      <c r="UJ8" s="15">
        <v>0.25</v>
      </c>
      <c r="UK8" s="15">
        <v>0.25</v>
      </c>
      <c r="UL8" s="15">
        <v>0.5</v>
      </c>
      <c r="UM8" s="15">
        <v>0.5</v>
      </c>
      <c r="UN8" s="15">
        <v>0.5</v>
      </c>
      <c r="UO8" s="15">
        <v>0.5</v>
      </c>
      <c r="UQ8" s="12" t="s">
        <v>89</v>
      </c>
      <c r="UR8" s="13" t="s">
        <v>10</v>
      </c>
      <c r="US8" s="14">
        <v>0.23</v>
      </c>
      <c r="UT8" s="14">
        <v>0.24</v>
      </c>
      <c r="UU8" s="14">
        <v>0.19</v>
      </c>
      <c r="UV8" s="14">
        <v>0.16</v>
      </c>
      <c r="UW8" s="14">
        <v>0.315</v>
      </c>
      <c r="UX8" s="15">
        <v>0.8</v>
      </c>
      <c r="UY8" s="15">
        <v>1.5</v>
      </c>
      <c r="UZ8" s="15">
        <v>2.5</v>
      </c>
      <c r="VA8" s="15">
        <v>1.75</v>
      </c>
      <c r="VB8" s="15">
        <v>0.25</v>
      </c>
      <c r="VC8" s="15">
        <v>0.25</v>
      </c>
      <c r="VD8" s="15">
        <v>0.25</v>
      </c>
      <c r="VE8" s="15">
        <v>1</v>
      </c>
      <c r="VF8" s="15">
        <v>1.5</v>
      </c>
      <c r="VG8" s="15">
        <v>1.5</v>
      </c>
      <c r="VH8" s="15">
        <v>1.5</v>
      </c>
      <c r="VJ8" s="189" t="s">
        <v>89</v>
      </c>
      <c r="VK8" s="190" t="s">
        <v>10</v>
      </c>
      <c r="VL8" s="14">
        <v>0.23</v>
      </c>
      <c r="VM8" s="14">
        <v>0.24</v>
      </c>
      <c r="VN8" s="14">
        <v>0.19</v>
      </c>
      <c r="VO8" s="14">
        <v>0.16</v>
      </c>
      <c r="VP8" s="14">
        <v>0.315</v>
      </c>
      <c r="VQ8" s="15">
        <v>0.8</v>
      </c>
      <c r="VR8" s="15">
        <v>1.5</v>
      </c>
      <c r="VS8" s="15">
        <v>2.5</v>
      </c>
      <c r="VT8" s="15">
        <v>1.75</v>
      </c>
      <c r="VU8" s="15">
        <v>0.25</v>
      </c>
      <c r="VV8" s="15">
        <v>0.25</v>
      </c>
      <c r="VW8" s="15">
        <v>0.25</v>
      </c>
      <c r="VX8" s="15">
        <v>1</v>
      </c>
      <c r="VY8" s="15">
        <v>1.5</v>
      </c>
      <c r="VZ8" s="15">
        <v>1.5</v>
      </c>
      <c r="WA8" s="15">
        <v>1.5</v>
      </c>
      <c r="WC8" s="189" t="s">
        <v>89</v>
      </c>
      <c r="WD8" s="190" t="s">
        <v>10</v>
      </c>
      <c r="WE8" s="14">
        <v>0.23</v>
      </c>
      <c r="WF8" s="14">
        <v>0.24</v>
      </c>
      <c r="WG8" s="14">
        <v>0.19</v>
      </c>
      <c r="WH8" s="14">
        <v>0.16</v>
      </c>
      <c r="WI8" s="14">
        <v>0.315</v>
      </c>
      <c r="WJ8" s="15">
        <v>0.8</v>
      </c>
      <c r="WK8" s="15">
        <v>1.5</v>
      </c>
      <c r="WL8" s="15">
        <v>2.5</v>
      </c>
      <c r="WM8" s="15">
        <v>1.75</v>
      </c>
      <c r="WN8" s="15">
        <v>0.25</v>
      </c>
      <c r="WO8" s="15">
        <v>0.25</v>
      </c>
      <c r="WP8" s="15">
        <v>0.75</v>
      </c>
      <c r="WQ8" s="15">
        <v>1.5</v>
      </c>
      <c r="WR8" s="15">
        <v>1.5</v>
      </c>
      <c r="WS8" s="15">
        <v>1.5</v>
      </c>
      <c r="WT8" s="15">
        <v>1.5</v>
      </c>
      <c r="WU8" s="100"/>
      <c r="WV8" s="235" t="s">
        <v>121</v>
      </c>
      <c r="WW8" s="235"/>
      <c r="WX8" s="235"/>
      <c r="XB8" s="189" t="s">
        <v>89</v>
      </c>
      <c r="XC8" s="190" t="s">
        <v>10</v>
      </c>
      <c r="XD8" s="14">
        <v>0.23</v>
      </c>
      <c r="XE8" s="14">
        <v>0.24</v>
      </c>
      <c r="XF8" s="14">
        <v>0.19</v>
      </c>
      <c r="XG8" s="14">
        <v>0.16</v>
      </c>
      <c r="XH8" s="14">
        <v>0.315</v>
      </c>
      <c r="XI8" s="15">
        <v>0.8</v>
      </c>
      <c r="XJ8" s="15">
        <v>1.5</v>
      </c>
      <c r="XK8" s="15">
        <v>2.5</v>
      </c>
      <c r="XL8" s="15">
        <v>1.75</v>
      </c>
      <c r="XM8" s="15">
        <v>0.25</v>
      </c>
      <c r="XN8" s="15">
        <v>0.25</v>
      </c>
      <c r="XO8" s="15">
        <v>0.75</v>
      </c>
      <c r="XP8" s="15">
        <v>1.5</v>
      </c>
      <c r="XQ8" s="15">
        <v>2</v>
      </c>
      <c r="XR8" s="15">
        <v>2</v>
      </c>
      <c r="XS8" s="15">
        <v>2</v>
      </c>
      <c r="XU8" s="189" t="s">
        <v>89</v>
      </c>
      <c r="XV8" s="190" t="s">
        <v>10</v>
      </c>
      <c r="XW8" s="14">
        <v>0.23</v>
      </c>
      <c r="XX8" s="14">
        <v>0.24</v>
      </c>
      <c r="XY8" s="14">
        <v>0.19</v>
      </c>
      <c r="XZ8" s="14">
        <v>0.16</v>
      </c>
      <c r="YA8" s="14">
        <v>0.315</v>
      </c>
      <c r="YB8" s="15">
        <v>0.8</v>
      </c>
      <c r="YC8" s="15">
        <v>1.5</v>
      </c>
      <c r="YD8" s="15">
        <v>2.5</v>
      </c>
      <c r="YE8" s="15">
        <v>1.75</v>
      </c>
      <c r="YF8" s="15">
        <v>0.25</v>
      </c>
      <c r="YG8" s="15">
        <v>0.25</v>
      </c>
      <c r="YH8" s="15">
        <v>0.75</v>
      </c>
      <c r="YI8" s="15">
        <v>1.5</v>
      </c>
      <c r="YJ8" s="15">
        <v>2</v>
      </c>
      <c r="YK8" s="15">
        <v>2</v>
      </c>
      <c r="YL8" s="15">
        <v>2</v>
      </c>
      <c r="YN8" s="189" t="s">
        <v>89</v>
      </c>
      <c r="YO8" s="190" t="s">
        <v>10</v>
      </c>
      <c r="YP8" s="14">
        <v>0.23</v>
      </c>
      <c r="YQ8" s="14">
        <v>0.24</v>
      </c>
      <c r="YR8" s="14">
        <v>0.19</v>
      </c>
      <c r="YS8" s="14">
        <v>0.16</v>
      </c>
      <c r="YT8" s="14">
        <v>0.315</v>
      </c>
      <c r="YU8" s="15">
        <v>0.8</v>
      </c>
      <c r="YV8" s="15">
        <v>1.5</v>
      </c>
      <c r="YW8" s="15">
        <v>2.5</v>
      </c>
      <c r="YX8" s="15">
        <v>1.75</v>
      </c>
      <c r="YY8" s="15">
        <v>0.25</v>
      </c>
      <c r="YZ8" s="15">
        <v>0.25</v>
      </c>
      <c r="ZA8" s="15">
        <v>1</v>
      </c>
      <c r="ZB8" s="15">
        <v>1.75</v>
      </c>
      <c r="ZC8" s="15">
        <v>2.25</v>
      </c>
      <c r="ZD8" s="15">
        <v>2.25</v>
      </c>
      <c r="ZE8" s="15">
        <v>2.25</v>
      </c>
      <c r="ZK8" s="189" t="s">
        <v>89</v>
      </c>
      <c r="ZL8" s="190" t="s">
        <v>10</v>
      </c>
      <c r="ZM8" s="14">
        <v>0.23</v>
      </c>
      <c r="ZN8" s="14">
        <v>0.24</v>
      </c>
      <c r="ZO8" s="14">
        <v>0.19</v>
      </c>
      <c r="ZP8" s="14">
        <v>0.16</v>
      </c>
      <c r="ZQ8" s="14">
        <v>0.315</v>
      </c>
      <c r="ZR8" s="15">
        <v>0.8</v>
      </c>
      <c r="ZS8" s="15">
        <v>1.5</v>
      </c>
      <c r="ZT8" s="15">
        <v>2.5</v>
      </c>
      <c r="ZU8" s="15">
        <v>1.75</v>
      </c>
      <c r="ZV8" s="15">
        <v>0.25</v>
      </c>
      <c r="ZW8" s="15">
        <v>0.25</v>
      </c>
      <c r="ZX8" s="15">
        <v>1</v>
      </c>
      <c r="ZY8" s="15">
        <v>1.75</v>
      </c>
      <c r="ZZ8" s="15">
        <v>2.25</v>
      </c>
      <c r="AAA8" s="15">
        <v>2.25</v>
      </c>
      <c r="AAB8" s="15">
        <v>2.25</v>
      </c>
      <c r="AAJ8" s="189" t="s">
        <v>89</v>
      </c>
      <c r="AAK8" s="190" t="s">
        <v>10</v>
      </c>
      <c r="AAL8" s="14">
        <v>0.23</v>
      </c>
      <c r="AAM8" s="14">
        <v>0.24</v>
      </c>
      <c r="AAN8" s="14">
        <v>0.19</v>
      </c>
      <c r="AAO8" s="14">
        <v>0.16</v>
      </c>
      <c r="AAP8" s="14">
        <v>0.315</v>
      </c>
      <c r="AAQ8" s="15">
        <v>0.8</v>
      </c>
      <c r="AAR8" s="15">
        <v>1.5</v>
      </c>
      <c r="AAS8" s="15">
        <v>2.5</v>
      </c>
      <c r="AAT8" s="15">
        <v>1.75</v>
      </c>
      <c r="AAU8" s="15">
        <v>0.25</v>
      </c>
      <c r="AAV8" s="15">
        <v>0.25</v>
      </c>
      <c r="AAW8" s="15">
        <v>1</v>
      </c>
      <c r="AAX8" s="15">
        <v>1.75</v>
      </c>
      <c r="AAY8" s="15">
        <v>2.25</v>
      </c>
      <c r="AAZ8" s="15">
        <v>2.25</v>
      </c>
      <c r="ABA8" s="15">
        <v>2.25</v>
      </c>
      <c r="ABN8" s="189" t="s">
        <v>89</v>
      </c>
      <c r="ABO8" s="190" t="s">
        <v>10</v>
      </c>
      <c r="ABP8" s="14">
        <v>0.23</v>
      </c>
      <c r="ABQ8" s="14">
        <v>0.24</v>
      </c>
      <c r="ABR8" s="14">
        <v>0.19</v>
      </c>
      <c r="ABS8" s="14">
        <v>0.16</v>
      </c>
      <c r="ABT8" s="14">
        <v>0.315</v>
      </c>
      <c r="ABU8" s="15">
        <v>0.8</v>
      </c>
      <c r="ABV8" s="15">
        <v>1.5</v>
      </c>
      <c r="ABW8" s="15">
        <v>2.5</v>
      </c>
      <c r="ABX8" s="15">
        <v>1.75</v>
      </c>
      <c r="ABY8" s="15">
        <v>0.25</v>
      </c>
      <c r="ABZ8" s="15">
        <v>0.25</v>
      </c>
      <c r="ACA8" s="15">
        <v>1.25</v>
      </c>
      <c r="ACB8" s="15">
        <v>2</v>
      </c>
      <c r="ACC8" s="15">
        <v>2.25</v>
      </c>
      <c r="ACD8" s="15">
        <v>2.25</v>
      </c>
      <c r="ACE8" s="15">
        <v>2.25</v>
      </c>
      <c r="ACG8" s="189" t="s">
        <v>89</v>
      </c>
      <c r="ACH8" s="190" t="s">
        <v>10</v>
      </c>
      <c r="ACI8" s="14">
        <v>0.23</v>
      </c>
      <c r="ACJ8" s="14">
        <v>0.24</v>
      </c>
      <c r="ACK8" s="14">
        <v>0.19</v>
      </c>
      <c r="ACL8" s="14">
        <v>0.16</v>
      </c>
      <c r="ACM8" s="14">
        <v>0.315</v>
      </c>
      <c r="ACN8" s="15">
        <v>0.8</v>
      </c>
      <c r="ACO8" s="15">
        <v>1.5</v>
      </c>
      <c r="ACP8" s="15">
        <v>2.5</v>
      </c>
      <c r="ACQ8" s="15">
        <v>1.75</v>
      </c>
      <c r="ACR8" s="15">
        <v>0.25</v>
      </c>
      <c r="ACS8" s="15">
        <v>0.25</v>
      </c>
      <c r="ACT8" s="15">
        <v>1</v>
      </c>
      <c r="ACU8" s="15">
        <v>1.75</v>
      </c>
      <c r="ACV8" s="15">
        <v>2.25</v>
      </c>
      <c r="ACW8" s="15">
        <v>2.25</v>
      </c>
      <c r="ACX8" s="15">
        <v>2.25</v>
      </c>
    </row>
    <row r="9" spans="1:778" x14ac:dyDescent="0.3">
      <c r="A9" s="19"/>
      <c r="B9" s="20"/>
      <c r="C9" s="21"/>
      <c r="D9" s="22"/>
      <c r="E9" s="22"/>
      <c r="F9" s="22"/>
      <c r="G9" s="22"/>
      <c r="H9" s="23"/>
      <c r="I9" s="56">
        <v>5.4891688488992703</v>
      </c>
      <c r="J9" s="56">
        <v>5.6300880883088897</v>
      </c>
      <c r="K9" s="56">
        <v>5.7604216049257104</v>
      </c>
      <c r="L9" s="56">
        <v>5.8875887451244502</v>
      </c>
      <c r="M9" s="56">
        <v>6.0165366239212297</v>
      </c>
      <c r="N9" s="56">
        <v>6.1</v>
      </c>
      <c r="O9" s="56">
        <v>6.11</v>
      </c>
      <c r="Q9" s="19"/>
      <c r="R9" s="20"/>
      <c r="S9" s="21"/>
      <c r="T9" s="22"/>
      <c r="U9" s="22"/>
      <c r="V9" s="22"/>
      <c r="W9" s="22"/>
      <c r="X9" s="23"/>
      <c r="Y9" s="56">
        <v>5.4891688488992703</v>
      </c>
      <c r="Z9" s="56">
        <v>5.6300880883088897</v>
      </c>
      <c r="AA9" s="56">
        <v>5.7604216049257104</v>
      </c>
      <c r="AB9" s="56">
        <v>5.8875887451244502</v>
      </c>
      <c r="AC9" s="56">
        <v>6.0165366239212297</v>
      </c>
      <c r="AD9" s="56">
        <v>6.1</v>
      </c>
      <c r="AE9" s="56">
        <v>6.11</v>
      </c>
      <c r="AF9" s="56"/>
      <c r="AH9" s="19"/>
      <c r="AI9" s="20"/>
      <c r="AJ9" s="21"/>
      <c r="AK9" s="22"/>
      <c r="AL9" s="22"/>
      <c r="AM9" s="22"/>
      <c r="AN9" s="22"/>
      <c r="AO9" s="23"/>
      <c r="AP9" s="56"/>
      <c r="AQ9" s="56"/>
      <c r="AR9" s="56"/>
      <c r="AS9" s="56"/>
      <c r="AT9" s="56"/>
      <c r="AU9" s="56"/>
      <c r="AV9" s="56"/>
      <c r="AW9" s="56"/>
      <c r="AY9" s="19"/>
      <c r="AZ9" s="20"/>
      <c r="BA9" s="21"/>
      <c r="BB9" s="22"/>
      <c r="BC9" s="22"/>
      <c r="BD9" s="22"/>
      <c r="BE9" s="22"/>
      <c r="BF9" s="23"/>
      <c r="BG9" s="37"/>
      <c r="BH9" s="37"/>
      <c r="BI9" s="37"/>
      <c r="BJ9" s="37"/>
      <c r="BK9" s="37"/>
      <c r="BL9" s="37"/>
      <c r="BM9" s="37"/>
      <c r="BN9" s="37"/>
      <c r="BP9" s="19"/>
      <c r="BQ9" s="20"/>
      <c r="BR9" s="21"/>
      <c r="BS9" s="22"/>
      <c r="BT9" s="22"/>
      <c r="BU9" s="22"/>
      <c r="BV9" s="22"/>
      <c r="BW9" s="23"/>
      <c r="BX9" s="37"/>
      <c r="BY9" s="37"/>
      <c r="BZ9" s="37"/>
      <c r="CA9" s="37"/>
      <c r="CB9" s="37"/>
      <c r="CC9" s="37"/>
      <c r="CD9" s="37"/>
      <c r="CE9" s="37"/>
      <c r="CG9" s="19"/>
      <c r="CH9" s="20"/>
      <c r="CI9" s="21"/>
      <c r="CJ9" s="22"/>
      <c r="CK9" s="22"/>
      <c r="CL9" s="22"/>
      <c r="CM9" s="22"/>
      <c r="CN9" s="23"/>
      <c r="CO9" s="37"/>
      <c r="CP9" s="37"/>
      <c r="CQ9" s="37"/>
      <c r="CR9" s="37"/>
      <c r="CS9" s="37"/>
      <c r="CT9" s="37"/>
      <c r="CU9" s="37"/>
      <c r="CV9" s="37"/>
      <c r="CX9" s="19"/>
      <c r="CY9" s="20"/>
      <c r="CZ9" s="21"/>
      <c r="DA9" s="22"/>
      <c r="DB9" s="22"/>
      <c r="DC9" s="22"/>
      <c r="DD9" s="22"/>
      <c r="DE9" s="23"/>
      <c r="DF9" s="37"/>
      <c r="DG9" s="37"/>
      <c r="DH9" s="37"/>
      <c r="DI9" s="37"/>
      <c r="DJ9" s="37"/>
      <c r="DK9" s="37"/>
      <c r="DL9" s="37"/>
      <c r="DM9" s="37"/>
      <c r="DO9" s="19"/>
      <c r="DP9" s="20"/>
      <c r="DQ9" s="21"/>
      <c r="DR9" s="22"/>
      <c r="DS9" s="22"/>
      <c r="DT9" s="22"/>
      <c r="DU9" s="22"/>
      <c r="DV9" s="23"/>
      <c r="DW9" s="37"/>
      <c r="DX9" s="37"/>
      <c r="DY9" s="80"/>
      <c r="DZ9" s="80"/>
      <c r="EA9" s="80"/>
      <c r="EB9" s="80"/>
      <c r="EC9" s="80"/>
      <c r="ED9" s="80"/>
      <c r="EF9" s="19"/>
      <c r="EG9" s="20"/>
      <c r="EH9" s="21"/>
      <c r="EI9" s="22"/>
      <c r="EJ9" s="22"/>
      <c r="EK9" s="22"/>
      <c r="EL9" s="22"/>
      <c r="EM9" s="23"/>
      <c r="EN9" s="37"/>
      <c r="EO9" s="37"/>
      <c r="EP9" s="80"/>
      <c r="EQ9" s="80"/>
      <c r="ER9" s="80"/>
      <c r="ES9" s="80"/>
      <c r="ET9" s="80"/>
      <c r="EU9" s="80"/>
      <c r="EW9" s="19"/>
      <c r="EX9" s="20"/>
      <c r="EY9" s="21"/>
      <c r="EZ9" s="22"/>
      <c r="FA9" s="22"/>
      <c r="FB9" s="22"/>
      <c r="FC9" s="22"/>
      <c r="FD9" s="23"/>
      <c r="FE9" s="37"/>
      <c r="FF9" s="37"/>
      <c r="FG9" s="80"/>
      <c r="FH9" s="80"/>
      <c r="FI9" s="80"/>
      <c r="FJ9" s="80"/>
      <c r="FK9" s="80"/>
      <c r="FL9" s="80"/>
      <c r="FN9" s="19"/>
      <c r="FO9" s="20"/>
      <c r="FP9" s="21"/>
      <c r="FQ9" s="22"/>
      <c r="FR9" s="22"/>
      <c r="FS9" s="22"/>
      <c r="FT9" s="22"/>
      <c r="FU9" s="23"/>
      <c r="FV9" s="37"/>
      <c r="FW9" s="37"/>
      <c r="FX9" s="80"/>
      <c r="FY9" s="80"/>
      <c r="FZ9" s="80"/>
      <c r="GA9" s="80"/>
      <c r="GB9" s="80"/>
      <c r="GC9" s="80"/>
      <c r="GE9" s="19"/>
      <c r="GF9" s="20"/>
      <c r="GG9" s="21"/>
      <c r="GH9" s="22"/>
      <c r="GI9" s="22"/>
      <c r="GJ9" s="22"/>
      <c r="GK9" s="22"/>
      <c r="GL9" s="23"/>
      <c r="GM9" s="37"/>
      <c r="GN9" s="37"/>
      <c r="GO9" s="80"/>
      <c r="GP9" s="80"/>
      <c r="GQ9" s="80"/>
      <c r="GR9" s="80"/>
      <c r="GS9" s="80"/>
      <c r="GT9" s="80"/>
      <c r="GV9" s="19"/>
      <c r="GW9" s="20"/>
      <c r="GX9" s="21"/>
      <c r="GY9" s="22"/>
      <c r="GZ9" s="22"/>
      <c r="HA9" s="22"/>
      <c r="HB9" s="22"/>
      <c r="HC9" s="23"/>
      <c r="HD9" s="37"/>
      <c r="HE9" s="37"/>
      <c r="HF9" s="80"/>
      <c r="HG9" s="80"/>
      <c r="HH9" s="80"/>
      <c r="HI9" s="80"/>
      <c r="HJ9" s="80"/>
      <c r="HK9" s="80"/>
      <c r="HM9" s="19"/>
      <c r="HN9" s="20"/>
      <c r="HO9" s="21"/>
      <c r="HP9" s="22"/>
      <c r="HQ9" s="22"/>
      <c r="HR9" s="22"/>
      <c r="HS9" s="22"/>
      <c r="HT9" s="23"/>
      <c r="HU9" s="37"/>
      <c r="HV9" s="90"/>
      <c r="HW9" s="90"/>
      <c r="HX9" s="90"/>
      <c r="HY9" s="90"/>
      <c r="HZ9" s="90"/>
      <c r="IA9" s="90"/>
      <c r="IB9" s="90"/>
      <c r="ID9" s="19"/>
      <c r="IE9" s="20"/>
      <c r="IF9" s="21"/>
      <c r="IG9" s="22"/>
      <c r="IH9" s="22"/>
      <c r="II9" s="22"/>
      <c r="IJ9" s="22"/>
      <c r="IK9" s="23"/>
      <c r="IL9" s="37"/>
      <c r="IM9" s="90"/>
      <c r="IN9" s="90"/>
      <c r="IO9" s="90"/>
      <c r="IP9" s="90"/>
      <c r="IQ9" s="90"/>
      <c r="IR9" s="90"/>
      <c r="IS9" s="90"/>
      <c r="IT9" s="90"/>
      <c r="IV9" s="19"/>
      <c r="IW9" s="20"/>
      <c r="IX9" s="21"/>
      <c r="IY9" s="22"/>
      <c r="IZ9" s="22"/>
      <c r="JA9" s="22"/>
      <c r="JB9" s="22"/>
      <c r="JC9" s="23"/>
      <c r="JD9" s="37"/>
      <c r="JE9" s="90"/>
      <c r="JF9" s="90"/>
      <c r="JG9" s="90"/>
      <c r="JH9" s="90"/>
      <c r="JI9" s="90"/>
      <c r="JJ9" s="90"/>
      <c r="JK9" s="90"/>
      <c r="JL9" s="90"/>
      <c r="JN9" s="19"/>
      <c r="JO9" s="20"/>
      <c r="JP9" s="21"/>
      <c r="JQ9" s="22"/>
      <c r="JR9" s="22"/>
      <c r="JS9" s="22"/>
      <c r="JT9" s="22"/>
      <c r="JU9" s="23"/>
      <c r="JV9" s="37"/>
      <c r="JW9" s="90"/>
      <c r="JX9" s="90"/>
      <c r="JY9" s="90"/>
      <c r="JZ9" s="90"/>
      <c r="KA9" s="90"/>
      <c r="KB9" s="90"/>
      <c r="KC9" s="90"/>
      <c r="KD9" s="90"/>
      <c r="KF9" s="19"/>
      <c r="KG9" s="20"/>
      <c r="KH9" s="21"/>
      <c r="KI9" s="22"/>
      <c r="KJ9" s="22"/>
      <c r="KK9" s="22"/>
      <c r="KL9" s="22"/>
      <c r="KM9" s="23"/>
      <c r="KN9" s="37"/>
      <c r="KO9" s="90"/>
      <c r="KP9" s="90"/>
      <c r="KQ9" s="90"/>
      <c r="KR9" s="90"/>
      <c r="KS9" s="90"/>
      <c r="KT9" s="90"/>
      <c r="KU9" s="90"/>
      <c r="KV9" s="90"/>
      <c r="KX9" s="19"/>
      <c r="KY9" s="20"/>
      <c r="KZ9" s="21"/>
      <c r="LA9" s="22"/>
      <c r="LB9" s="22"/>
      <c r="LC9" s="22"/>
      <c r="LD9" s="22"/>
      <c r="LE9" s="23"/>
      <c r="LF9" s="37"/>
      <c r="LG9" s="90"/>
      <c r="LH9" s="90"/>
      <c r="LI9" s="90"/>
      <c r="LJ9" s="90"/>
      <c r="LK9" s="90"/>
      <c r="LL9" s="90"/>
      <c r="LM9" s="90"/>
      <c r="LN9" s="90"/>
      <c r="LP9" s="19"/>
      <c r="LQ9" s="20"/>
      <c r="LR9" s="21"/>
      <c r="LS9" s="22"/>
      <c r="LT9" s="22"/>
      <c r="LU9" s="22"/>
      <c r="LV9" s="22"/>
      <c r="LW9" s="23"/>
      <c r="LX9" s="37"/>
      <c r="LY9" s="90"/>
      <c r="LZ9" s="90"/>
      <c r="MA9" s="90"/>
      <c r="MB9" s="90"/>
      <c r="MC9" s="90"/>
      <c r="MD9" s="90"/>
      <c r="ME9" s="90"/>
      <c r="MF9" s="90"/>
      <c r="MH9" s="19"/>
      <c r="MI9" s="20"/>
      <c r="MJ9" s="21"/>
      <c r="MK9" s="22"/>
      <c r="ML9" s="22"/>
      <c r="MM9" s="22"/>
      <c r="MN9" s="22"/>
      <c r="MO9" s="23"/>
      <c r="MP9" s="37"/>
      <c r="MQ9" s="90"/>
      <c r="MR9" s="90"/>
      <c r="MS9" s="90"/>
      <c r="MT9" s="90"/>
      <c r="MU9" s="90"/>
      <c r="MV9" s="90"/>
      <c r="MW9" s="90"/>
      <c r="MX9" s="90"/>
      <c r="MZ9" s="19"/>
      <c r="NA9" s="20"/>
      <c r="NB9" s="21"/>
      <c r="NC9" s="22"/>
      <c r="ND9" s="22"/>
      <c r="NE9" s="22"/>
      <c r="NF9" s="22"/>
      <c r="NG9" s="23"/>
      <c r="NH9" s="37"/>
      <c r="NI9" s="90"/>
      <c r="NJ9" s="90"/>
      <c r="NK9" s="90"/>
      <c r="NL9" s="90"/>
      <c r="NM9" s="90"/>
      <c r="NN9" s="90"/>
      <c r="NO9" s="90"/>
      <c r="NP9" s="90"/>
      <c r="NR9" s="19"/>
      <c r="NS9" s="20"/>
      <c r="NT9" s="21"/>
      <c r="NU9" s="22"/>
      <c r="NV9" s="22"/>
      <c r="NW9" s="22"/>
      <c r="NX9" s="22"/>
      <c r="NY9" s="23"/>
      <c r="NZ9" s="37"/>
      <c r="OA9" s="90"/>
      <c r="OB9" s="37"/>
      <c r="OC9" s="37"/>
      <c r="OD9" s="37"/>
      <c r="OE9" s="37"/>
      <c r="OF9" s="37"/>
      <c r="OG9" s="37"/>
      <c r="OH9" s="90"/>
      <c r="OJ9" s="19"/>
      <c r="OK9" s="20"/>
      <c r="OL9" s="21"/>
      <c r="OM9" s="22"/>
      <c r="ON9" s="22"/>
      <c r="OO9" s="22"/>
      <c r="OP9" s="22"/>
      <c r="OQ9" s="23"/>
      <c r="OR9" s="37"/>
      <c r="OS9" s="90"/>
      <c r="OT9" s="37"/>
      <c r="OU9" s="37"/>
      <c r="OV9" s="37"/>
      <c r="OW9" s="37"/>
      <c r="OX9" s="37"/>
      <c r="OY9" s="37"/>
      <c r="OZ9" s="90"/>
      <c r="PB9" s="19"/>
      <c r="PC9" s="20"/>
      <c r="PD9" s="21"/>
      <c r="PE9" s="22"/>
      <c r="PF9" s="22"/>
      <c r="PG9" s="22"/>
      <c r="PH9" s="22"/>
      <c r="PI9" s="23"/>
      <c r="PJ9" s="37"/>
      <c r="PK9" s="90"/>
      <c r="PL9" s="37"/>
      <c r="PM9" s="37"/>
      <c r="PN9" s="37"/>
      <c r="PO9" s="37"/>
      <c r="PP9" s="37"/>
      <c r="PQ9" s="37"/>
      <c r="PR9" s="90"/>
      <c r="PT9" s="132"/>
      <c r="PU9" s="133"/>
      <c r="PV9" s="134"/>
      <c r="PW9" s="135"/>
      <c r="PX9" s="135"/>
      <c r="PY9" s="135"/>
      <c r="PZ9" s="135"/>
      <c r="QA9" s="136"/>
      <c r="QB9" s="137"/>
      <c r="QC9" s="138"/>
      <c r="QD9" s="138"/>
      <c r="QE9" s="138"/>
      <c r="QF9" s="138"/>
      <c r="QG9" s="37">
        <f>QG10-QF10</f>
        <v>6.8315732202094637E-2</v>
      </c>
      <c r="QH9" s="37">
        <f t="shared" ref="QH9" si="0">QH10-QG10</f>
        <v>2.0871082148616438E-2</v>
      </c>
      <c r="QI9" s="37">
        <f t="shared" ref="QI9" si="1">QI10-QH10</f>
        <v>6.7765157270471832E-2</v>
      </c>
      <c r="QJ9" s="37">
        <f t="shared" ref="QJ9" si="2">QJ10-QI10</f>
        <v>4.3540092733479696E-2</v>
      </c>
      <c r="QL9" s="19"/>
      <c r="QM9" s="20"/>
      <c r="QN9" s="21"/>
      <c r="QO9" s="22"/>
      <c r="QP9" s="22"/>
      <c r="QQ9" s="22"/>
      <c r="QR9" s="22"/>
      <c r="QS9" s="23"/>
      <c r="QT9" s="37"/>
      <c r="QU9" s="90"/>
      <c r="QV9" s="37"/>
      <c r="QW9" s="37"/>
      <c r="QX9" s="90"/>
      <c r="QY9" s="37"/>
      <c r="QZ9" s="37"/>
      <c r="RA9" s="37"/>
      <c r="RB9" s="37"/>
      <c r="RD9" s="19"/>
      <c r="RE9" s="20"/>
      <c r="RF9" s="21"/>
      <c r="RG9" s="22"/>
      <c r="RH9" s="22"/>
      <c r="RI9" s="22"/>
      <c r="RJ9" s="22"/>
      <c r="RK9" s="23"/>
      <c r="RL9" s="37"/>
      <c r="RM9" s="90"/>
      <c r="RN9" s="37"/>
      <c r="RO9" s="37"/>
      <c r="RP9" s="90"/>
      <c r="RQ9" s="37"/>
      <c r="RR9" s="37"/>
      <c r="RS9" s="37"/>
      <c r="RT9" s="90"/>
      <c r="RV9" s="19"/>
      <c r="RW9" s="20"/>
      <c r="RX9" s="21"/>
      <c r="RY9" s="22"/>
      <c r="RZ9" s="22"/>
      <c r="SA9" s="22"/>
      <c r="SB9" s="22"/>
      <c r="SC9" s="23"/>
      <c r="SD9" s="37"/>
      <c r="SE9" s="90"/>
      <c r="SF9" s="37"/>
      <c r="SG9" s="37"/>
      <c r="SH9" s="90"/>
      <c r="SI9" s="37"/>
      <c r="SJ9" s="37"/>
      <c r="SK9" s="37"/>
      <c r="SL9" s="90"/>
      <c r="SN9" s="19"/>
      <c r="SO9" s="20"/>
      <c r="SP9" s="21"/>
      <c r="SQ9" s="22"/>
      <c r="SR9" s="22"/>
      <c r="SS9" s="22"/>
      <c r="ST9" s="22"/>
      <c r="SU9" s="23"/>
      <c r="SV9" s="37"/>
      <c r="SW9" s="90"/>
      <c r="SX9" s="37"/>
      <c r="SY9" s="37"/>
      <c r="SZ9" s="90"/>
      <c r="TA9" s="37"/>
      <c r="TB9" s="37"/>
      <c r="TC9" s="37"/>
      <c r="TD9" s="37"/>
      <c r="TF9" s="19"/>
      <c r="TG9" s="20"/>
      <c r="TH9" s="21"/>
      <c r="TI9" s="22"/>
      <c r="TJ9" s="22"/>
      <c r="TK9" s="22"/>
      <c r="TL9" s="22"/>
      <c r="TM9" s="23"/>
      <c r="TN9" s="37"/>
      <c r="TO9" s="90"/>
      <c r="TP9" s="37"/>
      <c r="TQ9" s="37"/>
      <c r="TR9" s="90"/>
      <c r="TS9" s="37"/>
      <c r="TT9" s="37"/>
      <c r="TU9" s="37"/>
      <c r="TV9" s="37"/>
      <c r="TX9" s="19"/>
      <c r="TY9" s="20"/>
      <c r="TZ9" s="21"/>
      <c r="UA9" s="22"/>
      <c r="UB9" s="22"/>
      <c r="UC9" s="22"/>
      <c r="UD9" s="22"/>
      <c r="UE9" s="23"/>
      <c r="UF9" s="37"/>
      <c r="UG9" s="90"/>
      <c r="UH9" s="37"/>
      <c r="UI9" s="37"/>
      <c r="UJ9" s="90"/>
      <c r="UK9" s="37"/>
      <c r="UL9" s="37"/>
      <c r="UM9" s="37"/>
      <c r="UN9" s="37"/>
      <c r="UQ9" s="19"/>
      <c r="UR9" s="20"/>
      <c r="US9" s="21"/>
      <c r="UT9" s="22"/>
      <c r="UU9" s="22"/>
      <c r="UV9" s="22"/>
      <c r="UW9" s="22"/>
      <c r="UX9" s="23"/>
      <c r="UY9" s="37"/>
      <c r="UZ9" s="90"/>
      <c r="VA9" s="37"/>
      <c r="VB9" s="37"/>
      <c r="VC9" s="90"/>
      <c r="VD9" s="37"/>
      <c r="VE9" s="37"/>
      <c r="VF9" s="37"/>
      <c r="VG9" s="37"/>
      <c r="VJ9" s="191"/>
      <c r="VK9" s="192"/>
      <c r="VL9" s="193"/>
      <c r="VM9" s="194"/>
      <c r="VN9" s="194"/>
      <c r="VO9" s="194"/>
      <c r="VP9" s="194"/>
      <c r="VR9" s="37"/>
      <c r="VS9" s="90"/>
      <c r="VT9" s="37"/>
      <c r="VU9" s="37"/>
      <c r="VV9" s="90"/>
      <c r="VW9" s="37"/>
      <c r="VX9" s="37"/>
      <c r="VY9" s="37"/>
      <c r="VZ9" s="37"/>
      <c r="WC9" s="191"/>
      <c r="WD9" s="192"/>
      <c r="WE9" s="193"/>
      <c r="WF9" s="194"/>
      <c r="WG9" s="194"/>
      <c r="WH9" s="194"/>
      <c r="WI9" s="194"/>
      <c r="WK9" s="37"/>
      <c r="WL9" s="90"/>
      <c r="WM9" s="37"/>
      <c r="WN9" s="37"/>
      <c r="WO9" s="90"/>
      <c r="WP9" s="37"/>
      <c r="WQ9" s="37"/>
      <c r="WR9" s="37"/>
      <c r="WS9" s="37"/>
      <c r="WV9" s="212">
        <v>2024</v>
      </c>
      <c r="WW9" s="212">
        <v>2025</v>
      </c>
      <c r="WX9" s="212">
        <v>2026</v>
      </c>
      <c r="XB9" s="191"/>
      <c r="XC9" s="192"/>
      <c r="XD9" s="193"/>
      <c r="XE9" s="194"/>
      <c r="XF9" s="194"/>
      <c r="XG9" s="194"/>
      <c r="XH9" s="194"/>
      <c r="XJ9" s="37"/>
      <c r="XK9" s="90"/>
      <c r="XL9" s="37"/>
      <c r="XM9" s="37"/>
      <c r="XN9" s="90"/>
      <c r="XO9" s="37"/>
      <c r="XP9" s="37"/>
      <c r="XQ9" s="37"/>
      <c r="XR9" s="37"/>
      <c r="XU9" s="191"/>
      <c r="XV9" s="192"/>
      <c r="XW9" s="193"/>
      <c r="XX9" s="194"/>
      <c r="XY9" s="194"/>
      <c r="XZ9" s="194"/>
      <c r="YA9" s="194"/>
      <c r="YC9" s="37"/>
      <c r="YD9" s="90"/>
      <c r="YE9" s="37"/>
      <c r="YF9" s="37"/>
      <c r="YG9" s="90"/>
      <c r="YH9" s="37"/>
      <c r="YI9" s="37"/>
      <c r="YJ9" s="37"/>
      <c r="YK9" s="37"/>
      <c r="YN9" s="191"/>
      <c r="YO9" s="192"/>
      <c r="YP9" s="193"/>
      <c r="YQ9" s="194"/>
      <c r="YR9" s="194"/>
      <c r="YS9" s="194"/>
      <c r="YT9" s="194"/>
      <c r="YV9" s="37"/>
      <c r="YW9" s="90"/>
      <c r="YX9" s="37"/>
      <c r="YY9" s="37"/>
      <c r="YZ9" s="90"/>
      <c r="ZA9" s="37"/>
      <c r="ZB9" s="37"/>
      <c r="ZC9" s="37"/>
      <c r="ZD9" s="37"/>
      <c r="ZK9" s="191"/>
      <c r="ZL9" s="192"/>
      <c r="ZM9" s="193"/>
      <c r="ZN9" s="194"/>
      <c r="ZO9" s="194"/>
      <c r="ZP9" s="194"/>
      <c r="ZQ9" s="194"/>
      <c r="ZS9" s="37"/>
      <c r="ZT9" s="90"/>
      <c r="ZU9" s="37"/>
      <c r="ZV9" s="37"/>
      <c r="ZW9" s="90"/>
      <c r="ZX9" s="37"/>
      <c r="ZY9" s="37"/>
      <c r="ZZ9" s="37"/>
      <c r="AAA9" s="37"/>
      <c r="AAJ9" s="191"/>
      <c r="AAK9" s="192"/>
      <c r="AAL9" s="193"/>
      <c r="AAM9" s="194"/>
      <c r="AAN9" s="194"/>
      <c r="AAO9" s="194"/>
      <c r="AAP9" s="194"/>
      <c r="AAR9" s="37"/>
      <c r="AAS9" s="90"/>
      <c r="AAT9" s="37"/>
      <c r="AAU9" s="37"/>
      <c r="AAV9" s="90"/>
      <c r="AAW9" s="37"/>
      <c r="AAX9" s="37"/>
      <c r="AAY9" s="37"/>
      <c r="AAZ9" s="37"/>
      <c r="ABN9" s="191"/>
      <c r="ABO9" s="192"/>
      <c r="ABP9" s="193"/>
      <c r="ABQ9" s="194"/>
      <c r="ABR9" s="194"/>
      <c r="ABS9" s="194"/>
      <c r="ABT9" s="194"/>
      <c r="ABV9" s="37"/>
      <c r="ABW9" s="90"/>
      <c r="ABX9" s="37"/>
      <c r="ABY9" s="37"/>
      <c r="ABZ9" s="90"/>
      <c r="ACA9" s="37"/>
      <c r="ACB9" s="37"/>
      <c r="ACC9" s="37"/>
      <c r="ACD9" s="37"/>
      <c r="ACG9" s="191"/>
      <c r="ACH9" s="192"/>
      <c r="ACI9" s="193"/>
      <c r="ACJ9" s="194"/>
      <c r="ACK9" s="194"/>
      <c r="ACL9" s="194"/>
      <c r="ACM9" s="194"/>
      <c r="ACO9" s="37"/>
      <c r="ACP9" s="90"/>
      <c r="ACQ9" s="37"/>
      <c r="ACR9" s="37"/>
      <c r="ACS9" s="90"/>
      <c r="ACT9" s="37"/>
      <c r="ACU9" s="37"/>
      <c r="ACV9" s="37"/>
      <c r="ACW9" s="37"/>
    </row>
    <row r="10" spans="1:778" ht="12.6" customHeight="1" x14ac:dyDescent="0.3">
      <c r="A10" s="24" t="s">
        <v>12</v>
      </c>
      <c r="B10" s="25" t="s">
        <v>5</v>
      </c>
      <c r="C10" s="26">
        <v>6.1697846047884104</v>
      </c>
      <c r="D10" s="26">
        <v>6.03005025217543</v>
      </c>
      <c r="E10" s="26">
        <v>5.5572636889100924</v>
      </c>
      <c r="F10" s="26">
        <v>5.0066684257549827</v>
      </c>
      <c r="G10" s="26">
        <v>4.8762545817117706</v>
      </c>
      <c r="H10" s="26">
        <v>5.0155539464781889</v>
      </c>
      <c r="I10" s="26">
        <v>5.0699932968227159</v>
      </c>
      <c r="J10" s="26">
        <v>5.1200021951744077</v>
      </c>
      <c r="K10" s="26">
        <v>5.3199656819747929</v>
      </c>
      <c r="L10" s="26">
        <v>5.4450000000000074</v>
      </c>
      <c r="M10" s="26">
        <v>5.710000000000008</v>
      </c>
      <c r="N10" s="26">
        <v>5.9200000000000159</v>
      </c>
      <c r="O10" s="26">
        <v>6.0599999999999739</v>
      </c>
      <c r="Q10" s="24" t="s">
        <v>12</v>
      </c>
      <c r="R10" s="25" t="s">
        <v>5</v>
      </c>
      <c r="S10" s="26">
        <v>6.1697846047884104</v>
      </c>
      <c r="T10" s="26">
        <v>6.03005025217543</v>
      </c>
      <c r="U10" s="26">
        <v>5.5572636889100924</v>
      </c>
      <c r="V10" s="26">
        <v>5.0066684257549827</v>
      </c>
      <c r="W10" s="26">
        <v>4.8762545817117706</v>
      </c>
      <c r="X10" s="26">
        <v>5.0155539464781889</v>
      </c>
      <c r="Y10" s="26">
        <v>5.0676802740897289</v>
      </c>
      <c r="Z10" s="26">
        <v>5.0900000000000079</v>
      </c>
      <c r="AA10" s="26">
        <v>5.1216310206503382</v>
      </c>
      <c r="AB10" s="26">
        <v>5.3100000000000067</v>
      </c>
      <c r="AC10" s="26">
        <v>5.6200000000000054</v>
      </c>
      <c r="AD10" s="26">
        <v>5.8000000000000007</v>
      </c>
      <c r="AE10" s="26">
        <v>6.010000000000006</v>
      </c>
      <c r="AF10" s="26">
        <v>6.0799999999999992</v>
      </c>
      <c r="AH10" s="24" t="s">
        <v>12</v>
      </c>
      <c r="AI10" s="25" t="s">
        <v>5</v>
      </c>
      <c r="AJ10" s="26">
        <v>6.1697846047884104</v>
      </c>
      <c r="AK10" s="26">
        <v>6.03005025217543</v>
      </c>
      <c r="AL10" s="26">
        <v>5.5572636889100924</v>
      </c>
      <c r="AM10" s="26">
        <v>5.0066684257549827</v>
      </c>
      <c r="AN10" s="26">
        <v>4.8762545817117706</v>
      </c>
      <c r="AO10" s="26">
        <v>5.0155539464781889</v>
      </c>
      <c r="AP10" s="26">
        <v>5.0699932968227159</v>
      </c>
      <c r="AQ10" s="26">
        <v>5.1299894316879033</v>
      </c>
      <c r="AR10" s="26">
        <v>5.1599772386401952</v>
      </c>
      <c r="AS10" s="26">
        <v>5.3400432525162245</v>
      </c>
      <c r="AT10" s="26">
        <v>5.6600292270257313</v>
      </c>
      <c r="AU10" s="26">
        <v>5.8399624185591961</v>
      </c>
      <c r="AV10" s="26">
        <v>6.0399664132165753</v>
      </c>
      <c r="AW10" s="26">
        <v>6.1100442014698757</v>
      </c>
      <c r="AY10" s="24" t="s">
        <v>12</v>
      </c>
      <c r="AZ10" s="25" t="s">
        <v>5</v>
      </c>
      <c r="BA10" s="26">
        <v>6.1697846047884104</v>
      </c>
      <c r="BB10" s="26">
        <v>6.03005025217543</v>
      </c>
      <c r="BC10" s="26">
        <v>5.5572636889100924</v>
      </c>
      <c r="BD10" s="26">
        <v>5.0066684257549827</v>
      </c>
      <c r="BE10" s="26">
        <v>4.8762545817117706</v>
      </c>
      <c r="BF10" s="26">
        <v>5.0155539464781889</v>
      </c>
      <c r="BG10" s="26">
        <v>5.0699932968227159</v>
      </c>
      <c r="BH10" s="26">
        <v>5.1299894316879033</v>
      </c>
      <c r="BI10" s="26">
        <v>5.1400178674755352</v>
      </c>
      <c r="BJ10" s="26">
        <v>5.1999576519464483</v>
      </c>
      <c r="BK10" s="26">
        <v>5.3400100810562066</v>
      </c>
      <c r="BL10" s="26">
        <v>5.4600155327460271</v>
      </c>
      <c r="BM10" s="26">
        <v>5.5499978524097884</v>
      </c>
      <c r="BN10" s="26">
        <v>5.5900051273590066</v>
      </c>
      <c r="BP10" s="24" t="s">
        <v>12</v>
      </c>
      <c r="BQ10" s="25" t="s">
        <v>5</v>
      </c>
      <c r="BR10" s="26">
        <v>6.1697846047884104</v>
      </c>
      <c r="BS10" s="26">
        <v>6.03005025217543</v>
      </c>
      <c r="BT10" s="26">
        <v>5.5572636889100924</v>
      </c>
      <c r="BU10" s="26">
        <v>5.0066684257549827</v>
      </c>
      <c r="BV10" s="26">
        <v>4.8762545817117706</v>
      </c>
      <c r="BW10" s="26">
        <v>5.0155539464781889</v>
      </c>
      <c r="BX10" s="26">
        <v>5.0699932968227159</v>
      </c>
      <c r="BY10" s="26">
        <v>5.1710480706878457</v>
      </c>
      <c r="BZ10" s="26">
        <v>5.1500013428947398</v>
      </c>
      <c r="CA10" s="26">
        <v>5.2300007115399012</v>
      </c>
      <c r="CB10" s="26">
        <v>5.3600810024047547</v>
      </c>
      <c r="CC10" s="26">
        <v>5.489983766353987</v>
      </c>
      <c r="CD10" s="26">
        <v>5.5699979954777206</v>
      </c>
      <c r="CE10" s="26">
        <v>5.6099899964093396</v>
      </c>
      <c r="CF10" s="71"/>
      <c r="CG10" s="24" t="s">
        <v>12</v>
      </c>
      <c r="CH10" s="25" t="s">
        <v>5</v>
      </c>
      <c r="CI10" s="26">
        <v>6.1697846047884104</v>
      </c>
      <c r="CJ10" s="26">
        <v>6.03005025217543</v>
      </c>
      <c r="CK10" s="26">
        <v>5.5572636889100924</v>
      </c>
      <c r="CL10" s="26">
        <v>5.0066684257549827</v>
      </c>
      <c r="CM10" s="26">
        <v>4.8762545817117706</v>
      </c>
      <c r="CN10" s="26">
        <v>5.0155539464781889</v>
      </c>
      <c r="CO10" s="26">
        <v>5.0699932968227159</v>
      </c>
      <c r="CP10" s="26">
        <v>5.171091560889951</v>
      </c>
      <c r="CQ10" s="26">
        <v>5.0878553705230534</v>
      </c>
      <c r="CR10" s="26">
        <v>5.194728498966894</v>
      </c>
      <c r="CS10" s="26">
        <v>5.2900173611111256</v>
      </c>
      <c r="CT10" s="26">
        <v>5.4199668409263211</v>
      </c>
      <c r="CU10" s="26">
        <v>5.4999601151810964</v>
      </c>
      <c r="CV10" s="26">
        <v>5.550000037064251</v>
      </c>
      <c r="CX10" s="24" t="s">
        <v>12</v>
      </c>
      <c r="CY10" s="25" t="s">
        <v>5</v>
      </c>
      <c r="CZ10" s="26">
        <v>6.1697846047884104</v>
      </c>
      <c r="DA10" s="26">
        <v>6.03005025217543</v>
      </c>
      <c r="DB10" s="26">
        <v>5.5572636889100924</v>
      </c>
      <c r="DC10" s="26">
        <v>5.0066684257549827</v>
      </c>
      <c r="DD10" s="26">
        <v>4.8762545817117706</v>
      </c>
      <c r="DE10" s="26">
        <v>5.0155539464781889</v>
      </c>
      <c r="DF10" s="26">
        <v>5.0699932968227159</v>
      </c>
      <c r="DG10" s="26">
        <v>5.171091560889951</v>
      </c>
      <c r="DH10" s="26">
        <v>5.03</v>
      </c>
      <c r="DI10" s="26">
        <v>5.0675451680756112</v>
      </c>
      <c r="DJ10" s="26">
        <v>5.1599999999999824</v>
      </c>
      <c r="DK10" s="26">
        <v>5.289999999999992</v>
      </c>
      <c r="DL10" s="26">
        <v>5.3699999999999903</v>
      </c>
      <c r="DM10" s="26">
        <v>5.4200000000000017</v>
      </c>
      <c r="DO10" s="24" t="s">
        <v>12</v>
      </c>
      <c r="DP10" s="25" t="s">
        <v>5</v>
      </c>
      <c r="DQ10" s="26">
        <v>6.1697846047884104</v>
      </c>
      <c r="DR10" s="26">
        <v>6.03005025217543</v>
      </c>
      <c r="DS10" s="26">
        <v>5.5572636889100924</v>
      </c>
      <c r="DT10" s="26">
        <v>5.0066684257549827</v>
      </c>
      <c r="DU10" s="26">
        <v>4.8762545817117706</v>
      </c>
      <c r="DV10" s="26">
        <v>5.0155539464781889</v>
      </c>
      <c r="DW10" s="26">
        <v>5.0699932968227159</v>
      </c>
      <c r="DX10" s="26">
        <v>5.171091560889951</v>
      </c>
      <c r="DY10" s="26">
        <v>5.0699558950767027</v>
      </c>
      <c r="DZ10" s="26">
        <v>5.1900318522799012</v>
      </c>
      <c r="EA10" s="26">
        <v>5.2799858360259577</v>
      </c>
      <c r="EB10" s="26">
        <v>5.3999980215258034</v>
      </c>
      <c r="EC10" s="26">
        <v>5.4799888311938219</v>
      </c>
      <c r="ED10" s="26">
        <v>5.5299986801381493</v>
      </c>
      <c r="EF10" s="24" t="s">
        <v>12</v>
      </c>
      <c r="EG10" s="25" t="s">
        <v>5</v>
      </c>
      <c r="EH10" s="26">
        <v>6.1697846047884104</v>
      </c>
      <c r="EI10" s="26">
        <v>6.03005025217543</v>
      </c>
      <c r="EJ10" s="26">
        <v>5.5572636889100924</v>
      </c>
      <c r="EK10" s="26">
        <v>5.0066684257549827</v>
      </c>
      <c r="EL10" s="26">
        <v>4.8762545817117706</v>
      </c>
      <c r="EM10" s="26">
        <v>5.0155539464781889</v>
      </c>
      <c r="EN10" s="26">
        <v>5.0699932968227159</v>
      </c>
      <c r="EO10" s="26">
        <v>5.1700392589188198</v>
      </c>
      <c r="EP10" s="26">
        <v>5.0699558950767027</v>
      </c>
      <c r="EQ10" s="26">
        <v>5.1500453271911226</v>
      </c>
      <c r="ER10" s="26">
        <v>5.2399718349234803</v>
      </c>
      <c r="ES10" s="26">
        <v>5.3599684523328222</v>
      </c>
      <c r="ET10" s="26">
        <v>5.4600095215424886</v>
      </c>
      <c r="EU10" s="26">
        <v>5.5100331592460492</v>
      </c>
      <c r="EW10" s="24" t="s">
        <v>12</v>
      </c>
      <c r="EX10" s="25" t="s">
        <v>5</v>
      </c>
      <c r="EY10" s="26">
        <v>6.1697846047884104</v>
      </c>
      <c r="EZ10" s="26">
        <v>6.03005025217543</v>
      </c>
      <c r="FA10" s="26">
        <v>5.5572636889100924</v>
      </c>
      <c r="FB10" s="26">
        <v>5.0066684257549827</v>
      </c>
      <c r="FC10" s="26">
        <v>4.8762545817117706</v>
      </c>
      <c r="FD10" s="26">
        <v>5.0155539464781889</v>
      </c>
      <c r="FE10" s="26">
        <v>5.0699932968227159</v>
      </c>
      <c r="FF10" s="26">
        <v>5.1700392589188198</v>
      </c>
      <c r="FG10" s="26">
        <v>5.0500041246448433</v>
      </c>
      <c r="FH10" s="26">
        <v>5.1399748530124754</v>
      </c>
      <c r="FI10" s="26">
        <v>5.2300052455508421</v>
      </c>
      <c r="FJ10" s="26">
        <v>5.3399720881789108</v>
      </c>
      <c r="FK10" s="26">
        <v>5.4400114072969075</v>
      </c>
      <c r="FL10" s="26">
        <v>5.4799670979060124</v>
      </c>
      <c r="FN10" s="24" t="s">
        <v>12</v>
      </c>
      <c r="FO10" s="25" t="s">
        <v>5</v>
      </c>
      <c r="FP10" s="26">
        <v>6.1697846047884104</v>
      </c>
      <c r="FQ10" s="26">
        <v>6.03005025217543</v>
      </c>
      <c r="FR10" s="26">
        <v>5.5572636889100924</v>
      </c>
      <c r="FS10" s="26">
        <v>5.0066684257549827</v>
      </c>
      <c r="FT10" s="26">
        <v>4.8762545817117706</v>
      </c>
      <c r="FU10" s="26">
        <v>5.0155539464781889</v>
      </c>
      <c r="FV10" s="26">
        <v>5.0699932968227159</v>
      </c>
      <c r="FW10" s="26">
        <v>5.1700392589188198</v>
      </c>
      <c r="FX10" s="26">
        <v>5.0500041246448433</v>
      </c>
      <c r="FY10" s="26">
        <v>5.1399748530124754</v>
      </c>
      <c r="FZ10" s="26">
        <v>5.2300052455508421</v>
      </c>
      <c r="GA10" s="26">
        <v>5.3399720881789108</v>
      </c>
      <c r="GB10" s="26">
        <v>5.4400114072969075</v>
      </c>
      <c r="GC10" s="26">
        <v>5.49</v>
      </c>
      <c r="GE10" s="24" t="s">
        <v>12</v>
      </c>
      <c r="GF10" s="25" t="s">
        <v>5</v>
      </c>
      <c r="GG10" s="26">
        <v>6.1697846047884104</v>
      </c>
      <c r="GH10" s="26">
        <v>6.03005025217543</v>
      </c>
      <c r="GI10" s="26">
        <v>5.5572636889100924</v>
      </c>
      <c r="GJ10" s="26">
        <v>5.0066684257549827</v>
      </c>
      <c r="GK10" s="26">
        <v>4.8762545817117706</v>
      </c>
      <c r="GL10" s="26">
        <v>5.0155539464781889</v>
      </c>
      <c r="GM10" s="26">
        <v>5.0699932968227159</v>
      </c>
      <c r="GN10" s="26">
        <v>5.1700392589188198</v>
      </c>
      <c r="GO10" s="26">
        <v>5.0500041246448433</v>
      </c>
      <c r="GP10" s="26">
        <v>5.1399748530124754</v>
      </c>
      <c r="GQ10" s="26">
        <v>5.2300052455508421</v>
      </c>
      <c r="GR10" s="26">
        <v>5.3499582808233015</v>
      </c>
      <c r="GS10" s="26">
        <v>5.4499932236425224</v>
      </c>
      <c r="GT10" s="26">
        <v>5.5000274875080351</v>
      </c>
      <c r="GV10" s="24" t="s">
        <v>12</v>
      </c>
      <c r="GW10" s="25" t="s">
        <v>5</v>
      </c>
      <c r="GX10" s="26">
        <v>6.1697846047884104</v>
      </c>
      <c r="GY10" s="26">
        <v>6.03005025217543</v>
      </c>
      <c r="GZ10" s="26">
        <v>5.5572636889100924</v>
      </c>
      <c r="HA10" s="26">
        <v>5.0066684257549827</v>
      </c>
      <c r="HB10" s="26">
        <v>4.8762545817117706</v>
      </c>
      <c r="HC10" s="26">
        <v>5.0155539464781889</v>
      </c>
      <c r="HD10" s="26">
        <v>5.0699932968227159</v>
      </c>
      <c r="HE10" s="26">
        <v>5.1700392589188198</v>
      </c>
      <c r="HF10" s="26">
        <v>5.0199805470238346</v>
      </c>
      <c r="HG10" s="26">
        <v>5.0599717951715633</v>
      </c>
      <c r="HH10" s="26">
        <v>5.2699985307503425</v>
      </c>
      <c r="HI10" s="26">
        <v>5.3600525244350052</v>
      </c>
      <c r="HJ10" s="26">
        <v>5.46</v>
      </c>
      <c r="HK10" s="26">
        <v>5.5100139833730992</v>
      </c>
      <c r="HM10" s="24" t="s">
        <v>12</v>
      </c>
      <c r="HN10" s="25" t="s">
        <v>5</v>
      </c>
      <c r="HO10" s="26">
        <v>6.1697846047884104</v>
      </c>
      <c r="HP10" s="26">
        <v>6.03005025217543</v>
      </c>
      <c r="HQ10" s="26">
        <v>5.5572636889100924</v>
      </c>
      <c r="HR10" s="26">
        <v>5.0066684257549827</v>
      </c>
      <c r="HS10" s="26">
        <v>4.8762545817117706</v>
      </c>
      <c r="HT10" s="26">
        <v>5.0155539464781889</v>
      </c>
      <c r="HU10" s="26">
        <v>5.0699932968227159</v>
      </c>
      <c r="HV10" s="26">
        <v>5.1700392589188198</v>
      </c>
      <c r="HW10" s="26">
        <v>5.0199805470238346</v>
      </c>
      <c r="HX10" s="26">
        <v>5.0300132986496777</v>
      </c>
      <c r="HY10" s="26">
        <v>5.279937108613737</v>
      </c>
      <c r="HZ10" s="26">
        <v>5.3600014537837239</v>
      </c>
      <c r="IA10" s="26">
        <v>5.4600305443096318</v>
      </c>
      <c r="IB10" s="26">
        <v>5.5100180795261338</v>
      </c>
      <c r="ID10" s="24" t="s">
        <v>12</v>
      </c>
      <c r="IE10" s="25" t="s">
        <v>5</v>
      </c>
      <c r="IF10" s="26">
        <v>6.1697846047884104</v>
      </c>
      <c r="IG10" s="26">
        <v>6.03005025217543</v>
      </c>
      <c r="IH10" s="26">
        <v>5.5572636889100924</v>
      </c>
      <c r="II10" s="26">
        <v>5.0066684257549827</v>
      </c>
      <c r="IJ10" s="26">
        <v>4.8762545817117706</v>
      </c>
      <c r="IK10" s="26">
        <v>5.0155539464781889</v>
      </c>
      <c r="IL10" s="26">
        <v>5.0699932968227159</v>
      </c>
      <c r="IM10" s="26">
        <v>5.1700392589188198</v>
      </c>
      <c r="IN10" s="26">
        <v>5.0199805470238346</v>
      </c>
      <c r="IO10" s="26">
        <v>1.4699757409247809</v>
      </c>
      <c r="IP10" s="26">
        <v>6.8600340971895832</v>
      </c>
      <c r="IQ10" s="26">
        <v>5.3100148001142173</v>
      </c>
      <c r="IR10" s="26">
        <v>5.4199718283046252</v>
      </c>
      <c r="IS10" s="26">
        <v>5.4800216396512411</v>
      </c>
      <c r="IT10" s="26">
        <v>5.5399500062941627</v>
      </c>
      <c r="IV10" s="24" t="s">
        <v>12</v>
      </c>
      <c r="IW10" s="25" t="s">
        <v>5</v>
      </c>
      <c r="IX10" s="26">
        <v>6.1697846047884104</v>
      </c>
      <c r="IY10" s="26">
        <v>6.03005025217543</v>
      </c>
      <c r="IZ10" s="26">
        <v>5.5572636889100924</v>
      </c>
      <c r="JA10" s="26">
        <v>5.0066684257549827</v>
      </c>
      <c r="JB10" s="26">
        <v>4.8762545817117706</v>
      </c>
      <c r="JC10" s="26">
        <v>5.0155539464781889</v>
      </c>
      <c r="JD10" s="26">
        <v>5.0699932968227159</v>
      </c>
      <c r="JE10" s="26">
        <v>5.1700392589188198</v>
      </c>
      <c r="JF10" s="26">
        <v>5.0199805470238346</v>
      </c>
      <c r="JG10" s="26">
        <v>1.4699757409247809</v>
      </c>
      <c r="JH10" s="26">
        <v>6.8600340971895832</v>
      </c>
      <c r="JI10" s="26">
        <v>5.3100148001142173</v>
      </c>
      <c r="JJ10" s="26">
        <v>5.4199718283046252</v>
      </c>
      <c r="JK10" s="26">
        <v>5.4800216396512411</v>
      </c>
      <c r="JL10" s="26">
        <v>5.5399500062941627</v>
      </c>
      <c r="JN10" s="24" t="s">
        <v>12</v>
      </c>
      <c r="JO10" s="25" t="s">
        <v>5</v>
      </c>
      <c r="JP10" s="26">
        <v>6.1697846047884104</v>
      </c>
      <c r="JQ10" s="26">
        <v>6.03005025217543</v>
      </c>
      <c r="JR10" s="26">
        <v>5.5572636889100924</v>
      </c>
      <c r="JS10" s="26">
        <v>5.0066684257549827</v>
      </c>
      <c r="JT10" s="26">
        <v>4.8762545817117706</v>
      </c>
      <c r="JU10" s="26">
        <v>5.0155539464781889</v>
      </c>
      <c r="JV10" s="26">
        <v>5.0699932968227159</v>
      </c>
      <c r="JW10" s="26">
        <v>5.1700392589188198</v>
      </c>
      <c r="JX10" s="26">
        <v>5.0199805470238346</v>
      </c>
      <c r="JY10" s="26">
        <v>1.4699757409247809</v>
      </c>
      <c r="JZ10" s="26">
        <v>6.8600340971895832</v>
      </c>
      <c r="KA10" s="26">
        <v>5.3100148001142173</v>
      </c>
      <c r="KB10" s="26">
        <v>5.4199718283046252</v>
      </c>
      <c r="KC10" s="26">
        <v>5.4800216396512411</v>
      </c>
      <c r="KD10" s="26">
        <v>5.5399500062941627</v>
      </c>
      <c r="KF10" s="24" t="s">
        <v>12</v>
      </c>
      <c r="KG10" s="25" t="s">
        <v>5</v>
      </c>
      <c r="KH10" s="26">
        <v>6.1697846047884104</v>
      </c>
      <c r="KI10" s="26">
        <v>6.03005025217543</v>
      </c>
      <c r="KJ10" s="26">
        <v>5.5572636889100924</v>
      </c>
      <c r="KK10" s="26">
        <v>5.0066684257549827</v>
      </c>
      <c r="KL10" s="26">
        <v>4.8762545817117706</v>
      </c>
      <c r="KM10" s="26">
        <v>5.0155539464781889</v>
      </c>
      <c r="KN10" s="26">
        <v>5.0699932968227159</v>
      </c>
      <c r="KO10" s="26">
        <v>5.1700392589188198</v>
      </c>
      <c r="KP10" s="26">
        <v>5.0199805470238346</v>
      </c>
      <c r="KQ10" s="26">
        <v>1.4699757409247809</v>
      </c>
      <c r="KR10" s="26">
        <v>6.8600340971895832</v>
      </c>
      <c r="KS10" s="26">
        <v>5.0600049024851899</v>
      </c>
      <c r="KT10" s="26">
        <v>5.1699655955671062</v>
      </c>
      <c r="KU10" s="26">
        <v>5.2700151863530209</v>
      </c>
      <c r="KV10" s="26">
        <v>5.3800211611703332</v>
      </c>
      <c r="KX10" s="24" t="s">
        <v>12</v>
      </c>
      <c r="KY10" s="25" t="s">
        <v>5</v>
      </c>
      <c r="KZ10" s="26">
        <v>6.1697846047884104</v>
      </c>
      <c r="LA10" s="26">
        <v>6.03005025217543</v>
      </c>
      <c r="LB10" s="26">
        <v>5.5572636889100924</v>
      </c>
      <c r="LC10" s="26">
        <v>5.0066684257549827</v>
      </c>
      <c r="LD10" s="26">
        <v>4.8762545817117706</v>
      </c>
      <c r="LE10" s="26">
        <v>5.0155539464781889</v>
      </c>
      <c r="LF10" s="26">
        <v>5.0699932968227159</v>
      </c>
      <c r="LG10" s="26">
        <v>5.1700392589188198</v>
      </c>
      <c r="LH10" s="26">
        <v>5.0199805470238346</v>
      </c>
      <c r="LI10" s="26">
        <v>1.4699757409247809</v>
      </c>
      <c r="LJ10" s="26">
        <v>6.8600340971895832</v>
      </c>
      <c r="LK10" s="26">
        <v>5.3100148001142173</v>
      </c>
      <c r="LL10" s="26">
        <v>5.4199718283046252</v>
      </c>
      <c r="LM10" s="26">
        <v>5.4800216396512411</v>
      </c>
      <c r="LN10" s="26">
        <v>5.5399500062941627</v>
      </c>
      <c r="LP10" s="24" t="s">
        <v>12</v>
      </c>
      <c r="LQ10" s="25" t="s">
        <v>5</v>
      </c>
      <c r="LR10" s="26">
        <v>6.1697846047884104</v>
      </c>
      <c r="LS10" s="26">
        <v>6.03005025217543</v>
      </c>
      <c r="LT10" s="26">
        <v>5.5572636889100924</v>
      </c>
      <c r="LU10" s="26">
        <v>5.0066684257549827</v>
      </c>
      <c r="LV10" s="26">
        <v>4.8762545817117706</v>
      </c>
      <c r="LW10" s="26">
        <v>5.0155539464781889</v>
      </c>
      <c r="LX10" s="26">
        <v>5.0699932968227159</v>
      </c>
      <c r="LY10" s="26">
        <v>5.1700392589188198</v>
      </c>
      <c r="LZ10" s="26">
        <v>5.0199805470238346</v>
      </c>
      <c r="MA10" s="26">
        <v>-1.4910745601215893</v>
      </c>
      <c r="MB10" s="26">
        <v>5.3410710328604978</v>
      </c>
      <c r="MC10" s="26">
        <v>5.5546998293339698</v>
      </c>
      <c r="MD10" s="26">
        <v>5.3548646399487581</v>
      </c>
      <c r="ME10" s="26">
        <v>5.4135297879480504</v>
      </c>
      <c r="MF10" s="26">
        <v>5.4630284518966761</v>
      </c>
      <c r="MH10" s="24" t="s">
        <v>12</v>
      </c>
      <c r="MI10" s="25" t="s">
        <v>5</v>
      </c>
      <c r="MJ10" s="26">
        <v>6.1697846047884104</v>
      </c>
      <c r="MK10" s="26">
        <v>6.03005025217543</v>
      </c>
      <c r="ML10" s="26">
        <v>5.5572636889100924</v>
      </c>
      <c r="MM10" s="26">
        <v>5.0066684257549827</v>
      </c>
      <c r="MN10" s="26">
        <v>4.8762545817117706</v>
      </c>
      <c r="MO10" s="26">
        <v>5.0155539464781889</v>
      </c>
      <c r="MP10" s="26">
        <v>5.0699932968227159</v>
      </c>
      <c r="MQ10" s="26">
        <v>5.1700392589188198</v>
      </c>
      <c r="MR10" s="26">
        <v>5.0247103299759122</v>
      </c>
      <c r="MS10" s="26">
        <v>1.5392218193179872</v>
      </c>
      <c r="MT10" s="26">
        <v>7.0160941595206481</v>
      </c>
      <c r="MU10" s="26">
        <v>5.4503384603238487</v>
      </c>
      <c r="MV10" s="26">
        <v>5.564463795241096</v>
      </c>
      <c r="MW10" s="26">
        <v>5.6280304337314391</v>
      </c>
      <c r="MX10" s="26">
        <v>5.6854950907810178</v>
      </c>
      <c r="MY10" s="66"/>
      <c r="MZ10" s="24" t="s">
        <v>12</v>
      </c>
      <c r="NA10" s="25" t="s">
        <v>5</v>
      </c>
      <c r="NB10" s="26">
        <v>6.1697846047884104</v>
      </c>
      <c r="NC10" s="26">
        <v>6.03005025217543</v>
      </c>
      <c r="ND10" s="26">
        <v>5.5572636889100924</v>
      </c>
      <c r="NE10" s="26">
        <v>5.0066684257549827</v>
      </c>
      <c r="NF10" s="26">
        <v>4.8762545817117706</v>
      </c>
      <c r="NG10" s="26">
        <v>5.0155539464781889</v>
      </c>
      <c r="NH10" s="26">
        <v>5.0699932968227159</v>
      </c>
      <c r="NI10" s="26">
        <v>5.1700392589188198</v>
      </c>
      <c r="NJ10" s="26">
        <v>5.0247103299759122</v>
      </c>
      <c r="NK10" s="26">
        <v>1.5392218193179872</v>
      </c>
      <c r="NL10" s="26">
        <v>7.2105951503195058</v>
      </c>
      <c r="NM10" s="26">
        <v>5.6435839217865862</v>
      </c>
      <c r="NN10" s="26">
        <v>5.7532980052040159</v>
      </c>
      <c r="NO10" s="26">
        <v>5.8080106436318317</v>
      </c>
      <c r="NP10" s="26">
        <v>5.8665561102479131</v>
      </c>
      <c r="NR10" s="24" t="s">
        <v>12</v>
      </c>
      <c r="NS10" s="25" t="s">
        <v>5</v>
      </c>
      <c r="NT10" s="26">
        <v>6.1697846047884104</v>
      </c>
      <c r="NU10" s="26">
        <v>6.03005025217543</v>
      </c>
      <c r="NV10" s="26">
        <v>5.5572636889100924</v>
      </c>
      <c r="NW10" s="26">
        <v>5.0066684257549827</v>
      </c>
      <c r="NX10" s="26">
        <v>4.8762545817117706</v>
      </c>
      <c r="NY10" s="26">
        <v>5.0155539464781889</v>
      </c>
      <c r="NZ10" s="26">
        <v>5.0699932968227159</v>
      </c>
      <c r="OA10" s="26">
        <v>5.1700392589188198</v>
      </c>
      <c r="OB10" s="26">
        <v>5.0247103299759122</v>
      </c>
      <c r="OC10" s="26">
        <v>1.5392218193179872</v>
      </c>
      <c r="OD10" s="26">
        <v>7.2100767467716338</v>
      </c>
      <c r="OE10" s="26">
        <v>5.7599740909819275</v>
      </c>
      <c r="OF10" s="26">
        <v>5.9399578267278201</v>
      </c>
      <c r="OG10" s="26">
        <v>6.0500019469996715</v>
      </c>
      <c r="OH10" s="26">
        <v>6.1300160502309353</v>
      </c>
      <c r="OJ10" s="24" t="s">
        <v>12</v>
      </c>
      <c r="OK10" s="25" t="s">
        <v>5</v>
      </c>
      <c r="OL10" s="26">
        <v>6.1697846047884104</v>
      </c>
      <c r="OM10" s="26">
        <v>6.03005025217543</v>
      </c>
      <c r="ON10" s="26">
        <v>5.5572636889100924</v>
      </c>
      <c r="OO10" s="26">
        <v>5.0066684257549827</v>
      </c>
      <c r="OP10" s="26">
        <v>4.8762545817117706</v>
      </c>
      <c r="OQ10" s="26">
        <v>5.0155539464781889</v>
      </c>
      <c r="OR10" s="26">
        <v>5.0699932968227159</v>
      </c>
      <c r="OS10" s="26">
        <v>5.1700392589188198</v>
      </c>
      <c r="OT10" s="26">
        <v>5.0247103299759122</v>
      </c>
      <c r="OU10" s="26">
        <v>1.5392218193179872</v>
      </c>
      <c r="OV10" s="26">
        <v>7.2100767467716338</v>
      </c>
      <c r="OW10" s="26">
        <v>5.7699584599908036</v>
      </c>
      <c r="OX10" s="26">
        <v>5.8799825167197781</v>
      </c>
      <c r="OY10" s="26">
        <v>5.940028079996523</v>
      </c>
      <c r="OZ10" s="26">
        <v>6.000029702067053</v>
      </c>
      <c r="PB10" s="24" t="s">
        <v>12</v>
      </c>
      <c r="PC10" s="25" t="s">
        <v>5</v>
      </c>
      <c r="PD10" s="26">
        <v>6.1697846047884104</v>
      </c>
      <c r="PE10" s="26">
        <v>6.03005025217543</v>
      </c>
      <c r="PF10" s="26">
        <v>5.5572636889100924</v>
      </c>
      <c r="PG10" s="26">
        <v>5.0066684257549827</v>
      </c>
      <c r="PH10" s="26">
        <v>4.8762545817117706</v>
      </c>
      <c r="PI10" s="26">
        <v>5.0155539464781889</v>
      </c>
      <c r="PJ10" s="26">
        <v>5.0699932968227159</v>
      </c>
      <c r="PK10" s="26">
        <v>5.1700392589188198</v>
      </c>
      <c r="PL10" s="26">
        <v>5.0247103299759122</v>
      </c>
      <c r="PM10" s="26">
        <v>1.5392218193179872</v>
      </c>
      <c r="PN10" s="26">
        <v>7.2100767467716338</v>
      </c>
      <c r="PO10" s="26">
        <v>5.7699584599908036</v>
      </c>
      <c r="PP10" s="26">
        <v>5.9500266929391756</v>
      </c>
      <c r="PQ10" s="26">
        <v>6.0099981956229271</v>
      </c>
      <c r="PR10" s="26">
        <v>6.0700057136278787</v>
      </c>
      <c r="PT10" s="139" t="s">
        <v>12</v>
      </c>
      <c r="PU10" s="140" t="s">
        <v>5</v>
      </c>
      <c r="PV10" s="141">
        <v>6.1697846047884104</v>
      </c>
      <c r="PW10" s="141">
        <v>6.03005025217543</v>
      </c>
      <c r="PX10" s="141">
        <v>5.5572636889100924</v>
      </c>
      <c r="PY10" s="141">
        <v>5.0066684257549827</v>
      </c>
      <c r="PZ10" s="141">
        <v>4.8762545817117706</v>
      </c>
      <c r="QA10" s="141">
        <v>5.0155539464781889</v>
      </c>
      <c r="QB10" s="141">
        <v>5.0699932968227159</v>
      </c>
      <c r="QC10" s="141">
        <v>5.1700392589188198</v>
      </c>
      <c r="QD10" s="141">
        <v>5.0247103299759122</v>
      </c>
      <c r="QE10" s="141">
        <v>-1.3635072522803426</v>
      </c>
      <c r="QF10" s="141">
        <v>5.4137715191561142</v>
      </c>
      <c r="QG10" s="141">
        <v>5.4820872513582088</v>
      </c>
      <c r="QH10" s="141">
        <v>5.5029583335068253</v>
      </c>
      <c r="QI10" s="141">
        <v>5.5707234907772971</v>
      </c>
      <c r="QJ10" s="141">
        <v>5.6142635835107768</v>
      </c>
      <c r="QL10" s="24" t="s">
        <v>12</v>
      </c>
      <c r="QM10" s="25" t="s">
        <v>5</v>
      </c>
      <c r="QN10" s="26">
        <v>6.1697846047884104</v>
      </c>
      <c r="QO10" s="26">
        <v>6.03005025217543</v>
      </c>
      <c r="QP10" s="26">
        <v>5.5572636889100924</v>
      </c>
      <c r="QQ10" s="26">
        <v>5.0066684257549827</v>
      </c>
      <c r="QR10" s="26">
        <v>4.8762545817117706</v>
      </c>
      <c r="QS10" s="26">
        <v>5.0300042483664811</v>
      </c>
      <c r="QT10" s="26">
        <v>5.0699932968227159</v>
      </c>
      <c r="QU10" s="26">
        <v>5.1697366153880893</v>
      </c>
      <c r="QV10" s="26">
        <v>5.0246951830723958</v>
      </c>
      <c r="QW10" s="26">
        <v>-2.069606738186522</v>
      </c>
      <c r="QX10" s="26">
        <v>4.5055463639466637</v>
      </c>
      <c r="QY10" s="26">
        <v>5.0300568295399444</v>
      </c>
      <c r="QZ10" s="26">
        <v>5.264642605879132</v>
      </c>
      <c r="RA10" s="26">
        <v>5.4264861147434544</v>
      </c>
      <c r="RB10" s="26">
        <v>5.4972264651499358</v>
      </c>
      <c r="RD10" s="24" t="s">
        <v>12</v>
      </c>
      <c r="RE10" s="25" t="s">
        <v>5</v>
      </c>
      <c r="RF10" s="26">
        <v>6.1697846047884104</v>
      </c>
      <c r="RG10" s="26">
        <v>6.03005025217543</v>
      </c>
      <c r="RH10" s="26">
        <v>5.5572636889100924</v>
      </c>
      <c r="RI10" s="26">
        <v>5.0066684257549827</v>
      </c>
      <c r="RJ10" s="26">
        <v>4.8762545817117706</v>
      </c>
      <c r="RK10" s="26">
        <v>5.0155539464781889</v>
      </c>
      <c r="RL10" s="26">
        <v>5.0699932968227159</v>
      </c>
      <c r="RM10" s="26">
        <v>5.1700392589188198</v>
      </c>
      <c r="RN10" s="26">
        <v>5.0247103299759122</v>
      </c>
      <c r="RO10" s="26">
        <v>1.5392218193179872</v>
      </c>
      <c r="RP10" s="26">
        <v>6.8900286765949375</v>
      </c>
      <c r="RQ10" s="26">
        <v>5.779997559549102</v>
      </c>
      <c r="RR10" s="26">
        <v>6.0200208593710727</v>
      </c>
      <c r="RS10" s="26">
        <v>6.0400252127324308</v>
      </c>
      <c r="RT10" s="26">
        <v>6.0999764356725734</v>
      </c>
      <c r="RV10" s="24" t="s">
        <v>12</v>
      </c>
      <c r="RW10" s="25" t="s">
        <v>5</v>
      </c>
      <c r="RX10" s="26">
        <v>6.1697846047884104</v>
      </c>
      <c r="RY10" s="26">
        <v>6.03005025217543</v>
      </c>
      <c r="RZ10" s="26">
        <v>5.5572636889100924</v>
      </c>
      <c r="SA10" s="26">
        <v>5.0066684257549827</v>
      </c>
      <c r="SB10" s="26">
        <v>4.8762545817117706</v>
      </c>
      <c r="SC10" s="26">
        <v>5.0155539464781889</v>
      </c>
      <c r="SD10" s="26">
        <v>5.0699932968227159</v>
      </c>
      <c r="SE10" s="26">
        <v>5.1700392589188198</v>
      </c>
      <c r="SF10" s="26">
        <v>5.0199805470238346</v>
      </c>
      <c r="SG10" s="26">
        <v>1.5399397907289512</v>
      </c>
      <c r="SH10" s="26">
        <v>6.8900286765949375</v>
      </c>
      <c r="SI10" s="26">
        <v>5.779997559549102</v>
      </c>
      <c r="SJ10" s="26">
        <v>6.0200208593710727</v>
      </c>
      <c r="SK10" s="26">
        <v>6.0400252127324308</v>
      </c>
      <c r="SL10" s="26">
        <v>6.0999764356725734</v>
      </c>
      <c r="SN10" s="24" t="s">
        <v>12</v>
      </c>
      <c r="SO10" s="25" t="s">
        <v>5</v>
      </c>
      <c r="SP10" s="26">
        <v>6.1697846047884104</v>
      </c>
      <c r="SQ10" s="26">
        <v>6.03005025217543</v>
      </c>
      <c r="SR10" s="26">
        <v>5.5572636889100924</v>
      </c>
      <c r="SS10" s="26">
        <v>5.0066684257549827</v>
      </c>
      <c r="ST10" s="26">
        <v>4.8762545817117706</v>
      </c>
      <c r="SU10" s="26">
        <v>5.0300042483664811</v>
      </c>
      <c r="SV10" s="26">
        <v>5.0699932968227159</v>
      </c>
      <c r="SW10" s="26">
        <v>5.1697366153880893</v>
      </c>
      <c r="SX10" s="26">
        <v>5.0246951830724091</v>
      </c>
      <c r="SY10" s="26">
        <v>-2.0696067381865277</v>
      </c>
      <c r="SZ10" s="26">
        <v>4.6114001234805091</v>
      </c>
      <c r="TA10" s="26">
        <v>5.1371203347838374</v>
      </c>
      <c r="TB10" s="26">
        <v>5.3100099126516467</v>
      </c>
      <c r="TC10" s="26">
        <v>5.4600047345968585</v>
      </c>
      <c r="TD10" s="26">
        <v>5.5099864017878479</v>
      </c>
      <c r="TF10" s="24" t="s">
        <v>12</v>
      </c>
      <c r="TG10" s="25" t="s">
        <v>5</v>
      </c>
      <c r="TH10" s="26">
        <v>6.1697846047884104</v>
      </c>
      <c r="TI10" s="26">
        <v>6.03005025217543</v>
      </c>
      <c r="TJ10" s="26">
        <v>5.5572636889100924</v>
      </c>
      <c r="TK10" s="26">
        <v>5.0066684257549827</v>
      </c>
      <c r="TL10" s="26">
        <v>4.8762545817117706</v>
      </c>
      <c r="TM10" s="26">
        <v>5.0300042483664811</v>
      </c>
      <c r="TN10" s="26">
        <v>5.0699932968227159</v>
      </c>
      <c r="TO10" s="26">
        <v>5.1697366153880893</v>
      </c>
      <c r="TP10" s="26">
        <v>5.0246951830724091</v>
      </c>
      <c r="TQ10" s="26">
        <v>-2.069606738186522</v>
      </c>
      <c r="TR10" s="26">
        <v>3.7789325837457142</v>
      </c>
      <c r="TS10" s="26">
        <v>5.0449650551380216</v>
      </c>
      <c r="TT10" s="26">
        <v>5.2234126193118016</v>
      </c>
      <c r="TU10" s="26">
        <v>5.3771422671058104</v>
      </c>
      <c r="TV10" s="26">
        <v>5.4410867205263855</v>
      </c>
      <c r="TX10" s="24" t="s">
        <v>12</v>
      </c>
      <c r="TY10" s="25" t="s">
        <v>5</v>
      </c>
      <c r="TZ10" s="26">
        <v>6.1697846047884104</v>
      </c>
      <c r="UA10" s="26">
        <v>6.03005025217543</v>
      </c>
      <c r="UB10" s="26">
        <v>5.5572636889100924</v>
      </c>
      <c r="UC10" s="26">
        <v>5.0066684257549827</v>
      </c>
      <c r="UD10" s="26">
        <v>4.8762545817117706</v>
      </c>
      <c r="UE10" s="26">
        <v>5.0300042483664811</v>
      </c>
      <c r="UF10" s="26">
        <v>5.0699932968227159</v>
      </c>
      <c r="UG10" s="26">
        <v>5.1697366153880893</v>
      </c>
      <c r="UH10" s="26">
        <v>5.0246951830724091</v>
      </c>
      <c r="UI10" s="26">
        <v>-2.069606738186522</v>
      </c>
      <c r="UJ10" s="26">
        <v>3.9035322513555855</v>
      </c>
      <c r="UK10" s="26">
        <v>5.063419529319475</v>
      </c>
      <c r="UL10" s="26">
        <v>5.2288765484835693</v>
      </c>
      <c r="UM10" s="26">
        <v>5.3898501588043928</v>
      </c>
      <c r="UN10" s="26">
        <v>5.452622350821315</v>
      </c>
      <c r="UO10" s="26">
        <v>5.4769222227660634</v>
      </c>
      <c r="UQ10" s="24" t="s">
        <v>12</v>
      </c>
      <c r="UR10" s="25" t="s">
        <v>5</v>
      </c>
      <c r="US10" s="26">
        <v>6.1697846047884104</v>
      </c>
      <c r="UT10" s="26">
        <v>6.03005025217543</v>
      </c>
      <c r="UU10" s="26">
        <v>5.5572636889100924</v>
      </c>
      <c r="UV10" s="26">
        <v>5.0066684257549827</v>
      </c>
      <c r="UW10" s="26">
        <v>4.8762545817117706</v>
      </c>
      <c r="UX10" s="26">
        <v>5.0300042483664811</v>
      </c>
      <c r="UY10" s="26">
        <v>5.0699932968227159</v>
      </c>
      <c r="UZ10" s="26">
        <v>5.1697366153880893</v>
      </c>
      <c r="VA10" s="26">
        <v>5.0246951830724091</v>
      </c>
      <c r="VB10" s="26">
        <v>-2.069606738186522</v>
      </c>
      <c r="VC10" s="26">
        <v>3.9035322513555855</v>
      </c>
      <c r="VD10" s="26">
        <v>5.063419529319475</v>
      </c>
      <c r="VE10" s="26">
        <v>5.2121315677061091</v>
      </c>
      <c r="VF10" s="26">
        <v>5.3480773165907323</v>
      </c>
      <c r="VG10" s="26">
        <v>5.410407208429362</v>
      </c>
      <c r="VH10" s="26">
        <v>5.4525458790563874</v>
      </c>
      <c r="VJ10" s="195" t="s">
        <v>12</v>
      </c>
      <c r="VK10" s="196" t="s">
        <v>5</v>
      </c>
      <c r="VL10" s="26">
        <v>6.1697846047884104</v>
      </c>
      <c r="VM10" s="26">
        <v>6.03005025217543</v>
      </c>
      <c r="VN10" s="26">
        <v>5.5572636889100924</v>
      </c>
      <c r="VO10" s="26">
        <v>5.0066684257549827</v>
      </c>
      <c r="VP10" s="26">
        <v>4.8762545817117706</v>
      </c>
      <c r="VQ10" s="26">
        <v>5.0300042483664811</v>
      </c>
      <c r="VR10" s="26">
        <v>5.0699932968227159</v>
      </c>
      <c r="VS10" s="26">
        <v>5.1697366153880893</v>
      </c>
      <c r="VT10" s="26">
        <v>5.0246951830724091</v>
      </c>
      <c r="VU10" s="26">
        <v>-2.069606738186522</v>
      </c>
      <c r="VV10" s="26">
        <v>3.6217840508695076</v>
      </c>
      <c r="VW10" s="26">
        <v>5.082947218352075</v>
      </c>
      <c r="VX10" s="26">
        <v>5.2099151808541677</v>
      </c>
      <c r="VY10" s="26">
        <v>5.259811571585459</v>
      </c>
      <c r="VZ10" s="26">
        <v>5.3399856610421921</v>
      </c>
      <c r="WA10" s="26">
        <v>5.4200140085431485</v>
      </c>
      <c r="WB10" s="70"/>
      <c r="WC10" s="195" t="s">
        <v>12</v>
      </c>
      <c r="WD10" s="196" t="s">
        <v>5</v>
      </c>
      <c r="WE10" s="26">
        <v>6.1697846047884104</v>
      </c>
      <c r="WF10" s="26">
        <v>6.03005025217543</v>
      </c>
      <c r="WG10" s="26">
        <v>5.5572636889100924</v>
      </c>
      <c r="WH10" s="26">
        <v>5.0066684257549827</v>
      </c>
      <c r="WI10" s="26">
        <v>4.8762545817117706</v>
      </c>
      <c r="WJ10" s="26">
        <v>5.0300042483664811</v>
      </c>
      <c r="WK10" s="26">
        <v>5.0699932968227159</v>
      </c>
      <c r="WL10" s="26">
        <v>5.1697366153880893</v>
      </c>
      <c r="WM10" s="26">
        <v>5.0246951830724091</v>
      </c>
      <c r="WN10" s="26">
        <v>-2.069606738186522</v>
      </c>
      <c r="WO10" s="26">
        <v>3.6445402775886748</v>
      </c>
      <c r="WP10" s="26">
        <v>5.0564557927926614</v>
      </c>
      <c r="WQ10" s="26">
        <v>5.2372366713632914</v>
      </c>
      <c r="WR10" s="26">
        <v>5.2840109062792635</v>
      </c>
      <c r="WS10" s="26">
        <v>5.359964501396135</v>
      </c>
      <c r="WT10" s="211">
        <v>5.4300109985494345</v>
      </c>
      <c r="WU10" s="210"/>
      <c r="WV10" s="213">
        <f t="shared" ref="WV10:WX16" si="3">WR10-VY10</f>
        <v>2.4199334693804531E-2</v>
      </c>
      <c r="WW10" s="213">
        <f t="shared" si="3"/>
        <v>1.9978840353942928E-2</v>
      </c>
      <c r="WX10" s="213">
        <f t="shared" si="3"/>
        <v>9.9969900062859551E-3</v>
      </c>
      <c r="XB10" s="195" t="s">
        <v>12</v>
      </c>
      <c r="XC10" s="196" t="s">
        <v>5</v>
      </c>
      <c r="XD10" s="26">
        <v>6.1697846047884104</v>
      </c>
      <c r="XE10" s="26">
        <v>6.03005025217543</v>
      </c>
      <c r="XF10" s="26">
        <v>5.5572636889100924</v>
      </c>
      <c r="XG10" s="26">
        <v>5.0066684257549827</v>
      </c>
      <c r="XH10" s="26">
        <v>4.8762545817117706</v>
      </c>
      <c r="XI10" s="26">
        <v>5.0300042483664811</v>
      </c>
      <c r="XJ10" s="26">
        <v>5.0699932968227159</v>
      </c>
      <c r="XK10" s="26">
        <v>5.1697366153880893</v>
      </c>
      <c r="XL10" s="26">
        <v>5.0246951830724091</v>
      </c>
      <c r="XM10" s="26">
        <v>-2.069606738186522</v>
      </c>
      <c r="XN10" s="26">
        <v>3.6445402775886748</v>
      </c>
      <c r="XO10" s="26">
        <v>5.0564557927926614</v>
      </c>
      <c r="XP10" s="26">
        <v>5.2372366713632914</v>
      </c>
      <c r="XQ10" s="26">
        <v>5.2840109062792635</v>
      </c>
      <c r="XR10" s="26">
        <v>5.359964501396135</v>
      </c>
      <c r="XS10" s="211">
        <v>5.4300109985494345</v>
      </c>
      <c r="XU10" s="195" t="s">
        <v>12</v>
      </c>
      <c r="XV10" s="196" t="s">
        <v>5</v>
      </c>
      <c r="XW10" s="26">
        <v>6.1697846047884104</v>
      </c>
      <c r="XX10" s="26">
        <v>6.03005025217543</v>
      </c>
      <c r="XY10" s="26">
        <v>5.5572636889100924</v>
      </c>
      <c r="XZ10" s="26">
        <v>5.0066684257549827</v>
      </c>
      <c r="YA10" s="26">
        <v>4.8762545817117706</v>
      </c>
      <c r="YB10" s="26">
        <v>5.0300042483664811</v>
      </c>
      <c r="YC10" s="26">
        <v>5.0699932968227159</v>
      </c>
      <c r="YD10" s="26">
        <v>5.1697366153880893</v>
      </c>
      <c r="YE10" s="26">
        <v>5.0246951830724091</v>
      </c>
      <c r="YF10" s="26">
        <v>-2.069606738186522</v>
      </c>
      <c r="YG10" s="26">
        <v>3.6445402775886748</v>
      </c>
      <c r="YH10" s="26">
        <v>5.0564557927926614</v>
      </c>
      <c r="YI10" s="26">
        <v>5.2372366713632914</v>
      </c>
      <c r="YJ10" s="26">
        <v>5.2840109062792635</v>
      </c>
      <c r="YK10" s="26">
        <v>5.359964501396135</v>
      </c>
      <c r="YL10" s="211">
        <v>5.4300109985494345</v>
      </c>
      <c r="YN10" s="195" t="s">
        <v>12</v>
      </c>
      <c r="YO10" s="196" t="s">
        <v>5</v>
      </c>
      <c r="YP10" s="26">
        <v>6.1697846047884104</v>
      </c>
      <c r="YQ10" s="26">
        <v>6.03005025217543</v>
      </c>
      <c r="YR10" s="26">
        <v>5.5572636889100924</v>
      </c>
      <c r="YS10" s="26">
        <v>5.0066684257549827</v>
      </c>
      <c r="YT10" s="26">
        <v>4.8762545817117706</v>
      </c>
      <c r="YU10" s="26">
        <v>5.0300042483664811</v>
      </c>
      <c r="YV10" s="26">
        <v>5.0699932968227159</v>
      </c>
      <c r="YW10" s="26">
        <v>5.1697366153880893</v>
      </c>
      <c r="YX10" s="26">
        <v>5.0246951830724091</v>
      </c>
      <c r="YY10" s="26">
        <v>-2.069606738186522</v>
      </c>
      <c r="YZ10" s="26">
        <v>3.6400636428242308</v>
      </c>
      <c r="ZA10" s="26">
        <v>5.0600037434848986</v>
      </c>
      <c r="ZB10" s="26">
        <v>5.2399412759294535</v>
      </c>
      <c r="ZC10" s="26">
        <v>5.2840062832168115</v>
      </c>
      <c r="ZD10" s="26">
        <v>5.3600320966486379</v>
      </c>
      <c r="ZE10" s="211">
        <v>5.4299193648976711</v>
      </c>
      <c r="ZG10" s="231">
        <f t="shared" ref="ZG10:ZI16" si="4">ZC10-VY10</f>
        <v>2.4194711631352561E-2</v>
      </c>
      <c r="ZH10" s="231">
        <f t="shared" si="4"/>
        <v>2.0046435606445812E-2</v>
      </c>
      <c r="ZI10" s="231">
        <f t="shared" si="4"/>
        <v>9.9053563545226098E-3</v>
      </c>
      <c r="ZJ10" s="231"/>
      <c r="ZK10" s="195" t="s">
        <v>12</v>
      </c>
      <c r="ZL10" s="196" t="s">
        <v>5</v>
      </c>
      <c r="ZM10" s="26">
        <v>6.1697846047884104</v>
      </c>
      <c r="ZN10" s="26">
        <v>6.03005025217543</v>
      </c>
      <c r="ZO10" s="26">
        <v>5.5572636889100924</v>
      </c>
      <c r="ZP10" s="26">
        <v>5.0066684257549827</v>
      </c>
      <c r="ZQ10" s="26">
        <v>4.8762545817117706</v>
      </c>
      <c r="ZR10" s="26">
        <v>5.0300042483664811</v>
      </c>
      <c r="ZS10" s="26">
        <v>5.0699932968227159</v>
      </c>
      <c r="ZT10" s="26">
        <v>5.1697366153880893</v>
      </c>
      <c r="ZU10" s="26">
        <v>5.0246951830724091</v>
      </c>
      <c r="ZV10" s="26">
        <v>-2.069606738186522</v>
      </c>
      <c r="ZW10" s="26">
        <v>3.6400636428242308</v>
      </c>
      <c r="ZX10" s="26">
        <v>5.0600037434848986</v>
      </c>
      <c r="ZY10" s="26">
        <v>5.2399412759294535</v>
      </c>
      <c r="ZZ10" s="26">
        <v>5.2840062832168115</v>
      </c>
      <c r="AAA10" s="26">
        <v>5.3600320966486379</v>
      </c>
      <c r="AAB10" s="211">
        <v>5.4299193648976711</v>
      </c>
      <c r="AAJ10" s="195" t="s">
        <v>12</v>
      </c>
      <c r="AAK10" s="196" t="s">
        <v>5</v>
      </c>
      <c r="AAL10" s="26">
        <v>6.1697846047884104</v>
      </c>
      <c r="AAM10" s="26">
        <v>6.03005025217543</v>
      </c>
      <c r="AAN10" s="26">
        <v>5.5572636889100924</v>
      </c>
      <c r="AAO10" s="26">
        <v>5.0066684257549827</v>
      </c>
      <c r="AAP10" s="26">
        <v>4.8762545817117706</v>
      </c>
      <c r="AAQ10" s="26">
        <v>5.0300042483664811</v>
      </c>
      <c r="AAR10" s="26">
        <v>5.0699932968227159</v>
      </c>
      <c r="AAS10" s="26">
        <v>5.1697366153880893</v>
      </c>
      <c r="AAT10" s="26">
        <v>5.0246951830724091</v>
      </c>
      <c r="AAU10" s="26">
        <v>-2.069606738186522</v>
      </c>
      <c r="AAV10" s="26">
        <v>3.6400636428242308</v>
      </c>
      <c r="AAW10" s="26">
        <v>5.0600037434848986</v>
      </c>
      <c r="AAX10" s="26">
        <v>5.2300054646961911</v>
      </c>
      <c r="AAY10" s="26">
        <v>5.2840062832168115</v>
      </c>
      <c r="AAZ10" s="26">
        <v>5.3600320966486379</v>
      </c>
      <c r="ABA10" s="211">
        <v>5.4299193648976711</v>
      </c>
      <c r="ABI10" s="231">
        <f>AAX10-VX10</f>
        <v>2.0090283842023382E-2</v>
      </c>
      <c r="ABJ10" s="231">
        <f t="shared" ref="ABJ10:ABL16" si="5">AAY10-VY10</f>
        <v>2.4194711631352561E-2</v>
      </c>
      <c r="ABK10" s="231">
        <f t="shared" si="5"/>
        <v>2.0046435606445812E-2</v>
      </c>
      <c r="ABL10" s="231">
        <f t="shared" si="5"/>
        <v>9.9053563545226098E-3</v>
      </c>
      <c r="ABN10" s="195" t="s">
        <v>12</v>
      </c>
      <c r="ABO10" s="196" t="s">
        <v>5</v>
      </c>
      <c r="ABP10" s="26">
        <v>6.1697846047884104</v>
      </c>
      <c r="ABQ10" s="26">
        <v>6.03005025217543</v>
      </c>
      <c r="ABR10" s="26">
        <v>5.5572636889100924</v>
      </c>
      <c r="ABS10" s="26">
        <v>5.0066684257549827</v>
      </c>
      <c r="ABT10" s="26">
        <v>4.8762545817117706</v>
      </c>
      <c r="ABU10" s="26">
        <v>5.0300042483664811</v>
      </c>
      <c r="ABV10" s="26">
        <v>5.0699932968227159</v>
      </c>
      <c r="ABW10" s="26">
        <v>5.1697366153880893</v>
      </c>
      <c r="ABX10" s="26">
        <v>5.0246951830724091</v>
      </c>
      <c r="ABY10" s="26">
        <v>-2.069606738186522</v>
      </c>
      <c r="ABZ10" s="26">
        <v>3.6400636428242308</v>
      </c>
      <c r="ACA10" s="26">
        <v>5.0600037434848986</v>
      </c>
      <c r="ACB10" s="26">
        <v>5.2300054646961911</v>
      </c>
      <c r="ACC10" s="26">
        <v>5.283935423269952</v>
      </c>
      <c r="ACD10" s="26">
        <v>5.3600006184913411</v>
      </c>
      <c r="ACE10" s="211">
        <v>5.4299970648664413</v>
      </c>
      <c r="ACG10" s="195" t="s">
        <v>12</v>
      </c>
      <c r="ACH10" s="196" t="s">
        <v>5</v>
      </c>
      <c r="ACI10" s="26">
        <v>6.1697846047884104</v>
      </c>
      <c r="ACJ10" s="26">
        <v>6.03005025217543</v>
      </c>
      <c r="ACK10" s="26">
        <v>5.5572636889100924</v>
      </c>
      <c r="ACL10" s="26">
        <v>5.0066684257549827</v>
      </c>
      <c r="ACM10" s="26">
        <v>4.8762545817117706</v>
      </c>
      <c r="ACN10" s="26">
        <v>5.0300042483664811</v>
      </c>
      <c r="ACO10" s="26">
        <v>5.0699932968227159</v>
      </c>
      <c r="ACP10" s="26">
        <v>5.1697366153880893</v>
      </c>
      <c r="ACQ10" s="26">
        <v>5.0246951830724091</v>
      </c>
      <c r="ACR10" s="26">
        <v>-2.069606738186522</v>
      </c>
      <c r="ACS10" s="26">
        <v>3.6400636428242308</v>
      </c>
      <c r="ACT10" s="26">
        <v>5.0600037434848986</v>
      </c>
      <c r="ACU10" s="26">
        <v>5.2399412759294535</v>
      </c>
      <c r="ACV10" s="26">
        <v>5.2840062832168115</v>
      </c>
      <c r="ACW10" s="26">
        <v>5.3600320966486379</v>
      </c>
      <c r="ACX10" s="211">
        <v>5.4299193648976711</v>
      </c>
    </row>
    <row r="11" spans="1:778" x14ac:dyDescent="0.3">
      <c r="A11" s="27" t="s">
        <v>13</v>
      </c>
      <c r="B11" s="28" t="s">
        <v>5</v>
      </c>
      <c r="C11" s="29">
        <v>5.0600192136332218</v>
      </c>
      <c r="D11" s="29">
        <v>5.516106764277402</v>
      </c>
      <c r="E11" s="29">
        <v>5.4779052890148119</v>
      </c>
      <c r="F11" s="29">
        <v>5.283725364616024</v>
      </c>
      <c r="G11" s="29">
        <v>4.8472418022657848</v>
      </c>
      <c r="H11" s="30">
        <v>5.0421855039884296</v>
      </c>
      <c r="I11" s="30">
        <v>4.9800070338542355</v>
      </c>
      <c r="J11" s="30">
        <v>5.020022263548114</v>
      </c>
      <c r="K11" s="30">
        <v>5.0299361748789266</v>
      </c>
      <c r="L11" s="30">
        <v>5.0461026349440958</v>
      </c>
      <c r="M11" s="30">
        <v>5.0925459753681039</v>
      </c>
      <c r="N11" s="30">
        <v>5.1224663943562501</v>
      </c>
      <c r="O11" s="30">
        <v>5.1614053872550949</v>
      </c>
      <c r="Q11" s="27" t="s">
        <v>13</v>
      </c>
      <c r="R11" s="28" t="s">
        <v>5</v>
      </c>
      <c r="S11" s="29">
        <v>5.0600192136332218</v>
      </c>
      <c r="T11" s="29">
        <v>5.516106764277402</v>
      </c>
      <c r="U11" s="29">
        <v>5.4779052890148119</v>
      </c>
      <c r="V11" s="29">
        <v>5.283725364616024</v>
      </c>
      <c r="W11" s="29">
        <v>4.8472418022657848</v>
      </c>
      <c r="X11" s="30">
        <v>5.0421855039884296</v>
      </c>
      <c r="Y11" s="30">
        <v>4.984831341094945</v>
      </c>
      <c r="Z11" s="30">
        <v>5.0122110270863951</v>
      </c>
      <c r="AA11" s="30">
        <v>4.9999774596936044</v>
      </c>
      <c r="AB11" s="30">
        <v>5.029999999999994</v>
      </c>
      <c r="AC11" s="30">
        <v>5.0699999999999816</v>
      </c>
      <c r="AD11" s="30">
        <v>5.0999999999999917</v>
      </c>
      <c r="AE11" s="30">
        <v>5.1399999999999988</v>
      </c>
      <c r="AF11" s="30">
        <v>5.159999999999993</v>
      </c>
      <c r="AH11" s="27" t="s">
        <v>13</v>
      </c>
      <c r="AI11" s="28" t="s">
        <v>5</v>
      </c>
      <c r="AJ11" s="29">
        <v>5.0600192136332218</v>
      </c>
      <c r="AK11" s="29">
        <v>5.516106764277402</v>
      </c>
      <c r="AL11" s="29">
        <v>5.4779052890148119</v>
      </c>
      <c r="AM11" s="29">
        <v>5.283725364616024</v>
      </c>
      <c r="AN11" s="29">
        <v>4.8472418022657848</v>
      </c>
      <c r="AO11" s="30">
        <v>5.0421855039884296</v>
      </c>
      <c r="AP11" s="30">
        <v>4.9800070338542355</v>
      </c>
      <c r="AQ11" s="30">
        <v>5.2199900007027935</v>
      </c>
      <c r="AR11" s="30">
        <v>5.2399963454441263</v>
      </c>
      <c r="AS11" s="30">
        <v>5.2400133379108382</v>
      </c>
      <c r="AT11" s="30">
        <v>5.2800008749172918</v>
      </c>
      <c r="AU11" s="30">
        <v>5.2999922683743677</v>
      </c>
      <c r="AV11" s="30">
        <v>5.3300026776780243</v>
      </c>
      <c r="AW11" s="30">
        <v>5.34000918663493</v>
      </c>
      <c r="AY11" s="27" t="s">
        <v>13</v>
      </c>
      <c r="AZ11" s="28" t="s">
        <v>5</v>
      </c>
      <c r="BA11" s="29">
        <v>5.0600192136332218</v>
      </c>
      <c r="BB11" s="29">
        <v>5.516106764277402</v>
      </c>
      <c r="BC11" s="29">
        <v>5.4779052890148119</v>
      </c>
      <c r="BD11" s="29">
        <v>5.283725364616024</v>
      </c>
      <c r="BE11" s="29">
        <v>4.8472418022657848</v>
      </c>
      <c r="BF11" s="30">
        <v>5.0421855039884296</v>
      </c>
      <c r="BG11" s="30">
        <v>4.9800452613229851</v>
      </c>
      <c r="BH11" s="30">
        <v>5.1799891704625196</v>
      </c>
      <c r="BI11" s="30">
        <v>5.2200050165391616</v>
      </c>
      <c r="BJ11" s="30">
        <v>5.1500013572550358</v>
      </c>
      <c r="BK11" s="30">
        <v>5.1599902057190263</v>
      </c>
      <c r="BL11" s="30">
        <v>5.1800065017329331</v>
      </c>
      <c r="BM11" s="30">
        <v>5.1999958129687087</v>
      </c>
      <c r="BN11" s="30">
        <v>5.2200069947004692</v>
      </c>
      <c r="BP11" s="27" t="s">
        <v>13</v>
      </c>
      <c r="BQ11" s="28" t="s">
        <v>5</v>
      </c>
      <c r="BR11" s="29">
        <v>5.0600192136332218</v>
      </c>
      <c r="BS11" s="29">
        <v>5.516106764277402</v>
      </c>
      <c r="BT11" s="29">
        <v>5.4779052890148119</v>
      </c>
      <c r="BU11" s="29">
        <v>5.283725364616024</v>
      </c>
      <c r="BV11" s="29">
        <v>4.8472418022657848</v>
      </c>
      <c r="BW11" s="30">
        <v>5.0421855039884296</v>
      </c>
      <c r="BX11" s="30">
        <v>4.9800070338542355</v>
      </c>
      <c r="BY11" s="30">
        <v>5.1290095051585922</v>
      </c>
      <c r="BZ11" s="30">
        <v>5.2799999168700253</v>
      </c>
      <c r="CA11" s="30">
        <v>5.1300032587795101</v>
      </c>
      <c r="CB11" s="30">
        <v>5.1599999624460935</v>
      </c>
      <c r="CC11" s="30">
        <v>5.1899984822738645</v>
      </c>
      <c r="CD11" s="30">
        <v>5.2099916003925699</v>
      </c>
      <c r="CE11" s="30">
        <v>5.2900012530769089</v>
      </c>
      <c r="CG11" s="27" t="s">
        <v>13</v>
      </c>
      <c r="CH11" s="28" t="s">
        <v>5</v>
      </c>
      <c r="CI11" s="29">
        <v>5.0600192136332218</v>
      </c>
      <c r="CJ11" s="29">
        <v>5.516106764277402</v>
      </c>
      <c r="CK11" s="29">
        <v>5.4779052890148119</v>
      </c>
      <c r="CL11" s="29">
        <v>5.283725364616024</v>
      </c>
      <c r="CM11" s="29">
        <v>4.8472418022657848</v>
      </c>
      <c r="CN11" s="30">
        <v>5.0421855039884296</v>
      </c>
      <c r="CO11" s="30">
        <v>4.9800070338542355</v>
      </c>
      <c r="CP11" s="30">
        <v>5.1290160362885695</v>
      </c>
      <c r="CQ11" s="30">
        <v>5.1002879224124831</v>
      </c>
      <c r="CR11" s="30">
        <v>5.1373112380372454</v>
      </c>
      <c r="CS11" s="30">
        <v>5.1299999545364301</v>
      </c>
      <c r="CT11" s="30">
        <v>5.1600053802869752</v>
      </c>
      <c r="CU11" s="30">
        <v>5.1899960153091627</v>
      </c>
      <c r="CV11" s="30">
        <v>5.2200003558916563</v>
      </c>
      <c r="CX11" s="27" t="s">
        <v>13</v>
      </c>
      <c r="CY11" s="28" t="s">
        <v>5</v>
      </c>
      <c r="CZ11" s="29">
        <v>5.0600192136332218</v>
      </c>
      <c r="DA11" s="29">
        <v>5.516106764277402</v>
      </c>
      <c r="DB11" s="29">
        <v>5.4779052890148119</v>
      </c>
      <c r="DC11" s="29">
        <v>5.283725364616024</v>
      </c>
      <c r="DD11" s="29">
        <v>4.8472418022657848</v>
      </c>
      <c r="DE11" s="30">
        <v>5.0421855039884296</v>
      </c>
      <c r="DF11" s="30">
        <v>4.9800070338542355</v>
      </c>
      <c r="DG11" s="30">
        <v>5.1290160362885695</v>
      </c>
      <c r="DH11" s="30">
        <v>5.0800424306713055</v>
      </c>
      <c r="DI11" s="30">
        <v>5.092285016464082</v>
      </c>
      <c r="DJ11" s="30">
        <v>5.1065229156543959</v>
      </c>
      <c r="DK11" s="30">
        <v>5.1271744916747597</v>
      </c>
      <c r="DL11" s="30">
        <v>5.1531970742144466</v>
      </c>
      <c r="DM11" s="30">
        <v>5.1819405141947428</v>
      </c>
      <c r="DO11" s="27" t="s">
        <v>13</v>
      </c>
      <c r="DP11" s="28" t="s">
        <v>5</v>
      </c>
      <c r="DQ11" s="29">
        <v>5.0600192136332218</v>
      </c>
      <c r="DR11" s="29">
        <v>5.516106764277402</v>
      </c>
      <c r="DS11" s="29">
        <v>5.4779052890148119</v>
      </c>
      <c r="DT11" s="29">
        <v>5.283725364616024</v>
      </c>
      <c r="DU11" s="29">
        <v>4.8472418022657848</v>
      </c>
      <c r="DV11" s="30">
        <v>5.0421855039884296</v>
      </c>
      <c r="DW11" s="30">
        <v>4.9800070338542355</v>
      </c>
      <c r="DX11" s="30">
        <v>5.1290160362885695</v>
      </c>
      <c r="DY11" s="30">
        <v>5.0700146948162939</v>
      </c>
      <c r="DZ11" s="30">
        <v>5.1100439351595952</v>
      </c>
      <c r="EA11" s="30">
        <v>5.13011305151268</v>
      </c>
      <c r="EB11" s="30">
        <v>5.1601127018721087</v>
      </c>
      <c r="EC11" s="30">
        <v>5.1900454978981685</v>
      </c>
      <c r="ED11" s="30">
        <v>5.2201258540103197</v>
      </c>
      <c r="EF11" s="27" t="s">
        <v>13</v>
      </c>
      <c r="EG11" s="28" t="s">
        <v>5</v>
      </c>
      <c r="EH11" s="29">
        <v>5.0600192136332218</v>
      </c>
      <c r="EI11" s="29">
        <v>5.516106764277402</v>
      </c>
      <c r="EJ11" s="29">
        <v>5.4779052890148119</v>
      </c>
      <c r="EK11" s="29">
        <v>5.283725364616024</v>
      </c>
      <c r="EL11" s="29">
        <v>4.8472418022657848</v>
      </c>
      <c r="EM11" s="30">
        <v>5.0421855039884296</v>
      </c>
      <c r="EN11" s="30">
        <v>4.9800070338542355</v>
      </c>
      <c r="EO11" s="30">
        <v>5.1299926844180277</v>
      </c>
      <c r="EP11" s="30">
        <v>5.0699973762349231</v>
      </c>
      <c r="EQ11" s="30">
        <v>5.0900015724685517</v>
      </c>
      <c r="ER11" s="30">
        <v>5.1099965666509632</v>
      </c>
      <c r="ES11" s="30">
        <v>5.1400008087745306</v>
      </c>
      <c r="ET11" s="30">
        <v>5.170002529111045</v>
      </c>
      <c r="EU11" s="30">
        <v>5.2000005397943028</v>
      </c>
      <c r="EW11" s="27" t="s">
        <v>60</v>
      </c>
      <c r="EX11" s="28" t="s">
        <v>5</v>
      </c>
      <c r="EY11" s="29">
        <v>5.0600192136332218</v>
      </c>
      <c r="EZ11" s="29">
        <v>5.516106764277402</v>
      </c>
      <c r="FA11" s="29">
        <v>5.4779052890148119</v>
      </c>
      <c r="FB11" s="29">
        <v>5.283725364616024</v>
      </c>
      <c r="FC11" s="29">
        <v>4.8472418022657848</v>
      </c>
      <c r="FD11" s="30">
        <v>5.0421855039884296</v>
      </c>
      <c r="FE11" s="30">
        <v>4.9800070338542355</v>
      </c>
      <c r="FF11" s="30">
        <v>5.1299926844180277</v>
      </c>
      <c r="FG11" s="30">
        <v>5.1199961206377793</v>
      </c>
      <c r="FH11" s="30">
        <v>5.0400829947571282</v>
      </c>
      <c r="FI11" s="30">
        <v>5.110134521636283</v>
      </c>
      <c r="FJ11" s="30">
        <v>5.1401102139666932</v>
      </c>
      <c r="FK11" s="30">
        <v>5.1600665628248805</v>
      </c>
      <c r="FL11" s="30">
        <v>5.2001254596769115</v>
      </c>
      <c r="FN11" s="27" t="s">
        <v>60</v>
      </c>
      <c r="FO11" s="28" t="s">
        <v>5</v>
      </c>
      <c r="FP11" s="29">
        <v>5.0600192136332218</v>
      </c>
      <c r="FQ11" s="29">
        <v>5.516106764277402</v>
      </c>
      <c r="FR11" s="29">
        <v>5.4779052890148119</v>
      </c>
      <c r="FS11" s="29">
        <v>5.283725364616024</v>
      </c>
      <c r="FT11" s="29">
        <v>4.8472418022657848</v>
      </c>
      <c r="FU11" s="30">
        <v>5.0421855039884296</v>
      </c>
      <c r="FV11" s="30">
        <v>4.9800070338542355</v>
      </c>
      <c r="FW11" s="30">
        <v>5.1299926844180277</v>
      </c>
      <c r="FX11" s="30">
        <v>5.1199961206377793</v>
      </c>
      <c r="FY11" s="30">
        <v>5.0400006194622193</v>
      </c>
      <c r="FZ11" s="30">
        <v>5.1099973681312889</v>
      </c>
      <c r="GA11" s="30">
        <v>5.1400015757675561</v>
      </c>
      <c r="GB11" s="30">
        <v>5.1599975191432605</v>
      </c>
      <c r="GC11" s="30">
        <v>5.1999966529563864</v>
      </c>
      <c r="GE11" s="27" t="s">
        <v>60</v>
      </c>
      <c r="GF11" s="28" t="s">
        <v>5</v>
      </c>
      <c r="GG11" s="29">
        <v>5.0600192136332218</v>
      </c>
      <c r="GH11" s="29">
        <v>5.516106764277402</v>
      </c>
      <c r="GI11" s="29">
        <v>5.4779052890148119</v>
      </c>
      <c r="GJ11" s="29">
        <v>5.283725364616024</v>
      </c>
      <c r="GK11" s="29">
        <v>4.8472418022657848</v>
      </c>
      <c r="GL11" s="30">
        <v>5.0421855039884296</v>
      </c>
      <c r="GM11" s="30">
        <v>4.9800070338542355</v>
      </c>
      <c r="GN11" s="30">
        <v>5.1299926844180277</v>
      </c>
      <c r="GO11" s="30">
        <v>5.1199961206377793</v>
      </c>
      <c r="GP11" s="30">
        <v>5.0400006194622193</v>
      </c>
      <c r="GQ11" s="30">
        <v>5.1099973681312889</v>
      </c>
      <c r="GR11" s="84">
        <v>5.1398672773959646</v>
      </c>
      <c r="GS11" s="84">
        <v>5.1597770291674152</v>
      </c>
      <c r="GT11" s="84">
        <v>5.1996767932622703</v>
      </c>
      <c r="GV11" s="27" t="s">
        <v>60</v>
      </c>
      <c r="GW11" s="28" t="s">
        <v>5</v>
      </c>
      <c r="GX11" s="29">
        <v>5.0600192136332218</v>
      </c>
      <c r="GY11" s="29">
        <v>5.516106764277402</v>
      </c>
      <c r="GZ11" s="29">
        <v>5.4779052890148119</v>
      </c>
      <c r="HA11" s="29">
        <v>5.283725364616024</v>
      </c>
      <c r="HB11" s="29">
        <v>4.8472418022657848</v>
      </c>
      <c r="HC11" s="30">
        <v>5.0421855039884296</v>
      </c>
      <c r="HD11" s="30">
        <v>4.9800070338542355</v>
      </c>
      <c r="HE11" s="30">
        <v>5.1399883402222741</v>
      </c>
      <c r="HF11" s="30">
        <v>5.1599963565168991</v>
      </c>
      <c r="HG11" s="30">
        <v>5.0500043802822745</v>
      </c>
      <c r="HH11" s="30">
        <v>5.1400004201062899</v>
      </c>
      <c r="HI11" s="84">
        <v>5.1600092795303567</v>
      </c>
      <c r="HJ11" s="84">
        <v>5.1900308081431064</v>
      </c>
      <c r="HK11" s="84">
        <v>5.2200447475537146</v>
      </c>
      <c r="HM11" s="27" t="s">
        <v>60</v>
      </c>
      <c r="HN11" s="28" t="s">
        <v>5</v>
      </c>
      <c r="HO11" s="29">
        <v>5.0600192136332218</v>
      </c>
      <c r="HP11" s="29">
        <v>5.516106764277402</v>
      </c>
      <c r="HQ11" s="29">
        <v>5.4779052890148119</v>
      </c>
      <c r="HR11" s="29">
        <v>5.283725364616024</v>
      </c>
      <c r="HS11" s="29">
        <v>4.8472418022657848</v>
      </c>
      <c r="HT11" s="30">
        <v>5.0421855039884296</v>
      </c>
      <c r="HU11" s="30">
        <v>4.9800070338542355</v>
      </c>
      <c r="HV11" s="30">
        <v>5.1399883402222741</v>
      </c>
      <c r="HW11" s="30">
        <v>5.1599963565168991</v>
      </c>
      <c r="HX11" s="30">
        <v>5.0300131671943831</v>
      </c>
      <c r="HY11" s="30">
        <v>5.139991006759999</v>
      </c>
      <c r="HZ11" s="30">
        <v>5.1600076886840611</v>
      </c>
      <c r="IA11" s="30">
        <v>5.1899982231958148</v>
      </c>
      <c r="IB11" s="30">
        <v>5.2200024669772205</v>
      </c>
      <c r="ID11" s="27" t="s">
        <v>60</v>
      </c>
      <c r="IE11" s="28" t="s">
        <v>5</v>
      </c>
      <c r="IF11" s="29">
        <v>5.0600192136332218</v>
      </c>
      <c r="IG11" s="29">
        <v>5.516106764277402</v>
      </c>
      <c r="IH11" s="29">
        <v>5.4779052890148119</v>
      </c>
      <c r="II11" s="29">
        <v>5.283725364616024</v>
      </c>
      <c r="IJ11" s="29">
        <v>4.8472418022657848</v>
      </c>
      <c r="IK11" s="30">
        <v>5.0421855039884296</v>
      </c>
      <c r="IL11" s="30">
        <v>4.9800070338542355</v>
      </c>
      <c r="IM11" s="30">
        <v>5.1399883402222741</v>
      </c>
      <c r="IN11" s="30">
        <v>5.1599963565168991</v>
      </c>
      <c r="IO11" s="30">
        <v>1.4602974278023169</v>
      </c>
      <c r="IP11" s="30">
        <v>6.6415195640692843</v>
      </c>
      <c r="IQ11" s="30">
        <v>5.1510732810465072</v>
      </c>
      <c r="IR11" s="30">
        <v>5.1787181573270828</v>
      </c>
      <c r="IS11" s="30">
        <v>5.2097723827734512</v>
      </c>
      <c r="IT11" s="30">
        <v>5.2425586193194391</v>
      </c>
      <c r="IV11" s="27" t="s">
        <v>60</v>
      </c>
      <c r="IW11" s="28" t="s">
        <v>5</v>
      </c>
      <c r="IX11" s="29">
        <v>5.0600192136332218</v>
      </c>
      <c r="IY11" s="29">
        <v>5.516106764277402</v>
      </c>
      <c r="IZ11" s="29">
        <v>5.4779052890148119</v>
      </c>
      <c r="JA11" s="29">
        <v>5.283725364616024</v>
      </c>
      <c r="JB11" s="29">
        <v>4.8472418022657848</v>
      </c>
      <c r="JC11" s="30">
        <v>5.0421855039884296</v>
      </c>
      <c r="JD11" s="30">
        <v>4.9800070338542355</v>
      </c>
      <c r="JE11" s="30">
        <v>5.1399883402222741</v>
      </c>
      <c r="JF11" s="30">
        <v>5.1599963565168991</v>
      </c>
      <c r="JG11" s="30">
        <v>1.4600007772531001</v>
      </c>
      <c r="JH11" s="30">
        <v>6.6400122441116167</v>
      </c>
      <c r="JI11" s="30">
        <v>5.1500036070632547</v>
      </c>
      <c r="JJ11" s="30">
        <v>5.179987320555469</v>
      </c>
      <c r="JK11" s="30">
        <v>5.2099881431671378</v>
      </c>
      <c r="JL11" s="30">
        <v>5.2399974363300856</v>
      </c>
      <c r="JN11" s="27" t="s">
        <v>60</v>
      </c>
      <c r="JO11" s="28" t="s">
        <v>5</v>
      </c>
      <c r="JP11" s="29">
        <v>5.0600192136332218</v>
      </c>
      <c r="JQ11" s="29">
        <v>5.516106764277402</v>
      </c>
      <c r="JR11" s="29">
        <v>5.4779052890148119</v>
      </c>
      <c r="JS11" s="29">
        <v>5.283725364616024</v>
      </c>
      <c r="JT11" s="29">
        <v>4.8472418022657848</v>
      </c>
      <c r="JU11" s="30">
        <v>5.0421855039884296</v>
      </c>
      <c r="JV11" s="30">
        <v>4.9800070338542355</v>
      </c>
      <c r="JW11" s="30">
        <v>5.1399883402222741</v>
      </c>
      <c r="JX11" s="30">
        <v>5.1599963565168991</v>
      </c>
      <c r="JY11" s="30">
        <v>1.4600007772531001</v>
      </c>
      <c r="JZ11" s="30">
        <v>6.6400122441116167</v>
      </c>
      <c r="KA11" s="30">
        <v>5.149988387387026</v>
      </c>
      <c r="KB11" s="30">
        <v>5.1800025445738243</v>
      </c>
      <c r="KC11" s="30">
        <v>5.210001904579471</v>
      </c>
      <c r="KD11" s="30">
        <v>5.2399967509412022</v>
      </c>
      <c r="KF11" s="27" t="s">
        <v>60</v>
      </c>
      <c r="KG11" s="28" t="s">
        <v>5</v>
      </c>
      <c r="KH11" s="29">
        <v>5.0600192136332218</v>
      </c>
      <c r="KI11" s="29">
        <v>5.516106764277402</v>
      </c>
      <c r="KJ11" s="29">
        <v>5.4779052890148119</v>
      </c>
      <c r="KK11" s="29">
        <v>5.283725364616024</v>
      </c>
      <c r="KL11" s="29">
        <v>4.8472418022657848</v>
      </c>
      <c r="KM11" s="30">
        <v>5.0421855039884296</v>
      </c>
      <c r="KN11" s="30">
        <v>4.9800070338542355</v>
      </c>
      <c r="KO11" s="30">
        <v>5.1399883402222741</v>
      </c>
      <c r="KP11" s="30">
        <v>5.1599963565168991</v>
      </c>
      <c r="KQ11" s="30">
        <v>1.4600007772531001</v>
      </c>
      <c r="KR11" s="30">
        <v>6.6400122441116167</v>
      </c>
      <c r="KS11" s="30">
        <v>5.1099606388733037</v>
      </c>
      <c r="KT11" s="30">
        <v>5.1299059437846211</v>
      </c>
      <c r="KU11" s="30">
        <v>5.1496252997395402</v>
      </c>
      <c r="KV11" s="30">
        <v>5.1693417009448268</v>
      </c>
      <c r="KX11" s="27" t="s">
        <v>60</v>
      </c>
      <c r="KY11" s="28" t="s">
        <v>5</v>
      </c>
      <c r="KZ11" s="29">
        <v>5.0600192136332218</v>
      </c>
      <c r="LA11" s="29">
        <v>5.516106764277402</v>
      </c>
      <c r="LB11" s="29">
        <v>5.4779052890148119</v>
      </c>
      <c r="LC11" s="29">
        <v>5.283725364616024</v>
      </c>
      <c r="LD11" s="29">
        <v>4.8472418022657848</v>
      </c>
      <c r="LE11" s="30">
        <v>5.0421855039884296</v>
      </c>
      <c r="LF11" s="30">
        <v>4.9800070338542355</v>
      </c>
      <c r="LG11" s="30">
        <v>5.1399883402222741</v>
      </c>
      <c r="LH11" s="30">
        <v>5.1599963565168991</v>
      </c>
      <c r="LI11" s="30">
        <v>1.4600007772531001</v>
      </c>
      <c r="LJ11" s="30">
        <v>6.6400122441116167</v>
      </c>
      <c r="LK11" s="30">
        <v>5.1500036070632547</v>
      </c>
      <c r="LL11" s="30">
        <v>5.179987320555469</v>
      </c>
      <c r="LM11" s="30">
        <v>5.2100294274041374</v>
      </c>
      <c r="LN11" s="30">
        <v>5.2399692202770893</v>
      </c>
      <c r="LP11" s="27" t="s">
        <v>60</v>
      </c>
      <c r="LQ11" s="28" t="s">
        <v>5</v>
      </c>
      <c r="LR11" s="29">
        <v>5.0600192136332218</v>
      </c>
      <c r="LS11" s="29">
        <v>5.516106764277402</v>
      </c>
      <c r="LT11" s="29">
        <v>5.4779052890148119</v>
      </c>
      <c r="LU11" s="29">
        <v>5.283725364616024</v>
      </c>
      <c r="LV11" s="29">
        <v>4.8472418022657848</v>
      </c>
      <c r="LW11" s="30">
        <v>5.0421855039884296</v>
      </c>
      <c r="LX11" s="30">
        <v>4.9800070338542355</v>
      </c>
      <c r="LY11" s="30">
        <v>5.1399883402222741</v>
      </c>
      <c r="LZ11" s="30">
        <v>5.1599963565168991</v>
      </c>
      <c r="MA11" s="30">
        <v>-2.3599841124197809</v>
      </c>
      <c r="MB11" s="30">
        <v>4.9599669711068088</v>
      </c>
      <c r="MC11" s="30">
        <v>6.4895697690411964</v>
      </c>
      <c r="MD11" s="30">
        <v>5.1975435632154898</v>
      </c>
      <c r="ME11" s="30">
        <v>5.2582833568639131</v>
      </c>
      <c r="MF11" s="30">
        <v>5.2835252263545556</v>
      </c>
      <c r="MH11" s="27" t="s">
        <v>60</v>
      </c>
      <c r="MI11" s="28" t="s">
        <v>5</v>
      </c>
      <c r="MJ11" s="29">
        <v>5.0600192136332218</v>
      </c>
      <c r="MK11" s="29">
        <v>5.516106764277402</v>
      </c>
      <c r="ML11" s="29">
        <v>5.4779052890148119</v>
      </c>
      <c r="MM11" s="29">
        <v>5.283725364616024</v>
      </c>
      <c r="MN11" s="29">
        <v>4.8472418022657848</v>
      </c>
      <c r="MO11" s="30">
        <v>5.0421855039884296</v>
      </c>
      <c r="MP11" s="30">
        <v>4.9800070338542355</v>
      </c>
      <c r="MQ11" s="30">
        <v>5.1399883402222741</v>
      </c>
      <c r="MR11" s="30">
        <v>5.1607872095506213</v>
      </c>
      <c r="MS11" s="30">
        <v>1.46</v>
      </c>
      <c r="MT11" s="30">
        <v>6.76</v>
      </c>
      <c r="MU11" s="30">
        <v>5.1737764029815461</v>
      </c>
      <c r="MV11" s="30">
        <v>5.2236566156662576</v>
      </c>
      <c r="MW11" s="30">
        <v>5.2587718740717593</v>
      </c>
      <c r="MX11" s="30">
        <v>5.2954804622311977</v>
      </c>
      <c r="MY11" s="66"/>
      <c r="MZ11" s="27" t="s">
        <v>60</v>
      </c>
      <c r="NA11" s="28" t="s">
        <v>5</v>
      </c>
      <c r="NB11" s="29">
        <v>5.0600192136332218</v>
      </c>
      <c r="NC11" s="29">
        <v>5.516106764277402</v>
      </c>
      <c r="ND11" s="29">
        <v>5.4779052890148119</v>
      </c>
      <c r="NE11" s="29">
        <v>5.283725364616024</v>
      </c>
      <c r="NF11" s="29">
        <v>4.8472418022657848</v>
      </c>
      <c r="NG11" s="30">
        <v>5.0421855039884296</v>
      </c>
      <c r="NH11" s="30">
        <v>4.9800070338542355</v>
      </c>
      <c r="NI11" s="30">
        <v>5.1399883402222741</v>
      </c>
      <c r="NJ11" s="30">
        <v>5.1607872095506213</v>
      </c>
      <c r="NK11" s="30">
        <v>1.46</v>
      </c>
      <c r="NL11" s="30">
        <v>6.91</v>
      </c>
      <c r="NM11" s="30">
        <v>5.2121026051909203</v>
      </c>
      <c r="NN11" s="30">
        <v>5.2516495569512927</v>
      </c>
      <c r="NO11" s="30">
        <v>5.2949382789387567</v>
      </c>
      <c r="NP11" s="30">
        <v>5.3207390111304802</v>
      </c>
      <c r="NR11" s="27" t="s">
        <v>60</v>
      </c>
      <c r="NS11" s="28" t="s">
        <v>5</v>
      </c>
      <c r="NT11" s="29">
        <v>5.0600192136332218</v>
      </c>
      <c r="NU11" s="29">
        <v>5.516106764277402</v>
      </c>
      <c r="NV11" s="29">
        <v>5.4779052890148119</v>
      </c>
      <c r="NW11" s="29">
        <v>5.283725364616024</v>
      </c>
      <c r="NX11" s="29">
        <v>4.8472418022657848</v>
      </c>
      <c r="NY11" s="30">
        <v>5.0421855039884296</v>
      </c>
      <c r="NZ11" s="30">
        <v>4.9800070338542355</v>
      </c>
      <c r="OA11" s="30">
        <v>5.1399883402222741</v>
      </c>
      <c r="OB11" s="30">
        <v>5.1607872095506213</v>
      </c>
      <c r="OC11" s="30">
        <v>1.46</v>
      </c>
      <c r="OD11" s="30">
        <v>6.9100026958469556</v>
      </c>
      <c r="OE11" s="30">
        <v>5.2299980704643332</v>
      </c>
      <c r="OF11" s="30">
        <v>5.2700098289264758</v>
      </c>
      <c r="OG11" s="30">
        <v>5.3299932738339066</v>
      </c>
      <c r="OH11" s="30">
        <v>5.3800001795519137</v>
      </c>
      <c r="OJ11" s="27" t="s">
        <v>60</v>
      </c>
      <c r="OK11" s="28" t="s">
        <v>5</v>
      </c>
      <c r="OL11" s="29">
        <v>5.0600192136332218</v>
      </c>
      <c r="OM11" s="29">
        <v>5.516106764277402</v>
      </c>
      <c r="ON11" s="29">
        <v>5.4779052890148119</v>
      </c>
      <c r="OO11" s="29">
        <v>5.283725364616024</v>
      </c>
      <c r="OP11" s="29">
        <v>4.8472418022657848</v>
      </c>
      <c r="OQ11" s="30">
        <v>5.0421855039884296</v>
      </c>
      <c r="OR11" s="30">
        <v>4.9800070338542355</v>
      </c>
      <c r="OS11" s="30">
        <v>5.1399883402222741</v>
      </c>
      <c r="OT11" s="30">
        <v>5.1607872095506213</v>
      </c>
      <c r="OU11" s="30">
        <v>1.46</v>
      </c>
      <c r="OV11" s="30">
        <v>6.9100026958469556</v>
      </c>
      <c r="OW11" s="30">
        <v>5.2299980704643332</v>
      </c>
      <c r="OX11" s="30">
        <v>5.2599688296219824</v>
      </c>
      <c r="OY11" s="30">
        <v>5.3099293054721812</v>
      </c>
      <c r="OZ11" s="30">
        <v>5.3398783539282846</v>
      </c>
      <c r="PB11" s="27" t="s">
        <v>60</v>
      </c>
      <c r="PC11" s="28" t="s">
        <v>5</v>
      </c>
      <c r="PD11" s="29">
        <v>5.0600192136332218</v>
      </c>
      <c r="PE11" s="29">
        <v>5.516106764277402</v>
      </c>
      <c r="PF11" s="29">
        <v>5.4779052890148119</v>
      </c>
      <c r="PG11" s="29">
        <v>5.283725364616024</v>
      </c>
      <c r="PH11" s="29">
        <v>4.8472418022657848</v>
      </c>
      <c r="PI11" s="30">
        <v>5.0421855039884296</v>
      </c>
      <c r="PJ11" s="30">
        <v>4.9800070338542355</v>
      </c>
      <c r="PK11" s="30">
        <v>5.1399883402222741</v>
      </c>
      <c r="PL11" s="30">
        <v>5.1607872095506213</v>
      </c>
      <c r="PM11" s="30">
        <v>1.46</v>
      </c>
      <c r="PN11" s="30">
        <v>6.9100026958469556</v>
      </c>
      <c r="PO11" s="30">
        <v>5.2299980704643332</v>
      </c>
      <c r="PP11" s="30">
        <v>5.2800075480615476</v>
      </c>
      <c r="PQ11" s="30">
        <v>5.3200045110912981</v>
      </c>
      <c r="PR11" s="30">
        <v>5.3600015613208853</v>
      </c>
      <c r="PT11" s="142" t="s">
        <v>60</v>
      </c>
      <c r="PU11" s="143" t="s">
        <v>5</v>
      </c>
      <c r="PV11" s="144">
        <v>5.0600192136332218</v>
      </c>
      <c r="PW11" s="144">
        <v>5.516106764277402</v>
      </c>
      <c r="PX11" s="144">
        <v>5.4779052890148119</v>
      </c>
      <c r="PY11" s="144">
        <v>5.283725364616024</v>
      </c>
      <c r="PZ11" s="144">
        <v>4.8472418022657848</v>
      </c>
      <c r="QA11" s="145">
        <v>5.0421855039884296</v>
      </c>
      <c r="QB11" s="145">
        <v>4.9800070338542355</v>
      </c>
      <c r="QC11" s="145">
        <v>5.1399883402222741</v>
      </c>
      <c r="QD11" s="145">
        <v>5.1607646180157118</v>
      </c>
      <c r="QE11" s="145">
        <v>-2.1447251006263599</v>
      </c>
      <c r="QF11" s="145">
        <v>5.1145230855183144</v>
      </c>
      <c r="QG11" s="145">
        <v>5.2097056239923205</v>
      </c>
      <c r="QH11" s="145">
        <v>5.289525668544087</v>
      </c>
      <c r="QI11" s="145">
        <v>5.4645638748591665</v>
      </c>
      <c r="QJ11" s="145">
        <v>5.5229472125793393</v>
      </c>
      <c r="QL11" s="27" t="s">
        <v>13</v>
      </c>
      <c r="QM11" s="28" t="s">
        <v>5</v>
      </c>
      <c r="QN11" s="29">
        <v>5.0600192136332218</v>
      </c>
      <c r="QO11" s="29">
        <v>5.516106764277402</v>
      </c>
      <c r="QP11" s="29">
        <v>5.4779052890148119</v>
      </c>
      <c r="QQ11" s="29">
        <v>5.283725364616024</v>
      </c>
      <c r="QR11" s="29">
        <v>4.8472418022657848</v>
      </c>
      <c r="QS11" s="30">
        <v>5.0421855039884349</v>
      </c>
      <c r="QT11" s="30">
        <v>4.9800070338542355</v>
      </c>
      <c r="QU11" s="30">
        <v>5.1358735529513098</v>
      </c>
      <c r="QV11" s="30">
        <v>5.1607697886627761</v>
      </c>
      <c r="QW11" s="30">
        <v>-2.6680389791641801</v>
      </c>
      <c r="QX11" s="30">
        <v>3.5830042979741563</v>
      </c>
      <c r="QY11" s="30">
        <v>4.9234339573269921</v>
      </c>
      <c r="QZ11" s="30">
        <v>5.1677277188765629</v>
      </c>
      <c r="RA11" s="30">
        <v>5.1871392258762086</v>
      </c>
      <c r="RB11" s="30">
        <v>5.3724615766738992</v>
      </c>
      <c r="RD11" s="27" t="s">
        <v>60</v>
      </c>
      <c r="RE11" s="28" t="s">
        <v>5</v>
      </c>
      <c r="RF11" s="29">
        <v>5.0600192136332218</v>
      </c>
      <c r="RG11" s="29">
        <v>5.516106764277402</v>
      </c>
      <c r="RH11" s="29">
        <v>5.4779052890148119</v>
      </c>
      <c r="RI11" s="29">
        <v>5.283725364616024</v>
      </c>
      <c r="RJ11" s="29">
        <v>4.8472418022657848</v>
      </c>
      <c r="RK11" s="30">
        <v>5.0421855039884296</v>
      </c>
      <c r="RL11" s="30">
        <v>4.9800070338542355</v>
      </c>
      <c r="RM11" s="30">
        <v>5.1399883402222741</v>
      </c>
      <c r="RN11" s="30">
        <v>5.1607872095506213</v>
      </c>
      <c r="RO11" s="30">
        <v>1.46</v>
      </c>
      <c r="RP11" s="30">
        <v>6.6700057731051317</v>
      </c>
      <c r="RQ11" s="30">
        <v>5.1900631286811745</v>
      </c>
      <c r="RR11" s="30">
        <v>5.2599939364063317</v>
      </c>
      <c r="RS11" s="30">
        <v>5.3100053373378984</v>
      </c>
      <c r="RT11" s="30">
        <v>5.3699986442132399</v>
      </c>
      <c r="RV11" s="27" t="s">
        <v>60</v>
      </c>
      <c r="RW11" s="28" t="s">
        <v>5</v>
      </c>
      <c r="RX11" s="29">
        <v>5.0600192136332218</v>
      </c>
      <c r="RY11" s="29">
        <v>5.516106764277402</v>
      </c>
      <c r="RZ11" s="29">
        <v>5.4779052890148119</v>
      </c>
      <c r="SA11" s="29">
        <v>5.283725364616024</v>
      </c>
      <c r="SB11" s="29">
        <v>4.8472418022657848</v>
      </c>
      <c r="SC11" s="30">
        <v>5.0421855039884296</v>
      </c>
      <c r="SD11" s="30">
        <v>4.9800070338542355</v>
      </c>
      <c r="SE11" s="30">
        <v>5.1399883402222741</v>
      </c>
      <c r="SF11" s="30">
        <v>5.1599963565168991</v>
      </c>
      <c r="SG11" s="30">
        <v>1.4600007772531001</v>
      </c>
      <c r="SH11" s="30">
        <v>6.6700057731051317</v>
      </c>
      <c r="SI11" s="30">
        <v>5.1900022670941155</v>
      </c>
      <c r="SJ11" s="30">
        <v>5.2599939364063317</v>
      </c>
      <c r="SK11" s="30">
        <v>5.3100053373378984</v>
      </c>
      <c r="SL11" s="30">
        <v>5.3699986442132399</v>
      </c>
      <c r="SN11" s="27" t="s">
        <v>13</v>
      </c>
      <c r="SO11" s="28" t="s">
        <v>5</v>
      </c>
      <c r="SP11" s="29">
        <v>5.0600192136332218</v>
      </c>
      <c r="SQ11" s="29">
        <v>5.516106764277402</v>
      </c>
      <c r="SR11" s="29">
        <v>5.4779052890148119</v>
      </c>
      <c r="SS11" s="29">
        <v>5.283725364616024</v>
      </c>
      <c r="ST11" s="29">
        <v>4.8472418022657848</v>
      </c>
      <c r="SU11" s="30">
        <v>5.0421855039884349</v>
      </c>
      <c r="SV11" s="30">
        <v>4.9800070338542355</v>
      </c>
      <c r="SW11" s="30">
        <v>5.1358735529513098</v>
      </c>
      <c r="SX11" s="30">
        <v>5.1607697886627824</v>
      </c>
      <c r="SY11" s="30">
        <v>-2.6680389791641792</v>
      </c>
      <c r="SZ11" s="30">
        <v>3.5873356028694214</v>
      </c>
      <c r="TA11" s="30">
        <v>4.8864619884043847</v>
      </c>
      <c r="TB11" s="30">
        <v>5.1200001245783797</v>
      </c>
      <c r="TC11" s="30">
        <v>5.2199935145054797</v>
      </c>
      <c r="TD11" s="30">
        <v>5.3900125893623692</v>
      </c>
      <c r="TF11" s="27" t="s">
        <v>13</v>
      </c>
      <c r="TG11" s="28" t="s">
        <v>5</v>
      </c>
      <c r="TH11" s="29">
        <v>5.0600192136332218</v>
      </c>
      <c r="TI11" s="29">
        <v>5.516106764277402</v>
      </c>
      <c r="TJ11" s="29">
        <v>5.4779052890148119</v>
      </c>
      <c r="TK11" s="29">
        <v>5.283725364616024</v>
      </c>
      <c r="TL11" s="29">
        <v>4.8472418022657848</v>
      </c>
      <c r="TM11" s="30">
        <v>5.0421855039884349</v>
      </c>
      <c r="TN11" s="30">
        <v>4.9800070338542355</v>
      </c>
      <c r="TO11" s="30">
        <v>5.1358735529513098</v>
      </c>
      <c r="TP11" s="30">
        <v>5.1607697886627824</v>
      </c>
      <c r="TQ11" s="30">
        <v>-2.6680389791641801</v>
      </c>
      <c r="TR11" s="30">
        <v>2.207476610530577</v>
      </c>
      <c r="TS11" s="30">
        <v>4.8412909932742139</v>
      </c>
      <c r="TT11" s="30">
        <v>4.9970244998372948</v>
      </c>
      <c r="TU11" s="30">
        <v>5.0680990756210207</v>
      </c>
      <c r="TV11" s="30">
        <v>5.2287340351045941</v>
      </c>
      <c r="TX11" s="27" t="s">
        <v>13</v>
      </c>
      <c r="TY11" s="28" t="s">
        <v>5</v>
      </c>
      <c r="TZ11" s="29">
        <v>5.0600192136332218</v>
      </c>
      <c r="UA11" s="29">
        <v>5.516106764277402</v>
      </c>
      <c r="UB11" s="29">
        <v>5.4779052890148119</v>
      </c>
      <c r="UC11" s="29">
        <v>5.283725364616024</v>
      </c>
      <c r="UD11" s="29">
        <v>4.8472418022657848</v>
      </c>
      <c r="UE11" s="30">
        <v>5.0421855039884349</v>
      </c>
      <c r="UF11" s="30">
        <v>4.9800070338542355</v>
      </c>
      <c r="UG11" s="30">
        <v>5.1358735529513098</v>
      </c>
      <c r="UH11" s="30">
        <v>5.1607697886627824</v>
      </c>
      <c r="UI11" s="30">
        <v>-2.6680389791641801</v>
      </c>
      <c r="UJ11" s="30">
        <v>2.0492824668947094</v>
      </c>
      <c r="UK11" s="30">
        <v>4.9189093207900214</v>
      </c>
      <c r="UL11" s="30">
        <v>5.1613956359946087</v>
      </c>
      <c r="UM11" s="30">
        <v>5.1848293346732959</v>
      </c>
      <c r="UN11" s="30">
        <v>5.2355012706535717</v>
      </c>
      <c r="UO11" s="30">
        <v>5.3260449474595788</v>
      </c>
      <c r="UQ11" s="27" t="s">
        <v>13</v>
      </c>
      <c r="UR11" s="28" t="s">
        <v>5</v>
      </c>
      <c r="US11" s="29">
        <v>5.0600192136332218</v>
      </c>
      <c r="UT11" s="29">
        <v>5.516106764277402</v>
      </c>
      <c r="UU11" s="29">
        <v>5.4779052890148119</v>
      </c>
      <c r="UV11" s="29">
        <v>5.283725364616024</v>
      </c>
      <c r="UW11" s="29">
        <v>4.8472418022657848</v>
      </c>
      <c r="UX11" s="30">
        <v>5.0421855039884349</v>
      </c>
      <c r="UY11" s="30">
        <v>4.9800070338542355</v>
      </c>
      <c r="UZ11" s="30">
        <v>5.1358735529513098</v>
      </c>
      <c r="VA11" s="30">
        <v>5.1607697886627824</v>
      </c>
      <c r="VB11" s="30">
        <v>-2.6680389791641801</v>
      </c>
      <c r="VC11" s="30">
        <v>2.0492824668947094</v>
      </c>
      <c r="VD11" s="30">
        <v>4.9189093207900214</v>
      </c>
      <c r="VE11" s="30">
        <v>5.141658801166642</v>
      </c>
      <c r="VF11" s="30">
        <v>5.134838082032303</v>
      </c>
      <c r="VG11" s="30">
        <v>5.1754885172203444</v>
      </c>
      <c r="VH11" s="30">
        <v>5.2860802175568296</v>
      </c>
      <c r="VJ11" s="197" t="s">
        <v>60</v>
      </c>
      <c r="VK11" s="198" t="s">
        <v>5</v>
      </c>
      <c r="VL11" s="29">
        <v>5.0600192136332218</v>
      </c>
      <c r="VM11" s="29">
        <v>5.516106764277402</v>
      </c>
      <c r="VN11" s="29">
        <v>5.4779052890148119</v>
      </c>
      <c r="VO11" s="29">
        <v>5.283725364616024</v>
      </c>
      <c r="VP11" s="29">
        <v>4.8472418022657848</v>
      </c>
      <c r="VQ11" s="30">
        <v>5.0421855039884349</v>
      </c>
      <c r="VR11" s="30">
        <v>4.9800070338542355</v>
      </c>
      <c r="VS11" s="30">
        <v>5.1358735529513098</v>
      </c>
      <c r="VT11" s="30">
        <v>5.1607697886627824</v>
      </c>
      <c r="VU11" s="30">
        <v>-2.6680389791641801</v>
      </c>
      <c r="VV11" s="30">
        <v>1.6855712898101558</v>
      </c>
      <c r="VW11" s="30">
        <v>4.7203666371385111</v>
      </c>
      <c r="VX11" s="30">
        <v>5.1147783637882611</v>
      </c>
      <c r="VY11" s="30">
        <v>5.1316603924455535</v>
      </c>
      <c r="VZ11" s="30">
        <v>5.2300368501795163</v>
      </c>
      <c r="WA11" s="30">
        <v>5.2533499003750421</v>
      </c>
      <c r="WB11" s="70"/>
      <c r="WC11" s="197" t="s">
        <v>60</v>
      </c>
      <c r="WD11" s="198" t="s">
        <v>5</v>
      </c>
      <c r="WE11" s="29">
        <v>5.0600192136332218</v>
      </c>
      <c r="WF11" s="29">
        <v>5.516106764277402</v>
      </c>
      <c r="WG11" s="29">
        <v>5.4779052890148119</v>
      </c>
      <c r="WH11" s="29">
        <v>5.283725364616024</v>
      </c>
      <c r="WI11" s="29">
        <v>4.8472418022657848</v>
      </c>
      <c r="WJ11" s="30">
        <v>5.0421855039884349</v>
      </c>
      <c r="WK11" s="30">
        <v>4.9800070338542355</v>
      </c>
      <c r="WL11" s="30">
        <v>5.1358735529513098</v>
      </c>
      <c r="WM11" s="30">
        <v>5.1607697886627824</v>
      </c>
      <c r="WN11" s="30">
        <v>-2.6680389791641801</v>
      </c>
      <c r="WO11" s="30">
        <v>1.878449710927697</v>
      </c>
      <c r="WP11" s="30">
        <v>4.6768039240824919</v>
      </c>
      <c r="WQ11" s="30">
        <v>5.1420119347679361</v>
      </c>
      <c r="WR11" s="30">
        <v>5.1500006865641552</v>
      </c>
      <c r="WS11" s="30">
        <v>5.2400917040443602</v>
      </c>
      <c r="WT11" s="30">
        <v>5.2601429572682719</v>
      </c>
      <c r="WU11" s="210"/>
      <c r="WV11" s="214">
        <f t="shared" si="3"/>
        <v>1.8340294118601719E-2</v>
      </c>
      <c r="WW11" s="214">
        <f t="shared" si="3"/>
        <v>1.0054853864843949E-2</v>
      </c>
      <c r="WX11" s="214">
        <f t="shared" si="3"/>
        <v>6.7930568932297319E-3</v>
      </c>
      <c r="XB11" s="197" t="s">
        <v>60</v>
      </c>
      <c r="XC11" s="198" t="s">
        <v>5</v>
      </c>
      <c r="XD11" s="29">
        <v>5.0600192136332218</v>
      </c>
      <c r="XE11" s="29">
        <v>5.516106764277402</v>
      </c>
      <c r="XF11" s="29">
        <v>5.4779052890148119</v>
      </c>
      <c r="XG11" s="29">
        <v>5.283725364616024</v>
      </c>
      <c r="XH11" s="29">
        <v>4.8472418022657848</v>
      </c>
      <c r="XI11" s="30">
        <v>5.0421855039884349</v>
      </c>
      <c r="XJ11" s="30">
        <v>4.9800070338542355</v>
      </c>
      <c r="XK11" s="30">
        <v>5.1358735529513098</v>
      </c>
      <c r="XL11" s="30">
        <v>5.1607697886627824</v>
      </c>
      <c r="XM11" s="30">
        <v>-2.6680389791641801</v>
      </c>
      <c r="XN11" s="30">
        <v>1.878449710927697</v>
      </c>
      <c r="XO11" s="30">
        <v>4.6768039240824919</v>
      </c>
      <c r="XP11" s="30">
        <v>5.1420119347679361</v>
      </c>
      <c r="XQ11" s="30">
        <v>5.1499855972421642</v>
      </c>
      <c r="XR11" s="30">
        <v>5.2400924560124196</v>
      </c>
      <c r="XS11" s="30">
        <v>5.2601573102867292</v>
      </c>
      <c r="XU11" s="197" t="s">
        <v>60</v>
      </c>
      <c r="XV11" s="198" t="s">
        <v>5</v>
      </c>
      <c r="XW11" s="29">
        <v>5.0600192136332218</v>
      </c>
      <c r="XX11" s="29">
        <v>5.516106764277402</v>
      </c>
      <c r="XY11" s="29">
        <v>5.4779052890148119</v>
      </c>
      <c r="XZ11" s="29">
        <v>5.283725364616024</v>
      </c>
      <c r="YA11" s="29">
        <v>4.8472418022657848</v>
      </c>
      <c r="YB11" s="30">
        <v>5.0421855039884349</v>
      </c>
      <c r="YC11" s="30">
        <v>4.9800070338542355</v>
      </c>
      <c r="YD11" s="30">
        <v>5.1358735529513098</v>
      </c>
      <c r="YE11" s="30">
        <v>5.1607697886627824</v>
      </c>
      <c r="YF11" s="30">
        <v>-2.6680389791641801</v>
      </c>
      <c r="YG11" s="30">
        <v>1.878449710927697</v>
      </c>
      <c r="YH11" s="30">
        <v>4.6768039240824919</v>
      </c>
      <c r="YI11" s="30">
        <v>5.1420119347679361</v>
      </c>
      <c r="YJ11" s="30">
        <v>5.1499855972421642</v>
      </c>
      <c r="YK11" s="30">
        <v>5.2400924560124196</v>
      </c>
      <c r="YL11" s="30">
        <v>5.2601573102867292</v>
      </c>
      <c r="YN11" s="197" t="s">
        <v>60</v>
      </c>
      <c r="YO11" s="198" t="s">
        <v>5</v>
      </c>
      <c r="YP11" s="29">
        <v>5.0600192136332218</v>
      </c>
      <c r="YQ11" s="29">
        <v>5.516106764277402</v>
      </c>
      <c r="YR11" s="29">
        <v>5.4779052890148119</v>
      </c>
      <c r="YS11" s="29">
        <v>5.283725364616024</v>
      </c>
      <c r="YT11" s="29">
        <v>4.8472418022657848</v>
      </c>
      <c r="YU11" s="30">
        <v>5.0421855039884349</v>
      </c>
      <c r="YV11" s="30">
        <v>4.9800070338542355</v>
      </c>
      <c r="YW11" s="30">
        <v>5.1358735529513098</v>
      </c>
      <c r="YX11" s="30">
        <v>5.1607697886627824</v>
      </c>
      <c r="YY11" s="30">
        <v>-2.6680389791641801</v>
      </c>
      <c r="YZ11" s="30">
        <v>1.8799893544646977</v>
      </c>
      <c r="ZA11" s="30">
        <v>4.7100135761823054</v>
      </c>
      <c r="ZB11" s="30">
        <v>5.2299914102536462</v>
      </c>
      <c r="ZC11" s="30">
        <v>5.2400069751812737</v>
      </c>
      <c r="ZD11" s="30">
        <v>5.2499883639748504</v>
      </c>
      <c r="ZE11" s="30">
        <v>5.2700071790009702</v>
      </c>
      <c r="ZG11" s="231">
        <f t="shared" si="4"/>
        <v>0.10834658273572018</v>
      </c>
      <c r="ZH11" s="231">
        <f t="shared" si="4"/>
        <v>1.9951513795334108E-2</v>
      </c>
      <c r="ZI11" s="231">
        <f t="shared" si="4"/>
        <v>1.6657278625928029E-2</v>
      </c>
      <c r="ZJ11" s="231"/>
      <c r="ZK11" s="197" t="s">
        <v>60</v>
      </c>
      <c r="ZL11" s="198" t="s">
        <v>5</v>
      </c>
      <c r="ZM11" s="29">
        <v>5.0600192136332218</v>
      </c>
      <c r="ZN11" s="29">
        <v>5.516106764277402</v>
      </c>
      <c r="ZO11" s="29">
        <v>5.4779052890148119</v>
      </c>
      <c r="ZP11" s="29">
        <v>5.283725364616024</v>
      </c>
      <c r="ZQ11" s="29">
        <v>4.8472418022657848</v>
      </c>
      <c r="ZR11" s="30">
        <v>5.0421855039884349</v>
      </c>
      <c r="ZS11" s="30">
        <v>4.9800070338542355</v>
      </c>
      <c r="ZT11" s="30">
        <v>5.1358735529513098</v>
      </c>
      <c r="ZU11" s="30">
        <v>5.1607697886627824</v>
      </c>
      <c r="ZV11" s="30">
        <v>-2.6680389791641801</v>
      </c>
      <c r="ZW11" s="30">
        <v>1.8799893544646977</v>
      </c>
      <c r="ZX11" s="30">
        <v>4.7100135761823054</v>
      </c>
      <c r="ZY11" s="30">
        <v>5.2299914102536462</v>
      </c>
      <c r="ZZ11" s="30">
        <v>5.2400069751812737</v>
      </c>
      <c r="AAA11" s="30">
        <v>5.2499883639748504</v>
      </c>
      <c r="AAB11" s="30">
        <v>5.2700071790009702</v>
      </c>
      <c r="AAJ11" s="197" t="s">
        <v>60</v>
      </c>
      <c r="AAK11" s="198" t="s">
        <v>5</v>
      </c>
      <c r="AAL11" s="29">
        <v>5.0600192136332218</v>
      </c>
      <c r="AAM11" s="29">
        <v>5.516106764277402</v>
      </c>
      <c r="AAN11" s="29">
        <v>5.4779052890148119</v>
      </c>
      <c r="AAO11" s="29">
        <v>5.283725364616024</v>
      </c>
      <c r="AAP11" s="29">
        <v>4.8472418022657848</v>
      </c>
      <c r="AAQ11" s="30">
        <v>5.0421855039884349</v>
      </c>
      <c r="AAR11" s="30">
        <v>4.9800070338542355</v>
      </c>
      <c r="AAS11" s="30">
        <v>5.1358735529513098</v>
      </c>
      <c r="AAT11" s="30">
        <v>5.1607697886627824</v>
      </c>
      <c r="AAU11" s="30">
        <v>-2.6680389791641801</v>
      </c>
      <c r="AAV11" s="30">
        <v>1.8799893544646977</v>
      </c>
      <c r="AAW11" s="30">
        <v>4.7100135761823054</v>
      </c>
      <c r="AAX11" s="30">
        <v>5.2199996447372286</v>
      </c>
      <c r="AAY11" s="30">
        <v>5.23</v>
      </c>
      <c r="AAZ11" s="30">
        <v>5.24</v>
      </c>
      <c r="ABA11" s="30">
        <v>5.26</v>
      </c>
      <c r="ABI11" s="231">
        <f t="shared" ref="ABI11:ABI16" si="6">AAX11-VX11</f>
        <v>0.10522128094896743</v>
      </c>
      <c r="ABJ11" s="231">
        <f t="shared" si="5"/>
        <v>9.8339607554446928E-2</v>
      </c>
      <c r="ABK11" s="231">
        <f t="shared" si="5"/>
        <v>9.963149820483963E-3</v>
      </c>
      <c r="ABL11" s="231">
        <f t="shared" si="5"/>
        <v>6.6500996249576616E-3</v>
      </c>
      <c r="ABN11" s="197" t="s">
        <v>60</v>
      </c>
      <c r="ABO11" s="198" t="s">
        <v>5</v>
      </c>
      <c r="ABP11" s="29">
        <v>5.0600192136332218</v>
      </c>
      <c r="ABQ11" s="29">
        <v>5.516106764277402</v>
      </c>
      <c r="ABR11" s="29">
        <v>5.4779052890148119</v>
      </c>
      <c r="ABS11" s="29">
        <v>5.283725364616024</v>
      </c>
      <c r="ABT11" s="29">
        <v>4.8472418022657848</v>
      </c>
      <c r="ABU11" s="30">
        <v>5.0421855039884349</v>
      </c>
      <c r="ABV11" s="30">
        <v>4.9800070338542355</v>
      </c>
      <c r="ABW11" s="30">
        <v>5.1358735529513098</v>
      </c>
      <c r="ABX11" s="30">
        <v>5.1607697886627824</v>
      </c>
      <c r="ABY11" s="30">
        <v>-2.6680389791641801</v>
      </c>
      <c r="ABZ11" s="30">
        <v>1.8799893544646977</v>
      </c>
      <c r="ACA11" s="30">
        <v>4.7100135761823054</v>
      </c>
      <c r="ACB11" s="30">
        <v>5.2199996447372286</v>
      </c>
      <c r="ACC11" s="30">
        <v>5.2299835265783798</v>
      </c>
      <c r="ACD11" s="30">
        <v>5.2399862088663411</v>
      </c>
      <c r="ACE11" s="30">
        <v>5.2599822842051225</v>
      </c>
      <c r="ACG11" s="197" t="s">
        <v>60</v>
      </c>
      <c r="ACH11" s="198" t="s">
        <v>5</v>
      </c>
      <c r="ACI11" s="29">
        <v>5.0600192136332218</v>
      </c>
      <c r="ACJ11" s="29">
        <v>5.516106764277402</v>
      </c>
      <c r="ACK11" s="29">
        <v>5.4779052890148119</v>
      </c>
      <c r="ACL11" s="29">
        <v>5.283725364616024</v>
      </c>
      <c r="ACM11" s="29">
        <v>4.8472418022657848</v>
      </c>
      <c r="ACN11" s="30">
        <v>5.0421855039884349</v>
      </c>
      <c r="ACO11" s="30">
        <v>4.9800070338542355</v>
      </c>
      <c r="ACP11" s="30">
        <v>5.1358735529513098</v>
      </c>
      <c r="ACQ11" s="30">
        <v>5.1607697886627824</v>
      </c>
      <c r="ACR11" s="30">
        <v>-2.6680389791641801</v>
      </c>
      <c r="ACS11" s="30">
        <v>1.8799893544646977</v>
      </c>
      <c r="ACT11" s="30">
        <v>4.7100135761823054</v>
      </c>
      <c r="ACU11" s="30">
        <v>5.2299914102536462</v>
      </c>
      <c r="ACV11" s="233">
        <v>5.2400069751812737</v>
      </c>
      <c r="ACW11" s="233">
        <v>5.2499883639748504</v>
      </c>
      <c r="ACX11" s="233">
        <v>5.2700071790009702</v>
      </c>
    </row>
    <row r="12" spans="1:778" x14ac:dyDescent="0.3">
      <c r="A12" s="31" t="s">
        <v>14</v>
      </c>
      <c r="B12" s="32" t="s">
        <v>5</v>
      </c>
      <c r="C12" s="33">
        <v>5.5184272881717265</v>
      </c>
      <c r="D12" s="33">
        <v>4.5267022907598102</v>
      </c>
      <c r="E12" s="33">
        <v>6.7456430706928412</v>
      </c>
      <c r="F12" s="33">
        <v>1.1639049696276567</v>
      </c>
      <c r="G12" s="33">
        <v>5.3164672396432762</v>
      </c>
      <c r="H12" s="34">
        <v>-0.14557979897015116</v>
      </c>
      <c r="I12" s="34">
        <v>2.1399852106653583</v>
      </c>
      <c r="J12" s="34">
        <v>3.2800084358246266</v>
      </c>
      <c r="K12" s="34">
        <v>3.7499452166885021</v>
      </c>
      <c r="L12" s="34">
        <v>3.8857794532638552</v>
      </c>
      <c r="M12" s="34">
        <v>3.8126310394511824</v>
      </c>
      <c r="N12" s="34">
        <v>3.7484410692136816</v>
      </c>
      <c r="O12" s="34">
        <v>3.6909215058554428</v>
      </c>
      <c r="Q12" s="31" t="s">
        <v>14</v>
      </c>
      <c r="R12" s="32" t="s">
        <v>5</v>
      </c>
      <c r="S12" s="33">
        <v>5.5184272881717265</v>
      </c>
      <c r="T12" s="33">
        <v>4.5267022907598102</v>
      </c>
      <c r="U12" s="33">
        <v>6.7456430706928412</v>
      </c>
      <c r="V12" s="33">
        <v>1.1639049696276567</v>
      </c>
      <c r="W12" s="33">
        <v>5.3164672396432762</v>
      </c>
      <c r="X12" s="34">
        <v>-0.14557979897015116</v>
      </c>
      <c r="Y12" s="34">
        <v>2.1409231194574314</v>
      </c>
      <c r="Z12" s="34">
        <v>3.2326874954954223</v>
      </c>
      <c r="AA12" s="34">
        <v>3.5325963805616096</v>
      </c>
      <c r="AB12" s="34">
        <v>3.7699999999999947</v>
      </c>
      <c r="AC12" s="34">
        <v>3.6799999999999971</v>
      </c>
      <c r="AD12" s="34">
        <v>3.610000000000003</v>
      </c>
      <c r="AE12" s="34">
        <v>3.5499999999999918</v>
      </c>
      <c r="AF12" s="34">
        <v>3.2199999999999971</v>
      </c>
      <c r="AH12" s="31" t="s">
        <v>14</v>
      </c>
      <c r="AI12" s="32" t="s">
        <v>5</v>
      </c>
      <c r="AJ12" s="33">
        <v>5.5184272881717265</v>
      </c>
      <c r="AK12" s="33">
        <v>4.5267022907598102</v>
      </c>
      <c r="AL12" s="33">
        <v>6.7456430706928412</v>
      </c>
      <c r="AM12" s="33">
        <v>1.1639049696276567</v>
      </c>
      <c r="AN12" s="33">
        <v>5.3164672396432762</v>
      </c>
      <c r="AO12" s="34">
        <v>-0.14557979897015116</v>
      </c>
      <c r="AP12" s="34">
        <v>2.139998124859062</v>
      </c>
      <c r="AQ12" s="34">
        <v>2.7199967834629462</v>
      </c>
      <c r="AR12" s="34">
        <v>3.4700043265505514</v>
      </c>
      <c r="AS12" s="34">
        <v>3.5599935142853951</v>
      </c>
      <c r="AT12" s="34">
        <v>3.5100062880323151</v>
      </c>
      <c r="AU12" s="34">
        <v>3.3899949028891143</v>
      </c>
      <c r="AV12" s="34">
        <v>3.3099914892557507</v>
      </c>
      <c r="AW12" s="34">
        <v>3.1099968176071116</v>
      </c>
      <c r="AY12" s="31" t="s">
        <v>14</v>
      </c>
      <c r="AZ12" s="32" t="s">
        <v>5</v>
      </c>
      <c r="BA12" s="33">
        <v>5.5184272881717265</v>
      </c>
      <c r="BB12" s="33">
        <v>4.5267022907598102</v>
      </c>
      <c r="BC12" s="33">
        <v>6.7456430706928412</v>
      </c>
      <c r="BD12" s="33">
        <v>1.1639049696276567</v>
      </c>
      <c r="BE12" s="33">
        <v>5.3164672396432762</v>
      </c>
      <c r="BF12" s="34">
        <v>-0.14557979897015116</v>
      </c>
      <c r="BG12" s="34">
        <v>2.1399734019128971</v>
      </c>
      <c r="BH12" s="34">
        <v>2.8599995928754396</v>
      </c>
      <c r="BI12" s="34">
        <v>2.7999977382595915</v>
      </c>
      <c r="BJ12" s="34">
        <v>3.2600046131125566</v>
      </c>
      <c r="BK12" s="34">
        <v>3.1999981472378636</v>
      </c>
      <c r="BL12" s="34">
        <v>3.1300146014984875</v>
      </c>
      <c r="BM12" s="34">
        <v>3.0599989185130028</v>
      </c>
      <c r="BN12" s="34">
        <v>2.9999699122546417</v>
      </c>
      <c r="BP12" s="31" t="s">
        <v>14</v>
      </c>
      <c r="BQ12" s="32" t="s">
        <v>5</v>
      </c>
      <c r="BR12" s="33">
        <v>5.5184272881717265</v>
      </c>
      <c r="BS12" s="33">
        <v>4.5267022907598102</v>
      </c>
      <c r="BT12" s="33">
        <v>6.7456430706928412</v>
      </c>
      <c r="BU12" s="33">
        <v>1.1639049696276567</v>
      </c>
      <c r="BV12" s="33">
        <v>5.3164672396432762</v>
      </c>
      <c r="BW12" s="34">
        <v>-0.14557979897015116</v>
      </c>
      <c r="BX12" s="34">
        <v>2.139998124859062</v>
      </c>
      <c r="BY12" s="34">
        <v>4.7958516786998047</v>
      </c>
      <c r="BZ12" s="34">
        <v>3.7599976642155326</v>
      </c>
      <c r="CA12" s="34">
        <v>3.9500093080518752</v>
      </c>
      <c r="CB12" s="34">
        <v>3.6099973321505985</v>
      </c>
      <c r="CC12" s="34">
        <v>3.5299931087801042</v>
      </c>
      <c r="CD12" s="34">
        <v>3.6400003879252267</v>
      </c>
      <c r="CE12" s="34">
        <v>3.1099757771115861</v>
      </c>
      <c r="CG12" s="31" t="s">
        <v>14</v>
      </c>
      <c r="CH12" s="32" t="s">
        <v>5</v>
      </c>
      <c r="CI12" s="33">
        <v>5.5184272881717265</v>
      </c>
      <c r="CJ12" s="33">
        <v>4.5267022907598102</v>
      </c>
      <c r="CK12" s="33">
        <v>6.7456430706928412</v>
      </c>
      <c r="CL12" s="33">
        <v>1.1639049696276567</v>
      </c>
      <c r="CM12" s="33">
        <v>5.3164672396432762</v>
      </c>
      <c r="CN12" s="34">
        <v>-0.14557979897015116</v>
      </c>
      <c r="CO12" s="34">
        <v>2.139998124859062</v>
      </c>
      <c r="CP12" s="34">
        <v>4.7958431389409917</v>
      </c>
      <c r="CQ12" s="34">
        <v>3.5202735805115015</v>
      </c>
      <c r="CR12" s="34">
        <v>3.8022490141475407</v>
      </c>
      <c r="CS12" s="34">
        <v>3.4999907282483349</v>
      </c>
      <c r="CT12" s="34">
        <v>3.2899994614212602</v>
      </c>
      <c r="CU12" s="34">
        <v>3.0900147954031354</v>
      </c>
      <c r="CV12" s="34">
        <v>2.8899746480570911</v>
      </c>
      <c r="CX12" s="31" t="s">
        <v>14</v>
      </c>
      <c r="CY12" s="32" t="s">
        <v>5</v>
      </c>
      <c r="CZ12" s="33">
        <v>5.5184272881717265</v>
      </c>
      <c r="DA12" s="33">
        <v>4.5267022907598102</v>
      </c>
      <c r="DB12" s="33">
        <v>6.7456430706928412</v>
      </c>
      <c r="DC12" s="33">
        <v>1.1639049696276567</v>
      </c>
      <c r="DD12" s="33">
        <v>5.3164672396432762</v>
      </c>
      <c r="DE12" s="34">
        <v>-0.14557979897015116</v>
      </c>
      <c r="DF12" s="34">
        <v>2.139998124859062</v>
      </c>
      <c r="DG12" s="34">
        <v>4.7958431389409917</v>
      </c>
      <c r="DH12" s="34">
        <v>3.4146883001855866</v>
      </c>
      <c r="DI12" s="34">
        <v>3.5523423242615149</v>
      </c>
      <c r="DJ12" s="34">
        <v>3.3701983893340093</v>
      </c>
      <c r="DK12" s="34">
        <v>3.1648168931705136</v>
      </c>
      <c r="DL12" s="34">
        <v>2.9608441035480979</v>
      </c>
      <c r="DM12" s="34">
        <v>2.7546583443905179</v>
      </c>
      <c r="DO12" s="31" t="s">
        <v>14</v>
      </c>
      <c r="DP12" s="32" t="s">
        <v>5</v>
      </c>
      <c r="DQ12" s="33">
        <v>5.5184272881717265</v>
      </c>
      <c r="DR12" s="33">
        <v>4.5267022907598102</v>
      </c>
      <c r="DS12" s="33">
        <v>6.7456430706928412</v>
      </c>
      <c r="DT12" s="33">
        <v>1.1639049696276567</v>
      </c>
      <c r="DU12" s="33">
        <v>5.3164672396432762</v>
      </c>
      <c r="DV12" s="34">
        <v>-0.14557979897015116</v>
      </c>
      <c r="DW12" s="34">
        <v>2.139998124859062</v>
      </c>
      <c r="DX12" s="34">
        <v>4.7958431389409917</v>
      </c>
      <c r="DY12" s="34">
        <v>4.0999835319254458</v>
      </c>
      <c r="DZ12" s="34">
        <v>3.8099214901879037</v>
      </c>
      <c r="EA12" s="34">
        <v>3.5999614171429783</v>
      </c>
      <c r="EB12" s="34">
        <v>3.4000491605051764</v>
      </c>
      <c r="EC12" s="34">
        <v>3.1999645660777389</v>
      </c>
      <c r="ED12" s="34">
        <v>2.9998671025487624</v>
      </c>
      <c r="EF12" s="31" t="s">
        <v>14</v>
      </c>
      <c r="EG12" s="32" t="s">
        <v>5</v>
      </c>
      <c r="EH12" s="33">
        <v>5.5184272881717265</v>
      </c>
      <c r="EI12" s="33">
        <v>4.5267022907598102</v>
      </c>
      <c r="EJ12" s="33">
        <v>6.7456430706928412</v>
      </c>
      <c r="EK12" s="33">
        <v>1.1639049696276567</v>
      </c>
      <c r="EL12" s="33">
        <v>5.3164672396432762</v>
      </c>
      <c r="EM12" s="34">
        <v>-0.14557979897015116</v>
      </c>
      <c r="EN12" s="34">
        <v>2.139998124859062</v>
      </c>
      <c r="EO12" s="34">
        <v>4.7999987862124414</v>
      </c>
      <c r="EP12" s="34">
        <v>4.0999955964489345</v>
      </c>
      <c r="EQ12" s="34">
        <v>1.410007922486642</v>
      </c>
      <c r="ER12" s="34">
        <v>2.1099925168006166</v>
      </c>
      <c r="ES12" s="34">
        <v>2.0400009043192142</v>
      </c>
      <c r="ET12" s="34">
        <v>4.2000533060149223</v>
      </c>
      <c r="EU12" s="34">
        <v>3.5400063325675859</v>
      </c>
      <c r="EW12" s="31" t="s">
        <v>14</v>
      </c>
      <c r="EX12" s="32" t="s">
        <v>5</v>
      </c>
      <c r="EY12" s="33">
        <v>5.5184272881717265</v>
      </c>
      <c r="EZ12" s="33">
        <v>4.5267022907598102</v>
      </c>
      <c r="FA12" s="33">
        <v>6.7456430706928412</v>
      </c>
      <c r="FB12" s="33">
        <v>1.1639049696276567</v>
      </c>
      <c r="FC12" s="33">
        <v>5.3164672396432762</v>
      </c>
      <c r="FD12" s="34">
        <v>-0.14557979897015116</v>
      </c>
      <c r="FE12" s="34">
        <v>2.139998124859062</v>
      </c>
      <c r="FF12" s="34">
        <v>4.7999987862124414</v>
      </c>
      <c r="FG12" s="34">
        <v>4.1099246992766609</v>
      </c>
      <c r="FH12" s="34">
        <v>3.0499591687837437</v>
      </c>
      <c r="FI12" s="34">
        <v>3.2100547184007837</v>
      </c>
      <c r="FJ12" s="34">
        <v>3.169944385965735</v>
      </c>
      <c r="FK12" s="34">
        <v>4.0398588280369836</v>
      </c>
      <c r="FL12" s="34">
        <v>3.4200289619282387</v>
      </c>
      <c r="FN12" s="31" t="s">
        <v>14</v>
      </c>
      <c r="FO12" s="32" t="s">
        <v>5</v>
      </c>
      <c r="FP12" s="33">
        <v>5.5184272881717265</v>
      </c>
      <c r="FQ12" s="33">
        <v>4.5267022907598102</v>
      </c>
      <c r="FR12" s="33">
        <v>6.7456430706928412</v>
      </c>
      <c r="FS12" s="33">
        <v>1.1639049696276567</v>
      </c>
      <c r="FT12" s="33">
        <v>5.3164672396432762</v>
      </c>
      <c r="FU12" s="34">
        <v>-0.14557979897015116</v>
      </c>
      <c r="FV12" s="34">
        <v>2.139998124859062</v>
      </c>
      <c r="FW12" s="34">
        <v>4.7999987862124414</v>
      </c>
      <c r="FX12" s="34">
        <v>4.109997086417593</v>
      </c>
      <c r="FY12" s="34">
        <v>3.0500034011504482</v>
      </c>
      <c r="FZ12" s="34">
        <v>3.0999936914058281</v>
      </c>
      <c r="GA12" s="34">
        <v>3.1700090158461194</v>
      </c>
      <c r="GB12" s="34">
        <v>4.0500106883034874</v>
      </c>
      <c r="GC12" s="34">
        <v>3.4199665800517067</v>
      </c>
      <c r="GE12" s="31" t="s">
        <v>14</v>
      </c>
      <c r="GF12" s="32" t="s">
        <v>5</v>
      </c>
      <c r="GG12" s="33">
        <v>5.5184272881717265</v>
      </c>
      <c r="GH12" s="33">
        <v>4.5267022907598102</v>
      </c>
      <c r="GI12" s="33">
        <v>6.7456430706928412</v>
      </c>
      <c r="GJ12" s="33">
        <v>1.1639049696276567</v>
      </c>
      <c r="GK12" s="33">
        <v>5.3164672396432762</v>
      </c>
      <c r="GL12" s="34">
        <v>-0.14557979897015116</v>
      </c>
      <c r="GM12" s="34">
        <v>2.139998124859062</v>
      </c>
      <c r="GN12" s="34">
        <v>4.7999987862124414</v>
      </c>
      <c r="GO12" s="34">
        <v>4.109997086417593</v>
      </c>
      <c r="GP12" s="34">
        <v>3.0500034011504482</v>
      </c>
      <c r="GQ12" s="34">
        <v>3.0999936914058281</v>
      </c>
      <c r="GR12" s="84">
        <v>3.2000036648007608</v>
      </c>
      <c r="GS12" s="84">
        <v>4.1300030184888641</v>
      </c>
      <c r="GT12" s="84">
        <v>3.4799850920420425</v>
      </c>
      <c r="GV12" s="31" t="s">
        <v>14</v>
      </c>
      <c r="GW12" s="32" t="s">
        <v>5</v>
      </c>
      <c r="GX12" s="33">
        <v>5.5184272881717265</v>
      </c>
      <c r="GY12" s="33">
        <v>4.5267022907598102</v>
      </c>
      <c r="GZ12" s="33">
        <v>6.7456430706928412</v>
      </c>
      <c r="HA12" s="33">
        <v>1.1639049696276567</v>
      </c>
      <c r="HB12" s="33">
        <v>5.3164672396432762</v>
      </c>
      <c r="HC12" s="34">
        <v>-0.14557979897015116</v>
      </c>
      <c r="HD12" s="34">
        <v>2.139998124859062</v>
      </c>
      <c r="HE12" s="34">
        <v>4.7999987862124414</v>
      </c>
      <c r="HF12" s="34">
        <v>3.250001658871966</v>
      </c>
      <c r="HG12" s="34">
        <v>3.0900019279867621</v>
      </c>
      <c r="HH12" s="34">
        <v>3.0999942533927367</v>
      </c>
      <c r="HI12" s="84">
        <v>3.1999768692000572</v>
      </c>
      <c r="HJ12" s="84">
        <v>4.0799729844031845</v>
      </c>
      <c r="HK12" s="84">
        <v>3.4400241387964456</v>
      </c>
      <c r="HM12" s="31" t="s">
        <v>14</v>
      </c>
      <c r="HN12" s="32" t="s">
        <v>5</v>
      </c>
      <c r="HO12" s="33">
        <v>5.5184272881717265</v>
      </c>
      <c r="HP12" s="33">
        <v>4.5267022907598102</v>
      </c>
      <c r="HQ12" s="33">
        <v>6.7456430706928412</v>
      </c>
      <c r="HR12" s="33">
        <v>1.1639049696276567</v>
      </c>
      <c r="HS12" s="33">
        <v>5.3164672396432762</v>
      </c>
      <c r="HT12" s="34">
        <v>-0.14557979897015116</v>
      </c>
      <c r="HU12" s="34">
        <v>2.139998124859062</v>
      </c>
      <c r="HV12" s="34">
        <v>4.7999987862124414</v>
      </c>
      <c r="HW12" s="34">
        <v>3.250001658871966</v>
      </c>
      <c r="HX12" s="34">
        <v>3.0900019279867621</v>
      </c>
      <c r="HY12" s="34">
        <v>3.1099913098150154</v>
      </c>
      <c r="HZ12" s="34">
        <v>3.1900040661850539</v>
      </c>
      <c r="IA12" s="34">
        <v>4.0800036390082397</v>
      </c>
      <c r="IB12" s="34">
        <v>3.4399606148101753</v>
      </c>
      <c r="ID12" s="31" t="s">
        <v>14</v>
      </c>
      <c r="IE12" s="32" t="s">
        <v>5</v>
      </c>
      <c r="IF12" s="33">
        <v>5.5184272881717265</v>
      </c>
      <c r="IG12" s="33">
        <v>4.5267022907598102</v>
      </c>
      <c r="IH12" s="33">
        <v>6.7456430706928412</v>
      </c>
      <c r="II12" s="33">
        <v>1.1639049696276567</v>
      </c>
      <c r="IJ12" s="33">
        <v>5.3164672396432762</v>
      </c>
      <c r="IK12" s="34">
        <v>-0.14557979897015116</v>
      </c>
      <c r="IL12" s="34">
        <v>2.139998124859062</v>
      </c>
      <c r="IM12" s="34">
        <v>4.7999987862124414</v>
      </c>
      <c r="IN12" s="34">
        <v>3.250001658871966</v>
      </c>
      <c r="IO12" s="34">
        <v>3.5688328830022442</v>
      </c>
      <c r="IP12" s="34">
        <v>4.6896883807818313</v>
      </c>
      <c r="IQ12" s="34">
        <v>3.0719084132679626</v>
      </c>
      <c r="IR12" s="34">
        <v>3.010079777940831</v>
      </c>
      <c r="IS12" s="34">
        <v>2.9378135279756634</v>
      </c>
      <c r="IT12" s="34">
        <v>2.8809964473166474</v>
      </c>
      <c r="IV12" s="31" t="s">
        <v>14</v>
      </c>
      <c r="IW12" s="32" t="s">
        <v>5</v>
      </c>
      <c r="IX12" s="33">
        <v>5.5184272881717265</v>
      </c>
      <c r="IY12" s="33">
        <v>4.5267022907598102</v>
      </c>
      <c r="IZ12" s="33">
        <v>6.7456430706928412</v>
      </c>
      <c r="JA12" s="33">
        <v>1.1639049696276567</v>
      </c>
      <c r="JB12" s="33">
        <v>5.3164672396432762</v>
      </c>
      <c r="JC12" s="34">
        <v>-0.14557979897015116</v>
      </c>
      <c r="JD12" s="34">
        <v>2.139998124859062</v>
      </c>
      <c r="JE12" s="34">
        <v>4.7999987862124414</v>
      </c>
      <c r="JF12" s="34">
        <v>3.250001658871966</v>
      </c>
      <c r="JG12" s="34">
        <v>3.5700005258145779</v>
      </c>
      <c r="JH12" s="34">
        <v>4.6899954375588635</v>
      </c>
      <c r="JI12" s="34">
        <v>3.0700428110406648</v>
      </c>
      <c r="JJ12" s="34">
        <v>3.0100176040746618</v>
      </c>
      <c r="JK12" s="34">
        <v>2.9399778667577863</v>
      </c>
      <c r="JL12" s="34">
        <v>2.8799621368987829</v>
      </c>
      <c r="JN12" s="31" t="s">
        <v>14</v>
      </c>
      <c r="JO12" s="32" t="s">
        <v>5</v>
      </c>
      <c r="JP12" s="33">
        <v>5.5184272881717265</v>
      </c>
      <c r="JQ12" s="33">
        <v>4.5267022907598102</v>
      </c>
      <c r="JR12" s="33">
        <v>6.7456430706928412</v>
      </c>
      <c r="JS12" s="33">
        <v>1.1639049696276567</v>
      </c>
      <c r="JT12" s="33">
        <v>5.3164672396432762</v>
      </c>
      <c r="JU12" s="34">
        <v>-0.14557979897015116</v>
      </c>
      <c r="JV12" s="34">
        <v>2.139998124859062</v>
      </c>
      <c r="JW12" s="34">
        <v>4.7999987862124414</v>
      </c>
      <c r="JX12" s="34">
        <v>3.250001658871966</v>
      </c>
      <c r="JY12" s="34">
        <v>3.5700005258145779</v>
      </c>
      <c r="JZ12" s="34">
        <v>4.6899954375588635</v>
      </c>
      <c r="KA12" s="34">
        <v>3.0699997047217238</v>
      </c>
      <c r="KB12" s="34">
        <v>3.0099979517493267</v>
      </c>
      <c r="KC12" s="34">
        <v>2.9400405576735835</v>
      </c>
      <c r="KD12" s="34">
        <v>2.8799621368987829</v>
      </c>
      <c r="KF12" s="31" t="s">
        <v>14</v>
      </c>
      <c r="KG12" s="32" t="s">
        <v>5</v>
      </c>
      <c r="KH12" s="33">
        <v>5.5184272881717265</v>
      </c>
      <c r="KI12" s="33">
        <v>4.5267022907598102</v>
      </c>
      <c r="KJ12" s="33">
        <v>6.7456430706928412</v>
      </c>
      <c r="KK12" s="33">
        <v>1.1639049696276567</v>
      </c>
      <c r="KL12" s="33">
        <v>5.3164672396432762</v>
      </c>
      <c r="KM12" s="34">
        <v>-0.14557979897015116</v>
      </c>
      <c r="KN12" s="34">
        <v>2.139998124859062</v>
      </c>
      <c r="KO12" s="34">
        <v>4.7999987862124414</v>
      </c>
      <c r="KP12" s="34">
        <v>3.250001658871966</v>
      </c>
      <c r="KQ12" s="34">
        <v>3.5700005258145779</v>
      </c>
      <c r="KR12" s="34">
        <v>4.6899954375588635</v>
      </c>
      <c r="KS12" s="34">
        <v>2.8099069528552718</v>
      </c>
      <c r="KT12" s="34">
        <v>2.6103329474543671</v>
      </c>
      <c r="KU12" s="34">
        <v>2.5506496833791488</v>
      </c>
      <c r="KV12" s="34">
        <v>2.4797685788397814</v>
      </c>
      <c r="KX12" s="31" t="s">
        <v>14</v>
      </c>
      <c r="KY12" s="32" t="s">
        <v>5</v>
      </c>
      <c r="KZ12" s="33">
        <v>5.5184272881717265</v>
      </c>
      <c r="LA12" s="33">
        <v>4.5267022907598102</v>
      </c>
      <c r="LB12" s="33">
        <v>6.7456430706928412</v>
      </c>
      <c r="LC12" s="33">
        <v>1.1639049696276567</v>
      </c>
      <c r="LD12" s="33">
        <v>5.3164672396432762</v>
      </c>
      <c r="LE12" s="34">
        <v>-0.14557979897015116</v>
      </c>
      <c r="LF12" s="34">
        <v>2.139998124859062</v>
      </c>
      <c r="LG12" s="34">
        <v>4.7999987862124414</v>
      </c>
      <c r="LH12" s="34">
        <v>3.250001658871966</v>
      </c>
      <c r="LI12" s="34">
        <v>3.5700005258145779</v>
      </c>
      <c r="LJ12" s="34">
        <v>4.6899954375588635</v>
      </c>
      <c r="LK12" s="34">
        <v>2.6999966161539675</v>
      </c>
      <c r="LL12" s="34">
        <v>1.4299587877134314</v>
      </c>
      <c r="LM12" s="34">
        <v>5.5001040222739022</v>
      </c>
      <c r="LN12" s="34">
        <v>3.7000936471903572</v>
      </c>
      <c r="LP12" s="31" t="s">
        <v>14</v>
      </c>
      <c r="LQ12" s="32" t="s">
        <v>5</v>
      </c>
      <c r="LR12" s="33">
        <v>5.5184272881717265</v>
      </c>
      <c r="LS12" s="33">
        <v>4.5267022907598102</v>
      </c>
      <c r="LT12" s="33">
        <v>6.7456430706928412</v>
      </c>
      <c r="LU12" s="33">
        <v>1.1639049696276567</v>
      </c>
      <c r="LV12" s="33">
        <v>5.3164672396432762</v>
      </c>
      <c r="LW12" s="34">
        <v>-0.14557979897015116</v>
      </c>
      <c r="LX12" s="34">
        <v>2.139998124859062</v>
      </c>
      <c r="LY12" s="34">
        <v>4.7999987862124414</v>
      </c>
      <c r="LZ12" s="34">
        <v>3.250001658871966</v>
      </c>
      <c r="MA12" s="34">
        <v>3.2799962608741424</v>
      </c>
      <c r="MB12" s="34">
        <v>6.2400149702614272</v>
      </c>
      <c r="MC12" s="34">
        <v>3.4725350416308061</v>
      </c>
      <c r="MD12" s="34">
        <v>1.9994777948038234</v>
      </c>
      <c r="ME12" s="34">
        <v>4.1393773195734838</v>
      </c>
      <c r="MF12" s="34">
        <v>3.2603398310824332</v>
      </c>
      <c r="MH12" s="31" t="s">
        <v>14</v>
      </c>
      <c r="MI12" s="32" t="s">
        <v>5</v>
      </c>
      <c r="MJ12" s="33">
        <v>5.5184272881717265</v>
      </c>
      <c r="MK12" s="33">
        <v>4.5267022907598102</v>
      </c>
      <c r="ML12" s="33">
        <v>6.7456430706928412</v>
      </c>
      <c r="MM12" s="33">
        <v>1.1639049696276567</v>
      </c>
      <c r="MN12" s="33">
        <v>5.3164672396432762</v>
      </c>
      <c r="MO12" s="34">
        <v>-0.14557979897015116</v>
      </c>
      <c r="MP12" s="34">
        <v>2.139998124859062</v>
      </c>
      <c r="MQ12" s="34">
        <v>4.7999987862124414</v>
      </c>
      <c r="MR12" s="34">
        <v>3.2478040456966006</v>
      </c>
      <c r="MS12" s="34">
        <v>6.16</v>
      </c>
      <c r="MT12" s="34">
        <v>13.15</v>
      </c>
      <c r="MU12" s="34">
        <v>1.6</v>
      </c>
      <c r="MV12" s="34">
        <v>0.75</v>
      </c>
      <c r="MW12" s="34">
        <v>5.83</v>
      </c>
      <c r="MX12" s="34">
        <v>3.72</v>
      </c>
      <c r="MY12" s="66"/>
      <c r="MZ12" s="31" t="s">
        <v>14</v>
      </c>
      <c r="NA12" s="32" t="s">
        <v>5</v>
      </c>
      <c r="NB12" s="33">
        <v>5.5184272881717265</v>
      </c>
      <c r="NC12" s="33">
        <v>4.5267022907598102</v>
      </c>
      <c r="ND12" s="33">
        <v>6.7456430706928412</v>
      </c>
      <c r="NE12" s="33">
        <v>1.1639049696276567</v>
      </c>
      <c r="NF12" s="33">
        <v>5.3164672396432762</v>
      </c>
      <c r="NG12" s="34">
        <v>-0.14557979897015116</v>
      </c>
      <c r="NH12" s="34">
        <v>2.139998124859062</v>
      </c>
      <c r="NI12" s="34">
        <v>4.7999987862124414</v>
      </c>
      <c r="NJ12" s="34">
        <v>3.2478040456966006</v>
      </c>
      <c r="NK12" s="34">
        <v>6.16</v>
      </c>
      <c r="NL12" s="34">
        <v>4.7300000000000004</v>
      </c>
      <c r="NM12" s="34">
        <v>2.7</v>
      </c>
      <c r="NN12" s="34">
        <v>1.43</v>
      </c>
      <c r="NO12" s="34">
        <v>5.5</v>
      </c>
      <c r="NP12" s="34">
        <v>3.7</v>
      </c>
      <c r="NR12" s="31" t="s">
        <v>14</v>
      </c>
      <c r="NS12" s="32" t="s">
        <v>5</v>
      </c>
      <c r="NT12" s="33">
        <v>5.5184272881717265</v>
      </c>
      <c r="NU12" s="33">
        <v>4.5267022907598102</v>
      </c>
      <c r="NV12" s="33">
        <v>6.7456430706928412</v>
      </c>
      <c r="NW12" s="33">
        <v>1.1639049696276567</v>
      </c>
      <c r="NX12" s="33">
        <v>5.3164672396432762</v>
      </c>
      <c r="NY12" s="34">
        <v>-0.14557979897015116</v>
      </c>
      <c r="NZ12" s="34">
        <v>2.139998124859062</v>
      </c>
      <c r="OA12" s="34">
        <v>4.7999987862124414</v>
      </c>
      <c r="OB12" s="34">
        <v>3.2478040456966006</v>
      </c>
      <c r="OC12" s="34">
        <v>6.16</v>
      </c>
      <c r="OD12" s="34">
        <v>4.7299977590252098</v>
      </c>
      <c r="OE12" s="34">
        <v>2.8800004372012751</v>
      </c>
      <c r="OF12" s="34">
        <v>1.549999172549235</v>
      </c>
      <c r="OG12" s="34">
        <v>5.6400404271955864</v>
      </c>
      <c r="OH12" s="34">
        <v>3.7799361995905372</v>
      </c>
      <c r="OJ12" s="31" t="s">
        <v>14</v>
      </c>
      <c r="OK12" s="32" t="s">
        <v>5</v>
      </c>
      <c r="OL12" s="33">
        <v>5.5184272881717265</v>
      </c>
      <c r="OM12" s="33">
        <v>4.5267022907598102</v>
      </c>
      <c r="ON12" s="33">
        <v>6.7456430706928412</v>
      </c>
      <c r="OO12" s="33">
        <v>1.1639049696276567</v>
      </c>
      <c r="OP12" s="33">
        <v>5.3164672396432762</v>
      </c>
      <c r="OQ12" s="34">
        <v>-0.14557979897015116</v>
      </c>
      <c r="OR12" s="34">
        <v>2.139998124859062</v>
      </c>
      <c r="OS12" s="34">
        <v>4.7999987862124414</v>
      </c>
      <c r="OT12" s="34">
        <v>3.2478040456966006</v>
      </c>
      <c r="OU12" s="34">
        <v>6.16</v>
      </c>
      <c r="OV12" s="34">
        <v>4.7299977590252098</v>
      </c>
      <c r="OW12" s="34">
        <v>2.7000227428747792</v>
      </c>
      <c r="OX12" s="34">
        <v>1.4300483924593692</v>
      </c>
      <c r="OY12" s="34">
        <v>5.5000438369885387</v>
      </c>
      <c r="OZ12" s="34">
        <v>3.7000555615590542</v>
      </c>
      <c r="PB12" s="31" t="s">
        <v>14</v>
      </c>
      <c r="PC12" s="32" t="s">
        <v>5</v>
      </c>
      <c r="PD12" s="33">
        <v>5.5184272881717265</v>
      </c>
      <c r="PE12" s="33">
        <v>4.5267022907598102</v>
      </c>
      <c r="PF12" s="33">
        <v>6.7456430706928412</v>
      </c>
      <c r="PG12" s="33">
        <v>1.1639049696276567</v>
      </c>
      <c r="PH12" s="33">
        <v>5.3164672396432762</v>
      </c>
      <c r="PI12" s="34">
        <v>-0.14557979897015116</v>
      </c>
      <c r="PJ12" s="34">
        <v>2.139998124859062</v>
      </c>
      <c r="PK12" s="34">
        <v>4.7999987862124414</v>
      </c>
      <c r="PL12" s="34">
        <v>3.2478040456966006</v>
      </c>
      <c r="PM12" s="34">
        <v>6.16</v>
      </c>
      <c r="PN12" s="34">
        <v>4.7299977590252098</v>
      </c>
      <c r="PO12" s="34">
        <v>2.7000017235820053</v>
      </c>
      <c r="PP12" s="34">
        <v>1.4299975184136429</v>
      </c>
      <c r="PQ12" s="34">
        <v>5.5000174540952287</v>
      </c>
      <c r="PR12" s="34">
        <v>3.7001547309613017</v>
      </c>
      <c r="PT12" s="146" t="s">
        <v>14</v>
      </c>
      <c r="PU12" s="147" t="s">
        <v>5</v>
      </c>
      <c r="PV12" s="148">
        <v>5.5184272881717265</v>
      </c>
      <c r="PW12" s="148">
        <v>4.5267022907598102</v>
      </c>
      <c r="PX12" s="148">
        <v>6.7456430706928412</v>
      </c>
      <c r="PY12" s="148">
        <v>1.1639049696276567</v>
      </c>
      <c r="PZ12" s="148">
        <v>5.3164672396432762</v>
      </c>
      <c r="QA12" s="149">
        <v>-0.14557979897015116</v>
      </c>
      <c r="QB12" s="149">
        <v>2.139998124859062</v>
      </c>
      <c r="QC12" s="149">
        <v>4.7999987862124414</v>
      </c>
      <c r="QD12" s="149">
        <v>3.2474412161493493</v>
      </c>
      <c r="QE12" s="149">
        <v>4.9758832092496874</v>
      </c>
      <c r="QF12" s="149">
        <v>5.4091427753445629</v>
      </c>
      <c r="QG12" s="149">
        <v>4.1200074004331242</v>
      </c>
      <c r="QH12" s="149">
        <v>3.1298691696613758</v>
      </c>
      <c r="QI12" s="149">
        <v>3.8330250273640019</v>
      </c>
      <c r="QJ12" s="149">
        <v>4.2938068217873706</v>
      </c>
      <c r="QL12" s="31" t="s">
        <v>14</v>
      </c>
      <c r="QM12" s="32" t="s">
        <v>5</v>
      </c>
      <c r="QN12" s="33">
        <v>5.5184272881717265</v>
      </c>
      <c r="QO12" s="33">
        <v>4.5267022907598102</v>
      </c>
      <c r="QP12" s="33">
        <v>6.7456430706928412</v>
      </c>
      <c r="QQ12" s="33">
        <v>1.1639049696276567</v>
      </c>
      <c r="QR12" s="33">
        <v>5.3164672396432762</v>
      </c>
      <c r="QS12" s="34">
        <v>-0.13999578144368741</v>
      </c>
      <c r="QT12" s="34">
        <v>2.139998124859062</v>
      </c>
      <c r="QU12" s="34">
        <v>4.7961677692114364</v>
      </c>
      <c r="QV12" s="34">
        <v>3.2474299815816323</v>
      </c>
      <c r="QW12" s="34">
        <v>1.9426887650123348</v>
      </c>
      <c r="QX12" s="34">
        <v>4.9369133338957596</v>
      </c>
      <c r="QY12" s="34">
        <v>3.7106526778670599</v>
      </c>
      <c r="QZ12" s="34">
        <v>3.3167633145767326</v>
      </c>
      <c r="RA12" s="34">
        <v>3.8258329614019715</v>
      </c>
      <c r="RB12" s="34">
        <v>3.7831240598403184</v>
      </c>
      <c r="RD12" s="31" t="s">
        <v>14</v>
      </c>
      <c r="RE12" s="32" t="s">
        <v>5</v>
      </c>
      <c r="RF12" s="33">
        <v>5.5184272881717265</v>
      </c>
      <c r="RG12" s="33">
        <v>4.5267022907598102</v>
      </c>
      <c r="RH12" s="33">
        <v>6.7456430706928412</v>
      </c>
      <c r="RI12" s="33">
        <v>1.1639049696276567</v>
      </c>
      <c r="RJ12" s="33">
        <v>5.3164672396432762</v>
      </c>
      <c r="RK12" s="34">
        <v>-0.14557979897015116</v>
      </c>
      <c r="RL12" s="34">
        <v>2.139998124859062</v>
      </c>
      <c r="RM12" s="34">
        <v>4.7999987862124414</v>
      </c>
      <c r="RN12" s="34">
        <v>3.2478040456966006</v>
      </c>
      <c r="RO12" s="34">
        <v>6.16</v>
      </c>
      <c r="RP12" s="34">
        <v>4.7299977590252098</v>
      </c>
      <c r="RQ12" s="34">
        <v>6.3400702969227183</v>
      </c>
      <c r="RR12" s="34">
        <v>2.1299978652582752</v>
      </c>
      <c r="RS12" s="34">
        <v>6.1499887747439459</v>
      </c>
      <c r="RT12" s="34">
        <v>2.3700540687386678</v>
      </c>
      <c r="RV12" s="31" t="s">
        <v>14</v>
      </c>
      <c r="RW12" s="32" t="s">
        <v>5</v>
      </c>
      <c r="RX12" s="33">
        <v>5.5184272881717265</v>
      </c>
      <c r="RY12" s="33">
        <v>4.5267022907598102</v>
      </c>
      <c r="RZ12" s="33">
        <v>6.7456430706928412</v>
      </c>
      <c r="SA12" s="33">
        <v>1.1639049696276567</v>
      </c>
      <c r="SB12" s="33">
        <v>5.3164672396432762</v>
      </c>
      <c r="SC12" s="34">
        <v>-0.14557979897015116</v>
      </c>
      <c r="SD12" s="34">
        <v>2.139998124859062</v>
      </c>
      <c r="SE12" s="34">
        <v>4.7999987862124414</v>
      </c>
      <c r="SF12" s="34">
        <v>3.250001658871966</v>
      </c>
      <c r="SG12" s="34">
        <v>6.1599995326092625</v>
      </c>
      <c r="SH12" s="34">
        <v>4.7299977590252098</v>
      </c>
      <c r="SI12" s="34">
        <v>6.3399652004588916</v>
      </c>
      <c r="SJ12" s="34">
        <v>2.1299978652582752</v>
      </c>
      <c r="SK12" s="34">
        <v>6.1500855441926774</v>
      </c>
      <c r="SL12" s="34">
        <v>2.3699607452745823</v>
      </c>
      <c r="SN12" s="31" t="s">
        <v>14</v>
      </c>
      <c r="SO12" s="32" t="s">
        <v>5</v>
      </c>
      <c r="SP12" s="33">
        <v>5.5184272881717265</v>
      </c>
      <c r="SQ12" s="33">
        <v>4.5267022907598102</v>
      </c>
      <c r="SR12" s="33">
        <v>6.7456430706928412</v>
      </c>
      <c r="SS12" s="33">
        <v>1.1639049696276567</v>
      </c>
      <c r="ST12" s="33">
        <v>5.3164672396432762</v>
      </c>
      <c r="SU12" s="34">
        <v>-0.13999578144368741</v>
      </c>
      <c r="SV12" s="34">
        <v>2.139998124859062</v>
      </c>
      <c r="SW12" s="34">
        <v>4.7961677692114364</v>
      </c>
      <c r="SX12" s="34">
        <v>3.2474299815816337</v>
      </c>
      <c r="SY12" s="34">
        <v>1.9426887650123361</v>
      </c>
      <c r="SZ12" s="34">
        <v>5.0499938559391975</v>
      </c>
      <c r="TA12" s="34">
        <v>3.6998603404228212</v>
      </c>
      <c r="TB12" s="34">
        <v>3.3199985942018375</v>
      </c>
      <c r="TC12" s="34">
        <v>3.8299772258192091</v>
      </c>
      <c r="TD12" s="34">
        <v>3.7799605299811279</v>
      </c>
      <c r="TF12" s="31" t="s">
        <v>14</v>
      </c>
      <c r="TG12" s="32" t="s">
        <v>5</v>
      </c>
      <c r="TH12" s="33">
        <v>5.5184272881717265</v>
      </c>
      <c r="TI12" s="33">
        <v>4.5267022907598102</v>
      </c>
      <c r="TJ12" s="33">
        <v>6.7456430706928412</v>
      </c>
      <c r="TK12" s="33">
        <v>1.1639049696276567</v>
      </c>
      <c r="TL12" s="33">
        <v>5.3164672396432762</v>
      </c>
      <c r="TM12" s="34">
        <v>-0.13999578144368741</v>
      </c>
      <c r="TN12" s="34">
        <v>2.139998124859062</v>
      </c>
      <c r="TO12" s="34">
        <v>4.7961677692114364</v>
      </c>
      <c r="TP12" s="34">
        <v>3.2474299815816337</v>
      </c>
      <c r="TQ12" s="34">
        <v>1.9426887650123348</v>
      </c>
      <c r="TR12" s="34">
        <v>4.6394078225815463</v>
      </c>
      <c r="TS12" s="34">
        <v>4.1013428097565594</v>
      </c>
      <c r="TT12" s="34">
        <v>2.7151064462061356</v>
      </c>
      <c r="TU12" s="34">
        <v>3.70551969243418</v>
      </c>
      <c r="TV12" s="34">
        <v>3.8002594161851562</v>
      </c>
      <c r="TX12" s="31" t="s">
        <v>14</v>
      </c>
      <c r="TY12" s="32" t="s">
        <v>5</v>
      </c>
      <c r="TZ12" s="33">
        <v>5.5184272881717265</v>
      </c>
      <c r="UA12" s="33">
        <v>4.5267022907598102</v>
      </c>
      <c r="UB12" s="33">
        <v>6.7456430706928412</v>
      </c>
      <c r="UC12" s="33">
        <v>1.1639049696276567</v>
      </c>
      <c r="UD12" s="33">
        <v>5.3164672396432762</v>
      </c>
      <c r="UE12" s="34">
        <v>-0.13999578144368741</v>
      </c>
      <c r="UF12" s="34">
        <v>2.139998124859062</v>
      </c>
      <c r="UG12" s="34">
        <v>4.7961677692114364</v>
      </c>
      <c r="UH12" s="34">
        <v>3.2474299815816337</v>
      </c>
      <c r="UI12" s="34">
        <v>1.9426887650123348</v>
      </c>
      <c r="UJ12" s="34">
        <v>4.0001962431360738</v>
      </c>
      <c r="UK12" s="34">
        <v>3.8566848498662551</v>
      </c>
      <c r="UL12" s="34">
        <v>2.6008423226540458</v>
      </c>
      <c r="UM12" s="34">
        <v>3.7272495388311739</v>
      </c>
      <c r="UN12" s="34">
        <v>3.7956077729037361</v>
      </c>
      <c r="UO12" s="34">
        <v>3.812831450311279</v>
      </c>
      <c r="UQ12" s="31" t="s">
        <v>14</v>
      </c>
      <c r="UR12" s="32" t="s">
        <v>5</v>
      </c>
      <c r="US12" s="33">
        <v>5.5184272881717265</v>
      </c>
      <c r="UT12" s="33">
        <v>4.5267022907598102</v>
      </c>
      <c r="UU12" s="33">
        <v>6.7456430706928412</v>
      </c>
      <c r="UV12" s="33">
        <v>1.1639049696276567</v>
      </c>
      <c r="UW12" s="33">
        <v>5.3164672396432762</v>
      </c>
      <c r="UX12" s="34">
        <v>-0.13999578144368741</v>
      </c>
      <c r="UY12" s="34">
        <v>2.139998124859062</v>
      </c>
      <c r="UZ12" s="34">
        <v>4.7961677692114364</v>
      </c>
      <c r="VA12" s="34">
        <v>3.2474299815816337</v>
      </c>
      <c r="VB12" s="34">
        <v>1.9426887650123348</v>
      </c>
      <c r="VC12" s="34">
        <v>4.0001962431360738</v>
      </c>
      <c r="VD12" s="34">
        <v>3.8566848498662551</v>
      </c>
      <c r="VE12" s="34">
        <v>2.6032619971547746</v>
      </c>
      <c r="VF12" s="34">
        <v>3.7231484226298193</v>
      </c>
      <c r="VG12" s="34">
        <v>3.7812088340558176</v>
      </c>
      <c r="VH12" s="34">
        <v>3.7896877062876655</v>
      </c>
      <c r="VJ12" s="199" t="s">
        <v>14</v>
      </c>
      <c r="VK12" s="200" t="s">
        <v>5</v>
      </c>
      <c r="VL12" s="33">
        <v>5.5184272881717265</v>
      </c>
      <c r="VM12" s="33">
        <v>4.5267022907598102</v>
      </c>
      <c r="VN12" s="33">
        <v>6.7456430706928412</v>
      </c>
      <c r="VO12" s="33">
        <v>1.1639049696276567</v>
      </c>
      <c r="VP12" s="33">
        <v>5.3164672396432762</v>
      </c>
      <c r="VQ12" s="34">
        <v>-0.13999578144368741</v>
      </c>
      <c r="VR12" s="34">
        <v>2.139998124859062</v>
      </c>
      <c r="VS12" s="34">
        <v>4.7961677692114364</v>
      </c>
      <c r="VT12" s="34">
        <v>3.2474299815816337</v>
      </c>
      <c r="VU12" s="34">
        <v>1.9426887650123348</v>
      </c>
      <c r="VV12" s="34">
        <v>4.4228526048983809</v>
      </c>
      <c r="VW12" s="34">
        <v>3.7027938082811858</v>
      </c>
      <c r="VX12" s="34">
        <v>2.4952180738284824</v>
      </c>
      <c r="VY12" s="34">
        <v>3.9399534471287865</v>
      </c>
      <c r="VZ12" s="34">
        <v>3.7340089922249575</v>
      </c>
      <c r="WA12" s="34">
        <v>3.7429897366392026</v>
      </c>
      <c r="WB12" s="70"/>
      <c r="WC12" s="199" t="s">
        <v>14</v>
      </c>
      <c r="WD12" s="200" t="s">
        <v>5</v>
      </c>
      <c r="WE12" s="33">
        <v>5.5184272881717265</v>
      </c>
      <c r="WF12" s="33">
        <v>4.5267022907598102</v>
      </c>
      <c r="WG12" s="33">
        <v>6.7456430706928412</v>
      </c>
      <c r="WH12" s="33">
        <v>1.1639049696276567</v>
      </c>
      <c r="WI12" s="33">
        <v>5.3164672396432762</v>
      </c>
      <c r="WJ12" s="34">
        <v>-0.13999578144368741</v>
      </c>
      <c r="WK12" s="34">
        <v>2.139998124859062</v>
      </c>
      <c r="WL12" s="34">
        <v>4.7961677692114364</v>
      </c>
      <c r="WM12" s="34">
        <v>3.2474299815816337</v>
      </c>
      <c r="WN12" s="34">
        <v>1.9426186520931594</v>
      </c>
      <c r="WO12" s="34">
        <v>4.9943453968687805</v>
      </c>
      <c r="WP12" s="34">
        <v>3.5820583639006429</v>
      </c>
      <c r="WQ12" s="34">
        <v>2.4473666708580737</v>
      </c>
      <c r="WR12" s="34">
        <v>3.9412584434043225</v>
      </c>
      <c r="WS12" s="34">
        <v>3.7526663004369993</v>
      </c>
      <c r="WT12" s="34">
        <v>3.7642338161891615</v>
      </c>
      <c r="WU12" s="210"/>
      <c r="WV12" s="214">
        <f t="shared" si="3"/>
        <v>1.3049962755360411E-3</v>
      </c>
      <c r="WW12" s="214">
        <f t="shared" si="3"/>
        <v>1.8657308212041812E-2</v>
      </c>
      <c r="WX12" s="214">
        <f t="shared" si="3"/>
        <v>2.1244079549958883E-2</v>
      </c>
      <c r="XB12" s="199" t="s">
        <v>14</v>
      </c>
      <c r="XC12" s="200" t="s">
        <v>5</v>
      </c>
      <c r="XD12" s="33">
        <v>5.5184272881717265</v>
      </c>
      <c r="XE12" s="33">
        <v>4.5267022907598102</v>
      </c>
      <c r="XF12" s="33">
        <v>6.7456430706928412</v>
      </c>
      <c r="XG12" s="33">
        <v>1.1639049696276567</v>
      </c>
      <c r="XH12" s="33">
        <v>5.3164672396432762</v>
      </c>
      <c r="XI12" s="34">
        <v>-0.13999578144368741</v>
      </c>
      <c r="XJ12" s="34">
        <v>2.139998124859062</v>
      </c>
      <c r="XK12" s="34">
        <v>4.7961677692114364</v>
      </c>
      <c r="XL12" s="34">
        <v>3.2474299815816337</v>
      </c>
      <c r="XM12" s="34">
        <v>1.9426186520931594</v>
      </c>
      <c r="XN12" s="34">
        <v>4.9943453968687805</v>
      </c>
      <c r="XO12" s="34">
        <v>3.5820583639006429</v>
      </c>
      <c r="XP12" s="34">
        <v>2.4473666708580737</v>
      </c>
      <c r="XQ12" s="34">
        <v>3.9412584434043225</v>
      </c>
      <c r="XR12" s="34">
        <v>3.7526663004369993</v>
      </c>
      <c r="XS12" s="34">
        <v>3.7642338161891615</v>
      </c>
      <c r="XU12" s="199" t="s">
        <v>14</v>
      </c>
      <c r="XV12" s="200" t="s">
        <v>5</v>
      </c>
      <c r="XW12" s="33">
        <v>5.5184272881717265</v>
      </c>
      <c r="XX12" s="33">
        <v>4.5267022907598102</v>
      </c>
      <c r="XY12" s="33">
        <v>6.7456430706928412</v>
      </c>
      <c r="XZ12" s="33">
        <v>1.1639049696276567</v>
      </c>
      <c r="YA12" s="33">
        <v>5.3164672396432762</v>
      </c>
      <c r="YB12" s="34">
        <v>-0.13999578144368741</v>
      </c>
      <c r="YC12" s="34">
        <v>2.139998124859062</v>
      </c>
      <c r="YD12" s="34">
        <v>4.7961677692114364</v>
      </c>
      <c r="YE12" s="34">
        <v>3.2474299815816337</v>
      </c>
      <c r="YF12" s="34">
        <v>1.9426186520931594</v>
      </c>
      <c r="YG12" s="34">
        <v>4.9943453968687805</v>
      </c>
      <c r="YH12" s="34">
        <v>3.5820583639006429</v>
      </c>
      <c r="YI12" s="34">
        <v>2.4473666708580737</v>
      </c>
      <c r="YJ12" s="34">
        <v>3.9412584434043225</v>
      </c>
      <c r="YK12" s="34">
        <v>3.7526663004369993</v>
      </c>
      <c r="YL12" s="34">
        <v>3.7642338161891615</v>
      </c>
      <c r="YN12" s="199" t="s">
        <v>14</v>
      </c>
      <c r="YO12" s="200" t="s">
        <v>5</v>
      </c>
      <c r="YP12" s="33">
        <v>5.5184272881717265</v>
      </c>
      <c r="YQ12" s="33">
        <v>4.5267022907598102</v>
      </c>
      <c r="YR12" s="33">
        <v>6.7456430706928412</v>
      </c>
      <c r="YS12" s="33">
        <v>1.1639049696276567</v>
      </c>
      <c r="YT12" s="33">
        <v>5.3164672396432762</v>
      </c>
      <c r="YU12" s="34">
        <v>-0.13999578144368741</v>
      </c>
      <c r="YV12" s="34">
        <v>2.139998124859062</v>
      </c>
      <c r="YW12" s="34">
        <v>4.7961677692114364</v>
      </c>
      <c r="YX12" s="34">
        <v>3.2474299815816337</v>
      </c>
      <c r="YY12" s="34">
        <v>1.9426186520931594</v>
      </c>
      <c r="YZ12" s="34">
        <v>4.9900009926791711</v>
      </c>
      <c r="ZA12" s="34">
        <v>3.5800011507571554</v>
      </c>
      <c r="ZB12" s="34">
        <v>2.4499936018288508</v>
      </c>
      <c r="ZC12" s="34">
        <v>3.8400151283206441</v>
      </c>
      <c r="ZD12" s="34">
        <v>3.719997027569292</v>
      </c>
      <c r="ZE12" s="34">
        <v>3.7299631264209836</v>
      </c>
      <c r="ZG12" s="231">
        <f t="shared" si="4"/>
        <v>-9.9938318808142412E-2</v>
      </c>
      <c r="ZH12" s="231">
        <f t="shared" si="4"/>
        <v>-1.4011964655665565E-2</v>
      </c>
      <c r="ZI12" s="231">
        <f t="shared" si="4"/>
        <v>-1.3026610218219048E-2</v>
      </c>
      <c r="ZJ12" s="231"/>
      <c r="ZK12" s="199" t="s">
        <v>14</v>
      </c>
      <c r="ZL12" s="200" t="s">
        <v>5</v>
      </c>
      <c r="ZM12" s="33">
        <v>5.5184272881717265</v>
      </c>
      <c r="ZN12" s="33">
        <v>4.5267022907598102</v>
      </c>
      <c r="ZO12" s="33">
        <v>6.7456430706928412</v>
      </c>
      <c r="ZP12" s="33">
        <v>1.1639049696276567</v>
      </c>
      <c r="ZQ12" s="33">
        <v>5.3164672396432762</v>
      </c>
      <c r="ZR12" s="34">
        <v>-0.13999578144368741</v>
      </c>
      <c r="ZS12" s="34">
        <v>2.139998124859062</v>
      </c>
      <c r="ZT12" s="34">
        <v>4.7961677692114364</v>
      </c>
      <c r="ZU12" s="34">
        <v>3.2474299815816337</v>
      </c>
      <c r="ZV12" s="34">
        <v>1.9426186520931594</v>
      </c>
      <c r="ZW12" s="34">
        <v>4.9900009926791711</v>
      </c>
      <c r="ZX12" s="34">
        <v>3.5800011507571554</v>
      </c>
      <c r="ZY12" s="34">
        <v>2.4499936018288508</v>
      </c>
      <c r="ZZ12" s="34">
        <v>3.8400151283206441</v>
      </c>
      <c r="AAA12" s="34">
        <v>3.719997027569292</v>
      </c>
      <c r="AAB12" s="34">
        <v>3.7299631264209836</v>
      </c>
      <c r="AAJ12" s="199" t="s">
        <v>14</v>
      </c>
      <c r="AAK12" s="200" t="s">
        <v>5</v>
      </c>
      <c r="AAL12" s="33">
        <v>5.5184272881717265</v>
      </c>
      <c r="AAM12" s="33">
        <v>4.5267022907598102</v>
      </c>
      <c r="AAN12" s="33">
        <v>6.7456430706928412</v>
      </c>
      <c r="AAO12" s="33">
        <v>1.1639049696276567</v>
      </c>
      <c r="AAP12" s="33">
        <v>5.3164672396432762</v>
      </c>
      <c r="AAQ12" s="34">
        <v>-0.13999578144368741</v>
      </c>
      <c r="AAR12" s="34">
        <v>2.139998124859062</v>
      </c>
      <c r="AAS12" s="34">
        <v>4.7961677692114364</v>
      </c>
      <c r="AAT12" s="34">
        <v>3.2474299815816337</v>
      </c>
      <c r="AAU12" s="34">
        <v>1.9426186520931594</v>
      </c>
      <c r="AAV12" s="34">
        <v>4.9900009926791711</v>
      </c>
      <c r="AAW12" s="34">
        <v>3.5799902327575666</v>
      </c>
      <c r="AAX12" s="34">
        <v>2.4400118687668595</v>
      </c>
      <c r="AAY12" s="34">
        <v>3.8400151283206441</v>
      </c>
      <c r="AAZ12" s="34">
        <v>3.719997027569292</v>
      </c>
      <c r="ABA12" s="34">
        <v>3.7299631264209836</v>
      </c>
      <c r="ABI12" s="231">
        <f t="shared" si="6"/>
        <v>-5.5206205061622882E-2</v>
      </c>
      <c r="ABJ12" s="231">
        <f t="shared" si="5"/>
        <v>-9.9938318808142412E-2</v>
      </c>
      <c r="ABK12" s="231">
        <f t="shared" si="5"/>
        <v>-1.4011964655665565E-2</v>
      </c>
      <c r="ABL12" s="231">
        <f t="shared" si="5"/>
        <v>-1.3026610218219048E-2</v>
      </c>
      <c r="ABN12" s="199" t="s">
        <v>14</v>
      </c>
      <c r="ABO12" s="200" t="s">
        <v>5</v>
      </c>
      <c r="ABP12" s="33">
        <v>5.5184272881717265</v>
      </c>
      <c r="ABQ12" s="33">
        <v>4.5267022907598102</v>
      </c>
      <c r="ABR12" s="33">
        <v>6.7456430706928412</v>
      </c>
      <c r="ABS12" s="33">
        <v>1.1639049696276567</v>
      </c>
      <c r="ABT12" s="33">
        <v>5.3164672396432762</v>
      </c>
      <c r="ABU12" s="34">
        <v>-0.13999578144368741</v>
      </c>
      <c r="ABV12" s="34">
        <v>2.139998124859062</v>
      </c>
      <c r="ABW12" s="34">
        <v>4.7961677692114364</v>
      </c>
      <c r="ABX12" s="34">
        <v>3.2474299815816337</v>
      </c>
      <c r="ABY12" s="34">
        <v>1.9426186520931594</v>
      </c>
      <c r="ABZ12" s="34">
        <v>4.9900009926791711</v>
      </c>
      <c r="ACA12" s="34">
        <v>3.5800011507571554</v>
      </c>
      <c r="ACB12" s="34">
        <v>2.4399905302850726</v>
      </c>
      <c r="ACC12" s="34">
        <v>3.8399682257780796</v>
      </c>
      <c r="ACD12" s="34">
        <v>3.7200646864372402</v>
      </c>
      <c r="ACE12" s="34">
        <v>3.7299444549534968</v>
      </c>
      <c r="ACG12" s="199" t="s">
        <v>14</v>
      </c>
      <c r="ACH12" s="200" t="s">
        <v>5</v>
      </c>
      <c r="ACI12" s="33">
        <v>5.5184272881717265</v>
      </c>
      <c r="ACJ12" s="33">
        <v>4.5267022907598102</v>
      </c>
      <c r="ACK12" s="33">
        <v>6.7456430706928412</v>
      </c>
      <c r="ACL12" s="33">
        <v>1.1639049696276567</v>
      </c>
      <c r="ACM12" s="33">
        <v>5.3164672396432762</v>
      </c>
      <c r="ACN12" s="34">
        <v>-0.13999578144368741</v>
      </c>
      <c r="ACO12" s="34">
        <v>2.139998124859062</v>
      </c>
      <c r="ACP12" s="34">
        <v>4.7961677692114364</v>
      </c>
      <c r="ACQ12" s="34">
        <v>3.2474299815816337</v>
      </c>
      <c r="ACR12" s="34">
        <v>1.9426186520931594</v>
      </c>
      <c r="ACS12" s="34">
        <v>4.9900009926791711</v>
      </c>
      <c r="ACT12" s="34">
        <v>3.5800011507571554</v>
      </c>
      <c r="ACU12" s="34">
        <v>2.4499936018288508</v>
      </c>
      <c r="ACV12" s="34">
        <v>3.8400151283206441</v>
      </c>
      <c r="ACW12" s="34">
        <v>3.719997027569292</v>
      </c>
      <c r="ACX12" s="34">
        <v>3.7299631264209836</v>
      </c>
    </row>
    <row r="13" spans="1:778" x14ac:dyDescent="0.3">
      <c r="A13" s="31" t="s">
        <v>15</v>
      </c>
      <c r="B13" s="32" t="s">
        <v>5</v>
      </c>
      <c r="C13" s="33">
        <v>8.8596130244172109</v>
      </c>
      <c r="D13" s="33">
        <v>9.125090529369146</v>
      </c>
      <c r="E13" s="33">
        <v>5.2846646139677151</v>
      </c>
      <c r="F13" s="33">
        <v>4.1202249567976086</v>
      </c>
      <c r="G13" s="33">
        <v>5.070728118708189</v>
      </c>
      <c r="H13" s="34">
        <v>4.4772556553027663</v>
      </c>
      <c r="I13" s="34">
        <v>6.1544895225733569</v>
      </c>
      <c r="J13" s="34">
        <v>6.9999770818506306</v>
      </c>
      <c r="K13" s="34">
        <v>7.0897793657303794</v>
      </c>
      <c r="L13" s="34">
        <v>7.1204116271326532</v>
      </c>
      <c r="M13" s="34">
        <v>7.1258625923419165</v>
      </c>
      <c r="N13" s="34">
        <v>7.3486834223959203</v>
      </c>
      <c r="O13" s="34">
        <v>7.422891485569326</v>
      </c>
      <c r="Q13" s="31" t="s">
        <v>15</v>
      </c>
      <c r="R13" s="32" t="s">
        <v>5</v>
      </c>
      <c r="S13" s="33">
        <v>8.8596130244172109</v>
      </c>
      <c r="T13" s="33">
        <v>9.125090529369146</v>
      </c>
      <c r="U13" s="33">
        <v>5.2846646139677151</v>
      </c>
      <c r="V13" s="33">
        <v>4.1202249567976086</v>
      </c>
      <c r="W13" s="33">
        <v>5.070728118708189</v>
      </c>
      <c r="X13" s="34">
        <v>4.4772556553027663</v>
      </c>
      <c r="Y13" s="34">
        <v>6.1533967752087033</v>
      </c>
      <c r="Z13" s="34">
        <v>6.9147855453568887</v>
      </c>
      <c r="AA13" s="34">
        <v>6.8503297644936678</v>
      </c>
      <c r="AB13" s="34">
        <v>7.0900000000000087</v>
      </c>
      <c r="AC13" s="34">
        <v>7.2000000000000135</v>
      </c>
      <c r="AD13" s="34">
        <v>7.3099999999999961</v>
      </c>
      <c r="AE13" s="34">
        <v>7.3799999999999821</v>
      </c>
      <c r="AF13" s="34">
        <v>7.4500000000000055</v>
      </c>
      <c r="AH13" s="31" t="s">
        <v>15</v>
      </c>
      <c r="AI13" s="32" t="s">
        <v>5</v>
      </c>
      <c r="AJ13" s="33">
        <v>8.8596130244172109</v>
      </c>
      <c r="AK13" s="33">
        <v>9.125090529369146</v>
      </c>
      <c r="AL13" s="33">
        <v>5.2846646139677151</v>
      </c>
      <c r="AM13" s="33">
        <v>4.1202249567976086</v>
      </c>
      <c r="AN13" s="33">
        <v>5.070728118708189</v>
      </c>
      <c r="AO13" s="34">
        <v>4.4772556553027663</v>
      </c>
      <c r="AP13" s="34">
        <v>6.1545223991199549</v>
      </c>
      <c r="AQ13" s="34">
        <v>6.7900261483615338</v>
      </c>
      <c r="AR13" s="34">
        <v>6.7099945622620965</v>
      </c>
      <c r="AS13" s="34">
        <v>6.9099990379111915</v>
      </c>
      <c r="AT13" s="34">
        <v>7.1099895341515378</v>
      </c>
      <c r="AU13" s="34">
        <v>7.1599995822886626</v>
      </c>
      <c r="AV13" s="34">
        <v>7.2499766340547609</v>
      </c>
      <c r="AW13" s="34">
        <v>7.2999835001320577</v>
      </c>
      <c r="AY13" s="31" t="s">
        <v>15</v>
      </c>
      <c r="AZ13" s="32" t="s">
        <v>5</v>
      </c>
      <c r="BA13" s="33">
        <v>8.8596130244172109</v>
      </c>
      <c r="BB13" s="33">
        <v>9.125090529369146</v>
      </c>
      <c r="BC13" s="33">
        <v>5.2846646139677151</v>
      </c>
      <c r="BD13" s="33">
        <v>4.1202249567976086</v>
      </c>
      <c r="BE13" s="33">
        <v>5.070728118708189</v>
      </c>
      <c r="BF13" s="34">
        <v>4.4772556553027663</v>
      </c>
      <c r="BG13" s="34">
        <v>6.154333233169325</v>
      </c>
      <c r="BH13" s="34">
        <v>6.7500123107588621</v>
      </c>
      <c r="BI13" s="34">
        <v>6.5700020859728312</v>
      </c>
      <c r="BJ13" s="34">
        <v>6.7400069147821142</v>
      </c>
      <c r="BK13" s="34">
        <v>6.9099970159684005</v>
      </c>
      <c r="BL13" s="34">
        <v>6.99</v>
      </c>
      <c r="BM13" s="34">
        <v>7.01</v>
      </c>
      <c r="BN13" s="34">
        <v>7.02</v>
      </c>
      <c r="BP13" s="31" t="s">
        <v>15</v>
      </c>
      <c r="BQ13" s="32" t="s">
        <v>5</v>
      </c>
      <c r="BR13" s="33">
        <v>8.8596130244172109</v>
      </c>
      <c r="BS13" s="33">
        <v>9.125090529369146</v>
      </c>
      <c r="BT13" s="33">
        <v>5.2846646139677151</v>
      </c>
      <c r="BU13" s="33">
        <v>4.1202249567976086</v>
      </c>
      <c r="BV13" s="33">
        <v>5.070728118708189</v>
      </c>
      <c r="BW13" s="34">
        <v>4.4772556553027663</v>
      </c>
      <c r="BX13" s="34">
        <v>6.1499854356898567</v>
      </c>
      <c r="BY13" s="34">
        <v>6.6699290281517989</v>
      </c>
      <c r="BZ13" s="34">
        <v>6.5299825963140279</v>
      </c>
      <c r="CA13" s="34">
        <v>6.7000054783364504</v>
      </c>
      <c r="CB13" s="34">
        <v>6.9500002554395905</v>
      </c>
      <c r="CC13" s="34">
        <v>7.0500131362105662</v>
      </c>
      <c r="CD13" s="34">
        <v>7.0699811716755505</v>
      </c>
      <c r="CE13" s="34">
        <v>7.1000189832836753</v>
      </c>
      <c r="CG13" s="31" t="s">
        <v>15</v>
      </c>
      <c r="CH13" s="32" t="s">
        <v>5</v>
      </c>
      <c r="CI13" s="33">
        <v>8.8596130244172109</v>
      </c>
      <c r="CJ13" s="33">
        <v>9.125090529369146</v>
      </c>
      <c r="CK13" s="33">
        <v>5.2846646139677151</v>
      </c>
      <c r="CL13" s="33">
        <v>4.1202249567976086</v>
      </c>
      <c r="CM13" s="33">
        <v>5.070728118708189</v>
      </c>
      <c r="CN13" s="34">
        <v>4.4772556553027663</v>
      </c>
      <c r="CO13" s="34">
        <v>6.1499854356898567</v>
      </c>
      <c r="CP13" s="34">
        <v>6.6698588066517184</v>
      </c>
      <c r="CQ13" s="34">
        <v>5.459191584028189</v>
      </c>
      <c r="CR13" s="34">
        <v>5.7620316843600916</v>
      </c>
      <c r="CS13" s="34">
        <v>5.9399991561502219</v>
      </c>
      <c r="CT13" s="34">
        <v>6.170003798294573</v>
      </c>
      <c r="CU13" s="34">
        <v>6.3699538761173358</v>
      </c>
      <c r="CV13" s="34">
        <v>6.4600073274601897</v>
      </c>
      <c r="CW13" s="71"/>
      <c r="CX13" s="31" t="s">
        <v>15</v>
      </c>
      <c r="CY13" s="32" t="s">
        <v>5</v>
      </c>
      <c r="CZ13" s="33">
        <v>8.8596130244172109</v>
      </c>
      <c r="DA13" s="33">
        <v>9.125090529369146</v>
      </c>
      <c r="DB13" s="33">
        <v>5.2846646139677151</v>
      </c>
      <c r="DC13" s="33">
        <v>4.1202249567976086</v>
      </c>
      <c r="DD13" s="33">
        <v>5.070728118708189</v>
      </c>
      <c r="DE13" s="34">
        <v>4.4772556553027663</v>
      </c>
      <c r="DF13" s="34">
        <v>6.1499854356898567</v>
      </c>
      <c r="DG13" s="34">
        <v>6.6698588066517184</v>
      </c>
      <c r="DH13" s="34">
        <v>5.3922658863604589</v>
      </c>
      <c r="DI13" s="34">
        <v>5.6233150055897907</v>
      </c>
      <c r="DJ13" s="34">
        <v>5.8214677557544263</v>
      </c>
      <c r="DK13" s="34">
        <v>6.1429189214083779</v>
      </c>
      <c r="DL13" s="34">
        <v>6.2414589330182695</v>
      </c>
      <c r="DM13" s="34">
        <v>6.2782757929397155</v>
      </c>
      <c r="DO13" s="31" t="s">
        <v>15</v>
      </c>
      <c r="DP13" s="32" t="s">
        <v>5</v>
      </c>
      <c r="DQ13" s="33">
        <v>8.8596130244172109</v>
      </c>
      <c r="DR13" s="33">
        <v>9.125090529369146</v>
      </c>
      <c r="DS13" s="33">
        <v>5.2846646139677151</v>
      </c>
      <c r="DT13" s="33">
        <v>4.1202249567976086</v>
      </c>
      <c r="DU13" s="33">
        <v>5.070728118708189</v>
      </c>
      <c r="DV13" s="34">
        <v>4.4772556553027663</v>
      </c>
      <c r="DW13" s="34">
        <v>6.1499854356898567</v>
      </c>
      <c r="DX13" s="34">
        <v>6.6698588066517184</v>
      </c>
      <c r="DY13" s="34">
        <v>5.4002465664489563</v>
      </c>
      <c r="DZ13" s="34">
        <v>5.7906796852531528</v>
      </c>
      <c r="EA13" s="34">
        <v>5.9694831053519408</v>
      </c>
      <c r="EB13" s="34">
        <v>6.1996857142506059</v>
      </c>
      <c r="EC13" s="34">
        <v>6.4517368049378945</v>
      </c>
      <c r="ED13" s="34">
        <v>6.5102360999835298</v>
      </c>
      <c r="EF13" s="31" t="s">
        <v>15</v>
      </c>
      <c r="EG13" s="32" t="s">
        <v>5</v>
      </c>
      <c r="EH13" s="33">
        <v>8.8596130244172109</v>
      </c>
      <c r="EI13" s="33">
        <v>9.125090529369146</v>
      </c>
      <c r="EJ13" s="33">
        <v>5.2846646139677151</v>
      </c>
      <c r="EK13" s="33">
        <v>4.1202249567976086</v>
      </c>
      <c r="EL13" s="33">
        <v>5.070728118708189</v>
      </c>
      <c r="EM13" s="34">
        <v>4.4772556553027663</v>
      </c>
      <c r="EN13" s="34">
        <v>6.1499854356898567</v>
      </c>
      <c r="EO13" s="34">
        <v>6.6699909717243173</v>
      </c>
      <c r="EP13" s="34">
        <v>5.4000142852912063</v>
      </c>
      <c r="EQ13" s="34">
        <v>5.760004451687621</v>
      </c>
      <c r="ER13" s="34">
        <v>5.9700034668888691</v>
      </c>
      <c r="ES13" s="34">
        <v>6.199992331092318</v>
      </c>
      <c r="ET13" s="34">
        <v>6.3794621830457032</v>
      </c>
      <c r="EU13" s="34">
        <v>6.4807874772613303</v>
      </c>
      <c r="EW13" s="31" t="s">
        <v>15</v>
      </c>
      <c r="EX13" s="32" t="s">
        <v>5</v>
      </c>
      <c r="EY13" s="33">
        <v>8.8596130244172109</v>
      </c>
      <c r="EZ13" s="33">
        <v>9.125090529369146</v>
      </c>
      <c r="FA13" s="33">
        <v>5.2846646139677151</v>
      </c>
      <c r="FB13" s="33">
        <v>4.1202249567976086</v>
      </c>
      <c r="FC13" s="33">
        <v>5.070728118708189</v>
      </c>
      <c r="FD13" s="34">
        <v>4.4772556553027663</v>
      </c>
      <c r="FE13" s="34">
        <v>6.1499854356898567</v>
      </c>
      <c r="FF13" s="34">
        <v>6.6699909717243173</v>
      </c>
      <c r="FG13" s="34">
        <v>4.6509075515185145</v>
      </c>
      <c r="FH13" s="34">
        <v>5.4492931189662102</v>
      </c>
      <c r="FI13" s="34">
        <v>5.9694655604821492</v>
      </c>
      <c r="FJ13" s="34">
        <v>6.2025194825767329</v>
      </c>
      <c r="FK13" s="34">
        <v>6.3603127519063207</v>
      </c>
      <c r="FL13" s="34">
        <v>6.4471025988039514</v>
      </c>
      <c r="FN13" s="31" t="s">
        <v>15</v>
      </c>
      <c r="FO13" s="32" t="s">
        <v>5</v>
      </c>
      <c r="FP13" s="33">
        <v>8.8596130244172109</v>
      </c>
      <c r="FQ13" s="33">
        <v>9.125090529369146</v>
      </c>
      <c r="FR13" s="33">
        <v>5.2846646139677151</v>
      </c>
      <c r="FS13" s="33">
        <v>4.1202249567976086</v>
      </c>
      <c r="FT13" s="33">
        <v>5.070728118708189</v>
      </c>
      <c r="FU13" s="34">
        <v>4.4772556553027663</v>
      </c>
      <c r="FV13" s="34">
        <v>6.1499854356898567</v>
      </c>
      <c r="FW13" s="34">
        <v>6.6699909717243173</v>
      </c>
      <c r="FX13" s="34">
        <v>4.6500074620321925</v>
      </c>
      <c r="FY13" s="34">
        <v>5.450005868067521</v>
      </c>
      <c r="FZ13" s="34">
        <v>5.9700290868619703</v>
      </c>
      <c r="GA13" s="34">
        <v>6.1999157311809654</v>
      </c>
      <c r="GB13" s="34">
        <v>6.3603127519063207</v>
      </c>
      <c r="GC13" s="34">
        <v>6.38</v>
      </c>
      <c r="GE13" s="31" t="s">
        <v>15</v>
      </c>
      <c r="GF13" s="32" t="s">
        <v>5</v>
      </c>
      <c r="GG13" s="33">
        <v>8.8596130244172109</v>
      </c>
      <c r="GH13" s="33">
        <v>9.125090529369146</v>
      </c>
      <c r="GI13" s="33">
        <v>5.2846646139677151</v>
      </c>
      <c r="GJ13" s="33">
        <v>4.1202249567976086</v>
      </c>
      <c r="GK13" s="33">
        <v>5.070728118708189</v>
      </c>
      <c r="GL13" s="34">
        <v>4.4772556553027663</v>
      </c>
      <c r="GM13" s="34">
        <v>6.1499854356898567</v>
      </c>
      <c r="GN13" s="34">
        <v>6.6699909717243173</v>
      </c>
      <c r="GO13" s="34">
        <v>4.6500074620321925</v>
      </c>
      <c r="GP13" s="34">
        <v>5.450005868067521</v>
      </c>
      <c r="GQ13" s="34">
        <v>5.9700290868619703</v>
      </c>
      <c r="GR13" s="84">
        <v>6.1999917568488883</v>
      </c>
      <c r="GS13" s="84">
        <v>6.3699823439855408</v>
      </c>
      <c r="GT13" s="84">
        <v>6.4500998844114577</v>
      </c>
      <c r="GV13" s="31" t="s">
        <v>15</v>
      </c>
      <c r="GW13" s="32" t="s">
        <v>5</v>
      </c>
      <c r="GX13" s="33">
        <v>8.8596130244172109</v>
      </c>
      <c r="GY13" s="33">
        <v>9.125090529369146</v>
      </c>
      <c r="GZ13" s="33">
        <v>5.2846646139677151</v>
      </c>
      <c r="HA13" s="33">
        <v>4.1202249567976086</v>
      </c>
      <c r="HB13" s="33">
        <v>5.070728118708189</v>
      </c>
      <c r="HC13" s="34">
        <v>4.4772556553027663</v>
      </c>
      <c r="HD13" s="34">
        <v>6.1499854356898567</v>
      </c>
      <c r="HE13" s="34">
        <v>6.6400102826330283</v>
      </c>
      <c r="HF13" s="34">
        <v>4.4499865529485731</v>
      </c>
      <c r="HG13" s="34">
        <v>4.7800090814221932</v>
      </c>
      <c r="HH13" s="34">
        <v>6.1000053340282534</v>
      </c>
      <c r="HI13" s="84">
        <v>6.2402282270955567</v>
      </c>
      <c r="HJ13" s="84">
        <v>6.4000386099022535</v>
      </c>
      <c r="HK13" s="84">
        <v>6.4899067677052074</v>
      </c>
      <c r="HM13" s="31" t="s">
        <v>15</v>
      </c>
      <c r="HN13" s="32" t="s">
        <v>5</v>
      </c>
      <c r="HO13" s="33">
        <v>8.8596130244172109</v>
      </c>
      <c r="HP13" s="33">
        <v>9.125090529369146</v>
      </c>
      <c r="HQ13" s="33">
        <v>5.2846646139677151</v>
      </c>
      <c r="HR13" s="33">
        <v>4.1202249567976086</v>
      </c>
      <c r="HS13" s="33">
        <v>5.070728118708189</v>
      </c>
      <c r="HT13" s="34">
        <v>4.4772556553027663</v>
      </c>
      <c r="HU13" s="34">
        <v>6.1499854356898567</v>
      </c>
      <c r="HV13" s="34">
        <v>6.6400102826330283</v>
      </c>
      <c r="HW13" s="34">
        <v>4.4499865529485731</v>
      </c>
      <c r="HX13" s="34">
        <v>4.7500064648826168</v>
      </c>
      <c r="HY13" s="34">
        <v>6.1199889572571635</v>
      </c>
      <c r="HZ13" s="34">
        <v>6.2700066612786145</v>
      </c>
      <c r="IA13" s="34">
        <v>6.43001382406365</v>
      </c>
      <c r="IB13" s="34">
        <v>6.5000118321968898</v>
      </c>
      <c r="ID13" s="31" t="s">
        <v>15</v>
      </c>
      <c r="IE13" s="32" t="s">
        <v>5</v>
      </c>
      <c r="IF13" s="33">
        <v>8.8596130244172109</v>
      </c>
      <c r="IG13" s="33">
        <v>9.125090529369146</v>
      </c>
      <c r="IH13" s="33">
        <v>5.2846646139677151</v>
      </c>
      <c r="II13" s="33">
        <v>4.1202249567976086</v>
      </c>
      <c r="IJ13" s="33">
        <v>5.070728118708189</v>
      </c>
      <c r="IK13" s="34">
        <v>4.4772556553027663</v>
      </c>
      <c r="IL13" s="34">
        <v>6.1499854356898567</v>
      </c>
      <c r="IM13" s="34">
        <v>6.6400102826330283</v>
      </c>
      <c r="IN13" s="34">
        <v>4.4499865529485731</v>
      </c>
      <c r="IO13" s="34">
        <v>-1.2599986708757456</v>
      </c>
      <c r="IP13" s="34">
        <v>7.0399958997915917</v>
      </c>
      <c r="IQ13" s="34">
        <v>5.9851921071926597</v>
      </c>
      <c r="IR13" s="34">
        <v>6.4213645343784691</v>
      </c>
      <c r="IS13" s="34">
        <v>6.495597551170647</v>
      </c>
      <c r="IT13" s="34">
        <v>6.5074203467245297</v>
      </c>
      <c r="IV13" s="31" t="s">
        <v>15</v>
      </c>
      <c r="IW13" s="32" t="s">
        <v>5</v>
      </c>
      <c r="IX13" s="33">
        <v>8.8596130244172109</v>
      </c>
      <c r="IY13" s="33">
        <v>9.125090529369146</v>
      </c>
      <c r="IZ13" s="33">
        <v>5.2846646139677151</v>
      </c>
      <c r="JA13" s="33">
        <v>4.1202249567976086</v>
      </c>
      <c r="JB13" s="33">
        <v>5.070728118708189</v>
      </c>
      <c r="JC13" s="34">
        <v>4.4772556553027663</v>
      </c>
      <c r="JD13" s="34">
        <v>6.1499854356898567</v>
      </c>
      <c r="JE13" s="34">
        <v>6.6400102826330283</v>
      </c>
      <c r="JF13" s="34">
        <v>4.4499865529485731</v>
      </c>
      <c r="JG13" s="34">
        <v>-1.2599986708757456</v>
      </c>
      <c r="JH13" s="34">
        <v>7.0399958997915917</v>
      </c>
      <c r="JI13" s="34">
        <v>6.6195969936585755</v>
      </c>
      <c r="JJ13" s="34">
        <v>6.9704353576491371</v>
      </c>
      <c r="JK13" s="34">
        <v>7.0205705385672132</v>
      </c>
      <c r="JL13" s="34">
        <v>7.038650642754817</v>
      </c>
      <c r="JN13" s="31" t="s">
        <v>15</v>
      </c>
      <c r="JO13" s="32" t="s">
        <v>5</v>
      </c>
      <c r="JP13" s="33">
        <v>8.8596130244172109</v>
      </c>
      <c r="JQ13" s="33">
        <v>9.125090529369146</v>
      </c>
      <c r="JR13" s="33">
        <v>5.2846646139677151</v>
      </c>
      <c r="JS13" s="33">
        <v>4.1202249567976086</v>
      </c>
      <c r="JT13" s="33">
        <v>5.070728118708189</v>
      </c>
      <c r="JU13" s="34">
        <v>4.4772556553027663</v>
      </c>
      <c r="JV13" s="34">
        <v>6.1499854356898567</v>
      </c>
      <c r="JW13" s="34">
        <v>6.6400102826330283</v>
      </c>
      <c r="JX13" s="34">
        <v>4.4499865529485731</v>
      </c>
      <c r="JY13" s="34">
        <v>-1.2599986708757456</v>
      </c>
      <c r="JZ13" s="34">
        <v>7.0399958997915917</v>
      </c>
      <c r="KA13" s="34">
        <v>9.5300171111424561</v>
      </c>
      <c r="KB13" s="34">
        <v>6.6900040857297114</v>
      </c>
      <c r="KC13" s="34">
        <v>6.4199960646531622</v>
      </c>
      <c r="KD13" s="34">
        <v>6.3199644083921385</v>
      </c>
      <c r="KF13" s="31" t="s">
        <v>15</v>
      </c>
      <c r="KG13" s="32" t="s">
        <v>5</v>
      </c>
      <c r="KH13" s="33">
        <v>8.8596130244172109</v>
      </c>
      <c r="KI13" s="33">
        <v>9.125090529369146</v>
      </c>
      <c r="KJ13" s="33">
        <v>5.2846646139677151</v>
      </c>
      <c r="KK13" s="33">
        <v>4.1202249567976086</v>
      </c>
      <c r="KL13" s="33">
        <v>5.070728118708189</v>
      </c>
      <c r="KM13" s="34">
        <v>4.4772556553027663</v>
      </c>
      <c r="KN13" s="34">
        <v>6.1499854356898567</v>
      </c>
      <c r="KO13" s="34">
        <v>6.6400102826330283</v>
      </c>
      <c r="KP13" s="34">
        <v>4.4499865529485731</v>
      </c>
      <c r="KQ13" s="34">
        <v>-1.2599986708757456</v>
      </c>
      <c r="KR13" s="34">
        <v>7.0399958997915917</v>
      </c>
      <c r="KS13" s="34">
        <v>5.9910308568830857</v>
      </c>
      <c r="KT13" s="34">
        <v>6.4144662132426618</v>
      </c>
      <c r="KU13" s="34">
        <v>6.4984969126529819</v>
      </c>
      <c r="KV13" s="34">
        <v>6.5188232980227951</v>
      </c>
      <c r="KX13" s="31" t="s">
        <v>15</v>
      </c>
      <c r="KY13" s="32" t="s">
        <v>5</v>
      </c>
      <c r="KZ13" s="33">
        <v>8.8596130244172109</v>
      </c>
      <c r="LA13" s="33">
        <v>9.125090529369146</v>
      </c>
      <c r="LB13" s="33">
        <v>5.2846646139677151</v>
      </c>
      <c r="LC13" s="33">
        <v>4.1202249567976086</v>
      </c>
      <c r="LD13" s="33">
        <v>5.070728118708189</v>
      </c>
      <c r="LE13" s="34">
        <v>4.4772556553027663</v>
      </c>
      <c r="LF13" s="34">
        <v>6.1499854356898567</v>
      </c>
      <c r="LG13" s="34">
        <v>6.6400102826330283</v>
      </c>
      <c r="LH13" s="34">
        <v>4.4499865529485731</v>
      </c>
      <c r="LI13" s="34">
        <v>-1.2599986708757456</v>
      </c>
      <c r="LJ13" s="34">
        <v>7.0399958997915917</v>
      </c>
      <c r="LK13" s="34">
        <v>6.0000810306253669</v>
      </c>
      <c r="LL13" s="34">
        <v>6.3902656103836648</v>
      </c>
      <c r="LM13" s="34">
        <v>6.4885256663432642</v>
      </c>
      <c r="LN13" s="34">
        <v>6.5512053141694651</v>
      </c>
      <c r="LP13" s="31" t="s">
        <v>15</v>
      </c>
      <c r="LQ13" s="32" t="s">
        <v>5</v>
      </c>
      <c r="LR13" s="33">
        <v>8.8596130244172109</v>
      </c>
      <c r="LS13" s="33">
        <v>9.125090529369146</v>
      </c>
      <c r="LT13" s="33">
        <v>5.2846646139677151</v>
      </c>
      <c r="LU13" s="33">
        <v>4.1202249567976086</v>
      </c>
      <c r="LV13" s="33">
        <v>5.070728118708189</v>
      </c>
      <c r="LW13" s="34">
        <v>4.4772556553027663</v>
      </c>
      <c r="LX13" s="34">
        <v>6.1499854356898567</v>
      </c>
      <c r="LY13" s="34">
        <v>6.6400102826330283</v>
      </c>
      <c r="LZ13" s="34">
        <v>4.4499865529485731</v>
      </c>
      <c r="MA13" s="34">
        <v>-3.4633814827775611</v>
      </c>
      <c r="MB13" s="34">
        <v>5.758815003594675</v>
      </c>
      <c r="MC13" s="34">
        <v>7.997220008959772</v>
      </c>
      <c r="MD13" s="34">
        <v>6.4250325075498012</v>
      </c>
      <c r="ME13" s="34">
        <v>6.5965059777951467</v>
      </c>
      <c r="MF13" s="34">
        <v>6.6163200788520413</v>
      </c>
      <c r="MH13" s="31" t="s">
        <v>15</v>
      </c>
      <c r="MI13" s="32" t="s">
        <v>5</v>
      </c>
      <c r="MJ13" s="33">
        <v>8.8596130244172109</v>
      </c>
      <c r="MK13" s="33">
        <v>9.125090529369146</v>
      </c>
      <c r="ML13" s="33">
        <v>5.2846646139677151</v>
      </c>
      <c r="MM13" s="33">
        <v>4.1202249567976086</v>
      </c>
      <c r="MN13" s="33">
        <v>5.070728118708189</v>
      </c>
      <c r="MO13" s="34">
        <v>4.4772556553027663</v>
      </c>
      <c r="MP13" s="34">
        <v>6.1499854356898567</v>
      </c>
      <c r="MQ13" s="34">
        <v>6.6400102826330283</v>
      </c>
      <c r="MR13" s="34">
        <v>4.4470298631348104</v>
      </c>
      <c r="MS13" s="34">
        <v>-1.26</v>
      </c>
      <c r="MT13" s="34">
        <v>8</v>
      </c>
      <c r="MU13" s="34">
        <v>5.87</v>
      </c>
      <c r="MV13" s="34">
        <v>6.31</v>
      </c>
      <c r="MW13" s="34">
        <v>6.52</v>
      </c>
      <c r="MX13" s="34">
        <v>6.54</v>
      </c>
      <c r="MY13" s="66"/>
      <c r="MZ13" s="31" t="s">
        <v>15</v>
      </c>
      <c r="NA13" s="32" t="s">
        <v>5</v>
      </c>
      <c r="NB13" s="33">
        <v>8.8596130244172109</v>
      </c>
      <c r="NC13" s="33">
        <v>9.125090529369146</v>
      </c>
      <c r="ND13" s="33">
        <v>5.2846646139677151</v>
      </c>
      <c r="NE13" s="33">
        <v>4.1202249567976086</v>
      </c>
      <c r="NF13" s="33">
        <v>5.070728118708189</v>
      </c>
      <c r="NG13" s="34">
        <v>4.4772556553027663</v>
      </c>
      <c r="NH13" s="34">
        <v>6.1499854356898567</v>
      </c>
      <c r="NI13" s="34">
        <v>6.6400102826330283</v>
      </c>
      <c r="NJ13" s="34">
        <v>4.4470298631348104</v>
      </c>
      <c r="NK13" s="34">
        <v>-1.26</v>
      </c>
      <c r="NL13" s="34">
        <v>10.54</v>
      </c>
      <c r="NM13" s="34">
        <v>5.46</v>
      </c>
      <c r="NN13" s="34">
        <v>1.43</v>
      </c>
      <c r="NO13" s="34">
        <v>6.61</v>
      </c>
      <c r="NP13" s="34">
        <v>6.51</v>
      </c>
      <c r="NR13" s="31" t="s">
        <v>15</v>
      </c>
      <c r="NS13" s="32" t="s">
        <v>5</v>
      </c>
      <c r="NT13" s="33">
        <v>8.8596130244172109</v>
      </c>
      <c r="NU13" s="33">
        <v>9.125090529369146</v>
      </c>
      <c r="NV13" s="33">
        <v>5.2846646139677151</v>
      </c>
      <c r="NW13" s="33">
        <v>4.1202249567976086</v>
      </c>
      <c r="NX13" s="33">
        <v>5.070728118708189</v>
      </c>
      <c r="NY13" s="34">
        <v>4.4772556553027663</v>
      </c>
      <c r="NZ13" s="34">
        <v>6.1499854356898567</v>
      </c>
      <c r="OA13" s="34">
        <v>6.6400102826330283</v>
      </c>
      <c r="OB13" s="34">
        <v>4.4470298631348104</v>
      </c>
      <c r="OC13" s="34">
        <v>-1.26</v>
      </c>
      <c r="OD13" s="34">
        <v>10.540013781881868</v>
      </c>
      <c r="OE13" s="34">
        <v>6.2099921051002411</v>
      </c>
      <c r="OF13" s="34">
        <v>6.4999936436830978</v>
      </c>
      <c r="OG13" s="34">
        <v>6.6900056327928041</v>
      </c>
      <c r="OH13" s="34">
        <v>6.7700109264885384</v>
      </c>
      <c r="OJ13" s="31" t="s">
        <v>15</v>
      </c>
      <c r="OK13" s="32" t="s">
        <v>5</v>
      </c>
      <c r="OL13" s="33">
        <v>8.8596130244172109</v>
      </c>
      <c r="OM13" s="33">
        <v>9.125090529369146</v>
      </c>
      <c r="ON13" s="33">
        <v>5.2846646139677151</v>
      </c>
      <c r="OO13" s="33">
        <v>4.1202249567976086</v>
      </c>
      <c r="OP13" s="33">
        <v>5.070728118708189</v>
      </c>
      <c r="OQ13" s="34">
        <v>4.4772556553027663</v>
      </c>
      <c r="OR13" s="34">
        <v>6.1499854356898567</v>
      </c>
      <c r="OS13" s="34">
        <v>6.6400102826330283</v>
      </c>
      <c r="OT13" s="34">
        <v>4.4470298631348104</v>
      </c>
      <c r="OU13" s="34">
        <v>-1.26</v>
      </c>
      <c r="OV13" s="34">
        <v>10.540013781881868</v>
      </c>
      <c r="OW13" s="34">
        <v>6.8897585138940372</v>
      </c>
      <c r="OX13" s="34">
        <v>5.4897272582538079</v>
      </c>
      <c r="OY13" s="34">
        <v>7.2498587921646589</v>
      </c>
      <c r="OZ13" s="34">
        <v>6.4898232267801177</v>
      </c>
      <c r="PB13" s="31" t="s">
        <v>15</v>
      </c>
      <c r="PC13" s="32" t="s">
        <v>5</v>
      </c>
      <c r="PD13" s="33">
        <v>8.8596130244172109</v>
      </c>
      <c r="PE13" s="33">
        <v>9.125090529369146</v>
      </c>
      <c r="PF13" s="33">
        <v>5.2846646139677151</v>
      </c>
      <c r="PG13" s="33">
        <v>4.1202249567976086</v>
      </c>
      <c r="PH13" s="33">
        <v>5.070728118708189</v>
      </c>
      <c r="PI13" s="34">
        <v>4.4772556553027663</v>
      </c>
      <c r="PJ13" s="34">
        <v>6.1499854356898567</v>
      </c>
      <c r="PK13" s="34">
        <v>6.6400102826330283</v>
      </c>
      <c r="PL13" s="34">
        <v>4.4470298631348104</v>
      </c>
      <c r="PM13" s="34">
        <v>-1.26</v>
      </c>
      <c r="PN13" s="34">
        <v>10.540013781881868</v>
      </c>
      <c r="PO13" s="34">
        <v>6.8899877946225558</v>
      </c>
      <c r="PP13" s="34">
        <v>7.0400138425029297</v>
      </c>
      <c r="PQ13" s="34">
        <v>7.2099922603445492</v>
      </c>
      <c r="PR13" s="34">
        <v>6.5083713951993047</v>
      </c>
      <c r="PT13" s="146" t="s">
        <v>15</v>
      </c>
      <c r="PU13" s="147" t="s">
        <v>5</v>
      </c>
      <c r="PV13" s="148">
        <v>8.8596130244172109</v>
      </c>
      <c r="PW13" s="148">
        <v>9.125090529369146</v>
      </c>
      <c r="PX13" s="148">
        <v>5.2846646139677151</v>
      </c>
      <c r="PY13" s="148">
        <v>4.1202249567976086</v>
      </c>
      <c r="PZ13" s="148">
        <v>5.070728118708189</v>
      </c>
      <c r="QA13" s="149">
        <v>4.4772556553027663</v>
      </c>
      <c r="QB13" s="149">
        <v>6.1499854356898567</v>
      </c>
      <c r="QC13" s="149">
        <v>6.6400102826330283</v>
      </c>
      <c r="QD13" s="149">
        <v>4.4474376313471176</v>
      </c>
      <c r="QE13" s="149">
        <v>-4.0373796017176602</v>
      </c>
      <c r="QF13" s="149">
        <v>4.2924612087113161</v>
      </c>
      <c r="QG13" s="149">
        <v>8.5200073126670901</v>
      </c>
      <c r="QH13" s="149">
        <v>5.190290865920673</v>
      </c>
      <c r="QI13" s="149">
        <v>6.0217114473584417</v>
      </c>
      <c r="QJ13" s="149">
        <v>5.6406701063469455</v>
      </c>
      <c r="QL13" s="31" t="s">
        <v>15</v>
      </c>
      <c r="QM13" s="32" t="s">
        <v>5</v>
      </c>
      <c r="QN13" s="33">
        <v>8.8596130244172109</v>
      </c>
      <c r="QO13" s="33">
        <v>9.125090529369146</v>
      </c>
      <c r="QP13" s="33">
        <v>5.2846646139677151</v>
      </c>
      <c r="QQ13" s="33">
        <v>4.1202249567976086</v>
      </c>
      <c r="QR13" s="33">
        <v>5.0707245098545126</v>
      </c>
      <c r="QS13" s="34">
        <v>4.4723476370655249</v>
      </c>
      <c r="QT13" s="34">
        <v>6.1499854356898567</v>
      </c>
      <c r="QU13" s="34">
        <v>6.6427357998231571</v>
      </c>
      <c r="QV13" s="34">
        <v>4.447462289680999</v>
      </c>
      <c r="QW13" s="34">
        <v>-4.9469491079586589</v>
      </c>
      <c r="QX13" s="34">
        <v>3.8839115028663542</v>
      </c>
      <c r="QY13" s="34">
        <v>7.3408910881888545</v>
      </c>
      <c r="QZ13" s="34">
        <v>6.0070993039471148</v>
      </c>
      <c r="RA13" s="34">
        <v>5.8692487259673527</v>
      </c>
      <c r="RB13" s="34">
        <v>5.5757956840451754</v>
      </c>
      <c r="RD13" s="31" t="s">
        <v>15</v>
      </c>
      <c r="RE13" s="32" t="s">
        <v>5</v>
      </c>
      <c r="RF13" s="33">
        <v>8.8596130244172109</v>
      </c>
      <c r="RG13" s="33">
        <v>9.125090529369146</v>
      </c>
      <c r="RH13" s="33">
        <v>5.2846646139677151</v>
      </c>
      <c r="RI13" s="33">
        <v>4.1202249567976086</v>
      </c>
      <c r="RJ13" s="33">
        <v>5.070728118708189</v>
      </c>
      <c r="RK13" s="34">
        <v>4.4772556553027663</v>
      </c>
      <c r="RL13" s="34">
        <v>6.1499854356898567</v>
      </c>
      <c r="RM13" s="34">
        <v>6.6400102826330283</v>
      </c>
      <c r="RN13" s="34">
        <v>4.4470298631348104</v>
      </c>
      <c r="RO13" s="34">
        <v>-1.26</v>
      </c>
      <c r="RP13" s="34">
        <v>7.100006505138353</v>
      </c>
      <c r="RQ13" s="34">
        <v>9.2396513112901033</v>
      </c>
      <c r="RR13" s="34">
        <v>6.8899947648074686</v>
      </c>
      <c r="RS13" s="34">
        <v>7.0400207168713109</v>
      </c>
      <c r="RT13" s="34">
        <v>6.5397626150214734</v>
      </c>
      <c r="RV13" s="31" t="s">
        <v>15</v>
      </c>
      <c r="RW13" s="32" t="s">
        <v>5</v>
      </c>
      <c r="RX13" s="33">
        <v>8.8596130244172109</v>
      </c>
      <c r="RY13" s="33">
        <v>9.125090529369146</v>
      </c>
      <c r="RZ13" s="33">
        <v>5.2846646139677151</v>
      </c>
      <c r="SA13" s="33">
        <v>4.1202249567976086</v>
      </c>
      <c r="SB13" s="33">
        <v>5.070728118708189</v>
      </c>
      <c r="SC13" s="34">
        <v>4.4772556553027663</v>
      </c>
      <c r="SD13" s="34">
        <v>6.1499854356898567</v>
      </c>
      <c r="SE13" s="34">
        <v>6.6400102826330283</v>
      </c>
      <c r="SF13" s="34">
        <v>4.4499865529485731</v>
      </c>
      <c r="SG13" s="34">
        <v>-1.2599986708757456</v>
      </c>
      <c r="SH13" s="34">
        <v>7.100006505138353</v>
      </c>
      <c r="SI13" s="34">
        <v>9.2399931320324811</v>
      </c>
      <c r="SJ13" s="34">
        <v>6.8899947648074686</v>
      </c>
      <c r="SK13" s="34">
        <v>7.0400207168713109</v>
      </c>
      <c r="SL13" s="34">
        <v>6.5399940254046669</v>
      </c>
      <c r="SN13" s="31" t="s">
        <v>15</v>
      </c>
      <c r="SO13" s="32" t="s">
        <v>5</v>
      </c>
      <c r="SP13" s="33">
        <v>8.8596130244172109</v>
      </c>
      <c r="SQ13" s="33">
        <v>9.125090529369146</v>
      </c>
      <c r="SR13" s="33">
        <v>5.2846646139677151</v>
      </c>
      <c r="SS13" s="33">
        <v>4.1202249567976086</v>
      </c>
      <c r="ST13" s="33">
        <v>5.0707245098545126</v>
      </c>
      <c r="SU13" s="34">
        <v>4.4723476370655249</v>
      </c>
      <c r="SV13" s="34">
        <v>6.1499854356898567</v>
      </c>
      <c r="SW13" s="34">
        <v>6.6427357998231571</v>
      </c>
      <c r="SX13" s="34">
        <v>4.4474332471156375</v>
      </c>
      <c r="SY13" s="34">
        <v>-4.9465612006816899</v>
      </c>
      <c r="SZ13" s="34">
        <v>4.0387472608287771</v>
      </c>
      <c r="TA13" s="34">
        <v>7.3960136357859527</v>
      </c>
      <c r="TB13" s="34">
        <v>6.0600094513380451</v>
      </c>
      <c r="TC13" s="34">
        <v>5.7800594465952004</v>
      </c>
      <c r="TD13" s="34">
        <v>5.5700538343403307</v>
      </c>
      <c r="TF13" s="31" t="s">
        <v>15</v>
      </c>
      <c r="TG13" s="32" t="s">
        <v>5</v>
      </c>
      <c r="TH13" s="33">
        <v>8.8596130244172109</v>
      </c>
      <c r="TI13" s="33">
        <v>9.125090529369146</v>
      </c>
      <c r="TJ13" s="33">
        <v>5.2846646139677151</v>
      </c>
      <c r="TK13" s="33">
        <v>4.1202249567976086</v>
      </c>
      <c r="TL13" s="33">
        <v>5.0707245098545126</v>
      </c>
      <c r="TM13" s="34">
        <v>4.4723476370655249</v>
      </c>
      <c r="TN13" s="34">
        <v>6.1499854356898567</v>
      </c>
      <c r="TO13" s="34">
        <v>6.6427357998231571</v>
      </c>
      <c r="TP13" s="34">
        <v>4.4474332471156375</v>
      </c>
      <c r="TQ13" s="34">
        <v>-4.9465612006816855</v>
      </c>
      <c r="TR13" s="34">
        <v>5.7963510480300897</v>
      </c>
      <c r="TS13" s="34">
        <v>7.8908795801529266</v>
      </c>
      <c r="TT13" s="34">
        <v>5.7596580976659482</v>
      </c>
      <c r="TU13" s="34">
        <v>5.558572515230793</v>
      </c>
      <c r="TV13" s="34">
        <v>5.5026394294837928</v>
      </c>
      <c r="TX13" s="31" t="s">
        <v>15</v>
      </c>
      <c r="TY13" s="32" t="s">
        <v>5</v>
      </c>
      <c r="TZ13" s="33">
        <v>8.8596130244172109</v>
      </c>
      <c r="UA13" s="33">
        <v>9.125090529369146</v>
      </c>
      <c r="UB13" s="33">
        <v>5.2846646139677151</v>
      </c>
      <c r="UC13" s="33">
        <v>4.1202249567976086</v>
      </c>
      <c r="UD13" s="33">
        <v>5.0707245098545126</v>
      </c>
      <c r="UE13" s="34">
        <v>4.4723476370655249</v>
      </c>
      <c r="UF13" s="34">
        <v>6.1499854356898567</v>
      </c>
      <c r="UG13" s="34">
        <v>6.6427357998231571</v>
      </c>
      <c r="UH13" s="34">
        <v>4.4474332471156375</v>
      </c>
      <c r="UI13" s="34">
        <v>-4.9465612006816855</v>
      </c>
      <c r="UJ13" s="34">
        <v>4.209116324568285</v>
      </c>
      <c r="UK13" s="34">
        <v>7.2254310920774714</v>
      </c>
      <c r="UL13" s="34">
        <v>5.2985501904185668</v>
      </c>
      <c r="UM13" s="34">
        <v>5.3800047437504617</v>
      </c>
      <c r="UN13" s="34">
        <v>5.5309099273922016</v>
      </c>
      <c r="UO13" s="34">
        <v>5.7268641707471204</v>
      </c>
      <c r="UQ13" s="31" t="s">
        <v>15</v>
      </c>
      <c r="UR13" s="32" t="s">
        <v>5</v>
      </c>
      <c r="US13" s="33">
        <v>8.8596130244172109</v>
      </c>
      <c r="UT13" s="33">
        <v>9.125090529369146</v>
      </c>
      <c r="UU13" s="33">
        <v>5.2846646139677151</v>
      </c>
      <c r="UV13" s="33">
        <v>4.1202249567976086</v>
      </c>
      <c r="UW13" s="33">
        <v>5.0707245098545126</v>
      </c>
      <c r="UX13" s="34">
        <v>4.4723476370655249</v>
      </c>
      <c r="UY13" s="34">
        <v>6.1499854356898567</v>
      </c>
      <c r="UZ13" s="34">
        <v>6.6427357998231571</v>
      </c>
      <c r="VA13" s="34">
        <v>4.4474332471156375</v>
      </c>
      <c r="VB13" s="34">
        <v>-4.9465612006816855</v>
      </c>
      <c r="VC13" s="34">
        <v>4.209116324568285</v>
      </c>
      <c r="VD13" s="34">
        <v>7.2254310920774714</v>
      </c>
      <c r="VE13" s="34">
        <v>5.2801719906286877</v>
      </c>
      <c r="VF13" s="34">
        <v>5.3295194348679615</v>
      </c>
      <c r="VG13" s="34">
        <v>5.49769757693727</v>
      </c>
      <c r="VH13" s="34">
        <v>5.7232830508899326</v>
      </c>
      <c r="VJ13" s="199" t="s">
        <v>15</v>
      </c>
      <c r="VK13" s="200" t="s">
        <v>5</v>
      </c>
      <c r="VL13" s="33">
        <v>8.8596130244172109</v>
      </c>
      <c r="VM13" s="33">
        <v>9.125090529369146</v>
      </c>
      <c r="VN13" s="33">
        <v>5.2846646139677151</v>
      </c>
      <c r="VO13" s="33">
        <v>4.1202249567976086</v>
      </c>
      <c r="VP13" s="33">
        <v>5.0707245098545126</v>
      </c>
      <c r="VQ13" s="34">
        <v>4.4723476370655249</v>
      </c>
      <c r="VR13" s="34">
        <v>6.1499854356898567</v>
      </c>
      <c r="VS13" s="34">
        <v>6.6427357998231571</v>
      </c>
      <c r="VT13" s="34">
        <v>4.4474332471156375</v>
      </c>
      <c r="VU13" s="34">
        <v>-4.9465612006816855</v>
      </c>
      <c r="VV13" s="34">
        <v>3.8926581289065609</v>
      </c>
      <c r="VW13" s="34">
        <v>5.8568279023406831</v>
      </c>
      <c r="VX13" s="34">
        <v>7.8432796378915697</v>
      </c>
      <c r="VY13" s="34">
        <v>5.8000082872764693</v>
      </c>
      <c r="VZ13" s="34">
        <v>5.4479895858879956</v>
      </c>
      <c r="WA13" s="34">
        <v>5.7420103513860141</v>
      </c>
      <c r="WB13" s="70"/>
      <c r="WC13" s="199" t="s">
        <v>15</v>
      </c>
      <c r="WD13" s="200" t="s">
        <v>5</v>
      </c>
      <c r="WE13" s="33">
        <v>8.8596130244172109</v>
      </c>
      <c r="WF13" s="33">
        <v>9.125090529369146</v>
      </c>
      <c r="WG13" s="33">
        <v>5.2846646139677151</v>
      </c>
      <c r="WH13" s="33">
        <v>4.1202249567976086</v>
      </c>
      <c r="WI13" s="33">
        <v>5.0707245098545126</v>
      </c>
      <c r="WJ13" s="34">
        <v>4.4723476370655249</v>
      </c>
      <c r="WK13" s="34">
        <v>6.1499854356898567</v>
      </c>
      <c r="WL13" s="34">
        <v>6.6427357998231571</v>
      </c>
      <c r="WM13" s="34">
        <v>4.4474332471156375</v>
      </c>
      <c r="WN13" s="34">
        <v>-4.9465333947658792</v>
      </c>
      <c r="WO13" s="34">
        <v>3.8655395321053732</v>
      </c>
      <c r="WP13" s="34">
        <v>5.6754569081767414</v>
      </c>
      <c r="WQ13" s="34">
        <v>8.1704541729375819</v>
      </c>
      <c r="WR13" s="34">
        <v>5.8700090324888663</v>
      </c>
      <c r="WS13" s="34">
        <v>5.5229237080360036</v>
      </c>
      <c r="WT13" s="34">
        <v>5.769981891133753</v>
      </c>
      <c r="WU13" s="210"/>
      <c r="WV13" s="214">
        <f t="shared" si="3"/>
        <v>7.0000745212396964E-2</v>
      </c>
      <c r="WW13" s="214">
        <f t="shared" si="3"/>
        <v>7.4934122148007987E-2</v>
      </c>
      <c r="WX13" s="214">
        <f t="shared" si="3"/>
        <v>2.7971539747738916E-2</v>
      </c>
      <c r="XB13" s="199" t="s">
        <v>15</v>
      </c>
      <c r="XC13" s="200" t="s">
        <v>5</v>
      </c>
      <c r="XD13" s="33">
        <v>8.8596130244172109</v>
      </c>
      <c r="XE13" s="33">
        <v>9.125090529369146</v>
      </c>
      <c r="XF13" s="33">
        <v>5.2846646139677151</v>
      </c>
      <c r="XG13" s="33">
        <v>4.1202249567976086</v>
      </c>
      <c r="XH13" s="33">
        <v>5.0707245098545126</v>
      </c>
      <c r="XI13" s="34">
        <v>4.4723476370655249</v>
      </c>
      <c r="XJ13" s="34">
        <v>6.1499854356898567</v>
      </c>
      <c r="XK13" s="34">
        <v>6.6427357998231571</v>
      </c>
      <c r="XL13" s="34">
        <v>4.4474332471156375</v>
      </c>
      <c r="XM13" s="34">
        <v>-4.9465333947658792</v>
      </c>
      <c r="XN13" s="34">
        <v>3.8655395321053732</v>
      </c>
      <c r="XO13" s="34">
        <v>5.6754569081767414</v>
      </c>
      <c r="XP13" s="34">
        <v>8.1704541729375819</v>
      </c>
      <c r="XQ13" s="34">
        <v>5.8699597554082885</v>
      </c>
      <c r="XR13" s="34">
        <v>5.5229495511325126</v>
      </c>
      <c r="XS13" s="34">
        <v>5.7700493268775688</v>
      </c>
      <c r="XU13" s="199" t="s">
        <v>15</v>
      </c>
      <c r="XV13" s="200" t="s">
        <v>5</v>
      </c>
      <c r="XW13" s="33">
        <v>8.8596130244172109</v>
      </c>
      <c r="XX13" s="33">
        <v>9.125090529369146</v>
      </c>
      <c r="XY13" s="33">
        <v>5.2846646139677151</v>
      </c>
      <c r="XZ13" s="33">
        <v>4.1202249567976086</v>
      </c>
      <c r="YA13" s="33">
        <v>5.0707245098545126</v>
      </c>
      <c r="YB13" s="34">
        <v>4.4723476370655249</v>
      </c>
      <c r="YC13" s="34">
        <v>6.1499854356898567</v>
      </c>
      <c r="YD13" s="34">
        <v>6.6427357998231571</v>
      </c>
      <c r="YE13" s="34">
        <v>4.4474332471156375</v>
      </c>
      <c r="YF13" s="34">
        <v>-4.9465333947658792</v>
      </c>
      <c r="YG13" s="34">
        <v>3.8655395321053732</v>
      </c>
      <c r="YH13" s="34">
        <v>5.6754569081767414</v>
      </c>
      <c r="YI13" s="34">
        <v>8.1704541729375819</v>
      </c>
      <c r="YJ13" s="34">
        <v>5.8699597554082885</v>
      </c>
      <c r="YK13" s="34">
        <v>5.5229495511325126</v>
      </c>
      <c r="YL13" s="34">
        <v>5.7700493268775688</v>
      </c>
      <c r="YN13" s="199" t="s">
        <v>15</v>
      </c>
      <c r="YO13" s="200" t="s">
        <v>5</v>
      </c>
      <c r="YP13" s="33">
        <v>8.8596130244172109</v>
      </c>
      <c r="YQ13" s="33">
        <v>9.125090529369146</v>
      </c>
      <c r="YR13" s="33">
        <v>5.2846646139677151</v>
      </c>
      <c r="YS13" s="33">
        <v>4.1202249567976086</v>
      </c>
      <c r="YT13" s="33">
        <v>5.0707245098545126</v>
      </c>
      <c r="YU13" s="34">
        <v>4.4723476370655249</v>
      </c>
      <c r="YV13" s="34">
        <v>6.1499854356898567</v>
      </c>
      <c r="YW13" s="34">
        <v>6.6427357998231571</v>
      </c>
      <c r="YX13" s="34">
        <v>4.4474332471156375</v>
      </c>
      <c r="YY13" s="34">
        <v>-4.9465333947658792</v>
      </c>
      <c r="YZ13" s="34">
        <v>3.8699859761495077</v>
      </c>
      <c r="ZA13" s="34">
        <v>5.6500080546227309</v>
      </c>
      <c r="ZB13" s="34">
        <v>8.1799895185070852</v>
      </c>
      <c r="ZC13" s="34">
        <v>5.8699888325863867</v>
      </c>
      <c r="ZD13" s="34">
        <v>5.5229498558578882</v>
      </c>
      <c r="ZE13" s="34">
        <v>5.7700201489056013</v>
      </c>
      <c r="ZG13" s="231">
        <f t="shared" si="4"/>
        <v>6.9980545309917375E-2</v>
      </c>
      <c r="ZH13" s="231">
        <f t="shared" si="4"/>
        <v>7.4960269969892579E-2</v>
      </c>
      <c r="ZI13" s="231">
        <f t="shared" si="4"/>
        <v>2.800979751958721E-2</v>
      </c>
      <c r="ZJ13" s="231"/>
      <c r="ZK13" s="199" t="s">
        <v>15</v>
      </c>
      <c r="ZL13" s="200" t="s">
        <v>5</v>
      </c>
      <c r="ZM13" s="33">
        <v>8.8596130244172109</v>
      </c>
      <c r="ZN13" s="33">
        <v>9.125090529369146</v>
      </c>
      <c r="ZO13" s="33">
        <v>5.2846646139677151</v>
      </c>
      <c r="ZP13" s="33">
        <v>4.1202249567976086</v>
      </c>
      <c r="ZQ13" s="33">
        <v>5.0707245098545126</v>
      </c>
      <c r="ZR13" s="34">
        <v>4.4723476370655249</v>
      </c>
      <c r="ZS13" s="34">
        <v>6.1499854356898567</v>
      </c>
      <c r="ZT13" s="34">
        <v>6.6427357998231571</v>
      </c>
      <c r="ZU13" s="34">
        <v>4.4474332471156375</v>
      </c>
      <c r="ZV13" s="34">
        <v>-4.9465333947658792</v>
      </c>
      <c r="ZW13" s="34">
        <v>3.8699859761495077</v>
      </c>
      <c r="ZX13" s="34">
        <v>5.6500080546227309</v>
      </c>
      <c r="ZY13" s="34">
        <v>8.1799895185070852</v>
      </c>
      <c r="ZZ13" s="34">
        <v>5.8699888325863867</v>
      </c>
      <c r="AAA13" s="34">
        <v>5.5229498558578882</v>
      </c>
      <c r="AAB13" s="34">
        <v>5.7700201489056013</v>
      </c>
      <c r="AAJ13" s="199" t="s">
        <v>15</v>
      </c>
      <c r="AAK13" s="200" t="s">
        <v>5</v>
      </c>
      <c r="AAL13" s="33">
        <v>8.8596130244172109</v>
      </c>
      <c r="AAM13" s="33">
        <v>9.125090529369146</v>
      </c>
      <c r="AAN13" s="33">
        <v>5.2846646139677151</v>
      </c>
      <c r="AAO13" s="33">
        <v>4.1202249567976086</v>
      </c>
      <c r="AAP13" s="33">
        <v>5.0707245098545126</v>
      </c>
      <c r="AAQ13" s="34">
        <v>4.4723476370655249</v>
      </c>
      <c r="AAR13" s="34">
        <v>6.1499854356898567</v>
      </c>
      <c r="AAS13" s="34">
        <v>6.6427357998231571</v>
      </c>
      <c r="AAT13" s="34">
        <v>4.4474332471156375</v>
      </c>
      <c r="AAU13" s="34">
        <v>-4.9465333947658792</v>
      </c>
      <c r="AAV13" s="34">
        <v>3.8699859761495077</v>
      </c>
      <c r="AAW13" s="34">
        <v>5.6501488697054896</v>
      </c>
      <c r="AAX13" s="34">
        <v>8.1696090957485268</v>
      </c>
      <c r="AAY13" s="34">
        <v>5.8699888325863867</v>
      </c>
      <c r="AAZ13" s="34">
        <v>5.5229498558578882</v>
      </c>
      <c r="ABA13" s="34">
        <v>5.7700201489056013</v>
      </c>
      <c r="ABI13" s="231">
        <f t="shared" si="6"/>
        <v>0.32632945785695711</v>
      </c>
      <c r="ABJ13" s="231">
        <f t="shared" si="5"/>
        <v>6.9980545309917375E-2</v>
      </c>
      <c r="ABK13" s="231">
        <f t="shared" si="5"/>
        <v>7.4960269969892579E-2</v>
      </c>
      <c r="ABL13" s="231">
        <f t="shared" si="5"/>
        <v>2.800979751958721E-2</v>
      </c>
      <c r="ABN13" s="199" t="s">
        <v>15</v>
      </c>
      <c r="ABO13" s="200" t="s">
        <v>5</v>
      </c>
      <c r="ABP13" s="33">
        <v>8.8596130244172109</v>
      </c>
      <c r="ABQ13" s="33">
        <v>9.125090529369146</v>
      </c>
      <c r="ABR13" s="33">
        <v>5.2846646139677151</v>
      </c>
      <c r="ABS13" s="33">
        <v>4.1202249567976086</v>
      </c>
      <c r="ABT13" s="33">
        <v>5.0707245098545126</v>
      </c>
      <c r="ABU13" s="34">
        <v>4.4723476370655249</v>
      </c>
      <c r="ABV13" s="34">
        <v>6.1499854356898567</v>
      </c>
      <c r="ABW13" s="34">
        <v>6.6427357998231571</v>
      </c>
      <c r="ABX13" s="34">
        <v>4.4474332471156375</v>
      </c>
      <c r="ABY13" s="34">
        <v>-4.9465333947658792</v>
      </c>
      <c r="ABZ13" s="34">
        <v>3.8699859761495077</v>
      </c>
      <c r="ACA13" s="34">
        <v>5.6500080546227309</v>
      </c>
      <c r="ACB13" s="34">
        <v>8.169993181165097</v>
      </c>
      <c r="ACC13" s="34">
        <v>5.8698659219721776</v>
      </c>
      <c r="ACD13" s="34">
        <v>5.5229080094933778</v>
      </c>
      <c r="ACE13" s="34">
        <v>5.7702535383016311</v>
      </c>
      <c r="ACG13" s="199" t="s">
        <v>15</v>
      </c>
      <c r="ACH13" s="200" t="s">
        <v>5</v>
      </c>
      <c r="ACI13" s="33">
        <v>8.8596130244172109</v>
      </c>
      <c r="ACJ13" s="33">
        <v>9.125090529369146</v>
      </c>
      <c r="ACK13" s="33">
        <v>5.2846646139677151</v>
      </c>
      <c r="ACL13" s="33">
        <v>4.1202249567976086</v>
      </c>
      <c r="ACM13" s="33">
        <v>5.0707245098545126</v>
      </c>
      <c r="ACN13" s="34">
        <v>4.4723476370655249</v>
      </c>
      <c r="ACO13" s="34">
        <v>6.1499854356898567</v>
      </c>
      <c r="ACP13" s="34">
        <v>6.6427357998231571</v>
      </c>
      <c r="ACQ13" s="34">
        <v>4.4474332471156375</v>
      </c>
      <c r="ACR13" s="34">
        <v>-4.9465333947658792</v>
      </c>
      <c r="ACS13" s="34">
        <v>3.8699859761495077</v>
      </c>
      <c r="ACT13" s="34">
        <v>5.6500080546227309</v>
      </c>
      <c r="ACU13" s="34">
        <v>8.1799895185070852</v>
      </c>
      <c r="ACV13" s="34">
        <v>5.8699888325863867</v>
      </c>
      <c r="ACW13" s="34">
        <v>5.5229498558578882</v>
      </c>
      <c r="ACX13" s="34">
        <v>5.7700201489056013</v>
      </c>
    </row>
    <row r="14" spans="1:778" x14ac:dyDescent="0.3">
      <c r="A14" s="31" t="s">
        <v>16</v>
      </c>
      <c r="B14" s="32" t="s">
        <v>5</v>
      </c>
      <c r="C14" s="33">
        <v>6.3357717635361936</v>
      </c>
      <c r="D14" s="33">
        <v>6.6138791259283805</v>
      </c>
      <c r="E14" s="33">
        <v>5.4927509300071407</v>
      </c>
      <c r="F14" s="33">
        <v>4.4983369660492301</v>
      </c>
      <c r="G14" s="33">
        <v>6.174991386187437</v>
      </c>
      <c r="H14" s="34">
        <v>4.3883181456075704</v>
      </c>
      <c r="I14" s="34">
        <v>5.1317974200095477</v>
      </c>
      <c r="J14" s="34">
        <v>5.547402851144227</v>
      </c>
      <c r="K14" s="34">
        <v>5.6346403236698421</v>
      </c>
      <c r="L14" s="34">
        <v>5.6770263130840419</v>
      </c>
      <c r="M14" s="34">
        <v>5.7110348947614114</v>
      </c>
      <c r="N14" s="34">
        <v>5.8142516606414887</v>
      </c>
      <c r="O14" s="34">
        <v>5.872285823118446</v>
      </c>
      <c r="Q14" s="31" t="s">
        <v>16</v>
      </c>
      <c r="R14" s="32" t="s">
        <v>5</v>
      </c>
      <c r="S14" s="33">
        <v>6.3357717635361936</v>
      </c>
      <c r="T14" s="33">
        <v>6.6138791259283805</v>
      </c>
      <c r="U14" s="33">
        <v>5.4927509300071407</v>
      </c>
      <c r="V14" s="33">
        <v>4.4983369660492301</v>
      </c>
      <c r="W14" s="33">
        <v>6.174991386187437</v>
      </c>
      <c r="X14" s="34">
        <v>4.3883181456075704</v>
      </c>
      <c r="Y14" s="34">
        <v>5.1343028371203099</v>
      </c>
      <c r="Z14" s="34">
        <v>5.510076358966228</v>
      </c>
      <c r="AA14" s="34">
        <v>5.5170648617533384</v>
      </c>
      <c r="AB14" s="34">
        <v>5.6469507461409778</v>
      </c>
      <c r="AC14" s="34">
        <v>5.7130609788611331</v>
      </c>
      <c r="AD14" s="34">
        <v>5.7766883928245303</v>
      </c>
      <c r="AE14" s="34">
        <v>5.8338700321251995</v>
      </c>
      <c r="AF14" s="34">
        <v>5.8609743953296034</v>
      </c>
      <c r="AH14" s="31" t="s">
        <v>16</v>
      </c>
      <c r="AI14" s="32" t="s">
        <v>5</v>
      </c>
      <c r="AJ14" s="33">
        <v>6.3357717635361936</v>
      </c>
      <c r="AK14" s="33">
        <v>6.6138791259283805</v>
      </c>
      <c r="AL14" s="33">
        <v>5.4927509300071407</v>
      </c>
      <c r="AM14" s="33">
        <v>4.4983369660492301</v>
      </c>
      <c r="AN14" s="33">
        <v>6.174991386187437</v>
      </c>
      <c r="AO14" s="34">
        <v>4.3883181456075704</v>
      </c>
      <c r="AP14" s="34">
        <v>5.1318084723431383</v>
      </c>
      <c r="AQ14" s="34">
        <v>5.54</v>
      </c>
      <c r="AR14" s="34">
        <v>5.6015952763246446</v>
      </c>
      <c r="AS14" s="34">
        <v>5.6863692013408667</v>
      </c>
      <c r="AT14" s="34">
        <v>5.7849742389260257</v>
      </c>
      <c r="AU14" s="34">
        <v>5.8159517897864674</v>
      </c>
      <c r="AV14" s="34">
        <v>5.871176786690981</v>
      </c>
      <c r="AW14" s="34">
        <v>5.8931308057550211</v>
      </c>
      <c r="AY14" s="31" t="s">
        <v>16</v>
      </c>
      <c r="AZ14" s="32" t="s">
        <v>5</v>
      </c>
      <c r="BA14" s="33">
        <v>6.3357717635361936</v>
      </c>
      <c r="BB14" s="33">
        <v>6.6138791259283805</v>
      </c>
      <c r="BC14" s="33">
        <v>5.4927509300071407</v>
      </c>
      <c r="BD14" s="33">
        <v>4.4983369660492301</v>
      </c>
      <c r="BE14" s="33">
        <v>6.174991386187437</v>
      </c>
      <c r="BF14" s="34">
        <v>4.3883181456075704</v>
      </c>
      <c r="BG14" s="34">
        <v>5.1317554793901934</v>
      </c>
      <c r="BH14" s="34">
        <v>5.5200583840805422</v>
      </c>
      <c r="BI14" s="34">
        <v>5.4874537473374119</v>
      </c>
      <c r="BJ14" s="34">
        <v>5.5522971652003861</v>
      </c>
      <c r="BK14" s="34">
        <v>5.6225298476279022</v>
      </c>
      <c r="BL14" s="34">
        <v>5.6750506171479884</v>
      </c>
      <c r="BM14" s="34">
        <v>5.696798191467181</v>
      </c>
      <c r="BN14" s="34">
        <v>5.7231682168067408</v>
      </c>
      <c r="BP14" s="31" t="s">
        <v>16</v>
      </c>
      <c r="BQ14" s="32" t="s">
        <v>5</v>
      </c>
      <c r="BR14" s="33">
        <v>6.3357717635361936</v>
      </c>
      <c r="BS14" s="33">
        <v>6.6138791259283805</v>
      </c>
      <c r="BT14" s="33">
        <v>5.4927509300071407</v>
      </c>
      <c r="BU14" s="33">
        <v>4.4983369660492301</v>
      </c>
      <c r="BV14" s="33">
        <v>6.174991386187437</v>
      </c>
      <c r="BW14" s="34">
        <v>4.3883181456075704</v>
      </c>
      <c r="BX14" s="34">
        <v>5.1302721979764812</v>
      </c>
      <c r="BY14" s="34">
        <v>5.6243122534244065</v>
      </c>
      <c r="BZ14" s="34">
        <v>5.5831424809122723</v>
      </c>
      <c r="CA14" s="34">
        <v>5.577315923781839</v>
      </c>
      <c r="CB14" s="34">
        <v>5.6619828726178696</v>
      </c>
      <c r="CC14" s="34">
        <v>5.7181463494603975</v>
      </c>
      <c r="CD14" s="34">
        <v>5.7560909323442786</v>
      </c>
      <c r="CE14" s="34">
        <v>5.7826946958204957</v>
      </c>
      <c r="CG14" s="31" t="s">
        <v>16</v>
      </c>
      <c r="CH14" s="32" t="s">
        <v>5</v>
      </c>
      <c r="CI14" s="33">
        <v>6.3357717635361936</v>
      </c>
      <c r="CJ14" s="33">
        <v>6.6138791259283805</v>
      </c>
      <c r="CK14" s="33">
        <v>5.4927509300071407</v>
      </c>
      <c r="CL14" s="33">
        <v>4.4983369660492301</v>
      </c>
      <c r="CM14" s="33">
        <v>6.174991386187437</v>
      </c>
      <c r="CN14" s="34">
        <v>4.3883181456075704</v>
      </c>
      <c r="CO14" s="34">
        <v>5.1302721979764812</v>
      </c>
      <c r="CP14" s="34">
        <v>5.6243776261652778</v>
      </c>
      <c r="CQ14" s="34">
        <v>5.0929749176790606</v>
      </c>
      <c r="CR14" s="34">
        <v>5.2437405326402731</v>
      </c>
      <c r="CS14" s="34">
        <v>5.2794002203801114</v>
      </c>
      <c r="CT14" s="34">
        <v>5.3640508545883137</v>
      </c>
      <c r="CU14" s="34">
        <v>5.4414039484426837</v>
      </c>
      <c r="CV14" s="34">
        <v>5.4825550518383892</v>
      </c>
      <c r="CX14" s="31" t="s">
        <v>16</v>
      </c>
      <c r="CY14" s="32" t="s">
        <v>5</v>
      </c>
      <c r="CZ14" s="33">
        <v>6.3357717635361936</v>
      </c>
      <c r="DA14" s="33">
        <v>6.6138791259283805</v>
      </c>
      <c r="DB14" s="33">
        <v>5.4927509300071407</v>
      </c>
      <c r="DC14" s="33">
        <v>4.4983369660492301</v>
      </c>
      <c r="DD14" s="33">
        <v>6.174991386187437</v>
      </c>
      <c r="DE14" s="34">
        <v>4.3883181456075704</v>
      </c>
      <c r="DF14" s="34">
        <v>5.1302721979764812</v>
      </c>
      <c r="DG14" s="34">
        <v>5.6243776261652778</v>
      </c>
      <c r="DH14" s="34">
        <v>5.0496881792168491</v>
      </c>
      <c r="DI14" s="34">
        <v>5.1498615571759103</v>
      </c>
      <c r="DJ14" s="34">
        <v>5.2146549447246997</v>
      </c>
      <c r="DK14" s="34">
        <v>5.3259250744061859</v>
      </c>
      <c r="DL14" s="34">
        <v>5.3655412330344063</v>
      </c>
      <c r="DM14" s="34">
        <v>5.3864855393975546</v>
      </c>
      <c r="DO14" s="31" t="s">
        <v>16</v>
      </c>
      <c r="DP14" s="32" t="s">
        <v>5</v>
      </c>
      <c r="DQ14" s="33">
        <v>6.3357717635361936</v>
      </c>
      <c r="DR14" s="33">
        <v>6.6138791259283805</v>
      </c>
      <c r="DS14" s="33">
        <v>5.4927509300071407</v>
      </c>
      <c r="DT14" s="33">
        <v>4.4983369660492301</v>
      </c>
      <c r="DU14" s="33">
        <v>6.174991386187437</v>
      </c>
      <c r="DV14" s="34">
        <v>4.3883181456075704</v>
      </c>
      <c r="DW14" s="34">
        <v>5.1302721979764812</v>
      </c>
      <c r="DX14" s="34">
        <v>5.6243776261652778</v>
      </c>
      <c r="DY14" s="34">
        <v>5.1032534696510083</v>
      </c>
      <c r="DZ14" s="34">
        <v>5.2377637939932811</v>
      </c>
      <c r="EA14" s="34">
        <v>5.2968833658029553</v>
      </c>
      <c r="EB14" s="34">
        <v>5.3820036422400648</v>
      </c>
      <c r="EC14" s="34">
        <v>5.4774124853929465</v>
      </c>
      <c r="ED14" s="34">
        <v>5.5074226501348136</v>
      </c>
      <c r="EF14" s="31" t="s">
        <v>16</v>
      </c>
      <c r="EG14" s="32" t="s">
        <v>5</v>
      </c>
      <c r="EH14" s="33">
        <v>6.3357717635361936</v>
      </c>
      <c r="EI14" s="33">
        <v>6.6138791259283805</v>
      </c>
      <c r="EJ14" s="33">
        <v>5.4927509300071407</v>
      </c>
      <c r="EK14" s="33">
        <v>4.4983369660492301</v>
      </c>
      <c r="EL14" s="33">
        <v>6.174991386187437</v>
      </c>
      <c r="EM14" s="34">
        <v>4.3883181456075704</v>
      </c>
      <c r="EN14" s="34">
        <v>5.1302721979764812</v>
      </c>
      <c r="EO14" s="34">
        <v>5.6252584224019984</v>
      </c>
      <c r="EP14" s="34">
        <v>5.103153938641114</v>
      </c>
      <c r="EQ14" s="34">
        <v>5.0195836300549956</v>
      </c>
      <c r="ER14" s="34">
        <v>5.171011460878816</v>
      </c>
      <c r="ES14" s="34">
        <v>5.2723228983757622</v>
      </c>
      <c r="ET14" s="34">
        <v>5.5235704646168244</v>
      </c>
      <c r="EU14" s="34">
        <v>5.5325940899116972</v>
      </c>
      <c r="EW14" s="31" t="s">
        <v>16</v>
      </c>
      <c r="EX14" s="32" t="s">
        <v>5</v>
      </c>
      <c r="EY14" s="33">
        <v>6.3357717635361936</v>
      </c>
      <c r="EZ14" s="33">
        <v>6.6138791259283805</v>
      </c>
      <c r="FA14" s="33">
        <v>5.4927509300071407</v>
      </c>
      <c r="FB14" s="33">
        <v>4.4983369660492301</v>
      </c>
      <c r="FC14" s="33">
        <v>6.174991386187437</v>
      </c>
      <c r="FD14" s="34">
        <v>4.3883181456075704</v>
      </c>
      <c r="FE14" s="34">
        <v>5.1302721979764812</v>
      </c>
      <c r="FF14" s="34">
        <v>5.6252584224019984</v>
      </c>
      <c r="FG14" s="34">
        <v>4.8759246430818024</v>
      </c>
      <c r="FH14" s="34">
        <v>5.0170778997078003</v>
      </c>
      <c r="FI14" s="34">
        <v>5.2525561060072334</v>
      </c>
      <c r="FJ14" s="34">
        <v>5.3522442471767135</v>
      </c>
      <c r="FK14" s="34">
        <v>5.4920596629574305</v>
      </c>
      <c r="FL14" s="34">
        <v>5.5028719537397279</v>
      </c>
      <c r="FN14" s="31" t="s">
        <v>16</v>
      </c>
      <c r="FO14" s="32" t="s">
        <v>5</v>
      </c>
      <c r="FP14" s="33">
        <v>6.3357717635361936</v>
      </c>
      <c r="FQ14" s="33">
        <v>6.6138791259283805</v>
      </c>
      <c r="FR14" s="33">
        <v>5.4927509300071407</v>
      </c>
      <c r="FS14" s="33">
        <v>4.4983369660492301</v>
      </c>
      <c r="FT14" s="33">
        <v>6.174991386187437</v>
      </c>
      <c r="FU14" s="34">
        <v>4.3883181456075704</v>
      </c>
      <c r="FV14" s="34">
        <v>5.1302721979764812</v>
      </c>
      <c r="FW14" s="34">
        <v>5.6252584224019984</v>
      </c>
      <c r="FX14" s="34">
        <v>4.875626050052162</v>
      </c>
      <c r="FY14" s="34">
        <v>5.0172819916142828</v>
      </c>
      <c r="FZ14" s="34">
        <v>5.2437949871900997</v>
      </c>
      <c r="GA14" s="34">
        <v>5.351492498224701</v>
      </c>
      <c r="GB14" s="34">
        <v>5.47</v>
      </c>
      <c r="GC14" s="34">
        <v>5.48</v>
      </c>
      <c r="GE14" s="31" t="s">
        <v>16</v>
      </c>
      <c r="GF14" s="32" t="s">
        <v>5</v>
      </c>
      <c r="GG14" s="33">
        <v>6.3357717635361936</v>
      </c>
      <c r="GH14" s="33">
        <v>6.6138791259283805</v>
      </c>
      <c r="GI14" s="33">
        <v>5.4927509300071407</v>
      </c>
      <c r="GJ14" s="33">
        <v>4.4983369660492301</v>
      </c>
      <c r="GK14" s="33">
        <v>6.174991386187437</v>
      </c>
      <c r="GL14" s="34">
        <v>4.3883181456075704</v>
      </c>
      <c r="GM14" s="34">
        <v>5.1302721979764812</v>
      </c>
      <c r="GN14" s="34">
        <v>5.6252584224019984</v>
      </c>
      <c r="GO14" s="34">
        <v>4.875626050052162</v>
      </c>
      <c r="GP14" s="34">
        <v>5.0172819916142828</v>
      </c>
      <c r="GQ14" s="34">
        <v>5.2437949871900997</v>
      </c>
      <c r="GR14" s="84">
        <v>5.3538109087224655</v>
      </c>
      <c r="GS14" s="84">
        <v>5.5022205631729548</v>
      </c>
      <c r="GT14" s="84">
        <v>5.508285372165787</v>
      </c>
      <c r="GV14" s="31" t="s">
        <v>16</v>
      </c>
      <c r="GW14" s="32" t="s">
        <v>5</v>
      </c>
      <c r="GX14" s="33">
        <v>6.3357717635361936</v>
      </c>
      <c r="GY14" s="33">
        <v>6.6138791259283805</v>
      </c>
      <c r="GZ14" s="33">
        <v>5.4927509300071407</v>
      </c>
      <c r="HA14" s="33">
        <v>4.4983369660492301</v>
      </c>
      <c r="HB14" s="33">
        <v>6.174991386187437</v>
      </c>
      <c r="HC14" s="34">
        <v>4.3883181456075704</v>
      </c>
      <c r="HD14" s="34">
        <v>5.1302721979764812</v>
      </c>
      <c r="HE14" s="34">
        <v>5.6208429671732887</v>
      </c>
      <c r="HF14" s="34">
        <v>4.7591746543641307</v>
      </c>
      <c r="HG14" s="34">
        <v>4.7983627304548122</v>
      </c>
      <c r="HH14" s="34">
        <v>5.3047817470031333</v>
      </c>
      <c r="HI14" s="84">
        <v>5.378317808827731</v>
      </c>
      <c r="HJ14" s="84">
        <v>5.5248266700218807</v>
      </c>
      <c r="HK14" s="84">
        <v>5.5297819428486576</v>
      </c>
      <c r="HM14" s="31" t="s">
        <v>16</v>
      </c>
      <c r="HN14" s="32" t="s">
        <v>5</v>
      </c>
      <c r="HO14" s="33">
        <v>6.3357717635361936</v>
      </c>
      <c r="HP14" s="33">
        <v>6.6138791259283805</v>
      </c>
      <c r="HQ14" s="33">
        <v>5.4927509300071407</v>
      </c>
      <c r="HR14" s="33">
        <v>4.4983369660492301</v>
      </c>
      <c r="HS14" s="33">
        <v>6.174991386187437</v>
      </c>
      <c r="HT14" s="34">
        <v>4.3883181456075704</v>
      </c>
      <c r="HU14" s="34">
        <v>5.1302721979764812</v>
      </c>
      <c r="HV14" s="34">
        <v>5.6208429671732887</v>
      </c>
      <c r="HW14" s="34">
        <v>4.7591746543641307</v>
      </c>
      <c r="HX14" s="34">
        <v>4.776509666655258</v>
      </c>
      <c r="HY14" s="34">
        <v>5.3124172527739546</v>
      </c>
      <c r="HZ14" s="34">
        <v>5.3877463858528927</v>
      </c>
      <c r="IA14" s="34">
        <v>5.5352971503600372</v>
      </c>
      <c r="IB14" s="34">
        <v>5.5334392438853683</v>
      </c>
      <c r="ID14" s="31" t="s">
        <v>16</v>
      </c>
      <c r="IE14" s="32" t="s">
        <v>5</v>
      </c>
      <c r="IF14" s="33">
        <v>6.3357717635361936</v>
      </c>
      <c r="IG14" s="33">
        <v>6.6138791259283805</v>
      </c>
      <c r="IH14" s="33">
        <v>5.4927509300071407</v>
      </c>
      <c r="II14" s="33">
        <v>4.4983369660492301</v>
      </c>
      <c r="IJ14" s="33">
        <v>6.174991386187437</v>
      </c>
      <c r="IK14" s="34">
        <v>4.3883181456075704</v>
      </c>
      <c r="IL14" s="34">
        <v>5.1302721979764812</v>
      </c>
      <c r="IM14" s="34">
        <v>5.6208429671732887</v>
      </c>
      <c r="IN14" s="34">
        <v>4.7591746543641307</v>
      </c>
      <c r="IO14" s="34">
        <v>0.70214844121146314</v>
      </c>
      <c r="IP14" s="34">
        <v>6.6076685032832643</v>
      </c>
      <c r="IQ14" s="34">
        <v>5.2609128143042767</v>
      </c>
      <c r="IR14" s="34">
        <v>5.4252473091519988</v>
      </c>
      <c r="IS14" s="34">
        <v>5.4708795546800815</v>
      </c>
      <c r="IT14" s="34">
        <v>5.4980941845597613</v>
      </c>
      <c r="IV14" s="31" t="s">
        <v>16</v>
      </c>
      <c r="IW14" s="32" t="s">
        <v>5</v>
      </c>
      <c r="IX14" s="33">
        <v>6.3357717635361936</v>
      </c>
      <c r="IY14" s="33">
        <v>6.6138791259283805</v>
      </c>
      <c r="IZ14" s="33">
        <v>5.4927509300071407</v>
      </c>
      <c r="JA14" s="33">
        <v>4.4983369660492301</v>
      </c>
      <c r="JB14" s="33">
        <v>6.174991386187437</v>
      </c>
      <c r="JC14" s="34">
        <v>4.3883181456075704</v>
      </c>
      <c r="JD14" s="34">
        <v>5.1302721979764812</v>
      </c>
      <c r="JE14" s="34">
        <v>5.6208429671732887</v>
      </c>
      <c r="JF14" s="34">
        <v>4.7591746543641307</v>
      </c>
      <c r="JG14" s="34">
        <v>0.70214844121146314</v>
      </c>
      <c r="JH14" s="34">
        <v>6.610880161226703</v>
      </c>
      <c r="JI14" s="34">
        <v>5.4735601239356697</v>
      </c>
      <c r="JJ14" s="34">
        <v>5.614668368310177</v>
      </c>
      <c r="JK14" s="34">
        <v>5.6558968589914542</v>
      </c>
      <c r="JL14" s="34">
        <v>5.6875166836479565</v>
      </c>
      <c r="JN14" s="31" t="s">
        <v>16</v>
      </c>
      <c r="JO14" s="32" t="s">
        <v>5</v>
      </c>
      <c r="JP14" s="33">
        <v>6.3357717635361936</v>
      </c>
      <c r="JQ14" s="33">
        <v>6.6138791259283805</v>
      </c>
      <c r="JR14" s="33">
        <v>5.4927509300071407</v>
      </c>
      <c r="JS14" s="33">
        <v>4.4983369660492301</v>
      </c>
      <c r="JT14" s="33">
        <v>6.174991386187437</v>
      </c>
      <c r="JU14" s="34">
        <v>4.3883181456075704</v>
      </c>
      <c r="JV14" s="34">
        <v>5.1302721979764812</v>
      </c>
      <c r="JW14" s="34">
        <v>5.6208429671732887</v>
      </c>
      <c r="JX14" s="34">
        <v>4.7591746543641307</v>
      </c>
      <c r="JY14" s="34">
        <v>0.70214844121146314</v>
      </c>
      <c r="JZ14" s="34">
        <v>6.610880161226703</v>
      </c>
      <c r="KA14" s="34">
        <v>6.4526377925927108</v>
      </c>
      <c r="KB14" s="34">
        <v>5.530023643806544</v>
      </c>
      <c r="KC14" s="34">
        <v>5.4572740808432485</v>
      </c>
      <c r="KD14" s="34">
        <v>5.4425264988499578</v>
      </c>
      <c r="KF14" s="31" t="s">
        <v>16</v>
      </c>
      <c r="KG14" s="32" t="s">
        <v>5</v>
      </c>
      <c r="KH14" s="33">
        <v>6.3357717635361936</v>
      </c>
      <c r="KI14" s="33">
        <v>6.6138791259283805</v>
      </c>
      <c r="KJ14" s="33">
        <v>5.4927509300071407</v>
      </c>
      <c r="KK14" s="33">
        <v>4.4983369660492301</v>
      </c>
      <c r="KL14" s="33">
        <v>6.174991386187437</v>
      </c>
      <c r="KM14" s="34">
        <v>4.3883181456075704</v>
      </c>
      <c r="KN14" s="34">
        <v>5.1302721979764812</v>
      </c>
      <c r="KO14" s="34">
        <v>5.6208429671732887</v>
      </c>
      <c r="KP14" s="34">
        <v>4.7591746543641307</v>
      </c>
      <c r="KQ14" s="34">
        <v>0.70214844121146314</v>
      </c>
      <c r="KR14" s="34">
        <v>6.610880161226703</v>
      </c>
      <c r="KS14" s="34">
        <v>5.2174405566308195</v>
      </c>
      <c r="KT14" s="34">
        <v>5.3630471992901079</v>
      </c>
      <c r="KU14" s="34">
        <v>5.4081886806912678</v>
      </c>
      <c r="KV14" s="34">
        <v>5.4314519366071892</v>
      </c>
      <c r="KX14" s="31" t="s">
        <v>16</v>
      </c>
      <c r="KY14" s="32" t="s">
        <v>5</v>
      </c>
      <c r="KZ14" s="33">
        <v>6.3357717635361936</v>
      </c>
      <c r="LA14" s="33">
        <v>6.6138791259283805</v>
      </c>
      <c r="LB14" s="33">
        <v>5.4927509300071407</v>
      </c>
      <c r="LC14" s="33">
        <v>4.4983369660492301</v>
      </c>
      <c r="LD14" s="33">
        <v>6.174991386187437</v>
      </c>
      <c r="LE14" s="34">
        <v>4.3883181456075704</v>
      </c>
      <c r="LF14" s="34">
        <v>5.1302721979764812</v>
      </c>
      <c r="LG14" s="34">
        <v>5.6208429671732887</v>
      </c>
      <c r="LH14" s="34">
        <v>4.7591746543641307</v>
      </c>
      <c r="LI14" s="34">
        <v>0.70214844121146314</v>
      </c>
      <c r="LJ14" s="34">
        <v>6.610880161226703</v>
      </c>
      <c r="LK14" s="34">
        <v>5.2347865950522987</v>
      </c>
      <c r="LL14" s="34">
        <v>5.289502653707757</v>
      </c>
      <c r="LM14" s="34">
        <v>5.6701821423208401</v>
      </c>
      <c r="LN14" s="34">
        <v>5.5737132439088271</v>
      </c>
      <c r="LP14" s="31" t="s">
        <v>16</v>
      </c>
      <c r="LQ14" s="32" t="s">
        <v>5</v>
      </c>
      <c r="LR14" s="33">
        <v>6.3357717635361936</v>
      </c>
      <c r="LS14" s="33">
        <v>6.6138791259283805</v>
      </c>
      <c r="LT14" s="33">
        <v>5.4927509300071407</v>
      </c>
      <c r="LU14" s="33">
        <v>4.4983369660492301</v>
      </c>
      <c r="LV14" s="33">
        <v>6.174991386187437</v>
      </c>
      <c r="LW14" s="34">
        <v>4.3883181456075704</v>
      </c>
      <c r="LX14" s="34">
        <v>5.1302721979764812</v>
      </c>
      <c r="LY14" s="34">
        <v>5.6208429671732887</v>
      </c>
      <c r="LZ14" s="34">
        <v>4.7591746543641307</v>
      </c>
      <c r="MA14" s="34">
        <v>-3.5974893680094056</v>
      </c>
      <c r="MB14" s="34">
        <v>5.0671137301514477</v>
      </c>
      <c r="MC14" s="34">
        <v>6.7185474384494341</v>
      </c>
      <c r="MD14" s="34">
        <v>5.3319281048049589</v>
      </c>
      <c r="ME14" s="34">
        <v>5.6147173322540453</v>
      </c>
      <c r="MF14" s="34">
        <v>5.5698614961950739</v>
      </c>
      <c r="MH14" s="31" t="s">
        <v>16</v>
      </c>
      <c r="MI14" s="32" t="s">
        <v>5</v>
      </c>
      <c r="MJ14" s="33">
        <v>6.3357717635361936</v>
      </c>
      <c r="MK14" s="33">
        <v>6.6138791259283805</v>
      </c>
      <c r="ML14" s="33">
        <v>5.4927509300071407</v>
      </c>
      <c r="MM14" s="33">
        <v>4.4983369660492301</v>
      </c>
      <c r="MN14" s="33">
        <v>6.174991386187437</v>
      </c>
      <c r="MO14" s="34">
        <v>4.3883181456075704</v>
      </c>
      <c r="MP14" s="34">
        <v>5.1302721979764812</v>
      </c>
      <c r="MQ14" s="34">
        <v>5.6208429671732887</v>
      </c>
      <c r="MR14" s="34">
        <v>4.7583292989498318</v>
      </c>
      <c r="MS14" s="34">
        <v>0.91264547641391403</v>
      </c>
      <c r="MT14" s="34">
        <v>7.7212037730985799</v>
      </c>
      <c r="MU14" s="34">
        <v>5.0860814824129648</v>
      </c>
      <c r="MV14" s="34">
        <v>5.2019433897494878</v>
      </c>
      <c r="MW14" s="34">
        <v>5.7367457162192892</v>
      </c>
      <c r="MX14" s="34">
        <v>5.5921953799090005</v>
      </c>
      <c r="MY14" s="66"/>
      <c r="MZ14" s="31" t="s">
        <v>16</v>
      </c>
      <c r="NA14" s="32" t="s">
        <v>5</v>
      </c>
      <c r="NB14" s="33">
        <v>6.3357717635361936</v>
      </c>
      <c r="NC14" s="33">
        <v>6.6138791259283805</v>
      </c>
      <c r="ND14" s="33">
        <v>5.4927509300071407</v>
      </c>
      <c r="NE14" s="33">
        <v>4.4983369660492301</v>
      </c>
      <c r="NF14" s="33">
        <v>6.174991386187437</v>
      </c>
      <c r="NG14" s="34">
        <v>4.3883181456075704</v>
      </c>
      <c r="NH14" s="34">
        <v>5.1302721979764812</v>
      </c>
      <c r="NI14" s="34">
        <v>5.6208429671732887</v>
      </c>
      <c r="NJ14" s="34">
        <v>4.7583292989498318</v>
      </c>
      <c r="NK14" s="34">
        <v>0.91264547641391403</v>
      </c>
      <c r="NL14" s="34">
        <v>7.9373033462292852</v>
      </c>
      <c r="NM14" s="34">
        <v>5.0884988592368785</v>
      </c>
      <c r="NN14" s="34">
        <v>5.2091568892284101</v>
      </c>
      <c r="NO14" s="34">
        <v>5.7664151150700746</v>
      </c>
      <c r="NP14" s="34">
        <v>5.6094825717305952</v>
      </c>
      <c r="NR14" s="31" t="s">
        <v>16</v>
      </c>
      <c r="NS14" s="32" t="s">
        <v>5</v>
      </c>
      <c r="NT14" s="33">
        <v>6.3357717635361936</v>
      </c>
      <c r="NU14" s="33">
        <v>6.6138791259283805</v>
      </c>
      <c r="NV14" s="33">
        <v>5.4927509300071407</v>
      </c>
      <c r="NW14" s="33">
        <v>4.4983369660492301</v>
      </c>
      <c r="NX14" s="33">
        <v>6.174991386187437</v>
      </c>
      <c r="NY14" s="34">
        <v>4.3883181456075704</v>
      </c>
      <c r="NZ14" s="34">
        <v>5.1302721979764812</v>
      </c>
      <c r="OA14" s="34">
        <v>5.6208429671732887</v>
      </c>
      <c r="OB14" s="34">
        <v>4.7583292989498318</v>
      </c>
      <c r="OC14" s="34">
        <v>0.91264547641391403</v>
      </c>
      <c r="OD14" s="34">
        <v>7.9371804649323536</v>
      </c>
      <c r="OE14" s="34">
        <v>5.3705109081551683</v>
      </c>
      <c r="OF14" s="34">
        <v>5.3930727666630531</v>
      </c>
      <c r="OG14" s="34">
        <v>5.8285150533774441</v>
      </c>
      <c r="OH14" s="34">
        <v>5.744055173806089</v>
      </c>
      <c r="OJ14" s="31" t="s">
        <v>16</v>
      </c>
      <c r="OK14" s="32" t="s">
        <v>5</v>
      </c>
      <c r="OL14" s="33">
        <v>6.3357717635361936</v>
      </c>
      <c r="OM14" s="33">
        <v>6.6138791259283805</v>
      </c>
      <c r="ON14" s="33">
        <v>5.4927509300071407</v>
      </c>
      <c r="OO14" s="33">
        <v>4.4983369660492301</v>
      </c>
      <c r="OP14" s="33">
        <v>6.174991386187437</v>
      </c>
      <c r="OQ14" s="34">
        <v>4.3883181456075704</v>
      </c>
      <c r="OR14" s="34">
        <v>5.1302721979764812</v>
      </c>
      <c r="OS14" s="34">
        <v>5.6208429671732887</v>
      </c>
      <c r="OT14" s="34">
        <v>4.7583292989498318</v>
      </c>
      <c r="OU14" s="34">
        <v>0.91264547641391403</v>
      </c>
      <c r="OV14" s="34">
        <v>7.9371804649323536</v>
      </c>
      <c r="OW14" s="34">
        <v>5.5883250900653252</v>
      </c>
      <c r="OX14" s="34">
        <v>5.030426600267333</v>
      </c>
      <c r="OY14" s="34">
        <v>6.0001022539121891</v>
      </c>
      <c r="OZ14" s="34">
        <v>5.6177265667725464</v>
      </c>
      <c r="PB14" s="31" t="s">
        <v>16</v>
      </c>
      <c r="PC14" s="32" t="s">
        <v>5</v>
      </c>
      <c r="PD14" s="33">
        <v>6.3357717635361936</v>
      </c>
      <c r="PE14" s="33">
        <v>6.6138791259283805</v>
      </c>
      <c r="PF14" s="33">
        <v>5.4927509300071407</v>
      </c>
      <c r="PG14" s="33">
        <v>4.4983369660492301</v>
      </c>
      <c r="PH14" s="33">
        <v>6.174991386187437</v>
      </c>
      <c r="PI14" s="34">
        <v>4.3883181456075704</v>
      </c>
      <c r="PJ14" s="34">
        <v>5.1302721979764812</v>
      </c>
      <c r="PK14" s="34">
        <v>5.6208429671732887</v>
      </c>
      <c r="PL14" s="34">
        <v>4.7583292989498318</v>
      </c>
      <c r="PM14" s="34">
        <v>0.91264547641391403</v>
      </c>
      <c r="PN14" s="34">
        <v>7.9371804649323536</v>
      </c>
      <c r="PO14" s="34">
        <v>5.5884123204145197</v>
      </c>
      <c r="PP14" s="34">
        <v>5.5793069548227834</v>
      </c>
      <c r="PQ14" s="34">
        <v>5.9980907518838222</v>
      </c>
      <c r="PR14" s="34">
        <v>5.6400754441200434</v>
      </c>
      <c r="PT14" s="146" t="s">
        <v>16</v>
      </c>
      <c r="PU14" s="147" t="s">
        <v>5</v>
      </c>
      <c r="PV14" s="148">
        <v>6.3357717635361936</v>
      </c>
      <c r="PW14" s="148">
        <v>6.6138791259283805</v>
      </c>
      <c r="PX14" s="148">
        <v>5.4927509300071407</v>
      </c>
      <c r="PY14" s="148">
        <v>4.4983369660492301</v>
      </c>
      <c r="PZ14" s="148">
        <v>6.174991386187437</v>
      </c>
      <c r="QA14" s="149">
        <v>4.3883181456075704</v>
      </c>
      <c r="QB14" s="149">
        <v>5.1302721979764812</v>
      </c>
      <c r="QC14" s="149">
        <v>5.6208429671732887</v>
      </c>
      <c r="QD14" s="149">
        <v>4.758405953165723</v>
      </c>
      <c r="QE14" s="149">
        <v>-2.2124885983581635</v>
      </c>
      <c r="QF14" s="149">
        <v>4.8645833535757106</v>
      </c>
      <c r="QG14" s="149">
        <v>6.2180568167077581</v>
      </c>
      <c r="QH14" s="149">
        <v>5.0700079991695475</v>
      </c>
      <c r="QI14" s="149">
        <v>5.5168577572250541</v>
      </c>
      <c r="QJ14" s="149">
        <v>5.4612334177852659</v>
      </c>
      <c r="QL14" s="31" t="s">
        <v>16</v>
      </c>
      <c r="QM14" s="32" t="s">
        <v>5</v>
      </c>
      <c r="QN14" s="33">
        <v>6.3357717635361936</v>
      </c>
      <c r="QO14" s="33">
        <v>6.6138791259283805</v>
      </c>
      <c r="QP14" s="33">
        <v>5.4927509300071407</v>
      </c>
      <c r="QQ14" s="33">
        <v>4.4983369660492301</v>
      </c>
      <c r="QR14" s="33">
        <v>6.174991386187437</v>
      </c>
      <c r="QS14" s="34">
        <v>4.3871528867567804</v>
      </c>
      <c r="QT14" s="34">
        <v>5.1302721979764812</v>
      </c>
      <c r="QU14" s="34">
        <v>5.6191608889909332</v>
      </c>
      <c r="QV14" s="34">
        <v>4.7584541543655803</v>
      </c>
      <c r="QW14" s="34">
        <v>-3.0719457271535191</v>
      </c>
      <c r="QX14" s="34">
        <v>3.7996100500818102</v>
      </c>
      <c r="QY14" s="34">
        <v>5.6292804176440967</v>
      </c>
      <c r="QZ14" s="34">
        <v>5.2967367009387516</v>
      </c>
      <c r="RA14" s="34">
        <v>5.3077748644866745</v>
      </c>
      <c r="RB14" s="34">
        <v>5.3120484803137487</v>
      </c>
      <c r="RD14" s="31" t="s">
        <v>16</v>
      </c>
      <c r="RE14" s="32" t="s">
        <v>5</v>
      </c>
      <c r="RF14" s="33">
        <v>6.3357717635361936</v>
      </c>
      <c r="RG14" s="33">
        <v>6.6138791259283805</v>
      </c>
      <c r="RH14" s="33">
        <v>5.4927509300071407</v>
      </c>
      <c r="RI14" s="33">
        <v>4.4983369660492301</v>
      </c>
      <c r="RJ14" s="33">
        <v>6.174991386187437</v>
      </c>
      <c r="RK14" s="34">
        <v>4.3883181456075704</v>
      </c>
      <c r="RL14" s="34">
        <v>5.1302721979764812</v>
      </c>
      <c r="RM14" s="34">
        <v>5.6208429671732887</v>
      </c>
      <c r="RN14" s="34">
        <v>4.7583292989498318</v>
      </c>
      <c r="RO14" s="34">
        <v>0.91264547641391403</v>
      </c>
      <c r="RP14" s="34">
        <v>6.6478358707830836</v>
      </c>
      <c r="RQ14" s="34">
        <v>6.6463552444786558</v>
      </c>
      <c r="RR14" s="34">
        <v>5.5584529545191117</v>
      </c>
      <c r="RS14" s="34">
        <v>5.9805117145377977</v>
      </c>
      <c r="RT14" s="34">
        <v>5.5379522030747808</v>
      </c>
      <c r="RV14" s="31" t="s">
        <v>16</v>
      </c>
      <c r="RW14" s="32" t="s">
        <v>5</v>
      </c>
      <c r="RX14" s="33">
        <v>6.3357717635361936</v>
      </c>
      <c r="RY14" s="33">
        <v>6.6138791259283805</v>
      </c>
      <c r="RZ14" s="33">
        <v>5.4927509300071407</v>
      </c>
      <c r="SA14" s="33">
        <v>4.4983369660492301</v>
      </c>
      <c r="SB14" s="33">
        <v>6.174991386187437</v>
      </c>
      <c r="SC14" s="34">
        <v>4.3883181456075704</v>
      </c>
      <c r="SD14" s="34">
        <v>5.1302721979764812</v>
      </c>
      <c r="SE14" s="34">
        <v>5.6208429671732887</v>
      </c>
      <c r="SF14" s="34">
        <v>4.7591746543641307</v>
      </c>
      <c r="SG14" s="34">
        <v>0.91269796025403593</v>
      </c>
      <c r="SH14" s="34">
        <v>6.6478358707830836</v>
      </c>
      <c r="SI14" s="34">
        <v>6.6464435294200825</v>
      </c>
      <c r="SJ14" s="34">
        <v>5.5584529545191117</v>
      </c>
      <c r="SK14" s="34">
        <v>5.9805117145377977</v>
      </c>
      <c r="SL14" s="34">
        <v>5.5380262012869821</v>
      </c>
      <c r="SN14" s="31" t="s">
        <v>16</v>
      </c>
      <c r="SO14" s="32" t="s">
        <v>5</v>
      </c>
      <c r="SP14" s="33">
        <v>6.3357717635361936</v>
      </c>
      <c r="SQ14" s="33">
        <v>6.6138791259283805</v>
      </c>
      <c r="SR14" s="33">
        <v>5.4927509300071407</v>
      </c>
      <c r="SS14" s="33">
        <v>4.4983369660492301</v>
      </c>
      <c r="ST14" s="33">
        <v>6.174991386187437</v>
      </c>
      <c r="SU14" s="34">
        <v>4.3871528867567804</v>
      </c>
      <c r="SV14" s="34">
        <v>5.1302721979764812</v>
      </c>
      <c r="SW14" s="34">
        <v>5.6191608889909332</v>
      </c>
      <c r="SX14" s="34">
        <v>4.758354617609645</v>
      </c>
      <c r="SY14" s="34">
        <v>-3.0716635992470964</v>
      </c>
      <c r="SZ14" s="34">
        <v>3.8636214368546784</v>
      </c>
      <c r="TA14" s="34">
        <v>5.6261885998235091</v>
      </c>
      <c r="TB14" s="34">
        <v>5.2879980199382208</v>
      </c>
      <c r="TC14" s="34">
        <v>5.2966975519757487</v>
      </c>
      <c r="TD14" s="34">
        <v>5.319923175560608</v>
      </c>
      <c r="TF14" s="31" t="s">
        <v>16</v>
      </c>
      <c r="TG14" s="32" t="s">
        <v>5</v>
      </c>
      <c r="TH14" s="33">
        <v>6.3357717635361936</v>
      </c>
      <c r="TI14" s="33">
        <v>6.6138791259283805</v>
      </c>
      <c r="TJ14" s="33">
        <v>5.4927509300071407</v>
      </c>
      <c r="TK14" s="33">
        <v>4.4983369660492301</v>
      </c>
      <c r="TL14" s="33">
        <v>6.174991386187437</v>
      </c>
      <c r="TM14" s="34">
        <v>4.3871528867567804</v>
      </c>
      <c r="TN14" s="34">
        <v>5.1302721979764812</v>
      </c>
      <c r="TO14" s="34">
        <v>5.6191608889909332</v>
      </c>
      <c r="TP14" s="34">
        <v>4.758354617609645</v>
      </c>
      <c r="TQ14" s="34">
        <v>-3.0716635992471026</v>
      </c>
      <c r="TR14" s="34">
        <v>3.6180647387443372</v>
      </c>
      <c r="TS14" s="34">
        <v>5.8207154919184205</v>
      </c>
      <c r="TT14" s="34">
        <v>5.0691870455102332</v>
      </c>
      <c r="TU14" s="34">
        <v>5.1271884444686435</v>
      </c>
      <c r="TV14" s="34">
        <v>5.2082439648990544</v>
      </c>
      <c r="TX14" s="31" t="s">
        <v>16</v>
      </c>
      <c r="TY14" s="32" t="s">
        <v>5</v>
      </c>
      <c r="TZ14" s="33">
        <v>6.3357717635361936</v>
      </c>
      <c r="UA14" s="33">
        <v>6.6138791259283805</v>
      </c>
      <c r="UB14" s="33">
        <v>5.4927509300071407</v>
      </c>
      <c r="UC14" s="33">
        <v>4.4983369660492301</v>
      </c>
      <c r="UD14" s="33">
        <v>6.174991386187437</v>
      </c>
      <c r="UE14" s="34">
        <v>4.3871528867567804</v>
      </c>
      <c r="UF14" s="34">
        <v>5.1302721979764812</v>
      </c>
      <c r="UG14" s="34">
        <v>5.6191608889909332</v>
      </c>
      <c r="UH14" s="34">
        <v>4.758354617609645</v>
      </c>
      <c r="UI14" s="34">
        <v>-3.0716635992471026</v>
      </c>
      <c r="UJ14" s="34">
        <v>2.9398185135046475</v>
      </c>
      <c r="UK14" s="34">
        <v>5.6096392701412441</v>
      </c>
      <c r="UL14" s="34">
        <v>4.9910326961693556</v>
      </c>
      <c r="UM14" s="34">
        <v>5.1312242298697868</v>
      </c>
      <c r="UN14" s="34">
        <v>5.2198789669054122</v>
      </c>
      <c r="UO14" s="34">
        <v>5.3429045686965964</v>
      </c>
      <c r="UQ14" s="31" t="s">
        <v>16</v>
      </c>
      <c r="UR14" s="32" t="s">
        <v>5</v>
      </c>
      <c r="US14" s="33">
        <v>6.3357717635361936</v>
      </c>
      <c r="UT14" s="33">
        <v>6.6138791259283805</v>
      </c>
      <c r="UU14" s="33">
        <v>5.4927509300071407</v>
      </c>
      <c r="UV14" s="33">
        <v>4.4983369660492301</v>
      </c>
      <c r="UW14" s="33">
        <v>6.174991386187437</v>
      </c>
      <c r="UX14" s="34">
        <v>4.3871528867567804</v>
      </c>
      <c r="UY14" s="34">
        <v>5.1302721979764812</v>
      </c>
      <c r="UZ14" s="34">
        <v>5.6191608889909332</v>
      </c>
      <c r="VA14" s="34">
        <v>4.758354617609645</v>
      </c>
      <c r="VB14" s="34">
        <v>-3.0716635992471026</v>
      </c>
      <c r="VC14" s="34">
        <v>2.9398185135046475</v>
      </c>
      <c r="VD14" s="34">
        <v>5.6096392701412441</v>
      </c>
      <c r="VE14" s="34">
        <v>4.9736300854170707</v>
      </c>
      <c r="VF14" s="34">
        <v>5.0849175562709803</v>
      </c>
      <c r="VG14" s="34">
        <v>5.1727745780971759</v>
      </c>
      <c r="VH14" s="34">
        <v>5.3168297363191357</v>
      </c>
      <c r="VJ14" s="199" t="s">
        <v>16</v>
      </c>
      <c r="VK14" s="200" t="s">
        <v>5</v>
      </c>
      <c r="VL14" s="33">
        <v>6.3357717635361936</v>
      </c>
      <c r="VM14" s="33">
        <v>6.6138791259283805</v>
      </c>
      <c r="VN14" s="33">
        <v>5.4927509300071407</v>
      </c>
      <c r="VO14" s="33">
        <v>4.4983369660492301</v>
      </c>
      <c r="VP14" s="33">
        <v>6.174991386187437</v>
      </c>
      <c r="VQ14" s="34">
        <v>4.3871528867567804</v>
      </c>
      <c r="VR14" s="34">
        <v>5.1302721979764812</v>
      </c>
      <c r="VS14" s="34">
        <v>5.6191608889909332</v>
      </c>
      <c r="VT14" s="34">
        <v>4.758354617609645</v>
      </c>
      <c r="VU14" s="34">
        <v>-3.0716635992471026</v>
      </c>
      <c r="VV14" s="34">
        <v>2.659266309915111</v>
      </c>
      <c r="VW14" s="34">
        <v>5.0171924996586341</v>
      </c>
      <c r="VX14" s="34">
        <v>5.8225025959218044</v>
      </c>
      <c r="VY14" s="34">
        <v>5.2653376157162768</v>
      </c>
      <c r="VZ14" s="34">
        <v>5.1834190665715312</v>
      </c>
      <c r="WA14" s="34">
        <v>5.3025676284958791</v>
      </c>
      <c r="WC14" s="199" t="s">
        <v>16</v>
      </c>
      <c r="WD14" s="200" t="s">
        <v>5</v>
      </c>
      <c r="WE14" s="33">
        <v>6.3357717635361936</v>
      </c>
      <c r="WF14" s="33">
        <v>6.6138791259283805</v>
      </c>
      <c r="WG14" s="33">
        <v>5.4927509300071407</v>
      </c>
      <c r="WH14" s="33">
        <v>4.4983369660492301</v>
      </c>
      <c r="WI14" s="33">
        <v>6.174991386187437</v>
      </c>
      <c r="WJ14" s="34">
        <v>4.3871528867567804</v>
      </c>
      <c r="WK14" s="34">
        <v>5.1302721979764812</v>
      </c>
      <c r="WL14" s="34">
        <v>5.6191608889909332</v>
      </c>
      <c r="WM14" s="34">
        <v>4.758354617609645</v>
      </c>
      <c r="WN14" s="34">
        <v>-3.0716635992471026</v>
      </c>
      <c r="WO14" s="34">
        <v>2.8107174470729746</v>
      </c>
      <c r="WP14" s="34">
        <v>4.9193176227398112</v>
      </c>
      <c r="WQ14" s="34">
        <v>5.9423045116403301</v>
      </c>
      <c r="WR14" s="34">
        <v>5.2999390111572637</v>
      </c>
      <c r="WS14" s="34">
        <v>5.2166347744696253</v>
      </c>
      <c r="WT14" s="34">
        <v>5.3177001434642364</v>
      </c>
      <c r="WU14" s="210"/>
      <c r="WV14" s="214">
        <f t="shared" si="3"/>
        <v>3.4601395440986948E-2</v>
      </c>
      <c r="WW14" s="214">
        <f t="shared" si="3"/>
        <v>3.3215707898094138E-2</v>
      </c>
      <c r="WX14" s="214">
        <f t="shared" si="3"/>
        <v>1.5132514968357214E-2</v>
      </c>
      <c r="XB14" s="199" t="s">
        <v>16</v>
      </c>
      <c r="XC14" s="200" t="s">
        <v>5</v>
      </c>
      <c r="XD14" s="33">
        <v>6.3357717635361936</v>
      </c>
      <c r="XE14" s="33">
        <v>6.6138791259283805</v>
      </c>
      <c r="XF14" s="33">
        <v>5.4927509300071407</v>
      </c>
      <c r="XG14" s="33">
        <v>4.4983369660492301</v>
      </c>
      <c r="XH14" s="33">
        <v>6.174991386187437</v>
      </c>
      <c r="XI14" s="34">
        <v>4.3871528867567804</v>
      </c>
      <c r="XJ14" s="34">
        <v>5.1302721979764812</v>
      </c>
      <c r="XK14" s="34">
        <v>5.6191608889909332</v>
      </c>
      <c r="XL14" s="34">
        <v>4.758354617609645</v>
      </c>
      <c r="XM14" s="34">
        <v>-3.0716635992471026</v>
      </c>
      <c r="XN14" s="34">
        <v>2.8107174470729746</v>
      </c>
      <c r="XO14" s="34">
        <v>4.9193176227398112</v>
      </c>
      <c r="XP14" s="34">
        <v>5.9423045116403301</v>
      </c>
      <c r="XQ14" s="34">
        <v>5.2998532321942236</v>
      </c>
      <c r="XR14" s="34">
        <v>5.2167204856415736</v>
      </c>
      <c r="XS14" s="34">
        <v>5.3177775661557405</v>
      </c>
      <c r="XU14" s="199" t="s">
        <v>16</v>
      </c>
      <c r="XV14" s="200" t="s">
        <v>5</v>
      </c>
      <c r="XW14" s="33">
        <v>6.3357717635361936</v>
      </c>
      <c r="XX14" s="33">
        <v>6.6138791259283805</v>
      </c>
      <c r="XY14" s="33">
        <v>5.4927509300071407</v>
      </c>
      <c r="XZ14" s="33">
        <v>4.4983369660492301</v>
      </c>
      <c r="YA14" s="33">
        <v>6.174991386187437</v>
      </c>
      <c r="YB14" s="34">
        <v>4.3871528867567804</v>
      </c>
      <c r="YC14" s="34">
        <v>5.1302721979764812</v>
      </c>
      <c r="YD14" s="34">
        <v>5.6191608889909332</v>
      </c>
      <c r="YE14" s="34">
        <v>4.758354617609645</v>
      </c>
      <c r="YF14" s="34">
        <v>-3.0716635992471026</v>
      </c>
      <c r="YG14" s="34">
        <v>2.8107174470729746</v>
      </c>
      <c r="YH14" s="34">
        <v>4.9193176227398112</v>
      </c>
      <c r="YI14" s="34">
        <v>5.9423045116403301</v>
      </c>
      <c r="YJ14" s="34">
        <v>5.2998532321942236</v>
      </c>
      <c r="YK14" s="34">
        <v>5.2167204856415736</v>
      </c>
      <c r="YL14" s="34">
        <v>5.3177775661557405</v>
      </c>
      <c r="YN14" s="199" t="s">
        <v>16</v>
      </c>
      <c r="YO14" s="200" t="s">
        <v>5</v>
      </c>
      <c r="YP14" s="33">
        <v>6.3357717635361936</v>
      </c>
      <c r="YQ14" s="33">
        <v>6.6138791259283805</v>
      </c>
      <c r="YR14" s="33">
        <v>5.4927509300071407</v>
      </c>
      <c r="YS14" s="33">
        <v>4.4983369660492301</v>
      </c>
      <c r="YT14" s="33">
        <v>6.174991386187437</v>
      </c>
      <c r="YU14" s="34">
        <v>4.3871528867567804</v>
      </c>
      <c r="YV14" s="34">
        <v>5.1302721979764812</v>
      </c>
      <c r="YW14" s="34">
        <v>5.6191608889909332</v>
      </c>
      <c r="YX14" s="34">
        <v>4.758354617609645</v>
      </c>
      <c r="YY14" s="34">
        <v>-3.0716635992471026</v>
      </c>
      <c r="YZ14" s="34">
        <v>2.8127760062188116</v>
      </c>
      <c r="ZA14" s="34">
        <v>4.9295163635496806</v>
      </c>
      <c r="ZB14" s="34">
        <v>5.9959455787999616</v>
      </c>
      <c r="ZC14" s="34">
        <v>5.3424991041684819</v>
      </c>
      <c r="ZD14" s="34">
        <v>5.2198220265536008</v>
      </c>
      <c r="ZE14" s="34">
        <v>5.3206628419045074</v>
      </c>
      <c r="ZG14" s="231">
        <f t="shared" si="4"/>
        <v>7.7161488452205163E-2</v>
      </c>
      <c r="ZH14" s="231">
        <f t="shared" si="4"/>
        <v>3.640295998206966E-2</v>
      </c>
      <c r="ZI14" s="231">
        <f t="shared" si="4"/>
        <v>1.8095213408628297E-2</v>
      </c>
      <c r="ZJ14" s="231"/>
      <c r="ZK14" s="199" t="s">
        <v>16</v>
      </c>
      <c r="ZL14" s="200" t="s">
        <v>5</v>
      </c>
      <c r="ZM14" s="33">
        <v>6.3357717635361936</v>
      </c>
      <c r="ZN14" s="33">
        <v>6.6138791259283805</v>
      </c>
      <c r="ZO14" s="33">
        <v>5.4927509300071407</v>
      </c>
      <c r="ZP14" s="33">
        <v>4.4983369660492301</v>
      </c>
      <c r="ZQ14" s="33">
        <v>6.174991386187437</v>
      </c>
      <c r="ZR14" s="34">
        <v>4.3871528867567804</v>
      </c>
      <c r="ZS14" s="34">
        <v>5.1302721979764812</v>
      </c>
      <c r="ZT14" s="34">
        <v>5.6191608889909332</v>
      </c>
      <c r="ZU14" s="34">
        <v>4.758354617609645</v>
      </c>
      <c r="ZV14" s="34">
        <v>-3.0716635992471026</v>
      </c>
      <c r="ZW14" s="34">
        <v>2.8127760062188116</v>
      </c>
      <c r="ZX14" s="34">
        <v>4.9295163635496806</v>
      </c>
      <c r="ZY14" s="34">
        <v>5.9959455787999616</v>
      </c>
      <c r="ZZ14" s="34">
        <v>5.3424991041684819</v>
      </c>
      <c r="AAA14" s="34">
        <v>5.2198220265536008</v>
      </c>
      <c r="AAB14" s="34">
        <v>5.3206628419045074</v>
      </c>
      <c r="AAJ14" s="199" t="s">
        <v>16</v>
      </c>
      <c r="AAK14" s="200" t="s">
        <v>5</v>
      </c>
      <c r="AAL14" s="33">
        <v>6.3357717635361936</v>
      </c>
      <c r="AAM14" s="33">
        <v>6.6138791259283805</v>
      </c>
      <c r="AAN14" s="33">
        <v>5.4927509300071407</v>
      </c>
      <c r="AAO14" s="33">
        <v>4.4983369660492301</v>
      </c>
      <c r="AAP14" s="33">
        <v>6.174991386187437</v>
      </c>
      <c r="AAQ14" s="34">
        <v>4.3871528867567804</v>
      </c>
      <c r="AAR14" s="34">
        <v>5.1302721979764812</v>
      </c>
      <c r="AAS14" s="34">
        <v>5.6191608889909332</v>
      </c>
      <c r="AAT14" s="34">
        <v>4.758354617609645</v>
      </c>
      <c r="AAU14" s="34">
        <v>-3.0716635992471026</v>
      </c>
      <c r="AAV14" s="34">
        <v>2.8127760062188116</v>
      </c>
      <c r="AAW14" s="34">
        <v>4.9296117083402748</v>
      </c>
      <c r="AAX14" s="34">
        <v>5.9857631973016652</v>
      </c>
      <c r="AAY14" s="34">
        <v>5.3424991041684819</v>
      </c>
      <c r="AAZ14" s="34">
        <v>5.2198220265536008</v>
      </c>
      <c r="ABA14" s="34">
        <v>5.3206628419045074</v>
      </c>
      <c r="ABI14" s="231">
        <f t="shared" si="6"/>
        <v>0.16326060137986076</v>
      </c>
      <c r="ABJ14" s="231">
        <f t="shared" si="5"/>
        <v>7.7161488452205163E-2</v>
      </c>
      <c r="ABK14" s="231">
        <f t="shared" si="5"/>
        <v>3.640295998206966E-2</v>
      </c>
      <c r="ABL14" s="231">
        <f t="shared" si="5"/>
        <v>1.8095213408628297E-2</v>
      </c>
      <c r="ABN14" s="199" t="s">
        <v>16</v>
      </c>
      <c r="ABO14" s="200" t="s">
        <v>5</v>
      </c>
      <c r="ABP14" s="33">
        <v>6.3357717635361936</v>
      </c>
      <c r="ABQ14" s="33">
        <v>6.6138791259283805</v>
      </c>
      <c r="ABR14" s="33">
        <v>5.4927509300071407</v>
      </c>
      <c r="ABS14" s="33">
        <v>4.4983369660492301</v>
      </c>
      <c r="ABT14" s="33">
        <v>6.174991386187437</v>
      </c>
      <c r="ABU14" s="34">
        <v>4.3871528867567804</v>
      </c>
      <c r="ABV14" s="34">
        <v>5.1302721979764812</v>
      </c>
      <c r="ABW14" s="34">
        <v>5.6191608889909332</v>
      </c>
      <c r="ABX14" s="34">
        <v>4.758354617609645</v>
      </c>
      <c r="ABY14" s="34">
        <v>-3.0716635992471026</v>
      </c>
      <c r="ABZ14" s="34">
        <v>2.8127760062188116</v>
      </c>
      <c r="ACA14" s="34">
        <v>4.9295163635496806</v>
      </c>
      <c r="ACB14" s="34">
        <v>5.98</v>
      </c>
      <c r="ACC14" s="34">
        <v>5.336830120610017</v>
      </c>
      <c r="ACD14" s="34">
        <v>5.2140026516844102</v>
      </c>
      <c r="ACE14" s="34">
        <v>5.3150926538332044</v>
      </c>
      <c r="ACG14" s="199" t="s">
        <v>16</v>
      </c>
      <c r="ACH14" s="200" t="s">
        <v>5</v>
      </c>
      <c r="ACI14" s="33">
        <v>6.3357717635361936</v>
      </c>
      <c r="ACJ14" s="33">
        <v>6.6138791259283805</v>
      </c>
      <c r="ACK14" s="33">
        <v>5.4927509300071407</v>
      </c>
      <c r="ACL14" s="33">
        <v>4.4983369660492301</v>
      </c>
      <c r="ACM14" s="33">
        <v>6.174991386187437</v>
      </c>
      <c r="ACN14" s="34">
        <v>4.3871528867567804</v>
      </c>
      <c r="ACO14" s="34">
        <v>5.1302721979764812</v>
      </c>
      <c r="ACP14" s="34">
        <v>5.6191608889909332</v>
      </c>
      <c r="ACQ14" s="34">
        <v>4.758354617609645</v>
      </c>
      <c r="ACR14" s="34">
        <v>-3.0716635992471026</v>
      </c>
      <c r="ACS14" s="34">
        <v>2.8127760062188116</v>
      </c>
      <c r="ACT14" s="34">
        <v>4.9295163635496806</v>
      </c>
      <c r="ACU14" s="34">
        <v>5.9959455787999616</v>
      </c>
      <c r="ACV14" s="34">
        <v>5.3424991041684819</v>
      </c>
      <c r="ACW14" s="34">
        <v>5.2198220265536008</v>
      </c>
      <c r="ACX14" s="34">
        <v>5.3206628419045074</v>
      </c>
    </row>
    <row r="15" spans="1:778" x14ac:dyDescent="0.3">
      <c r="A15" s="31" t="s">
        <v>17</v>
      </c>
      <c r="B15" s="32" t="s">
        <v>5</v>
      </c>
      <c r="C15" s="33">
        <v>14.769919186654237</v>
      </c>
      <c r="D15" s="33">
        <v>1.6087487723329046</v>
      </c>
      <c r="E15" s="33">
        <v>4.16695750761229</v>
      </c>
      <c r="F15" s="33">
        <v>1.0746396021201303</v>
      </c>
      <c r="G15" s="33">
        <v>-2.1227122812958199</v>
      </c>
      <c r="H15" s="34">
        <v>-1.7352357956968416</v>
      </c>
      <c r="I15" s="34">
        <v>9.090005965694985</v>
      </c>
      <c r="J15" s="34">
        <v>6.7099756166461049</v>
      </c>
      <c r="K15" s="34">
        <v>6.8601292459722742</v>
      </c>
      <c r="L15" s="34">
        <v>7.1554178308606318</v>
      </c>
      <c r="M15" s="34">
        <v>7.2612404366709944</v>
      </c>
      <c r="N15" s="34">
        <v>7.4164528730089661</v>
      </c>
      <c r="O15" s="34">
        <v>7.4856124945777109</v>
      </c>
      <c r="Q15" s="31" t="s">
        <v>17</v>
      </c>
      <c r="R15" s="32" t="s">
        <v>5</v>
      </c>
      <c r="S15" s="33">
        <v>14.769919186654237</v>
      </c>
      <c r="T15" s="33">
        <v>1.6087487723329046</v>
      </c>
      <c r="U15" s="33">
        <v>4.16695750761229</v>
      </c>
      <c r="V15" s="33">
        <v>1.0746396021201303</v>
      </c>
      <c r="W15" s="33">
        <v>-2.1227122812958199</v>
      </c>
      <c r="X15" s="34">
        <v>-1.7352357956968416</v>
      </c>
      <c r="Y15" s="34">
        <v>9.0907247016362867</v>
      </c>
      <c r="Z15" s="34">
        <v>6.6748156944514223</v>
      </c>
      <c r="AA15" s="34">
        <v>6.555410041405481</v>
      </c>
      <c r="AB15" s="34">
        <v>7.1099999999999968</v>
      </c>
      <c r="AC15" s="34">
        <v>7.250000000000008</v>
      </c>
      <c r="AD15" s="34">
        <v>7.3700000000000081</v>
      </c>
      <c r="AE15" s="34">
        <v>7.4400000000000102</v>
      </c>
      <c r="AF15" s="34">
        <v>7.459999999999992</v>
      </c>
      <c r="AH15" s="31" t="s">
        <v>17</v>
      </c>
      <c r="AI15" s="32" t="s">
        <v>5</v>
      </c>
      <c r="AJ15" s="33">
        <v>14.769919186654237</v>
      </c>
      <c r="AK15" s="33">
        <v>1.6087487723329046</v>
      </c>
      <c r="AL15" s="33">
        <v>4.16695750761229</v>
      </c>
      <c r="AM15" s="33">
        <v>1.0746396021201303</v>
      </c>
      <c r="AN15" s="33">
        <v>-2.1227122812958199</v>
      </c>
      <c r="AO15" s="34">
        <v>-1.7352357956968416</v>
      </c>
      <c r="AP15" s="34">
        <v>9.090005965694985</v>
      </c>
      <c r="AQ15" s="34">
        <v>7.0399965060438063</v>
      </c>
      <c r="AR15" s="34">
        <v>6.8500036244324036</v>
      </c>
      <c r="AS15" s="34">
        <v>7.2000146245155605</v>
      </c>
      <c r="AT15" s="34">
        <v>7.6199657654810267</v>
      </c>
      <c r="AU15" s="34">
        <v>7.6800295217816341</v>
      </c>
      <c r="AV15" s="34">
        <v>7.7399776654692829</v>
      </c>
      <c r="AW15" s="34">
        <v>7.7600124076671335</v>
      </c>
      <c r="AY15" s="31" t="s">
        <v>17</v>
      </c>
      <c r="AZ15" s="32" t="s">
        <v>5</v>
      </c>
      <c r="BA15" s="33">
        <v>14.769919186654237</v>
      </c>
      <c r="BB15" s="33">
        <v>1.6087487723329046</v>
      </c>
      <c r="BC15" s="33">
        <v>4.16695750761229</v>
      </c>
      <c r="BD15" s="33">
        <v>1.0746396021201303</v>
      </c>
      <c r="BE15" s="33">
        <v>-2.1227122812958199</v>
      </c>
      <c r="BF15" s="34">
        <v>-1.7352357956968416</v>
      </c>
      <c r="BG15" s="34">
        <v>9.090001358373371</v>
      </c>
      <c r="BH15" s="34">
        <v>6.9000059471594994</v>
      </c>
      <c r="BI15" s="34">
        <v>6.95</v>
      </c>
      <c r="BJ15" s="34">
        <v>6.4499885333174376</v>
      </c>
      <c r="BK15" s="34">
        <v>6.9399763861629111</v>
      </c>
      <c r="BL15" s="34">
        <v>7.0100179984865747</v>
      </c>
      <c r="BM15" s="34">
        <v>7.0299969583644355</v>
      </c>
      <c r="BN15" s="34">
        <v>7.0600025413930894</v>
      </c>
      <c r="BP15" s="31" t="s">
        <v>17</v>
      </c>
      <c r="BQ15" s="32" t="s">
        <v>5</v>
      </c>
      <c r="BR15" s="33">
        <v>14.769919186654237</v>
      </c>
      <c r="BS15" s="33">
        <v>1.6087487723329046</v>
      </c>
      <c r="BT15" s="33">
        <v>4.16695750761229</v>
      </c>
      <c r="BU15" s="33">
        <v>1.0746396021201303</v>
      </c>
      <c r="BV15" s="33">
        <v>-2.1227122812958199</v>
      </c>
      <c r="BW15" s="34">
        <v>-1.7352357956968416</v>
      </c>
      <c r="BX15" s="34">
        <v>9.090005965694985</v>
      </c>
      <c r="BY15" s="34">
        <v>6.4779434722490521</v>
      </c>
      <c r="BZ15" s="34">
        <v>4.5900182920017869</v>
      </c>
      <c r="CA15" s="34">
        <v>5.0999999165589571</v>
      </c>
      <c r="CB15" s="34">
        <v>5.7300019371659516</v>
      </c>
      <c r="CC15" s="34">
        <v>6.0899774018384107</v>
      </c>
      <c r="CD15" s="34">
        <v>6.4700143008963806</v>
      </c>
      <c r="CE15" s="34">
        <v>6.5999893635408711</v>
      </c>
      <c r="CG15" s="31" t="s">
        <v>17</v>
      </c>
      <c r="CH15" s="32" t="s">
        <v>5</v>
      </c>
      <c r="CI15" s="33">
        <v>14.769919186654237</v>
      </c>
      <c r="CJ15" s="33">
        <v>1.6087487723329046</v>
      </c>
      <c r="CK15" s="33">
        <v>4.16695750761229</v>
      </c>
      <c r="CL15" s="33">
        <v>1.0746396021201303</v>
      </c>
      <c r="CM15" s="33">
        <v>-2.1227122812958199</v>
      </c>
      <c r="CN15" s="34">
        <v>-1.7352357956968416</v>
      </c>
      <c r="CO15" s="34">
        <v>8.9100214045283508</v>
      </c>
      <c r="CP15" s="34">
        <v>6.4779551370315991</v>
      </c>
      <c r="CQ15" s="34">
        <v>-0.79295743901782734</v>
      </c>
      <c r="CR15" s="34">
        <v>4.4525690035087662</v>
      </c>
      <c r="CS15" s="34">
        <v>5.3500225739349077</v>
      </c>
      <c r="CT15" s="34">
        <v>5.8299773508732216</v>
      </c>
      <c r="CU15" s="34">
        <v>6.2900141427299445</v>
      </c>
      <c r="CV15" s="34">
        <v>6.4799962685384855</v>
      </c>
      <c r="CX15" s="31" t="s">
        <v>17</v>
      </c>
      <c r="CY15" s="32" t="s">
        <v>5</v>
      </c>
      <c r="CZ15" s="33">
        <v>14.769919186654237</v>
      </c>
      <c r="DA15" s="33">
        <v>1.6087487723329046</v>
      </c>
      <c r="DB15" s="33">
        <v>4.16695750761229</v>
      </c>
      <c r="DC15" s="33">
        <v>1.0746396021201303</v>
      </c>
      <c r="DD15" s="33">
        <v>-2.1227122812958199</v>
      </c>
      <c r="DE15" s="34">
        <v>-1.7352357956968416</v>
      </c>
      <c r="DF15" s="34">
        <v>8.9100214045283508</v>
      </c>
      <c r="DG15" s="34">
        <v>6.4779551370315991</v>
      </c>
      <c r="DH15" s="34">
        <v>-1.3971029886612252</v>
      </c>
      <c r="DI15" s="34">
        <v>3.8201600133455305</v>
      </c>
      <c r="DJ15" s="34">
        <v>4.3714654993854722</v>
      </c>
      <c r="DK15" s="34">
        <v>5.0478450615665089</v>
      </c>
      <c r="DL15" s="34">
        <v>5.8035226549592096</v>
      </c>
      <c r="DM15" s="34">
        <v>6.2243387447811642</v>
      </c>
      <c r="DO15" s="31" t="s">
        <v>17</v>
      </c>
      <c r="DP15" s="32" t="s">
        <v>5</v>
      </c>
      <c r="DQ15" s="33">
        <v>14.769919186654237</v>
      </c>
      <c r="DR15" s="33">
        <v>1.6087487723329046</v>
      </c>
      <c r="DS15" s="33">
        <v>4.16695750761229</v>
      </c>
      <c r="DT15" s="33">
        <v>1.0746396021201303</v>
      </c>
      <c r="DU15" s="33">
        <v>-2.1227122812958199</v>
      </c>
      <c r="DV15" s="34">
        <v>-1.7352357956968416</v>
      </c>
      <c r="DW15" s="34">
        <v>8.9100214045283508</v>
      </c>
      <c r="DX15" s="34">
        <v>6.4779551370315991</v>
      </c>
      <c r="DY15" s="34">
        <v>-0.52002316458877829</v>
      </c>
      <c r="DZ15" s="34">
        <v>3.5700461803357229</v>
      </c>
      <c r="EA15" s="34">
        <v>4.3999704751214637</v>
      </c>
      <c r="EB15" s="34">
        <v>4.9299975295157878</v>
      </c>
      <c r="EC15" s="34">
        <v>5.3000597122196353</v>
      </c>
      <c r="ED15" s="34">
        <v>5.5599807888487192</v>
      </c>
      <c r="EF15" s="31" t="s">
        <v>17</v>
      </c>
      <c r="EG15" s="32" t="s">
        <v>5</v>
      </c>
      <c r="EH15" s="33">
        <v>14.769919186654237</v>
      </c>
      <c r="EI15" s="33">
        <v>1.6087487723329046</v>
      </c>
      <c r="EJ15" s="33">
        <v>4.16695750761229</v>
      </c>
      <c r="EK15" s="33">
        <v>1.0746396021201303</v>
      </c>
      <c r="EL15" s="33">
        <v>-2.1227122812958199</v>
      </c>
      <c r="EM15" s="34">
        <v>-1.7352357956968416</v>
      </c>
      <c r="EN15" s="34">
        <v>8.9100214045283508</v>
      </c>
      <c r="EO15" s="34">
        <v>6.4799926654588234</v>
      </c>
      <c r="EP15" s="34">
        <v>-0.52002316458877829</v>
      </c>
      <c r="EQ15" s="34">
        <v>3.5600289445392121</v>
      </c>
      <c r="ER15" s="34">
        <v>4.3999718298625652</v>
      </c>
      <c r="ES15" s="34">
        <v>4.9300273323748485</v>
      </c>
      <c r="ET15" s="34">
        <v>5.2899594405718915</v>
      </c>
      <c r="EU15" s="34">
        <v>5.5500525796777964</v>
      </c>
      <c r="EW15" s="31" t="s">
        <v>17</v>
      </c>
      <c r="EX15" s="32" t="s">
        <v>5</v>
      </c>
      <c r="EY15" s="33">
        <v>14.769919186654237</v>
      </c>
      <c r="EZ15" s="33">
        <v>1.6087487723329046</v>
      </c>
      <c r="FA15" s="33">
        <v>4.16695750761229</v>
      </c>
      <c r="FB15" s="33">
        <v>1.0746396021201303</v>
      </c>
      <c r="FC15" s="33">
        <v>-2.1227122812958199</v>
      </c>
      <c r="FD15" s="34">
        <v>-1.7352357956968416</v>
      </c>
      <c r="FE15" s="34">
        <v>8.9100214045283508</v>
      </c>
      <c r="FF15" s="34">
        <v>6.4799926654588234</v>
      </c>
      <c r="FG15" s="34">
        <v>-0.91998382849463667</v>
      </c>
      <c r="FH15" s="34">
        <v>2.4199731266040487</v>
      </c>
      <c r="FI15" s="34">
        <v>4.5699752561068294</v>
      </c>
      <c r="FJ15" s="34">
        <v>4.8401286713978067</v>
      </c>
      <c r="FK15" s="34">
        <v>5.0599453210355989</v>
      </c>
      <c r="FL15" s="34">
        <v>5.2298650923136165</v>
      </c>
      <c r="FN15" s="31" t="s">
        <v>17</v>
      </c>
      <c r="FO15" s="32" t="s">
        <v>5</v>
      </c>
      <c r="FP15" s="33">
        <v>14.769919186654237</v>
      </c>
      <c r="FQ15" s="33">
        <v>1.6087487723329046</v>
      </c>
      <c r="FR15" s="33">
        <v>4.16695750761229</v>
      </c>
      <c r="FS15" s="33">
        <v>1.0746396021201303</v>
      </c>
      <c r="FT15" s="33">
        <v>-2.1227122812958199</v>
      </c>
      <c r="FU15" s="34">
        <v>-1.7352357956968416</v>
      </c>
      <c r="FV15" s="34">
        <v>8.9100214045283508</v>
      </c>
      <c r="FW15" s="34">
        <v>6.4799926654588234</v>
      </c>
      <c r="FX15" s="34">
        <v>-0.92002753526590197</v>
      </c>
      <c r="FY15" s="34">
        <v>2.4200183067371057</v>
      </c>
      <c r="FZ15" s="34">
        <v>4.159988974000612</v>
      </c>
      <c r="GA15" s="34">
        <v>4.4599856680385415</v>
      </c>
      <c r="GB15" s="34">
        <v>4.7000075210887502</v>
      </c>
      <c r="GC15" s="34">
        <v>4.8800304578929854</v>
      </c>
      <c r="GE15" s="31" t="s">
        <v>17</v>
      </c>
      <c r="GF15" s="32" t="s">
        <v>5</v>
      </c>
      <c r="GG15" s="33">
        <v>14.769919186654237</v>
      </c>
      <c r="GH15" s="33">
        <v>1.6087487723329046</v>
      </c>
      <c r="GI15" s="33">
        <v>4.16695750761229</v>
      </c>
      <c r="GJ15" s="33">
        <v>1.0746396021201303</v>
      </c>
      <c r="GK15" s="33">
        <v>-2.1227122812958199</v>
      </c>
      <c r="GL15" s="34">
        <v>-1.7352357956968416</v>
      </c>
      <c r="GM15" s="34">
        <v>8.9100214045283508</v>
      </c>
      <c r="GN15" s="34">
        <v>6.4799926654588234</v>
      </c>
      <c r="GO15" s="34">
        <v>-0.92002753526590197</v>
      </c>
      <c r="GP15" s="34">
        <v>2.4200183067371057</v>
      </c>
      <c r="GQ15" s="34">
        <v>4.159988974000612</v>
      </c>
      <c r="GR15" s="84">
        <v>4.4600270181870343</v>
      </c>
      <c r="GS15" s="84">
        <v>4.6999660759447579</v>
      </c>
      <c r="GT15" s="84">
        <v>4.8800304578929854</v>
      </c>
      <c r="GV15" s="31" t="s">
        <v>17</v>
      </c>
      <c r="GW15" s="32" t="s">
        <v>5</v>
      </c>
      <c r="GX15" s="33">
        <v>14.769919186654237</v>
      </c>
      <c r="GY15" s="33">
        <v>1.6087487723329046</v>
      </c>
      <c r="GZ15" s="33">
        <v>4.16695750761229</v>
      </c>
      <c r="HA15" s="33">
        <v>1.0746396021201303</v>
      </c>
      <c r="HB15" s="33">
        <v>-2.1227122812958199</v>
      </c>
      <c r="HC15" s="34">
        <v>-1.7352357956968416</v>
      </c>
      <c r="HD15" s="34">
        <v>8.9100214045283508</v>
      </c>
      <c r="HE15" s="34">
        <v>6.5499872715925704</v>
      </c>
      <c r="HF15" s="34">
        <v>-0.87002326730230095</v>
      </c>
      <c r="HG15" s="34">
        <v>2.4999999999999858</v>
      </c>
      <c r="HH15" s="34">
        <v>4.8700102609337819</v>
      </c>
      <c r="HI15" s="84">
        <v>5.010022175857415</v>
      </c>
      <c r="HJ15" s="84">
        <v>5.129997728172313</v>
      </c>
      <c r="HK15" s="84">
        <v>5.249968903567634</v>
      </c>
      <c r="HM15" s="31" t="s">
        <v>17</v>
      </c>
      <c r="HN15" s="32" t="s">
        <v>5</v>
      </c>
      <c r="HO15" s="33">
        <v>14.769919186654237</v>
      </c>
      <c r="HP15" s="33">
        <v>1.6087487723329046</v>
      </c>
      <c r="HQ15" s="33">
        <v>4.16695750761229</v>
      </c>
      <c r="HR15" s="33">
        <v>1.0746396021201303</v>
      </c>
      <c r="HS15" s="33">
        <v>-2.1227122812958199</v>
      </c>
      <c r="HT15" s="34">
        <v>-1.7352357956968416</v>
      </c>
      <c r="HU15" s="34">
        <v>8.9100214045283508</v>
      </c>
      <c r="HV15" s="34">
        <v>6.5499872715925704</v>
      </c>
      <c r="HW15" s="34">
        <v>-0.87002326730230095</v>
      </c>
      <c r="HX15" s="34">
        <v>2.3200091647720171</v>
      </c>
      <c r="HY15" s="34">
        <v>4.9699984583677406</v>
      </c>
      <c r="HZ15" s="34">
        <v>5.0700106825159565</v>
      </c>
      <c r="IA15" s="34">
        <v>5.1800004372922785</v>
      </c>
      <c r="IB15" s="34">
        <v>5.290014020632654</v>
      </c>
      <c r="ID15" s="31" t="s">
        <v>17</v>
      </c>
      <c r="IE15" s="32" t="s">
        <v>5</v>
      </c>
      <c r="IF15" s="33">
        <v>14.769919186654237</v>
      </c>
      <c r="IG15" s="33">
        <v>1.6087487723329046</v>
      </c>
      <c r="IH15" s="33">
        <v>4.16695750761229</v>
      </c>
      <c r="II15" s="33">
        <v>1.0746396021201303</v>
      </c>
      <c r="IJ15" s="33">
        <v>-2.1227122812958199</v>
      </c>
      <c r="IK15" s="34">
        <v>-1.7352357956968416</v>
      </c>
      <c r="IL15" s="34">
        <v>8.9100214045283508</v>
      </c>
      <c r="IM15" s="34">
        <v>6.5499872715925704</v>
      </c>
      <c r="IN15" s="34">
        <v>-0.87002326730230095</v>
      </c>
      <c r="IO15" s="34">
        <v>-11.819554530589841</v>
      </c>
      <c r="IP15" s="34">
        <v>6.5390701785681244</v>
      </c>
      <c r="IQ15" s="34">
        <v>5.0096708714477671</v>
      </c>
      <c r="IR15" s="34">
        <v>5.1417357193485742</v>
      </c>
      <c r="IS15" s="34">
        <v>5.2594734154760516</v>
      </c>
      <c r="IT15" s="34">
        <v>5.387969303385745</v>
      </c>
      <c r="IV15" s="31" t="s">
        <v>17</v>
      </c>
      <c r="IW15" s="32" t="s">
        <v>5</v>
      </c>
      <c r="IX15" s="33">
        <v>14.769919186654237</v>
      </c>
      <c r="IY15" s="33">
        <v>1.6087487723329046</v>
      </c>
      <c r="IZ15" s="33">
        <v>4.16695750761229</v>
      </c>
      <c r="JA15" s="33">
        <v>1.0746396021201303</v>
      </c>
      <c r="JB15" s="33">
        <v>-2.1227122812958199</v>
      </c>
      <c r="JC15" s="34">
        <v>-1.7352357956968416</v>
      </c>
      <c r="JD15" s="34">
        <v>8.9100214045283508</v>
      </c>
      <c r="JE15" s="34">
        <v>6.5499872715925704</v>
      </c>
      <c r="JF15" s="34">
        <v>-0.87002326730230095</v>
      </c>
      <c r="JG15" s="34">
        <v>-11.820000352491235</v>
      </c>
      <c r="JH15" s="34">
        <v>6.5400055364068805</v>
      </c>
      <c r="JI15" s="34">
        <v>5.0099827266233632</v>
      </c>
      <c r="JJ15" s="34">
        <v>5.140051049461718</v>
      </c>
      <c r="JK15" s="34">
        <v>5.259992073373553</v>
      </c>
      <c r="JL15" s="34">
        <v>5.389932507800907</v>
      </c>
      <c r="JN15" s="31" t="s">
        <v>17</v>
      </c>
      <c r="JO15" s="32" t="s">
        <v>5</v>
      </c>
      <c r="JP15" s="33">
        <v>14.769919186654237</v>
      </c>
      <c r="JQ15" s="33">
        <v>1.6087487723329046</v>
      </c>
      <c r="JR15" s="33">
        <v>4.16695750761229</v>
      </c>
      <c r="JS15" s="33">
        <v>1.0746396021201303</v>
      </c>
      <c r="JT15" s="33">
        <v>-2.1227122812958199</v>
      </c>
      <c r="JU15" s="34">
        <v>-1.7352357956968416</v>
      </c>
      <c r="JV15" s="34">
        <v>8.9100214045283508</v>
      </c>
      <c r="JW15" s="34">
        <v>6.5499872715925704</v>
      </c>
      <c r="JX15" s="34">
        <v>-0.87002326730230095</v>
      </c>
      <c r="JY15" s="34">
        <v>-11.820000352491235</v>
      </c>
      <c r="JZ15" s="34">
        <v>6.5400055364068805</v>
      </c>
      <c r="KA15" s="34">
        <v>5.0100296269128819</v>
      </c>
      <c r="KB15" s="34">
        <v>5.1400040911011331</v>
      </c>
      <c r="KC15" s="34">
        <v>5.259992073373553</v>
      </c>
      <c r="KD15" s="34">
        <v>5.3899728642940374</v>
      </c>
      <c r="KF15" s="31" t="s">
        <v>17</v>
      </c>
      <c r="KG15" s="32" t="s">
        <v>5</v>
      </c>
      <c r="KH15" s="33">
        <v>14.769919186654237</v>
      </c>
      <c r="KI15" s="33">
        <v>1.6087487723329046</v>
      </c>
      <c r="KJ15" s="33">
        <v>4.16695750761229</v>
      </c>
      <c r="KK15" s="33">
        <v>1.0746396021201303</v>
      </c>
      <c r="KL15" s="33">
        <v>-2.1227122812958199</v>
      </c>
      <c r="KM15" s="34">
        <v>-1.7352357956968416</v>
      </c>
      <c r="KN15" s="34">
        <v>8.9100214045283508</v>
      </c>
      <c r="KO15" s="34">
        <v>6.5499872715925704</v>
      </c>
      <c r="KP15" s="34">
        <v>-0.87002326730230095</v>
      </c>
      <c r="KQ15" s="34">
        <v>-11.820000352491235</v>
      </c>
      <c r="KR15" s="34">
        <v>6.5400055364068805</v>
      </c>
      <c r="KS15" s="34">
        <v>4.4500401700979779</v>
      </c>
      <c r="KT15" s="34">
        <v>4.5897606986052608</v>
      </c>
      <c r="KU15" s="34">
        <v>4.7300821755020763</v>
      </c>
      <c r="KV15" s="34">
        <v>4.8704221426053351</v>
      </c>
      <c r="KX15" s="31" t="s">
        <v>17</v>
      </c>
      <c r="KY15" s="32" t="s">
        <v>5</v>
      </c>
      <c r="KZ15" s="33">
        <v>14.769919186654237</v>
      </c>
      <c r="LA15" s="33">
        <v>1.6087487723329046</v>
      </c>
      <c r="LB15" s="33">
        <v>4.16695750761229</v>
      </c>
      <c r="LC15" s="33">
        <v>1.0746396021201303</v>
      </c>
      <c r="LD15" s="33">
        <v>-2.1227122812958199</v>
      </c>
      <c r="LE15" s="34">
        <v>-1.7352357956968416</v>
      </c>
      <c r="LF15" s="34">
        <v>8.9100214045283508</v>
      </c>
      <c r="LG15" s="34">
        <v>6.5499872715925704</v>
      </c>
      <c r="LH15" s="34">
        <v>-0.87002326730230095</v>
      </c>
      <c r="LI15" s="34">
        <v>-11.820000352491235</v>
      </c>
      <c r="LJ15" s="34">
        <v>6.5400055364068805</v>
      </c>
      <c r="LK15" s="34">
        <v>5.0100296269128819</v>
      </c>
      <c r="LL15" s="34">
        <v>5.1400040911011331</v>
      </c>
      <c r="LM15" s="34">
        <v>5.2099090476961152</v>
      </c>
      <c r="LN15" s="34">
        <v>5.3901161084120019</v>
      </c>
      <c r="LP15" s="31" t="s">
        <v>17</v>
      </c>
      <c r="LQ15" s="32" t="s">
        <v>5</v>
      </c>
      <c r="LR15" s="33">
        <v>14.769919186654237</v>
      </c>
      <c r="LS15" s="33">
        <v>1.6087487723329046</v>
      </c>
      <c r="LT15" s="33">
        <v>4.16695750761229</v>
      </c>
      <c r="LU15" s="33">
        <v>1.0746396021201303</v>
      </c>
      <c r="LV15" s="33">
        <v>-2.1227122812958199</v>
      </c>
      <c r="LW15" s="34">
        <v>-1.7352357956968416</v>
      </c>
      <c r="LX15" s="34">
        <v>8.9100214045283508</v>
      </c>
      <c r="LY15" s="34">
        <v>6.5499872715925704</v>
      </c>
      <c r="LZ15" s="34">
        <v>-0.87002326730230095</v>
      </c>
      <c r="MA15" s="34">
        <v>-7.6298048961032094</v>
      </c>
      <c r="MB15" s="34">
        <v>6.220016952928205</v>
      </c>
      <c r="MC15" s="34">
        <v>5.0302026819784089</v>
      </c>
      <c r="MD15" s="34">
        <v>3.8143048510754056</v>
      </c>
      <c r="ME15" s="34">
        <v>4.7791813048546032</v>
      </c>
      <c r="MF15" s="34">
        <v>5.2039485088534008</v>
      </c>
      <c r="MH15" s="31" t="s">
        <v>17</v>
      </c>
      <c r="MI15" s="32" t="s">
        <v>5</v>
      </c>
      <c r="MJ15" s="33">
        <v>14.769919186654237</v>
      </c>
      <c r="MK15" s="33">
        <v>1.6087487723329046</v>
      </c>
      <c r="ML15" s="33">
        <v>4.16695750761229</v>
      </c>
      <c r="MM15" s="33">
        <v>1.0746396021201303</v>
      </c>
      <c r="MN15" s="33">
        <v>-2.1227122812958199</v>
      </c>
      <c r="MO15" s="34">
        <v>-1.7352357956968416</v>
      </c>
      <c r="MP15" s="34">
        <v>8.9100214045283508</v>
      </c>
      <c r="MQ15" s="34">
        <v>6.5499872715925704</v>
      </c>
      <c r="MR15" s="34">
        <v>-0.87320568932574005</v>
      </c>
      <c r="MS15" s="34">
        <v>-11.82</v>
      </c>
      <c r="MT15" s="34">
        <v>6.9</v>
      </c>
      <c r="MU15" s="34">
        <v>5.3946514896115154</v>
      </c>
      <c r="MV15" s="34">
        <v>5.5644348877099858</v>
      </c>
      <c r="MW15" s="34">
        <v>5.7313695038063894</v>
      </c>
      <c r="MX15" s="34">
        <v>5.892537749745955</v>
      </c>
      <c r="MY15" s="66"/>
      <c r="MZ15" s="31" t="s">
        <v>17</v>
      </c>
      <c r="NA15" s="32" t="s">
        <v>5</v>
      </c>
      <c r="NB15" s="33">
        <v>14.769919186654237</v>
      </c>
      <c r="NC15" s="33">
        <v>1.6087487723329046</v>
      </c>
      <c r="ND15" s="33">
        <v>4.16695750761229</v>
      </c>
      <c r="NE15" s="33">
        <v>1.0746396021201303</v>
      </c>
      <c r="NF15" s="33">
        <v>-2.1227122812958199</v>
      </c>
      <c r="NG15" s="34">
        <v>-1.7352357956968416</v>
      </c>
      <c r="NH15" s="34">
        <v>8.9100214045283508</v>
      </c>
      <c r="NI15" s="34">
        <v>6.5499872715925704</v>
      </c>
      <c r="NJ15" s="34">
        <v>-0.87320568932574005</v>
      </c>
      <c r="NK15" s="34">
        <v>-11.82</v>
      </c>
      <c r="NL15" s="34">
        <v>6.97</v>
      </c>
      <c r="NM15" s="34">
        <v>5.8463562823508823</v>
      </c>
      <c r="NN15" s="34">
        <v>6.2241666984159636</v>
      </c>
      <c r="NO15" s="34">
        <v>6.6391889114263263</v>
      </c>
      <c r="NP15" s="34">
        <v>7.0266037909822234</v>
      </c>
      <c r="NR15" s="31" t="s">
        <v>17</v>
      </c>
      <c r="NS15" s="32" t="s">
        <v>5</v>
      </c>
      <c r="NT15" s="33">
        <v>14.769919186654237</v>
      </c>
      <c r="NU15" s="33">
        <v>1.6087487723329046</v>
      </c>
      <c r="NV15" s="33">
        <v>4.16695750761229</v>
      </c>
      <c r="NW15" s="33">
        <v>1.0746396021201303</v>
      </c>
      <c r="NX15" s="33">
        <v>-2.1227122812958199</v>
      </c>
      <c r="NY15" s="34">
        <v>-1.7352357956968416</v>
      </c>
      <c r="NZ15" s="34">
        <v>8.9100214045283508</v>
      </c>
      <c r="OA15" s="34">
        <v>6.5499872715925704</v>
      </c>
      <c r="OB15" s="34">
        <v>-0.87320568932574005</v>
      </c>
      <c r="OC15" s="34">
        <v>-11.82</v>
      </c>
      <c r="OD15" s="34">
        <v>6.9700264528321156</v>
      </c>
      <c r="OE15" s="34">
        <v>6.2399890881352604</v>
      </c>
      <c r="OF15" s="34">
        <v>6.6500056718903835</v>
      </c>
      <c r="OG15" s="34">
        <v>7.0499913424196592</v>
      </c>
      <c r="OH15" s="34">
        <v>7.4200135098392934</v>
      </c>
      <c r="OJ15" s="31" t="s">
        <v>17</v>
      </c>
      <c r="OK15" s="32" t="s">
        <v>5</v>
      </c>
      <c r="OL15" s="33">
        <v>14.769919186654237</v>
      </c>
      <c r="OM15" s="33">
        <v>1.6087487723329046</v>
      </c>
      <c r="ON15" s="33">
        <v>4.16695750761229</v>
      </c>
      <c r="OO15" s="33">
        <v>1.0746396021201303</v>
      </c>
      <c r="OP15" s="33">
        <v>-2.1227122812958199</v>
      </c>
      <c r="OQ15" s="34">
        <v>-1.7352357956968416</v>
      </c>
      <c r="OR15" s="34">
        <v>8.9100214045283508</v>
      </c>
      <c r="OS15" s="34">
        <v>6.5499872715925704</v>
      </c>
      <c r="OT15" s="34">
        <v>-0.87320568932574005</v>
      </c>
      <c r="OU15" s="34">
        <v>-11.82</v>
      </c>
      <c r="OV15" s="34">
        <v>6.9700264528321156</v>
      </c>
      <c r="OW15" s="34">
        <v>6.1799644897278654</v>
      </c>
      <c r="OX15" s="34">
        <v>6.4300165985581685</v>
      </c>
      <c r="OY15" s="34">
        <v>6.950008039685045</v>
      </c>
      <c r="OZ15" s="34">
        <v>7.160003509331986</v>
      </c>
      <c r="PB15" s="31" t="s">
        <v>17</v>
      </c>
      <c r="PC15" s="32" t="s">
        <v>5</v>
      </c>
      <c r="PD15" s="33">
        <v>14.769919186654237</v>
      </c>
      <c r="PE15" s="33">
        <v>1.6087487723329046</v>
      </c>
      <c r="PF15" s="33">
        <v>4.16695750761229</v>
      </c>
      <c r="PG15" s="33">
        <v>1.0746396021201303</v>
      </c>
      <c r="PH15" s="33">
        <v>-2.1227122812958199</v>
      </c>
      <c r="PI15" s="34">
        <v>-1.7352357956968416</v>
      </c>
      <c r="PJ15" s="34">
        <v>8.9100214045283508</v>
      </c>
      <c r="PK15" s="34">
        <v>6.5499872715925704</v>
      </c>
      <c r="PL15" s="34">
        <v>-0.87320568932574005</v>
      </c>
      <c r="PM15" s="34">
        <v>-11.82</v>
      </c>
      <c r="PN15" s="34">
        <v>6.9700264528321156</v>
      </c>
      <c r="PO15" s="34">
        <v>6.1800112014775692</v>
      </c>
      <c r="PP15" s="34">
        <v>6.5999586466000153</v>
      </c>
      <c r="PQ15" s="34">
        <v>7.0000037142304166</v>
      </c>
      <c r="PR15" s="34">
        <v>7.3699508356246781</v>
      </c>
      <c r="PT15" s="146" t="s">
        <v>17</v>
      </c>
      <c r="PU15" s="147" t="s">
        <v>5</v>
      </c>
      <c r="PV15" s="148">
        <v>14.769919186654237</v>
      </c>
      <c r="PW15" s="148">
        <v>1.6087487723329046</v>
      </c>
      <c r="PX15" s="148">
        <v>4.16695750761229</v>
      </c>
      <c r="PY15" s="148">
        <v>1.0746396021201303</v>
      </c>
      <c r="PZ15" s="148">
        <v>-2.1227122812958199</v>
      </c>
      <c r="QA15" s="149">
        <v>-1.7352357956968416</v>
      </c>
      <c r="QB15" s="149">
        <v>8.9100214045283508</v>
      </c>
      <c r="QC15" s="149">
        <v>6.5499872715925704</v>
      </c>
      <c r="QD15" s="149">
        <v>-0.874609463550442</v>
      </c>
      <c r="QE15" s="149">
        <v>-7.663469863910052</v>
      </c>
      <c r="QF15" s="149">
        <v>4.9627875636591341</v>
      </c>
      <c r="QG15" s="149">
        <v>5.1313619754738795</v>
      </c>
      <c r="QH15" s="149">
        <v>5.0041536949289451</v>
      </c>
      <c r="QI15" s="149">
        <v>5.1764846393189714</v>
      </c>
      <c r="QJ15" s="149">
        <v>5.2868542089728123</v>
      </c>
      <c r="QL15" s="31" t="s">
        <v>17</v>
      </c>
      <c r="QM15" s="32" t="s">
        <v>5</v>
      </c>
      <c r="QN15" s="33">
        <v>14.769919186654237</v>
      </c>
      <c r="QO15" s="33">
        <v>1.6087487723329046</v>
      </c>
      <c r="QP15" s="33">
        <v>4.16695750761229</v>
      </c>
      <c r="QQ15" s="33">
        <v>1.0746396021201303</v>
      </c>
      <c r="QR15" s="33">
        <v>-2.1227122812958199</v>
      </c>
      <c r="QS15" s="34">
        <v>-1.5700006637842563</v>
      </c>
      <c r="QT15" s="34">
        <v>8.9100214045283508</v>
      </c>
      <c r="QU15" s="34">
        <v>6.5464968490792472</v>
      </c>
      <c r="QV15" s="34">
        <v>-0.87459443593179742</v>
      </c>
      <c r="QW15" s="34">
        <v>-7.7047441571071573</v>
      </c>
      <c r="QX15" s="34">
        <v>4.7187152070247578</v>
      </c>
      <c r="QY15" s="34">
        <v>5.5126205509611594</v>
      </c>
      <c r="QZ15" s="34">
        <v>5.2051632495476952</v>
      </c>
      <c r="RA15" s="34">
        <v>5.458896860076706</v>
      </c>
      <c r="RB15" s="34">
        <v>5.554376354107319</v>
      </c>
      <c r="RD15" s="31" t="s">
        <v>17</v>
      </c>
      <c r="RE15" s="32" t="s">
        <v>5</v>
      </c>
      <c r="RF15" s="33">
        <v>14.769919186654237</v>
      </c>
      <c r="RG15" s="33">
        <v>1.6087487723329046</v>
      </c>
      <c r="RH15" s="33">
        <v>4.16695750761229</v>
      </c>
      <c r="RI15" s="33">
        <v>1.0746396021201303</v>
      </c>
      <c r="RJ15" s="33">
        <v>-2.1227122812958199</v>
      </c>
      <c r="RK15" s="34">
        <v>-1.7352357956968416</v>
      </c>
      <c r="RL15" s="34">
        <v>8.9100214045283508</v>
      </c>
      <c r="RM15" s="34">
        <v>6.5499872715925704</v>
      </c>
      <c r="RN15" s="34">
        <v>-0.87320568932574005</v>
      </c>
      <c r="RO15" s="34">
        <v>-11.82</v>
      </c>
      <c r="RP15" s="34">
        <v>6.8500043471786825</v>
      </c>
      <c r="RQ15" s="34">
        <v>5.2800077815662121</v>
      </c>
      <c r="RR15" s="34">
        <v>5.8099919424117843</v>
      </c>
      <c r="RS15" s="34">
        <v>6.1500091935918562</v>
      </c>
      <c r="RT15" s="34">
        <v>6.4299790436816124</v>
      </c>
      <c r="RV15" s="31" t="s">
        <v>17</v>
      </c>
      <c r="RW15" s="32" t="s">
        <v>5</v>
      </c>
      <c r="RX15" s="33">
        <v>14.769919186654237</v>
      </c>
      <c r="RY15" s="33">
        <v>1.6087487723329046</v>
      </c>
      <c r="RZ15" s="33">
        <v>4.16695750761229</v>
      </c>
      <c r="SA15" s="33">
        <v>1.0746396021201303</v>
      </c>
      <c r="SB15" s="33">
        <v>-2.1227122812958199</v>
      </c>
      <c r="SC15" s="34">
        <v>-1.7352357956968416</v>
      </c>
      <c r="SD15" s="34">
        <v>8.9100214045283508</v>
      </c>
      <c r="SE15" s="34">
        <v>6.5499872715925704</v>
      </c>
      <c r="SF15" s="34">
        <v>-0.87002326730230095</v>
      </c>
      <c r="SG15" s="34">
        <v>-11.820000352491235</v>
      </c>
      <c r="SH15" s="34">
        <v>6.8500043471786825</v>
      </c>
      <c r="SI15" s="34">
        <v>5.6700213759249323</v>
      </c>
      <c r="SJ15" s="34">
        <v>6.2299912286680126</v>
      </c>
      <c r="SK15" s="34">
        <v>6.6099985460811013</v>
      </c>
      <c r="SL15" s="34">
        <v>6.8999904653085764</v>
      </c>
      <c r="SN15" s="31" t="s">
        <v>17</v>
      </c>
      <c r="SO15" s="32" t="s">
        <v>5</v>
      </c>
      <c r="SP15" s="33">
        <v>14.769919186654237</v>
      </c>
      <c r="SQ15" s="33">
        <v>1.6087487723329046</v>
      </c>
      <c r="SR15" s="33">
        <v>4.16695750761229</v>
      </c>
      <c r="SS15" s="33">
        <v>1.0746396021201303</v>
      </c>
      <c r="ST15" s="33">
        <v>-2.1227122812958199</v>
      </c>
      <c r="SU15" s="34">
        <v>-1.5700006637842563</v>
      </c>
      <c r="SV15" s="34">
        <v>8.9100214045283508</v>
      </c>
      <c r="SW15" s="34">
        <v>6.5464968490792472</v>
      </c>
      <c r="SX15" s="34">
        <v>-0.8745944359317972</v>
      </c>
      <c r="SY15" s="34">
        <v>-7.7047000922277924</v>
      </c>
      <c r="SZ15" s="34">
        <v>7.5699965433805732</v>
      </c>
      <c r="TA15" s="34">
        <v>6.5562019770199838</v>
      </c>
      <c r="TB15" s="34">
        <v>5.2199991252933913</v>
      </c>
      <c r="TC15" s="34">
        <v>5.4400273620447432</v>
      </c>
      <c r="TD15" s="34">
        <v>5.4799817837028719</v>
      </c>
      <c r="TF15" s="31" t="s">
        <v>17</v>
      </c>
      <c r="TG15" s="32" t="s">
        <v>5</v>
      </c>
      <c r="TH15" s="33">
        <v>14.769919186654237</v>
      </c>
      <c r="TI15" s="33">
        <v>1.6087487723329046</v>
      </c>
      <c r="TJ15" s="33">
        <v>4.16695750761229</v>
      </c>
      <c r="TK15" s="33">
        <v>1.0746396021201303</v>
      </c>
      <c r="TL15" s="33">
        <v>-2.1227122812958199</v>
      </c>
      <c r="TM15" s="34">
        <v>-1.5700006637842563</v>
      </c>
      <c r="TN15" s="34">
        <v>8.9100214045283508</v>
      </c>
      <c r="TO15" s="34">
        <v>6.5464968490792472</v>
      </c>
      <c r="TP15" s="34">
        <v>-0.8745944359317972</v>
      </c>
      <c r="TQ15" s="34">
        <v>-7.7047000922277959</v>
      </c>
      <c r="TR15" s="34">
        <v>15.873187900686176</v>
      </c>
      <c r="TS15" s="34">
        <v>6.8139266584260412</v>
      </c>
      <c r="TT15" s="34">
        <v>5.4315465283944349</v>
      </c>
      <c r="TU15" s="34">
        <v>5.579325181656543</v>
      </c>
      <c r="TV15" s="34">
        <v>5.6384074009771581</v>
      </c>
      <c r="TX15" s="31" t="s">
        <v>17</v>
      </c>
      <c r="TY15" s="32" t="s">
        <v>5</v>
      </c>
      <c r="TZ15" s="33">
        <v>14.769919186654237</v>
      </c>
      <c r="UA15" s="33">
        <v>1.6087487723329046</v>
      </c>
      <c r="UB15" s="33">
        <v>4.16695750761229</v>
      </c>
      <c r="UC15" s="33">
        <v>1.0746396021201303</v>
      </c>
      <c r="UD15" s="33">
        <v>-2.1227122812958199</v>
      </c>
      <c r="UE15" s="34">
        <v>-1.5700006637842563</v>
      </c>
      <c r="UF15" s="34">
        <v>8.9100214045283508</v>
      </c>
      <c r="UG15" s="34">
        <v>6.5464968490792472</v>
      </c>
      <c r="UH15" s="34">
        <v>-0.8745944359317972</v>
      </c>
      <c r="UI15" s="34">
        <v>-7.7047000922277959</v>
      </c>
      <c r="UJ15" s="34">
        <v>21.551258228568486</v>
      </c>
      <c r="UK15" s="34">
        <v>9.3589768768190851</v>
      </c>
      <c r="UL15" s="34">
        <v>6.7304718801035648</v>
      </c>
      <c r="UM15" s="34">
        <v>6.019027504776048</v>
      </c>
      <c r="UN15" s="34">
        <v>6.0341144482668199</v>
      </c>
      <c r="UO15" s="34">
        <v>6.0489631067403309</v>
      </c>
      <c r="UQ15" s="31" t="s">
        <v>17</v>
      </c>
      <c r="UR15" s="32" t="s">
        <v>5</v>
      </c>
      <c r="US15" s="33">
        <v>14.769919186654237</v>
      </c>
      <c r="UT15" s="33">
        <v>1.6087487723329046</v>
      </c>
      <c r="UU15" s="33">
        <v>4.16695750761229</v>
      </c>
      <c r="UV15" s="33">
        <v>1.0746396021201303</v>
      </c>
      <c r="UW15" s="33">
        <v>-2.1227122812958199</v>
      </c>
      <c r="UX15" s="34">
        <v>-1.5700006637842563</v>
      </c>
      <c r="UY15" s="34">
        <v>8.9100214045283508</v>
      </c>
      <c r="UZ15" s="34">
        <v>6.5464968490792472</v>
      </c>
      <c r="VA15" s="34">
        <v>-0.8745944359317972</v>
      </c>
      <c r="VB15" s="34">
        <v>-7.7047000922277959</v>
      </c>
      <c r="VC15" s="34">
        <v>21.551258228568486</v>
      </c>
      <c r="VD15" s="34">
        <v>9.3589768768190851</v>
      </c>
      <c r="VE15" s="34">
        <v>6.7304718801035648</v>
      </c>
      <c r="VF15" s="34">
        <v>6.019027504776048</v>
      </c>
      <c r="VG15" s="34">
        <v>6.0341144482668199</v>
      </c>
      <c r="VH15" s="34">
        <v>6.0489631067403309</v>
      </c>
      <c r="VJ15" s="199" t="s">
        <v>17</v>
      </c>
      <c r="VK15" s="200" t="s">
        <v>5</v>
      </c>
      <c r="VL15" s="33">
        <v>14.769919186654237</v>
      </c>
      <c r="VM15" s="33">
        <v>1.6087487723329046</v>
      </c>
      <c r="VN15" s="33">
        <v>4.16695750761229</v>
      </c>
      <c r="VO15" s="33">
        <v>1.0746396021201303</v>
      </c>
      <c r="VP15" s="33">
        <v>-2.1227122812958199</v>
      </c>
      <c r="VQ15" s="34">
        <v>-1.5700006637842563</v>
      </c>
      <c r="VR15" s="34">
        <v>8.9100214045283508</v>
      </c>
      <c r="VS15" s="34">
        <v>6.5464968490792472</v>
      </c>
      <c r="VT15" s="34">
        <v>-0.8745944359317972</v>
      </c>
      <c r="VU15" s="34">
        <v>-7.7047000922277959</v>
      </c>
      <c r="VV15" s="34">
        <v>22.488508172708748</v>
      </c>
      <c r="VW15" s="34">
        <v>7.2643760955206176</v>
      </c>
      <c r="VX15" s="34">
        <v>6.5659665406098071</v>
      </c>
      <c r="VY15" s="34">
        <v>6.1298004790249365</v>
      </c>
      <c r="VZ15" s="34">
        <v>6.2190510951719347</v>
      </c>
      <c r="WA15" s="34">
        <v>6.249733435089297</v>
      </c>
      <c r="WC15" s="199" t="s">
        <v>17</v>
      </c>
      <c r="WD15" s="200" t="s">
        <v>5</v>
      </c>
      <c r="WE15" s="33">
        <v>14.769919186654237</v>
      </c>
      <c r="WF15" s="33">
        <v>1.6087487723329046</v>
      </c>
      <c r="WG15" s="33">
        <v>4.16695750761229</v>
      </c>
      <c r="WH15" s="33">
        <v>1.0746396021201303</v>
      </c>
      <c r="WI15" s="33">
        <v>-2.1227122812958199</v>
      </c>
      <c r="WJ15" s="34">
        <v>-1.5700006637842563</v>
      </c>
      <c r="WK15" s="34">
        <v>8.9100214045283508</v>
      </c>
      <c r="WL15" s="34">
        <v>6.5464968490792472</v>
      </c>
      <c r="WM15" s="34">
        <v>-0.8745944359317972</v>
      </c>
      <c r="WN15" s="34">
        <v>-7.7047441571071573</v>
      </c>
      <c r="WO15" s="34">
        <v>22.37212053676933</v>
      </c>
      <c r="WP15" s="34">
        <v>7.2221689018314521</v>
      </c>
      <c r="WQ15" s="34">
        <v>6.7474215269072602</v>
      </c>
      <c r="WR15" s="34">
        <v>6.1300009885228945</v>
      </c>
      <c r="WS15" s="34">
        <v>6.2400112542010646</v>
      </c>
      <c r="WT15" s="34">
        <v>6.2604393813749226</v>
      </c>
      <c r="WU15" s="210"/>
      <c r="WV15" s="214">
        <f t="shared" si="3"/>
        <v>2.0050949795802353E-4</v>
      </c>
      <c r="WW15" s="214">
        <f t="shared" si="3"/>
        <v>2.0960159029129954E-2</v>
      </c>
      <c r="WX15" s="214">
        <f t="shared" si="3"/>
        <v>1.07059462856256E-2</v>
      </c>
      <c r="XB15" s="199" t="s">
        <v>17</v>
      </c>
      <c r="XC15" s="200" t="s">
        <v>5</v>
      </c>
      <c r="XD15" s="33">
        <v>14.769919186654237</v>
      </c>
      <c r="XE15" s="33">
        <v>1.6087487723329046</v>
      </c>
      <c r="XF15" s="33">
        <v>4.16695750761229</v>
      </c>
      <c r="XG15" s="33">
        <v>1.0746396021201303</v>
      </c>
      <c r="XH15" s="33">
        <v>-2.1227122812958199</v>
      </c>
      <c r="XI15" s="34">
        <v>-1.5700006637842563</v>
      </c>
      <c r="XJ15" s="34">
        <v>8.9100214045283508</v>
      </c>
      <c r="XK15" s="34">
        <v>6.5464968490792472</v>
      </c>
      <c r="XL15" s="34">
        <v>-0.8745944359317972</v>
      </c>
      <c r="XM15" s="34">
        <v>-7.7047441571071573</v>
      </c>
      <c r="XN15" s="34">
        <v>22.37212053676933</v>
      </c>
      <c r="XO15" s="34">
        <v>7.2221689018314521</v>
      </c>
      <c r="XP15" s="34">
        <v>6.7474215269072602</v>
      </c>
      <c r="XQ15" s="34">
        <v>6.1300009885228945</v>
      </c>
      <c r="XR15" s="34">
        <v>6.2400112542010646</v>
      </c>
      <c r="XS15" s="34">
        <v>6.2604393813749226</v>
      </c>
      <c r="XU15" s="199" t="s">
        <v>17</v>
      </c>
      <c r="XV15" s="200" t="s">
        <v>5</v>
      </c>
      <c r="XW15" s="33">
        <v>14.769919186654237</v>
      </c>
      <c r="XX15" s="33">
        <v>1.6087487723329046</v>
      </c>
      <c r="XY15" s="33">
        <v>4.16695750761229</v>
      </c>
      <c r="XZ15" s="33">
        <v>1.0746396021201303</v>
      </c>
      <c r="YA15" s="33">
        <v>-2.1227122812958199</v>
      </c>
      <c r="YB15" s="34">
        <v>-1.5700006637842563</v>
      </c>
      <c r="YC15" s="34">
        <v>8.9100214045283508</v>
      </c>
      <c r="YD15" s="34">
        <v>6.5464968490792472</v>
      </c>
      <c r="YE15" s="34">
        <v>-0.8745944359317972</v>
      </c>
      <c r="YF15" s="34">
        <v>-7.7047441571071573</v>
      </c>
      <c r="YG15" s="34">
        <v>22.37212053676933</v>
      </c>
      <c r="YH15" s="34">
        <v>7.2221689018314521</v>
      </c>
      <c r="YI15" s="34">
        <v>6.7474215269072602</v>
      </c>
      <c r="YJ15" s="34">
        <v>6.1300009885228945</v>
      </c>
      <c r="YK15" s="34">
        <v>6.2400112542010646</v>
      </c>
      <c r="YL15" s="34">
        <v>6.2604393813749226</v>
      </c>
      <c r="YN15" s="199" t="s">
        <v>17</v>
      </c>
      <c r="YO15" s="200" t="s">
        <v>5</v>
      </c>
      <c r="YP15" s="33">
        <v>14.769919186654237</v>
      </c>
      <c r="YQ15" s="33">
        <v>1.6087487723329046</v>
      </c>
      <c r="YR15" s="33">
        <v>4.16695750761229</v>
      </c>
      <c r="YS15" s="33">
        <v>1.0746396021201303</v>
      </c>
      <c r="YT15" s="33">
        <v>-2.1227122812958199</v>
      </c>
      <c r="YU15" s="34">
        <v>-1.5700006637842563</v>
      </c>
      <c r="YV15" s="34">
        <v>8.9100214045283508</v>
      </c>
      <c r="YW15" s="34">
        <v>6.5464968490792472</v>
      </c>
      <c r="YX15" s="34">
        <v>-0.8745944359317972</v>
      </c>
      <c r="YY15" s="34">
        <v>-7.7047441571071573</v>
      </c>
      <c r="YZ15" s="34">
        <v>22.360041460355575</v>
      </c>
      <c r="ZA15" s="34">
        <v>7.2399720781670851</v>
      </c>
      <c r="ZB15" s="34">
        <v>6.76999876292561</v>
      </c>
      <c r="ZC15" s="34">
        <v>6.129996101534573</v>
      </c>
      <c r="ZD15" s="34">
        <v>6.2400060108426203</v>
      </c>
      <c r="ZE15" s="34">
        <v>6.2604780293461886</v>
      </c>
      <c r="ZG15" s="231">
        <f t="shared" si="4"/>
        <v>1.9562250963645056E-4</v>
      </c>
      <c r="ZH15" s="231">
        <f t="shared" si="4"/>
        <v>2.0954915670685637E-2</v>
      </c>
      <c r="ZI15" s="231">
        <f t="shared" si="4"/>
        <v>1.074459425689156E-2</v>
      </c>
      <c r="ZJ15" s="231"/>
      <c r="ZK15" s="199" t="s">
        <v>17</v>
      </c>
      <c r="ZL15" s="200" t="s">
        <v>5</v>
      </c>
      <c r="ZM15" s="33">
        <v>14.769919186654237</v>
      </c>
      <c r="ZN15" s="33">
        <v>1.6087487723329046</v>
      </c>
      <c r="ZO15" s="33">
        <v>4.16695750761229</v>
      </c>
      <c r="ZP15" s="33">
        <v>1.0746396021201303</v>
      </c>
      <c r="ZQ15" s="33">
        <v>-2.1227122812958199</v>
      </c>
      <c r="ZR15" s="34">
        <v>-1.5700006637842563</v>
      </c>
      <c r="ZS15" s="34">
        <v>8.9100214045283508</v>
      </c>
      <c r="ZT15" s="34">
        <v>6.5464968490792472</v>
      </c>
      <c r="ZU15" s="34">
        <v>-0.8745944359317972</v>
      </c>
      <c r="ZV15" s="34">
        <v>-7.7047441571071573</v>
      </c>
      <c r="ZW15" s="34">
        <v>22.360041460355575</v>
      </c>
      <c r="ZX15" s="34">
        <v>7.2399720781670851</v>
      </c>
      <c r="ZY15" s="34">
        <v>6.76999876292561</v>
      </c>
      <c r="ZZ15" s="34">
        <v>6.129996101534573</v>
      </c>
      <c r="AAA15" s="34">
        <v>6.2400060108426203</v>
      </c>
      <c r="AAB15" s="34">
        <v>6.2604780293461886</v>
      </c>
      <c r="AAJ15" s="199" t="s">
        <v>17</v>
      </c>
      <c r="AAK15" s="200" t="s">
        <v>5</v>
      </c>
      <c r="AAL15" s="33">
        <v>14.769919186654237</v>
      </c>
      <c r="AAM15" s="33">
        <v>1.6087487723329046</v>
      </c>
      <c r="AAN15" s="33">
        <v>4.16695750761229</v>
      </c>
      <c r="AAO15" s="33">
        <v>1.0746396021201303</v>
      </c>
      <c r="AAP15" s="33">
        <v>-2.1227122812958199</v>
      </c>
      <c r="AAQ15" s="34">
        <v>-1.5700006637842563</v>
      </c>
      <c r="AAR15" s="34">
        <v>8.9100214045283508</v>
      </c>
      <c r="AAS15" s="34">
        <v>6.5464968490792472</v>
      </c>
      <c r="AAT15" s="34">
        <v>-0.8745944359317972</v>
      </c>
      <c r="AAU15" s="34">
        <v>-7.7047441571071573</v>
      </c>
      <c r="AAV15" s="34">
        <v>22.360041460355575</v>
      </c>
      <c r="AAW15" s="34">
        <v>7.2399720781670851</v>
      </c>
      <c r="AAX15" s="34">
        <v>6.7599930141681455</v>
      </c>
      <c r="AAY15" s="34">
        <v>6.129996101534573</v>
      </c>
      <c r="AAZ15" s="34">
        <v>6.2400060108426203</v>
      </c>
      <c r="ABA15" s="34">
        <v>6.2604780293461886</v>
      </c>
      <c r="ABI15" s="231">
        <f t="shared" si="6"/>
        <v>0.19402647355833835</v>
      </c>
      <c r="ABJ15" s="231">
        <f t="shared" si="5"/>
        <v>1.9562250963645056E-4</v>
      </c>
      <c r="ABK15" s="231">
        <f t="shared" si="5"/>
        <v>2.0954915670685637E-2</v>
      </c>
      <c r="ABL15" s="231">
        <f t="shared" si="5"/>
        <v>1.074459425689156E-2</v>
      </c>
      <c r="ABN15" s="199" t="s">
        <v>17</v>
      </c>
      <c r="ABO15" s="200" t="s">
        <v>5</v>
      </c>
      <c r="ABP15" s="33">
        <v>14.769919186654237</v>
      </c>
      <c r="ABQ15" s="33">
        <v>1.6087487723329046</v>
      </c>
      <c r="ABR15" s="33">
        <v>4.16695750761229</v>
      </c>
      <c r="ABS15" s="33">
        <v>1.0746396021201303</v>
      </c>
      <c r="ABT15" s="33">
        <v>-2.1227122812958199</v>
      </c>
      <c r="ABU15" s="34">
        <v>-1.5700006637842563</v>
      </c>
      <c r="ABV15" s="34">
        <v>8.9100214045283508</v>
      </c>
      <c r="ABW15" s="34">
        <v>6.5464968490792472</v>
      </c>
      <c r="ABX15" s="34">
        <v>-0.8745944359317972</v>
      </c>
      <c r="ABY15" s="34">
        <v>-7.7047441571071573</v>
      </c>
      <c r="ABZ15" s="34">
        <v>22.360041460355575</v>
      </c>
      <c r="ACA15" s="34">
        <v>7.2399720781670851</v>
      </c>
      <c r="ACB15" s="34">
        <v>6.7599930141681455</v>
      </c>
      <c r="ACC15" s="34">
        <v>6.1300253253598243</v>
      </c>
      <c r="ACD15" s="34">
        <v>6.2400110979772307</v>
      </c>
      <c r="ACE15" s="34">
        <v>6.2604582275420171</v>
      </c>
      <c r="ACG15" s="199" t="s">
        <v>17</v>
      </c>
      <c r="ACH15" s="200" t="s">
        <v>5</v>
      </c>
      <c r="ACI15" s="33">
        <v>14.769919186654237</v>
      </c>
      <c r="ACJ15" s="33">
        <v>1.6087487723329046</v>
      </c>
      <c r="ACK15" s="33">
        <v>4.16695750761229</v>
      </c>
      <c r="ACL15" s="33">
        <v>1.0746396021201303</v>
      </c>
      <c r="ACM15" s="33">
        <v>-2.1227122812958199</v>
      </c>
      <c r="ACN15" s="34">
        <v>-1.5700006637842563</v>
      </c>
      <c r="ACO15" s="34">
        <v>8.9100214045283508</v>
      </c>
      <c r="ACP15" s="34">
        <v>6.5464968490792472</v>
      </c>
      <c r="ACQ15" s="34">
        <v>-0.8745944359317972</v>
      </c>
      <c r="ACR15" s="34">
        <v>-7.7047441571071573</v>
      </c>
      <c r="ACS15" s="34">
        <v>22.360041460355575</v>
      </c>
      <c r="ACT15" s="34">
        <v>7.2399720781670851</v>
      </c>
      <c r="ACU15" s="34">
        <v>6.76999876292561</v>
      </c>
      <c r="ACV15" s="34">
        <v>6.129996101534573</v>
      </c>
      <c r="ACW15" s="34">
        <v>6.2400060108426203</v>
      </c>
      <c r="ACX15" s="34">
        <v>6.2604780293461886</v>
      </c>
    </row>
    <row r="16" spans="1:778" x14ac:dyDescent="0.3">
      <c r="A16" s="31" t="s">
        <v>18</v>
      </c>
      <c r="B16" s="32" t="s">
        <v>5</v>
      </c>
      <c r="C16" s="35">
        <v>15.028882703974961</v>
      </c>
      <c r="D16" s="35">
        <v>7.9984112068935147</v>
      </c>
      <c r="E16" s="35">
        <v>1.8618966611780914</v>
      </c>
      <c r="F16" s="35">
        <v>2.1197023297154649</v>
      </c>
      <c r="G16" s="35">
        <v>-6.4114293992824658</v>
      </c>
      <c r="H16" s="36">
        <v>-2.2671534109064817</v>
      </c>
      <c r="I16" s="36">
        <v>8.0599774329451463</v>
      </c>
      <c r="J16" s="36">
        <v>9.2299970056657799</v>
      </c>
      <c r="K16" s="36">
        <v>7.7700530189216011</v>
      </c>
      <c r="L16" s="36">
        <v>7.7869941616507816</v>
      </c>
      <c r="M16" s="36">
        <v>6.8281486299675525</v>
      </c>
      <c r="N16" s="36">
        <v>6.52686073887772</v>
      </c>
      <c r="O16" s="36">
        <v>6.2650542660394093</v>
      </c>
      <c r="Q16" s="31" t="s">
        <v>18</v>
      </c>
      <c r="R16" s="32" t="s">
        <v>5</v>
      </c>
      <c r="S16" s="35">
        <v>15.028882703974961</v>
      </c>
      <c r="T16" s="35">
        <v>7.9984112068935147</v>
      </c>
      <c r="U16" s="35">
        <v>1.8618966611780914</v>
      </c>
      <c r="V16" s="35">
        <v>2.1197023297154649</v>
      </c>
      <c r="W16" s="35">
        <v>-6.4114293992824658</v>
      </c>
      <c r="X16" s="36">
        <v>-2.2671534109064817</v>
      </c>
      <c r="Y16" s="34">
        <v>8.0563815012825941</v>
      </c>
      <c r="Z16" s="36">
        <v>9.1642970917371969</v>
      </c>
      <c r="AA16" s="36">
        <v>7.6328360896391487</v>
      </c>
      <c r="AB16" s="36">
        <v>7.6700000000000035</v>
      </c>
      <c r="AC16" s="36">
        <v>7.519999999999996</v>
      </c>
      <c r="AD16" s="36">
        <v>6.4100000000000099</v>
      </c>
      <c r="AE16" s="36">
        <v>6.1499999999999941</v>
      </c>
      <c r="AF16" s="36">
        <v>6.0800000000000054</v>
      </c>
      <c r="AH16" s="31" t="s">
        <v>18</v>
      </c>
      <c r="AI16" s="32" t="s">
        <v>5</v>
      </c>
      <c r="AJ16" s="35">
        <v>15.028882703974961</v>
      </c>
      <c r="AK16" s="35">
        <v>7.9984112068935147</v>
      </c>
      <c r="AL16" s="35">
        <v>1.8618966611780914</v>
      </c>
      <c r="AM16" s="35">
        <v>2.1197023297154649</v>
      </c>
      <c r="AN16" s="35">
        <v>-6.4114293992824658</v>
      </c>
      <c r="AO16" s="36">
        <v>-2.2671534109064817</v>
      </c>
      <c r="AP16" s="34">
        <v>8.0599774329451463</v>
      </c>
      <c r="AQ16" s="36">
        <v>11.23997573926134</v>
      </c>
      <c r="AR16" s="36">
        <v>8.2300109046853436</v>
      </c>
      <c r="AS16" s="36">
        <v>8.2500242565525497</v>
      </c>
      <c r="AT16" s="36">
        <v>7.6699976476602103</v>
      </c>
      <c r="AU16" s="36">
        <v>7.0899906356693805</v>
      </c>
      <c r="AV16" s="36">
        <v>6.5400047523676932</v>
      </c>
      <c r="AW16" s="36">
        <v>6.4299829029982618</v>
      </c>
      <c r="AY16" s="31" t="s">
        <v>18</v>
      </c>
      <c r="AZ16" s="32" t="s">
        <v>5</v>
      </c>
      <c r="BA16" s="35">
        <v>15.028882703974961</v>
      </c>
      <c r="BB16" s="35">
        <v>7.9984112068935147</v>
      </c>
      <c r="BC16" s="35">
        <v>1.8618966611780914</v>
      </c>
      <c r="BD16" s="35">
        <v>2.1197023297154649</v>
      </c>
      <c r="BE16" s="35">
        <v>-6.4114293992824658</v>
      </c>
      <c r="BF16" s="36">
        <v>-2.2671534109064817</v>
      </c>
      <c r="BG16" s="34">
        <v>8.0599774329451463</v>
      </c>
      <c r="BH16" s="36">
        <v>12.339972729623867</v>
      </c>
      <c r="BI16" s="36">
        <v>10.039999999999999</v>
      </c>
      <c r="BJ16" s="36">
        <v>8.1499789168871359</v>
      </c>
      <c r="BK16" s="36">
        <v>7.5100008046512698</v>
      </c>
      <c r="BL16" s="36">
        <v>7.3200274356854038</v>
      </c>
      <c r="BM16" s="36">
        <v>7.059983276025747</v>
      </c>
      <c r="BN16" s="36">
        <v>6.9200263834640054</v>
      </c>
      <c r="BP16" s="31" t="s">
        <v>18</v>
      </c>
      <c r="BQ16" s="32" t="s">
        <v>5</v>
      </c>
      <c r="BR16" s="35">
        <v>15.028882703974961</v>
      </c>
      <c r="BS16" s="35">
        <v>7.9984112068935147</v>
      </c>
      <c r="BT16" s="35">
        <v>1.8618966611780914</v>
      </c>
      <c r="BU16" s="35">
        <v>2.1197023297154649</v>
      </c>
      <c r="BV16" s="35">
        <v>-6.4114293992824658</v>
      </c>
      <c r="BW16" s="36">
        <v>-2.2671534109064817</v>
      </c>
      <c r="BX16" s="34">
        <v>8.0599774329451463</v>
      </c>
      <c r="BY16" s="36">
        <v>12.039417068929367</v>
      </c>
      <c r="BZ16" s="36">
        <v>7.170008900989572</v>
      </c>
      <c r="CA16" s="36">
        <v>6.8700172397239356</v>
      </c>
      <c r="CB16" s="36">
        <v>6.6031769252143704</v>
      </c>
      <c r="CC16" s="36">
        <v>6.5800047358284104</v>
      </c>
      <c r="CD16" s="36">
        <v>6.5299810366182101</v>
      </c>
      <c r="CE16" s="36">
        <v>6.5000183921575854</v>
      </c>
      <c r="CG16" s="31" t="s">
        <v>18</v>
      </c>
      <c r="CH16" s="32" t="s">
        <v>5</v>
      </c>
      <c r="CI16" s="35">
        <v>15.028882703974961</v>
      </c>
      <c r="CJ16" s="35">
        <v>7.9984112068935147</v>
      </c>
      <c r="CK16" s="35">
        <v>1.8618966611780914</v>
      </c>
      <c r="CL16" s="35">
        <v>2.1197023297154649</v>
      </c>
      <c r="CM16" s="35">
        <v>-6.4114293992824658</v>
      </c>
      <c r="CN16" s="36">
        <v>-2.2671534109064817</v>
      </c>
      <c r="CO16" s="34">
        <v>8.0599774329451463</v>
      </c>
      <c r="CP16" s="36">
        <v>12.039385076468424</v>
      </c>
      <c r="CQ16" s="36">
        <v>-3.251423815425547</v>
      </c>
      <c r="CR16" s="36">
        <v>3.2437217077706082</v>
      </c>
      <c r="CS16" s="36">
        <v>3.9299912466263009</v>
      </c>
      <c r="CT16" s="36">
        <v>4.2500094313054433</v>
      </c>
      <c r="CU16" s="36">
        <v>4.7800003955351684</v>
      </c>
      <c r="CV16" s="36">
        <v>5.0299884543948679</v>
      </c>
      <c r="CX16" s="31" t="s">
        <v>18</v>
      </c>
      <c r="CY16" s="32" t="s">
        <v>5</v>
      </c>
      <c r="CZ16" s="35">
        <v>15.028882703974961</v>
      </c>
      <c r="DA16" s="35">
        <v>7.9984112068935147</v>
      </c>
      <c r="DB16" s="35">
        <v>1.8618966611780914</v>
      </c>
      <c r="DC16" s="35">
        <v>2.1197023297154649</v>
      </c>
      <c r="DD16" s="35">
        <v>-6.4114293992824658</v>
      </c>
      <c r="DE16" s="36">
        <v>-2.2671534109064817</v>
      </c>
      <c r="DF16" s="34">
        <v>8.0599774329451463</v>
      </c>
      <c r="DG16" s="36">
        <v>12.039385076468424</v>
      </c>
      <c r="DH16" s="36">
        <v>-4.2069338993461542</v>
      </c>
      <c r="DI16" s="36">
        <v>2.6659830934187223</v>
      </c>
      <c r="DJ16" s="36">
        <v>3.2963253730128388</v>
      </c>
      <c r="DK16" s="36">
        <v>3.8970554511183044</v>
      </c>
      <c r="DL16" s="36">
        <v>4.4978174772594679</v>
      </c>
      <c r="DM16" s="36">
        <v>4.9225228641614436</v>
      </c>
      <c r="DO16" s="31" t="s">
        <v>18</v>
      </c>
      <c r="DP16" s="32" t="s">
        <v>5</v>
      </c>
      <c r="DQ16" s="35">
        <v>15.028882703974961</v>
      </c>
      <c r="DR16" s="35">
        <v>7.9984112068935147</v>
      </c>
      <c r="DS16" s="35">
        <v>1.8618966611780914</v>
      </c>
      <c r="DT16" s="35">
        <v>2.1197023297154649</v>
      </c>
      <c r="DU16" s="35">
        <v>-6.4114293992824658</v>
      </c>
      <c r="DV16" s="36">
        <v>-2.2671534109064817</v>
      </c>
      <c r="DW16" s="34">
        <v>8.0599774329451463</v>
      </c>
      <c r="DX16" s="36">
        <v>12.039385076468424</v>
      </c>
      <c r="DY16" s="36">
        <v>-3.2499133808687617</v>
      </c>
      <c r="DZ16" s="36">
        <v>2.6201685069665359</v>
      </c>
      <c r="EA16" s="36">
        <v>3.3799316273022981</v>
      </c>
      <c r="EB16" s="36">
        <v>3.7099433508058297</v>
      </c>
      <c r="EC16" s="36">
        <v>4.0403534929714482</v>
      </c>
      <c r="ED16" s="36">
        <v>4.2101489700115451</v>
      </c>
      <c r="EF16" s="31" t="s">
        <v>18</v>
      </c>
      <c r="EG16" s="32" t="s">
        <v>5</v>
      </c>
      <c r="EH16" s="35">
        <v>15.028882703974961</v>
      </c>
      <c r="EI16" s="35">
        <v>7.9984112068935147</v>
      </c>
      <c r="EJ16" s="35">
        <v>1.8618966611780914</v>
      </c>
      <c r="EK16" s="35">
        <v>2.1197023297154649</v>
      </c>
      <c r="EL16" s="35">
        <v>-6.4114293992824658</v>
      </c>
      <c r="EM16" s="36">
        <v>-2.2671534109064817</v>
      </c>
      <c r="EN16" s="34">
        <v>8.0599774329451463</v>
      </c>
      <c r="EO16" s="36">
        <v>12.039978187779951</v>
      </c>
      <c r="EP16" s="36">
        <v>-3.250004439088201</v>
      </c>
      <c r="EQ16" s="36">
        <v>2.5300068611312696</v>
      </c>
      <c r="ER16" s="36">
        <v>3.3800154857518692</v>
      </c>
      <c r="ES16" s="36">
        <v>3.710009678479139</v>
      </c>
      <c r="ET16" s="36">
        <v>4.039837584573533</v>
      </c>
      <c r="EU16" s="36">
        <v>4.2001682881718949</v>
      </c>
      <c r="EW16" s="31" t="s">
        <v>18</v>
      </c>
      <c r="EX16" s="32" t="s">
        <v>5</v>
      </c>
      <c r="EY16" s="35">
        <v>15.028882703974961</v>
      </c>
      <c r="EZ16" s="35">
        <v>7.9984112068935147</v>
      </c>
      <c r="FA16" s="35">
        <v>1.8618966611780914</v>
      </c>
      <c r="FB16" s="35">
        <v>2.1197023297154649</v>
      </c>
      <c r="FC16" s="35">
        <v>-6.4114293992824658</v>
      </c>
      <c r="FD16" s="36">
        <v>-2.2671534109064817</v>
      </c>
      <c r="FE16" s="34">
        <v>8.0599774329451463</v>
      </c>
      <c r="FF16" s="36">
        <v>12.039978187779951</v>
      </c>
      <c r="FG16" s="36">
        <v>-6.6897742074861668</v>
      </c>
      <c r="FH16" s="36">
        <v>1.0098742939004097</v>
      </c>
      <c r="FI16" s="36">
        <v>3.2698921822467781</v>
      </c>
      <c r="FJ16" s="36">
        <v>3.4504727174752929</v>
      </c>
      <c r="FK16" s="36">
        <v>3.570236813048183</v>
      </c>
      <c r="FL16" s="36">
        <v>3.7495339604239746</v>
      </c>
      <c r="FN16" s="31" t="s">
        <v>18</v>
      </c>
      <c r="FO16" s="32" t="s">
        <v>5</v>
      </c>
      <c r="FP16" s="35">
        <v>15.028882703974961</v>
      </c>
      <c r="FQ16" s="35">
        <v>7.9984112068935147</v>
      </c>
      <c r="FR16" s="35">
        <v>1.8618966611780914</v>
      </c>
      <c r="FS16" s="35">
        <v>2.1197023297154649</v>
      </c>
      <c r="FT16" s="35">
        <v>-6.4114293992824658</v>
      </c>
      <c r="FU16" s="36">
        <v>-2.2671534109064817</v>
      </c>
      <c r="FV16" s="34">
        <v>8.0599774329451463</v>
      </c>
      <c r="FW16" s="36">
        <v>12.039978187779951</v>
      </c>
      <c r="FX16" s="36">
        <v>-6.6900018530347722</v>
      </c>
      <c r="FY16" s="36">
        <v>1.0100231378247173</v>
      </c>
      <c r="FZ16" s="36">
        <v>3.2699919523050909</v>
      </c>
      <c r="GA16" s="36">
        <v>3.4500049582478027</v>
      </c>
      <c r="GB16" s="36">
        <v>3.5699816604027461</v>
      </c>
      <c r="GC16" s="36">
        <v>3.7500403831024869</v>
      </c>
      <c r="GE16" s="31" t="s">
        <v>18</v>
      </c>
      <c r="GF16" s="32" t="s">
        <v>5</v>
      </c>
      <c r="GG16" s="35">
        <v>15.028882703974961</v>
      </c>
      <c r="GH16" s="35">
        <v>7.9984112068935147</v>
      </c>
      <c r="GI16" s="35">
        <v>1.8618966611780914</v>
      </c>
      <c r="GJ16" s="35">
        <v>2.1197023297154649</v>
      </c>
      <c r="GK16" s="35">
        <v>-6.4114293992824658</v>
      </c>
      <c r="GL16" s="36">
        <v>-2.2671534109064817</v>
      </c>
      <c r="GM16" s="34">
        <v>8.0599774329451463</v>
      </c>
      <c r="GN16" s="36">
        <v>12.039978187779951</v>
      </c>
      <c r="GO16" s="36">
        <v>-6.6900018530347722</v>
      </c>
      <c r="GP16" s="36">
        <v>1.0100231378247173</v>
      </c>
      <c r="GQ16" s="36">
        <v>3.2699919523050909</v>
      </c>
      <c r="GR16" s="84">
        <v>3.4500049582478027</v>
      </c>
      <c r="GS16" s="84">
        <v>3.5699816604027461</v>
      </c>
      <c r="GT16" s="84">
        <v>3.7500403831024869</v>
      </c>
      <c r="GV16" s="31" t="s">
        <v>18</v>
      </c>
      <c r="GW16" s="32" t="s">
        <v>5</v>
      </c>
      <c r="GX16" s="35">
        <v>15.028882703974961</v>
      </c>
      <c r="GY16" s="35">
        <v>7.9984112068935147</v>
      </c>
      <c r="GZ16" s="35">
        <v>1.8618966611780914</v>
      </c>
      <c r="HA16" s="35">
        <v>2.1197023297154649</v>
      </c>
      <c r="HB16" s="35">
        <v>-6.4114293992824658</v>
      </c>
      <c r="HC16" s="36">
        <v>-2.2671534109064817</v>
      </c>
      <c r="HD16" s="34">
        <v>8.0599774329451463</v>
      </c>
      <c r="HE16" s="36">
        <v>11.880008304558999</v>
      </c>
      <c r="HF16" s="36">
        <v>-7.6900104456332343</v>
      </c>
      <c r="HG16" s="36">
        <v>-0.19999022028559921</v>
      </c>
      <c r="HH16" s="36">
        <v>4.0699809457820777</v>
      </c>
      <c r="HI16" s="84">
        <v>4.3700595305466123</v>
      </c>
      <c r="HJ16" s="84">
        <v>4.4700386708033335</v>
      </c>
      <c r="HK16" s="84">
        <v>4.5699940072802434</v>
      </c>
      <c r="HM16" s="31" t="s">
        <v>18</v>
      </c>
      <c r="HN16" s="32" t="s">
        <v>5</v>
      </c>
      <c r="HO16" s="35">
        <v>15.028882703974961</v>
      </c>
      <c r="HP16" s="35">
        <v>7.9984112068935147</v>
      </c>
      <c r="HQ16" s="35">
        <v>1.8618966611780914</v>
      </c>
      <c r="HR16" s="35">
        <v>2.1197023297154649</v>
      </c>
      <c r="HS16" s="35">
        <v>-6.4114293992824658</v>
      </c>
      <c r="HT16" s="36">
        <v>-2.2671534109064817</v>
      </c>
      <c r="HU16" s="34">
        <v>8.0599774329451463</v>
      </c>
      <c r="HV16" s="36">
        <v>11.880008304558999</v>
      </c>
      <c r="HW16" s="36">
        <v>-7.6900104456332343</v>
      </c>
      <c r="HX16" s="36">
        <v>-0.28998334978926721</v>
      </c>
      <c r="HY16" s="36">
        <v>4.1399831973401007</v>
      </c>
      <c r="HZ16" s="36">
        <v>4.4299989107183819</v>
      </c>
      <c r="IA16" s="36">
        <v>4.520015395582206</v>
      </c>
      <c r="IB16" s="36">
        <v>4.6200127338626942</v>
      </c>
      <c r="ID16" s="31" t="s">
        <v>18</v>
      </c>
      <c r="IE16" s="32" t="s">
        <v>5</v>
      </c>
      <c r="IF16" s="35">
        <v>15.028882703974961</v>
      </c>
      <c r="IG16" s="35">
        <v>7.9984112068935147</v>
      </c>
      <c r="IH16" s="35">
        <v>1.8618966611780914</v>
      </c>
      <c r="II16" s="35">
        <v>2.1197023297154649</v>
      </c>
      <c r="IJ16" s="35">
        <v>-6.4114293992824658</v>
      </c>
      <c r="IK16" s="36">
        <v>-2.2671534109064817</v>
      </c>
      <c r="IL16" s="34">
        <v>8.0599774329451463</v>
      </c>
      <c r="IM16" s="36">
        <v>11.880008304558999</v>
      </c>
      <c r="IN16" s="36">
        <v>-7.6900104456332343</v>
      </c>
      <c r="IO16" s="36">
        <v>-15.987446415367771</v>
      </c>
      <c r="IP16" s="36">
        <v>6.1779543881866203</v>
      </c>
      <c r="IQ16" s="36">
        <v>4.2666089332176398</v>
      </c>
      <c r="IR16" s="36">
        <v>4.3756000883669941</v>
      </c>
      <c r="IS16" s="36">
        <v>4.4822791308457965</v>
      </c>
      <c r="IT16" s="36">
        <v>4.5921984779513423</v>
      </c>
      <c r="IV16" s="31" t="s">
        <v>18</v>
      </c>
      <c r="IW16" s="32" t="s">
        <v>5</v>
      </c>
      <c r="IX16" s="35">
        <v>15.028882703974961</v>
      </c>
      <c r="IY16" s="35">
        <v>7.9984112068935147</v>
      </c>
      <c r="IZ16" s="35">
        <v>1.8618966611780914</v>
      </c>
      <c r="JA16" s="35">
        <v>2.1197023297154649</v>
      </c>
      <c r="JB16" s="35">
        <v>-6.4114293992824658</v>
      </c>
      <c r="JC16" s="36">
        <v>-2.2671534109064817</v>
      </c>
      <c r="JD16" s="34">
        <v>8.0599774329451463</v>
      </c>
      <c r="JE16" s="36">
        <v>11.880008304558999</v>
      </c>
      <c r="JF16" s="36">
        <v>-7.6900104456332343</v>
      </c>
      <c r="JG16" s="36">
        <v>-15.989981225911905</v>
      </c>
      <c r="JH16" s="36">
        <v>6.1799694978910793</v>
      </c>
      <c r="JI16" s="36">
        <v>5.5799098439129295</v>
      </c>
      <c r="JJ16" s="36">
        <v>5.6300481814353276</v>
      </c>
      <c r="JK16" s="36">
        <v>5.68014926751475</v>
      </c>
      <c r="JL16" s="36">
        <v>5.73975361121839</v>
      </c>
      <c r="JN16" s="31" t="s">
        <v>18</v>
      </c>
      <c r="JO16" s="32" t="s">
        <v>5</v>
      </c>
      <c r="JP16" s="35">
        <v>15.028882703974961</v>
      </c>
      <c r="JQ16" s="35">
        <v>7.9984112068935147</v>
      </c>
      <c r="JR16" s="35">
        <v>1.8618966611780914</v>
      </c>
      <c r="JS16" s="35">
        <v>2.1197023297154649</v>
      </c>
      <c r="JT16" s="35">
        <v>-6.4114293992824658</v>
      </c>
      <c r="JU16" s="36">
        <v>-2.2671534109064817</v>
      </c>
      <c r="JV16" s="34">
        <v>8.0599774329451463</v>
      </c>
      <c r="JW16" s="36">
        <v>11.880008304558999</v>
      </c>
      <c r="JX16" s="36">
        <v>-7.6900104456332343</v>
      </c>
      <c r="JY16" s="36">
        <v>-15.989981225911905</v>
      </c>
      <c r="JZ16" s="36">
        <v>6.1799694978910793</v>
      </c>
      <c r="KA16" s="36">
        <v>11.679980774970261</v>
      </c>
      <c r="KB16" s="36">
        <v>5.1400231144861124</v>
      </c>
      <c r="KC16" s="36">
        <v>4.469988734251416</v>
      </c>
      <c r="KD16" s="36">
        <v>4.2599972826295556</v>
      </c>
      <c r="KF16" s="31" t="s">
        <v>18</v>
      </c>
      <c r="KG16" s="32" t="s">
        <v>5</v>
      </c>
      <c r="KH16" s="35">
        <v>15.028882703974961</v>
      </c>
      <c r="KI16" s="35">
        <v>7.9984112068935147</v>
      </c>
      <c r="KJ16" s="35">
        <v>1.8618966611780914</v>
      </c>
      <c r="KK16" s="35">
        <v>2.1197023297154649</v>
      </c>
      <c r="KL16" s="35">
        <v>-6.4114293992824658</v>
      </c>
      <c r="KM16" s="36">
        <v>-2.2671534109064817</v>
      </c>
      <c r="KN16" s="34">
        <v>8.0599774329451463</v>
      </c>
      <c r="KO16" s="36">
        <v>11.880008304558999</v>
      </c>
      <c r="KP16" s="36">
        <v>-7.6900104456332343</v>
      </c>
      <c r="KQ16" s="36">
        <v>-15.989981225911905</v>
      </c>
      <c r="KR16" s="36">
        <v>6.1799694978910793</v>
      </c>
      <c r="KS16" s="36">
        <v>4.2702600639320707</v>
      </c>
      <c r="KT16" s="36">
        <v>4.3587724277905693</v>
      </c>
      <c r="KU16" s="36">
        <v>4.4592884414091429</v>
      </c>
      <c r="KV16" s="36">
        <v>4.5716802123136517</v>
      </c>
      <c r="KX16" s="31" t="s">
        <v>18</v>
      </c>
      <c r="KY16" s="32" t="s">
        <v>5</v>
      </c>
      <c r="KZ16" s="35">
        <v>15.028882703974961</v>
      </c>
      <c r="LA16" s="35">
        <v>7.9984112068935147</v>
      </c>
      <c r="LB16" s="35">
        <v>1.8618966611780914</v>
      </c>
      <c r="LC16" s="35">
        <v>2.1197023297154649</v>
      </c>
      <c r="LD16" s="35">
        <v>-6.4114293992824658</v>
      </c>
      <c r="LE16" s="36">
        <v>-2.2671534109064817</v>
      </c>
      <c r="LF16" s="34">
        <v>8.0599774329451463</v>
      </c>
      <c r="LG16" s="36">
        <v>11.880008304558999</v>
      </c>
      <c r="LH16" s="36">
        <v>-7.6900104456332343</v>
      </c>
      <c r="LI16" s="36">
        <v>-15.989981225911905</v>
      </c>
      <c r="LJ16" s="36">
        <v>6.1799694978910793</v>
      </c>
      <c r="LK16" s="36">
        <v>4.2700385774142404</v>
      </c>
      <c r="LL16" s="36">
        <v>4.3100321545115747</v>
      </c>
      <c r="LM16" s="36">
        <v>4.4896874492492742</v>
      </c>
      <c r="LN16" s="36">
        <v>4.6002184710340686</v>
      </c>
      <c r="LP16" s="31" t="s">
        <v>18</v>
      </c>
      <c r="LQ16" s="32" t="s">
        <v>5</v>
      </c>
      <c r="LR16" s="35">
        <v>15.028882703974961</v>
      </c>
      <c r="LS16" s="35">
        <v>7.9984112068935147</v>
      </c>
      <c r="LT16" s="35">
        <v>1.8618966611780914</v>
      </c>
      <c r="LU16" s="35">
        <v>2.1197023297154649</v>
      </c>
      <c r="LV16" s="35">
        <v>-6.4114293992824658</v>
      </c>
      <c r="LW16" s="36">
        <v>-2.2671534109064817</v>
      </c>
      <c r="LX16" s="34">
        <v>8.0599774329451463</v>
      </c>
      <c r="LY16" s="36">
        <v>11.880008304558999</v>
      </c>
      <c r="LZ16" s="36">
        <v>-7.6900104456332343</v>
      </c>
      <c r="MA16" s="36">
        <v>-12.449280079660213</v>
      </c>
      <c r="MB16" s="36">
        <v>5.3699896645258605</v>
      </c>
      <c r="MC16" s="36">
        <v>5.2126601282203637</v>
      </c>
      <c r="MD16" s="36">
        <v>3.3962993873023066</v>
      </c>
      <c r="ME16" s="36">
        <v>4.2945241212312197</v>
      </c>
      <c r="MF16" s="36">
        <v>5.0161461806248724</v>
      </c>
      <c r="MH16" s="31" t="s">
        <v>18</v>
      </c>
      <c r="MI16" s="32" t="s">
        <v>5</v>
      </c>
      <c r="MJ16" s="35">
        <v>15.028882703974961</v>
      </c>
      <c r="MK16" s="35">
        <v>7.9984112068935147</v>
      </c>
      <c r="ML16" s="35">
        <v>1.8618966611780914</v>
      </c>
      <c r="MM16" s="35">
        <v>2.1197023297154649</v>
      </c>
      <c r="MN16" s="35">
        <v>-6.4114293992824658</v>
      </c>
      <c r="MO16" s="36">
        <v>-2.2671534109064817</v>
      </c>
      <c r="MP16" s="34">
        <v>8.0599774329451463</v>
      </c>
      <c r="MQ16" s="36">
        <v>11.880008304558999</v>
      </c>
      <c r="MR16" s="36">
        <v>-7.6871567746185203</v>
      </c>
      <c r="MS16" s="36">
        <v>-15.99</v>
      </c>
      <c r="MT16" s="36">
        <v>6.86</v>
      </c>
      <c r="MU16" s="36">
        <v>4.4433316702843699</v>
      </c>
      <c r="MV16" s="36">
        <v>4.8160383940455391</v>
      </c>
      <c r="MW16" s="36">
        <v>5.0497592988453892</v>
      </c>
      <c r="MX16" s="36">
        <v>5.2779867650674985</v>
      </c>
      <c r="MZ16" s="31" t="s">
        <v>18</v>
      </c>
      <c r="NA16" s="32" t="s">
        <v>5</v>
      </c>
      <c r="NB16" s="35">
        <v>15.028882703974961</v>
      </c>
      <c r="NC16" s="35">
        <v>7.9984112068935147</v>
      </c>
      <c r="ND16" s="35">
        <v>1.8618966611780914</v>
      </c>
      <c r="NE16" s="35">
        <v>2.1197023297154649</v>
      </c>
      <c r="NF16" s="35">
        <v>-6.4114293992824658</v>
      </c>
      <c r="NG16" s="36">
        <v>-2.2671534109064817</v>
      </c>
      <c r="NH16" s="34">
        <v>8.0599774329451463</v>
      </c>
      <c r="NI16" s="36">
        <v>11.880008304558999</v>
      </c>
      <c r="NJ16" s="36">
        <v>-7.6871567746185203</v>
      </c>
      <c r="NK16" s="36">
        <v>-15.99</v>
      </c>
      <c r="NL16" s="36">
        <v>7.02</v>
      </c>
      <c r="NM16" s="36">
        <v>4.5754803374838842</v>
      </c>
      <c r="NN16" s="36">
        <v>4.9523710337077045</v>
      </c>
      <c r="NO16" s="36">
        <v>5.2563063420776652</v>
      </c>
      <c r="NP16" s="36">
        <v>5.5513945257316903</v>
      </c>
      <c r="NR16" s="31" t="s">
        <v>18</v>
      </c>
      <c r="NS16" s="32" t="s">
        <v>5</v>
      </c>
      <c r="NT16" s="35">
        <v>15.028882703974961</v>
      </c>
      <c r="NU16" s="35">
        <v>7.9984112068935147</v>
      </c>
      <c r="NV16" s="35">
        <v>1.8618966611780914</v>
      </c>
      <c r="NW16" s="35">
        <v>2.1197023297154649</v>
      </c>
      <c r="NX16" s="35">
        <v>-6.4114293992824658</v>
      </c>
      <c r="NY16" s="36">
        <v>-2.2671534109064817</v>
      </c>
      <c r="NZ16" s="34">
        <v>8.0599774329451463</v>
      </c>
      <c r="OA16" s="36">
        <v>11.880008304558999</v>
      </c>
      <c r="OB16" s="36">
        <v>-7.6871567746185203</v>
      </c>
      <c r="OC16" s="36">
        <v>-15.99</v>
      </c>
      <c r="OD16" s="36">
        <v>7.0199533649329311</v>
      </c>
      <c r="OE16" s="36">
        <v>4.970042839892642</v>
      </c>
      <c r="OF16" s="36">
        <v>5.1999912075673507</v>
      </c>
      <c r="OG16" s="36">
        <v>5.4999970150620072</v>
      </c>
      <c r="OH16" s="36">
        <v>5.7999751962490649</v>
      </c>
      <c r="OJ16" s="31" t="s">
        <v>18</v>
      </c>
      <c r="OK16" s="32" t="s">
        <v>5</v>
      </c>
      <c r="OL16" s="35">
        <v>15.028882703974961</v>
      </c>
      <c r="OM16" s="35">
        <v>7.9984112068935147</v>
      </c>
      <c r="ON16" s="35">
        <v>1.8618966611780914</v>
      </c>
      <c r="OO16" s="35">
        <v>2.1197023297154649</v>
      </c>
      <c r="OP16" s="35">
        <v>-6.4114293992824658</v>
      </c>
      <c r="OQ16" s="36">
        <v>-2.2671534109064817</v>
      </c>
      <c r="OR16" s="34">
        <v>8.0599774329451463</v>
      </c>
      <c r="OS16" s="36">
        <v>11.880008304558999</v>
      </c>
      <c r="OT16" s="36">
        <v>-7.6871567746185203</v>
      </c>
      <c r="OU16" s="36">
        <v>-15.99</v>
      </c>
      <c r="OV16" s="36">
        <v>7.0199533649329311</v>
      </c>
      <c r="OW16" s="36">
        <v>4.8999431951154406</v>
      </c>
      <c r="OX16" s="36">
        <v>5.0099557047078349</v>
      </c>
      <c r="OY16" s="36">
        <v>5.4498955424635085</v>
      </c>
      <c r="OZ16" s="36">
        <v>5.6699826617316234</v>
      </c>
      <c r="PB16" s="31" t="s">
        <v>18</v>
      </c>
      <c r="PC16" s="32" t="s">
        <v>5</v>
      </c>
      <c r="PD16" s="35">
        <v>15.028882703974961</v>
      </c>
      <c r="PE16" s="35">
        <v>7.9984112068935147</v>
      </c>
      <c r="PF16" s="35">
        <v>1.8618966611780914</v>
      </c>
      <c r="PG16" s="35">
        <v>2.1197023297154649</v>
      </c>
      <c r="PH16" s="35">
        <v>-6.4114293992824658</v>
      </c>
      <c r="PI16" s="36">
        <v>-2.2671534109064817</v>
      </c>
      <c r="PJ16" s="34">
        <v>8.0599774329451463</v>
      </c>
      <c r="PK16" s="36">
        <v>11.880008304558999</v>
      </c>
      <c r="PL16" s="36">
        <v>-7.6871567746185203</v>
      </c>
      <c r="PM16" s="36">
        <v>-15.99</v>
      </c>
      <c r="PN16" s="36">
        <v>7.0199533649329311</v>
      </c>
      <c r="PO16" s="36">
        <v>4.8999981321411212</v>
      </c>
      <c r="PP16" s="36">
        <v>5.4000112073629367</v>
      </c>
      <c r="PQ16" s="36">
        <v>5.7000253407334895</v>
      </c>
      <c r="PR16" s="36">
        <v>5.7795680601630153</v>
      </c>
      <c r="PT16" s="146" t="s">
        <v>18</v>
      </c>
      <c r="PU16" s="147" t="s">
        <v>5</v>
      </c>
      <c r="PV16" s="150">
        <v>15.028882703974961</v>
      </c>
      <c r="PW16" s="150">
        <v>7.9984112068935147</v>
      </c>
      <c r="PX16" s="150">
        <v>1.8618966611780914</v>
      </c>
      <c r="PY16" s="150">
        <v>2.1197023297154649</v>
      </c>
      <c r="PZ16" s="150">
        <v>-6.4114293992824658</v>
      </c>
      <c r="QA16" s="151">
        <v>-2.2671534109064817</v>
      </c>
      <c r="QB16" s="149">
        <v>8.0599774329451463</v>
      </c>
      <c r="QC16" s="151">
        <v>11.880008304558999</v>
      </c>
      <c r="QD16" s="151">
        <v>-7.6870468220608501</v>
      </c>
      <c r="QE16" s="151">
        <v>-14.818409375580345</v>
      </c>
      <c r="QF16" s="151">
        <v>3.7568978123563141</v>
      </c>
      <c r="QG16" s="151">
        <v>4.9241827304052492</v>
      </c>
      <c r="QH16" s="151">
        <v>4.9443716249216436</v>
      </c>
      <c r="QI16" s="151">
        <v>5.2686737901584451</v>
      </c>
      <c r="QJ16" s="151">
        <v>5.1413680970207736</v>
      </c>
      <c r="QL16" s="31" t="s">
        <v>18</v>
      </c>
      <c r="QM16" s="32" t="s">
        <v>5</v>
      </c>
      <c r="QN16" s="35">
        <v>15.028882703974961</v>
      </c>
      <c r="QO16" s="35">
        <v>7.9984112068935147</v>
      </c>
      <c r="QP16" s="35">
        <v>1.8618966611780914</v>
      </c>
      <c r="QQ16" s="35">
        <v>2.1197023297154649</v>
      </c>
      <c r="QR16" s="35">
        <v>-6.4114293992824658</v>
      </c>
      <c r="QS16" s="36">
        <v>-2.4499774659404494</v>
      </c>
      <c r="QT16" s="34">
        <v>8.0599774329451463</v>
      </c>
      <c r="QU16" s="36">
        <v>11.881232563869347</v>
      </c>
      <c r="QV16" s="36">
        <v>-7.6870538940447801</v>
      </c>
      <c r="QW16" s="36">
        <v>-14.712552958829178</v>
      </c>
      <c r="QX16" s="36">
        <v>4.459454842272109</v>
      </c>
      <c r="QY16" s="36">
        <v>5.0628420193047106</v>
      </c>
      <c r="QZ16" s="36">
        <v>5.0058201689168129</v>
      </c>
      <c r="RA16" s="36">
        <v>5.1700000000000017</v>
      </c>
      <c r="RB16" s="36">
        <v>5.1073566940913508</v>
      </c>
      <c r="RD16" s="31" t="s">
        <v>18</v>
      </c>
      <c r="RE16" s="32" t="s">
        <v>5</v>
      </c>
      <c r="RF16" s="35">
        <v>15.028882703974961</v>
      </c>
      <c r="RG16" s="35">
        <v>7.9984112068935147</v>
      </c>
      <c r="RH16" s="35">
        <v>1.8618966611780914</v>
      </c>
      <c r="RI16" s="35">
        <v>2.1197023297154649</v>
      </c>
      <c r="RJ16" s="35">
        <v>-6.4114293992824658</v>
      </c>
      <c r="RK16" s="36">
        <v>-2.2671534109064817</v>
      </c>
      <c r="RL16" s="34">
        <v>8.0599774329451463</v>
      </c>
      <c r="RM16" s="36">
        <v>11.880008304558999</v>
      </c>
      <c r="RN16" s="36">
        <v>-7.6871567746185203</v>
      </c>
      <c r="RO16" s="36">
        <v>-15.99</v>
      </c>
      <c r="RP16" s="36">
        <v>6.5999908282016406</v>
      </c>
      <c r="RQ16" s="36">
        <v>5.0398676758278498</v>
      </c>
      <c r="RR16" s="36">
        <v>5.7299958414369456</v>
      </c>
      <c r="RS16" s="36">
        <v>5.8099990464990583</v>
      </c>
      <c r="RT16" s="36">
        <v>5.8899646300802004</v>
      </c>
      <c r="RV16" s="31" t="s">
        <v>18</v>
      </c>
      <c r="RW16" s="32" t="s">
        <v>5</v>
      </c>
      <c r="RX16" s="35">
        <v>15.028882703974961</v>
      </c>
      <c r="RY16" s="35">
        <v>7.9984112068935147</v>
      </c>
      <c r="RZ16" s="35">
        <v>1.8618966611780914</v>
      </c>
      <c r="SA16" s="35">
        <v>2.1197023297154649</v>
      </c>
      <c r="SB16" s="35">
        <v>-6.4114293992824658</v>
      </c>
      <c r="SC16" s="36">
        <v>-2.2671534109064817</v>
      </c>
      <c r="SD16" s="34">
        <v>8.0599774329451463</v>
      </c>
      <c r="SE16" s="36">
        <v>11.880008304558999</v>
      </c>
      <c r="SF16" s="36">
        <v>-7.6900104456332343</v>
      </c>
      <c r="SG16" s="36">
        <v>-15.989981225911905</v>
      </c>
      <c r="SH16" s="36">
        <v>6.5999908282016406</v>
      </c>
      <c r="SI16" s="36">
        <v>5.0399779827402682</v>
      </c>
      <c r="SJ16" s="36">
        <v>5.7299958414369456</v>
      </c>
      <c r="SK16" s="36">
        <v>5.8099990464990583</v>
      </c>
      <c r="SL16" s="36">
        <v>5.8900115646871569</v>
      </c>
      <c r="SN16" s="31" t="s">
        <v>18</v>
      </c>
      <c r="SO16" s="32" t="s">
        <v>5</v>
      </c>
      <c r="SP16" s="35">
        <v>15.028882703974961</v>
      </c>
      <c r="SQ16" s="35">
        <v>7.9984112068935147</v>
      </c>
      <c r="SR16" s="35">
        <v>1.8618966611780914</v>
      </c>
      <c r="SS16" s="35">
        <v>2.1197023297154649</v>
      </c>
      <c r="ST16" s="35">
        <v>-6.4114293992824658</v>
      </c>
      <c r="SU16" s="36">
        <v>-2.4499774659404494</v>
      </c>
      <c r="SV16" s="34">
        <v>8.0599774329451463</v>
      </c>
      <c r="SW16" s="36">
        <v>11.881232563869347</v>
      </c>
      <c r="SX16" s="36">
        <v>-7.6870538940447775</v>
      </c>
      <c r="SY16" s="36">
        <v>-14.712552958829173</v>
      </c>
      <c r="SZ16" s="36">
        <v>6.5892287655279729</v>
      </c>
      <c r="TA16" s="36">
        <v>5.9215380319094031</v>
      </c>
      <c r="TB16" s="36">
        <v>5.0100098636781203</v>
      </c>
      <c r="TC16" s="36">
        <v>5.090045138578513</v>
      </c>
      <c r="TD16" s="36">
        <v>5.0199934277096867</v>
      </c>
      <c r="TF16" s="31" t="s">
        <v>18</v>
      </c>
      <c r="TG16" s="32" t="s">
        <v>5</v>
      </c>
      <c r="TH16" s="35">
        <v>15.028882703974961</v>
      </c>
      <c r="TI16" s="35">
        <v>7.9984112068935147</v>
      </c>
      <c r="TJ16" s="35">
        <v>1.8618966611780914</v>
      </c>
      <c r="TK16" s="35">
        <v>2.1197023297154649</v>
      </c>
      <c r="TL16" s="35">
        <v>-6.4114293992824658</v>
      </c>
      <c r="TM16" s="36">
        <v>-2.4499774659404494</v>
      </c>
      <c r="TN16" s="34">
        <v>8.0599774329451463</v>
      </c>
      <c r="TO16" s="36">
        <v>11.881232563869347</v>
      </c>
      <c r="TP16" s="36">
        <v>-7.6870538940447775</v>
      </c>
      <c r="TQ16" s="36">
        <v>-14.712552958829178</v>
      </c>
      <c r="TR16" s="36">
        <v>15.629808379994699</v>
      </c>
      <c r="TS16" s="36">
        <v>7.3004749856262237</v>
      </c>
      <c r="TT16" s="36">
        <v>5.4819693249815771</v>
      </c>
      <c r="TU16" s="36">
        <v>5.572569514967185</v>
      </c>
      <c r="TV16" s="36">
        <v>5.6676379511820585</v>
      </c>
      <c r="TX16" s="31" t="s">
        <v>18</v>
      </c>
      <c r="TY16" s="32" t="s">
        <v>5</v>
      </c>
      <c r="TZ16" s="35">
        <v>15.028882703974961</v>
      </c>
      <c r="UA16" s="35">
        <v>7.9984112068935147</v>
      </c>
      <c r="UB16" s="35">
        <v>1.8618966611780914</v>
      </c>
      <c r="UC16" s="35">
        <v>2.1197023297154649</v>
      </c>
      <c r="UD16" s="35">
        <v>-6.4114293992824658</v>
      </c>
      <c r="UE16" s="36">
        <v>-2.4499774659404494</v>
      </c>
      <c r="UF16" s="34">
        <v>8.0599774329451463</v>
      </c>
      <c r="UG16" s="36">
        <v>11.881232563869347</v>
      </c>
      <c r="UH16" s="36">
        <v>-7.6870538940447775</v>
      </c>
      <c r="UI16" s="36">
        <v>-14.712552958829178</v>
      </c>
      <c r="UJ16" s="36">
        <v>18.183834519629642</v>
      </c>
      <c r="UK16" s="36">
        <v>9.908261555996134</v>
      </c>
      <c r="UL16" s="36">
        <v>7.1245781338469243</v>
      </c>
      <c r="UM16" s="36">
        <v>6.0117820140127378</v>
      </c>
      <c r="UN16" s="36">
        <v>6.0500528605756756</v>
      </c>
      <c r="UO16" s="36">
        <v>6.0978137824473322</v>
      </c>
      <c r="UQ16" s="31" t="s">
        <v>18</v>
      </c>
      <c r="UR16" s="32" t="s">
        <v>5</v>
      </c>
      <c r="US16" s="35">
        <v>15.028882703974961</v>
      </c>
      <c r="UT16" s="35">
        <v>7.9984112068935147</v>
      </c>
      <c r="UU16" s="35">
        <v>1.8618966611780914</v>
      </c>
      <c r="UV16" s="35">
        <v>2.1197023297154649</v>
      </c>
      <c r="UW16" s="35">
        <v>-6.4114293992824658</v>
      </c>
      <c r="UX16" s="36">
        <v>-2.4499774659404494</v>
      </c>
      <c r="UY16" s="34">
        <v>8.0599774329451463</v>
      </c>
      <c r="UZ16" s="36">
        <v>11.881232563869347</v>
      </c>
      <c r="VA16" s="36">
        <v>-7.6870538940447775</v>
      </c>
      <c r="VB16" s="36">
        <v>-14.712552958829178</v>
      </c>
      <c r="VC16" s="36">
        <v>18.183834519629642</v>
      </c>
      <c r="VD16" s="36">
        <v>9.908261555996134</v>
      </c>
      <c r="VE16" s="36">
        <v>7.1145469703657085</v>
      </c>
      <c r="VF16" s="36">
        <v>6.0018147082939777</v>
      </c>
      <c r="VG16" s="36">
        <v>6.0400763471178749</v>
      </c>
      <c r="VH16" s="36">
        <v>6.0978657840041706</v>
      </c>
      <c r="VJ16" s="199" t="s">
        <v>18</v>
      </c>
      <c r="VK16" s="200" t="s">
        <v>5</v>
      </c>
      <c r="VL16" s="35">
        <v>15.028882703974961</v>
      </c>
      <c r="VM16" s="35">
        <v>7.9984112068935147</v>
      </c>
      <c r="VN16" s="35">
        <v>1.8618966611780914</v>
      </c>
      <c r="VO16" s="35">
        <v>2.1197023297154649</v>
      </c>
      <c r="VP16" s="35">
        <v>-6.4114293992824658</v>
      </c>
      <c r="VQ16" s="36">
        <v>-2.4499774659404494</v>
      </c>
      <c r="VR16" s="34">
        <v>8.0599774329451463</v>
      </c>
      <c r="VS16" s="36">
        <v>11.881232563869347</v>
      </c>
      <c r="VT16" s="36">
        <v>-7.6870538940447775</v>
      </c>
      <c r="VU16" s="36">
        <v>-14.712552958829178</v>
      </c>
      <c r="VV16" s="36">
        <v>21.323625219553136</v>
      </c>
      <c r="VW16" s="36">
        <v>6.1804183253620408</v>
      </c>
      <c r="VX16" s="36">
        <v>8.5736531473800142</v>
      </c>
      <c r="VY16" s="36">
        <v>6.1803014381286658</v>
      </c>
      <c r="VZ16" s="36">
        <v>6.0903727446782767</v>
      </c>
      <c r="WA16" s="36">
        <v>6.0804351269922847</v>
      </c>
      <c r="WC16" s="199" t="s">
        <v>18</v>
      </c>
      <c r="WD16" s="200" t="s">
        <v>5</v>
      </c>
      <c r="WE16" s="35">
        <v>15.028882703974961</v>
      </c>
      <c r="WF16" s="35">
        <v>7.9984112068935147</v>
      </c>
      <c r="WG16" s="35">
        <v>1.8618966611780914</v>
      </c>
      <c r="WH16" s="35">
        <v>2.1197023297154649</v>
      </c>
      <c r="WI16" s="35">
        <v>-6.4114293992824658</v>
      </c>
      <c r="WJ16" s="36">
        <v>-2.4499774659404494</v>
      </c>
      <c r="WK16" s="34">
        <v>8.0599774329451463</v>
      </c>
      <c r="WL16" s="36">
        <v>11.881232563869347</v>
      </c>
      <c r="WM16" s="36">
        <v>-7.6870538940447775</v>
      </c>
      <c r="WN16" s="36">
        <v>-14.712552958829178</v>
      </c>
      <c r="WO16" s="36">
        <v>21.926125910135681</v>
      </c>
      <c r="WP16" s="36">
        <v>6.4966961524139464</v>
      </c>
      <c r="WQ16" s="36">
        <v>8.1504071657969064</v>
      </c>
      <c r="WR16" s="36">
        <v>6.1700088578926682</v>
      </c>
      <c r="WS16" s="36">
        <v>6.079991423830549</v>
      </c>
      <c r="WT16" s="36">
        <v>6.0700228112379193</v>
      </c>
      <c r="WU16" s="210"/>
      <c r="WV16" s="214">
        <f t="shared" si="3"/>
        <v>-1.0292580235997661E-2</v>
      </c>
      <c r="WW16" s="214">
        <f t="shared" si="3"/>
        <v>-1.0381320847727693E-2</v>
      </c>
      <c r="WX16" s="214">
        <f t="shared" si="3"/>
        <v>-1.0412315754365409E-2</v>
      </c>
      <c r="XB16" s="199" t="s">
        <v>18</v>
      </c>
      <c r="XC16" s="200" t="s">
        <v>5</v>
      </c>
      <c r="XD16" s="35">
        <v>15.028882703974961</v>
      </c>
      <c r="XE16" s="35">
        <v>7.9984112068935147</v>
      </c>
      <c r="XF16" s="35">
        <v>1.8618966611780914</v>
      </c>
      <c r="XG16" s="35">
        <v>2.1197023297154649</v>
      </c>
      <c r="XH16" s="35">
        <v>-6.4114293992824658</v>
      </c>
      <c r="XI16" s="36">
        <v>-2.4499774659404494</v>
      </c>
      <c r="XJ16" s="34">
        <v>8.0599774329451463</v>
      </c>
      <c r="XK16" s="36">
        <v>11.881232563869347</v>
      </c>
      <c r="XL16" s="36">
        <v>-7.6870538940447775</v>
      </c>
      <c r="XM16" s="36">
        <v>-14.712552958829178</v>
      </c>
      <c r="XN16" s="36">
        <v>21.926125910135681</v>
      </c>
      <c r="XO16" s="36">
        <v>6.4966961524139464</v>
      </c>
      <c r="XP16" s="36">
        <v>8.1504071657969064</v>
      </c>
      <c r="XQ16" s="36">
        <v>6.1700088578926682</v>
      </c>
      <c r="XR16" s="36">
        <v>6.079991423830549</v>
      </c>
      <c r="XS16" s="36">
        <v>6.0700228112379193</v>
      </c>
      <c r="XU16" s="199" t="s">
        <v>18</v>
      </c>
      <c r="XV16" s="200" t="s">
        <v>5</v>
      </c>
      <c r="XW16" s="35">
        <v>15.028882703974961</v>
      </c>
      <c r="XX16" s="35">
        <v>7.9984112068935147</v>
      </c>
      <c r="XY16" s="35">
        <v>1.8618966611780914</v>
      </c>
      <c r="XZ16" s="35">
        <v>2.1197023297154649</v>
      </c>
      <c r="YA16" s="35">
        <v>-6.4114293992824658</v>
      </c>
      <c r="YB16" s="36">
        <v>-2.4499774659404494</v>
      </c>
      <c r="YC16" s="34">
        <v>8.0599774329451463</v>
      </c>
      <c r="YD16" s="36">
        <v>11.881232563869347</v>
      </c>
      <c r="YE16" s="36">
        <v>-7.6870538940447775</v>
      </c>
      <c r="YF16" s="36">
        <v>-14.712552958829178</v>
      </c>
      <c r="YG16" s="36">
        <v>21.926125910135681</v>
      </c>
      <c r="YH16" s="36">
        <v>6.4966961524139464</v>
      </c>
      <c r="YI16" s="36">
        <v>8.1504071657969064</v>
      </c>
      <c r="YJ16" s="36">
        <v>6.1700088578926682</v>
      </c>
      <c r="YK16" s="36">
        <v>6.079991423830549</v>
      </c>
      <c r="YL16" s="36">
        <v>6.0700228112379193</v>
      </c>
      <c r="YN16" s="199" t="s">
        <v>18</v>
      </c>
      <c r="YO16" s="200" t="s">
        <v>5</v>
      </c>
      <c r="YP16" s="35">
        <v>15.028882703974961</v>
      </c>
      <c r="YQ16" s="35">
        <v>7.9984112068935147</v>
      </c>
      <c r="YR16" s="35">
        <v>1.8618966611780914</v>
      </c>
      <c r="YS16" s="35">
        <v>2.1197023297154649</v>
      </c>
      <c r="YT16" s="35">
        <v>-6.4114293992824658</v>
      </c>
      <c r="YU16" s="36">
        <v>-2.4499774659404494</v>
      </c>
      <c r="YV16" s="34">
        <v>8.0599774329451463</v>
      </c>
      <c r="YW16" s="36">
        <v>11.881232563869347</v>
      </c>
      <c r="YX16" s="36">
        <v>-7.6870538940447775</v>
      </c>
      <c r="YY16" s="36">
        <v>-14.712552958829178</v>
      </c>
      <c r="YZ16" s="36">
        <v>22.130028729391825</v>
      </c>
      <c r="ZA16" s="36">
        <v>6.7300000711256018</v>
      </c>
      <c r="ZB16" s="36">
        <v>8.4300030610290975</v>
      </c>
      <c r="ZC16" s="36">
        <v>6.1700153976889567</v>
      </c>
      <c r="ZD16" s="36">
        <v>6.0799710405898537</v>
      </c>
      <c r="ZE16" s="36">
        <v>6.0700505464649837</v>
      </c>
      <c r="ZG16" s="231">
        <f t="shared" si="4"/>
        <v>-1.0286040439709154E-2</v>
      </c>
      <c r="ZH16" s="231">
        <f t="shared" si="4"/>
        <v>-1.0401704088423003E-2</v>
      </c>
      <c r="ZI16" s="231">
        <f t="shared" si="4"/>
        <v>-1.0384580527301068E-2</v>
      </c>
      <c r="ZJ16" s="231"/>
      <c r="ZK16" s="199" t="s">
        <v>18</v>
      </c>
      <c r="ZL16" s="200" t="s">
        <v>5</v>
      </c>
      <c r="ZM16" s="35">
        <v>15.028882703974961</v>
      </c>
      <c r="ZN16" s="35">
        <v>7.9984112068935147</v>
      </c>
      <c r="ZO16" s="35">
        <v>1.8618966611780914</v>
      </c>
      <c r="ZP16" s="35">
        <v>2.1197023297154649</v>
      </c>
      <c r="ZQ16" s="35">
        <v>-6.4114293992824658</v>
      </c>
      <c r="ZR16" s="36">
        <v>-2.4499774659404494</v>
      </c>
      <c r="ZS16" s="34">
        <v>8.0599774329451463</v>
      </c>
      <c r="ZT16" s="36">
        <v>11.881232563869347</v>
      </c>
      <c r="ZU16" s="36">
        <v>-7.6870538940447775</v>
      </c>
      <c r="ZV16" s="36">
        <v>-14.712552958829178</v>
      </c>
      <c r="ZW16" s="36">
        <v>22.130028729391825</v>
      </c>
      <c r="ZX16" s="36">
        <v>6.7300000711256018</v>
      </c>
      <c r="ZY16" s="36">
        <v>8.4300030610290975</v>
      </c>
      <c r="ZZ16" s="36">
        <v>6.1700153976889567</v>
      </c>
      <c r="AAA16" s="36">
        <v>6.0799710405898537</v>
      </c>
      <c r="AAB16" s="36">
        <v>6.0700505464649837</v>
      </c>
      <c r="AAJ16" s="199" t="s">
        <v>18</v>
      </c>
      <c r="AAK16" s="200" t="s">
        <v>5</v>
      </c>
      <c r="AAL16" s="35">
        <v>15.028882703974961</v>
      </c>
      <c r="AAM16" s="35">
        <v>7.9984112068935147</v>
      </c>
      <c r="AAN16" s="35">
        <v>1.8618966611780914</v>
      </c>
      <c r="AAO16" s="35">
        <v>2.1197023297154649</v>
      </c>
      <c r="AAP16" s="35">
        <v>-6.4114293992824658</v>
      </c>
      <c r="AAQ16" s="36">
        <v>-2.4499774659404494</v>
      </c>
      <c r="AAR16" s="34">
        <v>8.0599774329451463</v>
      </c>
      <c r="AAS16" s="36">
        <v>11.881232563869347</v>
      </c>
      <c r="AAT16" s="36">
        <v>-7.6870538940447775</v>
      </c>
      <c r="AAU16" s="36">
        <v>-14.712552958829178</v>
      </c>
      <c r="AAV16" s="36">
        <v>22.130028729391825</v>
      </c>
      <c r="AAW16" s="36">
        <v>6.7300474881990766</v>
      </c>
      <c r="AAX16" s="36">
        <v>8.3999221637067762</v>
      </c>
      <c r="AAY16" s="36">
        <v>6.15</v>
      </c>
      <c r="AAZ16" s="36">
        <v>6.07</v>
      </c>
      <c r="ABA16" s="36">
        <v>6.06</v>
      </c>
      <c r="ABI16" s="231">
        <f t="shared" si="6"/>
        <v>-0.17373098367323792</v>
      </c>
      <c r="ABJ16" s="231">
        <f t="shared" si="5"/>
        <v>-3.0301438128665481E-2</v>
      </c>
      <c r="ABK16" s="231">
        <f t="shared" si="5"/>
        <v>-2.0372744678276433E-2</v>
      </c>
      <c r="ABL16" s="231">
        <f t="shared" si="5"/>
        <v>-2.0435126992285113E-2</v>
      </c>
      <c r="ABN16" s="199" t="s">
        <v>18</v>
      </c>
      <c r="ABO16" s="200" t="s">
        <v>5</v>
      </c>
      <c r="ABP16" s="35">
        <v>15.028882703974961</v>
      </c>
      <c r="ABQ16" s="35">
        <v>7.9984112068935147</v>
      </c>
      <c r="ABR16" s="35">
        <v>1.8618966611780914</v>
      </c>
      <c r="ABS16" s="35">
        <v>2.1197023297154649</v>
      </c>
      <c r="ABT16" s="35">
        <v>-6.4114293992824658</v>
      </c>
      <c r="ABU16" s="36">
        <v>-2.4499774659404494</v>
      </c>
      <c r="ABV16" s="34">
        <v>8.0599774329451463</v>
      </c>
      <c r="ABW16" s="36">
        <v>11.881232563869347</v>
      </c>
      <c r="ABX16" s="36">
        <v>-7.6870538940447775</v>
      </c>
      <c r="ABY16" s="36">
        <v>-14.712552958829178</v>
      </c>
      <c r="ABZ16" s="36">
        <v>22.130028729391825</v>
      </c>
      <c r="ACA16" s="36">
        <v>6.7300000711256018</v>
      </c>
      <c r="ACB16" s="36">
        <v>8.4000147498064024</v>
      </c>
      <c r="ACC16" s="36">
        <v>6.1499595688601971</v>
      </c>
      <c r="ACD16" s="36">
        <v>6.0699835946389271</v>
      </c>
      <c r="ACE16" s="36">
        <v>6.0600534358369487</v>
      </c>
      <c r="ACG16" s="199" t="s">
        <v>18</v>
      </c>
      <c r="ACH16" s="200" t="s">
        <v>5</v>
      </c>
      <c r="ACI16" s="35">
        <v>15.028882703974961</v>
      </c>
      <c r="ACJ16" s="35">
        <v>7.9984112068935147</v>
      </c>
      <c r="ACK16" s="35">
        <v>1.8618966611780914</v>
      </c>
      <c r="ACL16" s="35">
        <v>2.1197023297154649</v>
      </c>
      <c r="ACM16" s="35">
        <v>-6.4114293992824658</v>
      </c>
      <c r="ACN16" s="36">
        <v>-2.4499774659404494</v>
      </c>
      <c r="ACO16" s="34">
        <v>8.0599774329451463</v>
      </c>
      <c r="ACP16" s="36">
        <v>11.881232563869347</v>
      </c>
      <c r="ACQ16" s="36">
        <v>-7.6870538940447775</v>
      </c>
      <c r="ACR16" s="36">
        <v>-14.712552958829178</v>
      </c>
      <c r="ACS16" s="36">
        <v>22.130028729391825</v>
      </c>
      <c r="ACT16" s="36">
        <v>6.7300000711256018</v>
      </c>
      <c r="ACU16" s="36">
        <v>8.4300030610290975</v>
      </c>
      <c r="ACV16" s="234">
        <v>6.1700153976889567</v>
      </c>
      <c r="ACW16" s="234">
        <v>6.0799710405898537</v>
      </c>
      <c r="ACX16" s="234">
        <v>6.0700505464649837</v>
      </c>
    </row>
    <row r="17" spans="1:778" x14ac:dyDescent="0.3">
      <c r="A17" s="19"/>
      <c r="B17" s="20"/>
      <c r="C17" s="37"/>
      <c r="D17" s="37"/>
      <c r="E17" s="37"/>
      <c r="F17" s="37"/>
      <c r="G17" s="37"/>
      <c r="H17" s="38"/>
      <c r="I17" s="38"/>
      <c r="J17" s="38"/>
      <c r="K17" s="38"/>
      <c r="L17" s="38"/>
      <c r="M17" s="38"/>
      <c r="N17" s="38"/>
      <c r="O17" s="38"/>
      <c r="Q17" s="19"/>
      <c r="R17" s="20"/>
      <c r="S17" s="37"/>
      <c r="T17" s="37"/>
      <c r="U17" s="37"/>
      <c r="V17" s="37"/>
      <c r="W17" s="37"/>
      <c r="X17" s="38"/>
      <c r="Y17" s="91">
        <f>Y10-Y9</f>
        <v>-0.42148857480954138</v>
      </c>
      <c r="Z17" s="91">
        <f t="shared" ref="Z17:AF17" si="7">Z10-Z9</f>
        <v>-0.54008808830888189</v>
      </c>
      <c r="AA17" s="91">
        <f t="shared" si="7"/>
        <v>-0.63879058427537228</v>
      </c>
      <c r="AB17" s="91">
        <f t="shared" si="7"/>
        <v>-0.57758874512444347</v>
      </c>
      <c r="AC17" s="91">
        <f t="shared" si="7"/>
        <v>-0.39653662392122424</v>
      </c>
      <c r="AD17" s="91">
        <f t="shared" si="7"/>
        <v>-0.29999999999999893</v>
      </c>
      <c r="AE17" s="91">
        <f t="shared" si="7"/>
        <v>-9.9999999999994316E-2</v>
      </c>
      <c r="AF17" s="91">
        <f t="shared" si="7"/>
        <v>6.0799999999999992</v>
      </c>
      <c r="AH17" s="19"/>
      <c r="AI17" s="20"/>
      <c r="AJ17" s="37"/>
      <c r="AK17" s="37"/>
      <c r="AL17" s="37"/>
      <c r="AM17" s="37"/>
      <c r="AN17" s="37"/>
      <c r="AO17" s="38"/>
      <c r="AP17" s="59"/>
      <c r="AQ17" s="59"/>
      <c r="AR17" s="59"/>
      <c r="AS17" s="59"/>
      <c r="AT17" s="59"/>
      <c r="AU17" s="59"/>
      <c r="AV17" s="59"/>
      <c r="AW17" s="59"/>
      <c r="AY17" s="24" t="s">
        <v>19</v>
      </c>
      <c r="AZ17" s="25" t="s">
        <v>5</v>
      </c>
      <c r="BA17" s="26">
        <v>3.7793999999999954</v>
      </c>
      <c r="BB17" s="26">
        <v>3.6518808164240717</v>
      </c>
      <c r="BC17" s="26">
        <v>8.0800005205946377</v>
      </c>
      <c r="BD17" s="26">
        <v>8.3591301976846797</v>
      </c>
      <c r="BE17" s="26">
        <v>3.3529409999999946</v>
      </c>
      <c r="BF17" s="26">
        <v>3.019960360785773</v>
      </c>
      <c r="BG17" s="26">
        <v>3.6099504385691339</v>
      </c>
      <c r="BH17" s="26">
        <v>3.2</v>
      </c>
      <c r="BI17" s="26">
        <v>3.27</v>
      </c>
      <c r="BJ17" s="26">
        <v>3.16</v>
      </c>
      <c r="BK17" s="26">
        <v>3.11</v>
      </c>
      <c r="BL17" s="26">
        <v>3.09</v>
      </c>
      <c r="BM17" s="26">
        <v>3.04</v>
      </c>
      <c r="BN17" s="26">
        <v>2.98</v>
      </c>
      <c r="BP17" s="24" t="s">
        <v>19</v>
      </c>
      <c r="BQ17" s="25" t="s">
        <v>5</v>
      </c>
      <c r="BR17" s="26">
        <v>3.7793999999999954</v>
      </c>
      <c r="BS17" s="26">
        <v>3.6518808164240717</v>
      </c>
      <c r="BT17" s="26">
        <v>8.0800005205946377</v>
      </c>
      <c r="BU17" s="26">
        <v>8.3591301976846797</v>
      </c>
      <c r="BV17" s="26">
        <v>3.3529409999999946</v>
      </c>
      <c r="BW17" s="26">
        <v>3.019960360785773</v>
      </c>
      <c r="BX17" s="26">
        <v>3.61</v>
      </c>
      <c r="BY17" s="26">
        <v>3.13</v>
      </c>
      <c r="BZ17" s="26">
        <v>3.1399559723639414</v>
      </c>
      <c r="CA17" s="26">
        <v>2.9200039678127827</v>
      </c>
      <c r="CB17" s="26">
        <v>2.8700189139608892</v>
      </c>
      <c r="CC17" s="26">
        <v>2.8300018172477506</v>
      </c>
      <c r="CD17" s="26">
        <v>2.7999973094000419</v>
      </c>
      <c r="CE17" s="26">
        <v>2.7700117541246514</v>
      </c>
      <c r="CG17" s="24" t="s">
        <v>19</v>
      </c>
      <c r="CH17" s="25" t="s">
        <v>5</v>
      </c>
      <c r="CI17" s="26">
        <v>3.7793999999999954</v>
      </c>
      <c r="CJ17" s="26">
        <v>3.6518808164240717</v>
      </c>
      <c r="CK17" s="26">
        <v>8.0800005205946377</v>
      </c>
      <c r="CL17" s="26">
        <v>8.3591301976846797</v>
      </c>
      <c r="CM17" s="26">
        <v>3.3529409999999946</v>
      </c>
      <c r="CN17" s="26">
        <v>3.019960360785773</v>
      </c>
      <c r="CO17" s="26">
        <v>3.61</v>
      </c>
      <c r="CP17" s="26">
        <v>3.13</v>
      </c>
      <c r="CQ17" s="26">
        <v>3.12</v>
      </c>
      <c r="CR17" s="26">
        <v>2.66</v>
      </c>
      <c r="CS17" s="26">
        <v>2.6053838201335129</v>
      </c>
      <c r="CT17" s="26">
        <v>2.5651318470765627</v>
      </c>
      <c r="CU17" s="26">
        <v>2.5294017148878067</v>
      </c>
      <c r="CV17" s="26">
        <v>2.4997408804391981</v>
      </c>
      <c r="CX17" s="24" t="s">
        <v>19</v>
      </c>
      <c r="CY17" s="25" t="s">
        <v>5</v>
      </c>
      <c r="CZ17" s="26">
        <v>3.7793999999999954</v>
      </c>
      <c r="DA17" s="26">
        <v>3.6518808164240717</v>
      </c>
      <c r="DB17" s="26">
        <v>8.0800005205946377</v>
      </c>
      <c r="DC17" s="26">
        <v>8.3591301976846797</v>
      </c>
      <c r="DD17" s="26">
        <v>3.3529409999999946</v>
      </c>
      <c r="DE17" s="26">
        <v>3.019960360785773</v>
      </c>
      <c r="DF17" s="26">
        <v>3.61</v>
      </c>
      <c r="DG17" s="26">
        <v>3.13</v>
      </c>
      <c r="DH17" s="26">
        <v>3.04</v>
      </c>
      <c r="DI17" s="26">
        <v>2.48</v>
      </c>
      <c r="DJ17" s="26">
        <v>2.4700000000000002</v>
      </c>
      <c r="DK17" s="26">
        <v>2.4551318470765628</v>
      </c>
      <c r="DL17" s="26">
        <v>2.4194017148878069</v>
      </c>
      <c r="DM17" s="26">
        <v>2.3897408804391982</v>
      </c>
      <c r="DO17" s="24" t="s">
        <v>19</v>
      </c>
      <c r="DP17" s="25" t="s">
        <v>5</v>
      </c>
      <c r="DQ17" s="26">
        <v>3.7793999999999954</v>
      </c>
      <c r="DR17" s="26">
        <v>3.6518808164240717</v>
      </c>
      <c r="DS17" s="26">
        <v>8.0800005205946377</v>
      </c>
      <c r="DT17" s="26">
        <v>8.3591301976846797</v>
      </c>
      <c r="DU17" s="26">
        <v>3.3529409999999946</v>
      </c>
      <c r="DV17" s="26">
        <v>3.019960360785773</v>
      </c>
      <c r="DW17" s="26">
        <v>3.61</v>
      </c>
      <c r="DX17" s="26">
        <v>3.13</v>
      </c>
      <c r="DY17" s="26">
        <v>3.36</v>
      </c>
      <c r="DZ17" s="26">
        <v>3.05</v>
      </c>
      <c r="EA17" s="26">
        <v>2.98</v>
      </c>
      <c r="EB17" s="26">
        <v>2.94</v>
      </c>
      <c r="EC17" s="26">
        <v>2.89</v>
      </c>
      <c r="ED17" s="26">
        <v>2.86</v>
      </c>
      <c r="EF17" s="24" t="s">
        <v>19</v>
      </c>
      <c r="EG17" s="25" t="s">
        <v>5</v>
      </c>
      <c r="EH17" s="26">
        <v>3.7793999999999954</v>
      </c>
      <c r="EI17" s="26">
        <v>3.6518808164240717</v>
      </c>
      <c r="EJ17" s="26">
        <v>8.0800005205946377</v>
      </c>
      <c r="EK17" s="26">
        <v>8.3591301976846797</v>
      </c>
      <c r="EL17" s="26">
        <v>3.3529409999999946</v>
      </c>
      <c r="EM17" s="26">
        <v>3.019960360785773</v>
      </c>
      <c r="EN17" s="26">
        <v>3.61</v>
      </c>
      <c r="EO17" s="26">
        <v>3.13</v>
      </c>
      <c r="EP17" s="26">
        <v>3.36</v>
      </c>
      <c r="EQ17" s="26">
        <v>3.05</v>
      </c>
      <c r="ER17" s="26">
        <v>2.96</v>
      </c>
      <c r="ES17" s="26">
        <v>2.92</v>
      </c>
      <c r="ET17" s="26">
        <v>2.88</v>
      </c>
      <c r="EU17" s="26">
        <v>2.85</v>
      </c>
      <c r="EW17" s="24" t="s">
        <v>19</v>
      </c>
      <c r="EX17" s="25" t="s">
        <v>5</v>
      </c>
      <c r="EY17" s="26">
        <v>3.7793999999999954</v>
      </c>
      <c r="EZ17" s="26">
        <v>3.6518808164240717</v>
      </c>
      <c r="FA17" s="26">
        <v>8.0800005205946377</v>
      </c>
      <c r="FB17" s="26">
        <v>8.3591301976846797</v>
      </c>
      <c r="FC17" s="26">
        <v>3.3529409999999946</v>
      </c>
      <c r="FD17" s="26">
        <v>3.019960360785773</v>
      </c>
      <c r="FE17" s="26">
        <v>3.61</v>
      </c>
      <c r="FF17" s="26">
        <v>3.13</v>
      </c>
      <c r="FG17" s="26">
        <v>3.14</v>
      </c>
      <c r="FH17" s="26">
        <v>3.34</v>
      </c>
      <c r="FI17" s="26">
        <v>3.25</v>
      </c>
      <c r="FJ17" s="26">
        <v>3.17</v>
      </c>
      <c r="FK17" s="26">
        <v>3.1</v>
      </c>
      <c r="FL17" s="26">
        <v>3.04</v>
      </c>
      <c r="FN17" s="24" t="s">
        <v>19</v>
      </c>
      <c r="FO17" s="25" t="s">
        <v>5</v>
      </c>
      <c r="FP17" s="26">
        <v>3.7793999999999954</v>
      </c>
      <c r="FQ17" s="26">
        <v>3.6518808164240717</v>
      </c>
      <c r="FR17" s="26">
        <v>8.0800005205946377</v>
      </c>
      <c r="FS17" s="26">
        <v>8.3591301976846797</v>
      </c>
      <c r="FT17" s="26">
        <v>3.3529409999999946</v>
      </c>
      <c r="FU17" s="26">
        <v>3.019960360785773</v>
      </c>
      <c r="FV17" s="26">
        <v>3.61</v>
      </c>
      <c r="FW17" s="26">
        <v>3.13</v>
      </c>
      <c r="FX17" s="26">
        <v>3.14</v>
      </c>
      <c r="FY17" s="26">
        <v>3.34</v>
      </c>
      <c r="FZ17" s="26">
        <v>3.25</v>
      </c>
      <c r="GA17" s="26">
        <v>3.17</v>
      </c>
      <c r="GB17" s="26">
        <v>3.1</v>
      </c>
      <c r="GC17" s="26">
        <v>3.04</v>
      </c>
      <c r="GE17" s="24" t="s">
        <v>19</v>
      </c>
      <c r="GF17" s="25" t="s">
        <v>5</v>
      </c>
      <c r="GG17" s="26">
        <v>3.7793999999999954</v>
      </c>
      <c r="GH17" s="26">
        <v>3.6518808164240717</v>
      </c>
      <c r="GI17" s="26">
        <v>8.0800005205946377</v>
      </c>
      <c r="GJ17" s="26">
        <v>8.3591301976846797</v>
      </c>
      <c r="GK17" s="26">
        <v>3.3529409999999946</v>
      </c>
      <c r="GL17" s="26">
        <v>3.019960360785773</v>
      </c>
      <c r="GM17" s="26">
        <v>3.6099504385691339</v>
      </c>
      <c r="GN17" s="26">
        <v>3.1300344083554386</v>
      </c>
      <c r="GO17" s="26">
        <v>3.1399559723639414</v>
      </c>
      <c r="GP17" s="26">
        <v>3.3400195860825614</v>
      </c>
      <c r="GQ17" s="26">
        <v>3.249977291131565</v>
      </c>
      <c r="GR17" s="26">
        <v>3.1700156922203426</v>
      </c>
      <c r="GS17" s="26">
        <v>3.1000700932742538</v>
      </c>
      <c r="GT17" s="26">
        <v>3.0399390885931314</v>
      </c>
      <c r="GV17" s="24" t="s">
        <v>19</v>
      </c>
      <c r="GW17" s="25" t="s">
        <v>5</v>
      </c>
      <c r="GX17" s="26">
        <v>3.7793999999999954</v>
      </c>
      <c r="GY17" s="26">
        <v>3.6518808164240717</v>
      </c>
      <c r="GZ17" s="26">
        <v>8.0800005205946377</v>
      </c>
      <c r="HA17" s="26">
        <v>8.3591301976846797</v>
      </c>
      <c r="HB17" s="26">
        <v>3.3529409999999946</v>
      </c>
      <c r="HC17" s="26">
        <v>3.019960360785773</v>
      </c>
      <c r="HD17" s="26">
        <v>3.6099504385691339</v>
      </c>
      <c r="HE17" s="26">
        <v>3.1300344083554386</v>
      </c>
      <c r="HF17" s="26">
        <v>2.72</v>
      </c>
      <c r="HG17" s="26">
        <v>3.19</v>
      </c>
      <c r="HH17" s="26">
        <v>3.15</v>
      </c>
      <c r="HI17" s="26">
        <v>3.0900384010887776</v>
      </c>
      <c r="HJ17" s="26">
        <v>3.0400928021426887</v>
      </c>
      <c r="HK17" s="26">
        <v>2.9999617974615664</v>
      </c>
      <c r="HM17" s="24" t="s">
        <v>19</v>
      </c>
      <c r="HN17" s="25" t="s">
        <v>5</v>
      </c>
      <c r="HO17" s="26">
        <v>3.7793999999999954</v>
      </c>
      <c r="HP17" s="26">
        <v>3.6518808164240717</v>
      </c>
      <c r="HQ17" s="26">
        <v>8.0800005205946377</v>
      </c>
      <c r="HR17" s="26">
        <v>8.3591301976846797</v>
      </c>
      <c r="HS17" s="26">
        <v>3.3529409999999946</v>
      </c>
      <c r="HT17" s="26">
        <v>3.019960360785773</v>
      </c>
      <c r="HU17" s="26">
        <v>3.6099504385691339</v>
      </c>
      <c r="HV17" s="26">
        <v>3.1300344083554386</v>
      </c>
      <c r="HW17" s="26">
        <v>2.72</v>
      </c>
      <c r="HX17" s="26">
        <v>3.18</v>
      </c>
      <c r="HY17" s="26">
        <v>3.16</v>
      </c>
      <c r="HZ17" s="26">
        <v>3.0900384010887776</v>
      </c>
      <c r="IA17" s="26">
        <v>3.0400928021426887</v>
      </c>
      <c r="IB17" s="26">
        <v>2.9999617974615664</v>
      </c>
      <c r="ID17" s="24" t="s">
        <v>19</v>
      </c>
      <c r="IE17" s="25" t="s">
        <v>5</v>
      </c>
      <c r="IF17" s="26">
        <v>3.7793999999999954</v>
      </c>
      <c r="IG17" s="26">
        <v>3.6518808164240717</v>
      </c>
      <c r="IH17" s="26">
        <v>8.0800005205946377</v>
      </c>
      <c r="II17" s="26">
        <v>8.3591301976846797</v>
      </c>
      <c r="IJ17" s="26">
        <v>3.3529409999999946</v>
      </c>
      <c r="IK17" s="26">
        <v>3.019960360785773</v>
      </c>
      <c r="IL17" s="26">
        <v>3.6099504385691339</v>
      </c>
      <c r="IM17" s="26">
        <v>3.1300344083554386</v>
      </c>
      <c r="IN17" s="26">
        <v>2.72</v>
      </c>
      <c r="IO17" s="26">
        <v>2.56</v>
      </c>
      <c r="IP17" s="26">
        <v>3.66</v>
      </c>
      <c r="IQ17" s="26">
        <v>2.86</v>
      </c>
      <c r="IR17" s="26">
        <v>2.88</v>
      </c>
      <c r="IS17" s="26">
        <v>2.91</v>
      </c>
      <c r="IT17" s="26">
        <v>2.95</v>
      </c>
      <c r="IV17" s="24" t="s">
        <v>19</v>
      </c>
      <c r="IW17" s="25" t="s">
        <v>5</v>
      </c>
      <c r="IX17" s="26">
        <v>3.7793999999999954</v>
      </c>
      <c r="IY17" s="26">
        <v>3.6518808164240717</v>
      </c>
      <c r="IZ17" s="26">
        <v>8.0800005205946377</v>
      </c>
      <c r="JA17" s="26">
        <v>8.3591301976846797</v>
      </c>
      <c r="JB17" s="26">
        <v>3.3529409999999946</v>
      </c>
      <c r="JC17" s="26">
        <v>3.019960360785773</v>
      </c>
      <c r="JD17" s="26">
        <v>3.6099504385691339</v>
      </c>
      <c r="JE17" s="26">
        <v>3.1300344083554386</v>
      </c>
      <c r="JF17" s="26">
        <v>2.72</v>
      </c>
      <c r="JG17" s="26">
        <v>2.56</v>
      </c>
      <c r="JH17" s="26">
        <v>3.66</v>
      </c>
      <c r="JI17" s="26">
        <v>2.86</v>
      </c>
      <c r="JJ17" s="26">
        <v>2.88</v>
      </c>
      <c r="JK17" s="26">
        <v>2.91</v>
      </c>
      <c r="JL17" s="26">
        <v>2.95</v>
      </c>
      <c r="JN17" s="24" t="s">
        <v>19</v>
      </c>
      <c r="JO17" s="25" t="s">
        <v>5</v>
      </c>
      <c r="JP17" s="26">
        <v>3.7793999999999954</v>
      </c>
      <c r="JQ17" s="26">
        <v>3.6518808164240717</v>
      </c>
      <c r="JR17" s="26">
        <v>8.0800005205946377</v>
      </c>
      <c r="JS17" s="26">
        <v>8.3591301976846797</v>
      </c>
      <c r="JT17" s="26">
        <v>3.3529409999999946</v>
      </c>
      <c r="JU17" s="26">
        <v>3.019960360785773</v>
      </c>
      <c r="JV17" s="26">
        <v>3.6099504385691339</v>
      </c>
      <c r="JW17" s="26">
        <v>3.1300344083554386</v>
      </c>
      <c r="JX17" s="26">
        <v>2.72</v>
      </c>
      <c r="JY17" s="26">
        <v>2.56</v>
      </c>
      <c r="JZ17" s="26">
        <v>3.66</v>
      </c>
      <c r="KA17" s="26">
        <v>2.86</v>
      </c>
      <c r="KB17" s="26">
        <v>2.88</v>
      </c>
      <c r="KC17" s="26">
        <v>2.91</v>
      </c>
      <c r="KD17" s="26">
        <v>2.95</v>
      </c>
      <c r="KF17" s="24" t="s">
        <v>19</v>
      </c>
      <c r="KG17" s="25" t="s">
        <v>5</v>
      </c>
      <c r="KH17" s="26">
        <v>3.7793999999999954</v>
      </c>
      <c r="KI17" s="26">
        <v>3.6518808164240717</v>
      </c>
      <c r="KJ17" s="26">
        <v>8.0800005205946377</v>
      </c>
      <c r="KK17" s="26">
        <v>8.3591301976846797</v>
      </c>
      <c r="KL17" s="26">
        <v>3.3529409999999946</v>
      </c>
      <c r="KM17" s="26">
        <v>3.019960360785773</v>
      </c>
      <c r="KN17" s="26">
        <v>3.6099504385691339</v>
      </c>
      <c r="KO17" s="26">
        <v>3.1300344083554386</v>
      </c>
      <c r="KP17" s="26">
        <v>2.72</v>
      </c>
      <c r="KQ17" s="26">
        <v>2.56</v>
      </c>
      <c r="KR17" s="26">
        <v>3.66</v>
      </c>
      <c r="KS17" s="26">
        <v>2.8224985153556457</v>
      </c>
      <c r="KT17" s="26">
        <v>2.8424990650893722</v>
      </c>
      <c r="KU17" s="26">
        <v>2.878499032005267</v>
      </c>
      <c r="KV17" s="26">
        <v>2.9260106732314259</v>
      </c>
      <c r="KX17" s="24" t="s">
        <v>19</v>
      </c>
      <c r="KY17" s="25" t="s">
        <v>5</v>
      </c>
      <c r="KZ17" s="26">
        <v>3.7793999999999954</v>
      </c>
      <c r="LA17" s="26">
        <v>3.6518808164240717</v>
      </c>
      <c r="LB17" s="26">
        <v>8.0800005205946377</v>
      </c>
      <c r="LC17" s="26">
        <v>8.3591301976846797</v>
      </c>
      <c r="LD17" s="26">
        <v>3.3529409999999946</v>
      </c>
      <c r="LE17" s="26">
        <v>3.019960360785773</v>
      </c>
      <c r="LF17" s="26">
        <v>3.6099504385691339</v>
      </c>
      <c r="LG17" s="26">
        <v>3.1300344083554386</v>
      </c>
      <c r="LH17" s="26">
        <v>2.72</v>
      </c>
      <c r="LI17" s="26">
        <v>3.31</v>
      </c>
      <c r="LJ17" s="26">
        <v>4.13</v>
      </c>
      <c r="LK17" s="26">
        <v>3.0800410703548762</v>
      </c>
      <c r="LL17" s="26">
        <v>3.0320810589416873</v>
      </c>
      <c r="LM17" s="26">
        <v>2.9939625094865878</v>
      </c>
      <c r="LN17" s="26">
        <v>2.97</v>
      </c>
      <c r="LP17" s="24" t="s">
        <v>92</v>
      </c>
      <c r="LQ17" s="25" t="s">
        <v>5</v>
      </c>
      <c r="LR17" s="26">
        <v>3.7793999999999954</v>
      </c>
      <c r="LS17" s="26">
        <v>3.6518808164240717</v>
      </c>
      <c r="LT17" s="26">
        <v>8.0800005205946377</v>
      </c>
      <c r="LU17" s="26">
        <v>8.3591301976846797</v>
      </c>
      <c r="LV17" s="26">
        <v>3.3529409999999946</v>
      </c>
      <c r="LW17" s="26">
        <v>3.019960360785773</v>
      </c>
      <c r="LX17" s="26">
        <v>3.6099504385691339</v>
      </c>
      <c r="LY17" s="26">
        <v>3.1300344083554386</v>
      </c>
      <c r="LZ17" s="26">
        <v>2.72</v>
      </c>
      <c r="MA17" s="26">
        <f>MA18+MA53</f>
        <v>3.09</v>
      </c>
      <c r="MB17" s="26">
        <f t="shared" ref="MB17:MC17" si="8">MB18+MB53</f>
        <v>4.8099999999999996</v>
      </c>
      <c r="MC17" s="26">
        <f t="shared" si="8"/>
        <v>3.1950000000000003</v>
      </c>
      <c r="MD17" s="26">
        <v>3.0300000000000002</v>
      </c>
      <c r="ME17" s="26">
        <v>2.9650000000000003</v>
      </c>
      <c r="MF17" s="26">
        <v>2.9</v>
      </c>
      <c r="MH17" s="24" t="s">
        <v>19</v>
      </c>
      <c r="MI17" s="25" t="s">
        <v>5</v>
      </c>
      <c r="MJ17" s="26">
        <v>3.7793999999999954</v>
      </c>
      <c r="MK17" s="26">
        <v>3.6518808164240717</v>
      </c>
      <c r="ML17" s="26">
        <v>8.0800005205946377</v>
      </c>
      <c r="MM17" s="26">
        <v>8.3591301976846797</v>
      </c>
      <c r="MN17" s="26">
        <v>3.3529409999999946</v>
      </c>
      <c r="MO17" s="26">
        <v>3.019960360785773</v>
      </c>
      <c r="MP17" s="26">
        <v>3.6099504385691339</v>
      </c>
      <c r="MQ17" s="26">
        <v>3.1300344083554386</v>
      </c>
      <c r="MR17" s="26">
        <v>2.72</v>
      </c>
      <c r="MS17" s="26">
        <v>3.76</v>
      </c>
      <c r="MT17" s="26">
        <v>4.55</v>
      </c>
      <c r="MU17" s="26">
        <v>3.1</v>
      </c>
      <c r="MV17" s="26">
        <v>3.05</v>
      </c>
      <c r="MW17" s="26">
        <v>3.04</v>
      </c>
      <c r="MX17" s="26">
        <v>3</v>
      </c>
      <c r="MZ17" s="24" t="s">
        <v>19</v>
      </c>
      <c r="NA17" s="25" t="s">
        <v>5</v>
      </c>
      <c r="NB17" s="26">
        <v>3.7793999999999954</v>
      </c>
      <c r="NC17" s="26">
        <v>3.6518808164240717</v>
      </c>
      <c r="ND17" s="26">
        <v>8.0800005205946377</v>
      </c>
      <c r="NE17" s="26">
        <v>8.3591301976846797</v>
      </c>
      <c r="NF17" s="26">
        <v>3.3529409999999946</v>
      </c>
      <c r="NG17" s="26">
        <v>3.019960360785773</v>
      </c>
      <c r="NH17" s="26">
        <v>3.6099504385691339</v>
      </c>
      <c r="NI17" s="26">
        <v>3.1300344083554386</v>
      </c>
      <c r="NJ17" s="26">
        <v>2.72</v>
      </c>
      <c r="NK17" s="26">
        <v>3.76</v>
      </c>
      <c r="NL17" s="26">
        <v>4.58</v>
      </c>
      <c r="NM17" s="26">
        <v>3.14</v>
      </c>
      <c r="NN17" s="26">
        <v>3.08</v>
      </c>
      <c r="NO17" s="26">
        <v>3.06</v>
      </c>
      <c r="NP17" s="26">
        <v>3.04</v>
      </c>
      <c r="NR17" s="24" t="s">
        <v>19</v>
      </c>
      <c r="NS17" s="25" t="s">
        <v>5</v>
      </c>
      <c r="NT17" s="26">
        <v>3.7793999999999954</v>
      </c>
      <c r="NU17" s="26">
        <v>3.6518808164240717</v>
      </c>
      <c r="NV17" s="26">
        <v>8.0800005205946377</v>
      </c>
      <c r="NW17" s="26">
        <v>8.3591301976846797</v>
      </c>
      <c r="NX17" s="26">
        <v>3.3529409999999946</v>
      </c>
      <c r="NY17" s="26">
        <v>3.019960360785773</v>
      </c>
      <c r="NZ17" s="26">
        <v>3.6099504385691339</v>
      </c>
      <c r="OA17" s="26">
        <v>3.1300344083554386</v>
      </c>
      <c r="OB17" s="26">
        <v>2.72</v>
      </c>
      <c r="OC17" s="26">
        <v>3.76</v>
      </c>
      <c r="OD17" s="26">
        <v>4.58</v>
      </c>
      <c r="OE17" s="26">
        <v>3.13</v>
      </c>
      <c r="OF17" s="26">
        <v>3.06</v>
      </c>
      <c r="OG17" s="26">
        <v>3.04</v>
      </c>
      <c r="OH17" s="26">
        <v>3.02</v>
      </c>
      <c r="OJ17" s="24" t="s">
        <v>19</v>
      </c>
      <c r="OK17" s="25" t="s">
        <v>5</v>
      </c>
      <c r="OL17" s="26">
        <v>3.7793999999999954</v>
      </c>
      <c r="OM17" s="26">
        <v>3.6518808164240717</v>
      </c>
      <c r="ON17" s="26">
        <v>8.0800005205946377</v>
      </c>
      <c r="OO17" s="26">
        <v>8.3591301976846797</v>
      </c>
      <c r="OP17" s="26">
        <v>3.3529409999999946</v>
      </c>
      <c r="OQ17" s="26">
        <v>3.019960360785773</v>
      </c>
      <c r="OR17" s="26">
        <v>3.6099504385691339</v>
      </c>
      <c r="OS17" s="26">
        <v>3.1300344083554386</v>
      </c>
      <c r="OT17" s="26">
        <v>2.72</v>
      </c>
      <c r="OU17" s="26">
        <v>3.76</v>
      </c>
      <c r="OV17" s="26">
        <v>4.58</v>
      </c>
      <c r="OW17" s="26">
        <v>3.17</v>
      </c>
      <c r="OX17" s="26">
        <v>3.0990026767273644</v>
      </c>
      <c r="OY17" s="26">
        <v>3.0798026154547036</v>
      </c>
      <c r="OZ17" s="26">
        <v>3.07</v>
      </c>
      <c r="PB17" s="24" t="s">
        <v>19</v>
      </c>
      <c r="PC17" s="25" t="s">
        <v>5</v>
      </c>
      <c r="PD17" s="26">
        <v>3.7793999999999954</v>
      </c>
      <c r="PE17" s="26">
        <v>3.6518808164240717</v>
      </c>
      <c r="PF17" s="26">
        <v>8.0800005205946377</v>
      </c>
      <c r="PG17" s="26">
        <v>8.3591301976846797</v>
      </c>
      <c r="PH17" s="26">
        <v>3.3529409999999946</v>
      </c>
      <c r="PI17" s="26">
        <v>3.019960360785773</v>
      </c>
      <c r="PJ17" s="26">
        <v>3.6099504385691339</v>
      </c>
      <c r="PK17" s="26">
        <v>3.1300344083554386</v>
      </c>
      <c r="PL17" s="26">
        <v>2.72</v>
      </c>
      <c r="PM17" s="26">
        <v>3.76</v>
      </c>
      <c r="PN17" s="26">
        <v>4.58</v>
      </c>
      <c r="PO17" s="26">
        <v>3.17</v>
      </c>
      <c r="PP17" s="26">
        <v>3.12</v>
      </c>
      <c r="PQ17" s="26">
        <v>3.11</v>
      </c>
      <c r="PR17" s="26">
        <v>3.1</v>
      </c>
      <c r="PT17" s="139" t="s">
        <v>19</v>
      </c>
      <c r="PU17" s="140" t="s">
        <v>5</v>
      </c>
      <c r="PV17" s="141">
        <v>3.7793999999999954</v>
      </c>
      <c r="PW17" s="141">
        <v>3.6518808164240717</v>
      </c>
      <c r="PX17" s="141">
        <v>8.0800005205946377</v>
      </c>
      <c r="PY17" s="141">
        <v>8.3591301976846797</v>
      </c>
      <c r="PZ17" s="141">
        <v>3.3529409999999946</v>
      </c>
      <c r="QA17" s="141">
        <v>3.019960360785773</v>
      </c>
      <c r="QB17" s="141">
        <v>3.6099504385691339</v>
      </c>
      <c r="QC17" s="141">
        <v>3.1300344083554386</v>
      </c>
      <c r="QD17" s="141">
        <f>QD18</f>
        <v>2.72</v>
      </c>
      <c r="QE17" s="141">
        <f>QE18+QE49</f>
        <v>1.63</v>
      </c>
      <c r="QF17" s="141">
        <f t="shared" ref="QF17:QG17" si="9">QF18+QF49</f>
        <v>4.3</v>
      </c>
      <c r="QG17" s="141">
        <f t="shared" si="9"/>
        <v>3.2233271221389508</v>
      </c>
      <c r="QH17" s="141">
        <f>QH18+QH49</f>
        <v>3.1656712998741483</v>
      </c>
      <c r="QI17" s="141">
        <f t="shared" ref="QI17:QJ17" si="10">QI18+QI49</f>
        <v>3.1257644561134694</v>
      </c>
      <c r="QJ17" s="141">
        <f t="shared" si="10"/>
        <v>3.0698340707737581</v>
      </c>
      <c r="QL17" s="24" t="s">
        <v>19</v>
      </c>
      <c r="QM17" s="25" t="s">
        <v>5</v>
      </c>
      <c r="QN17" s="26">
        <v>3.7793999999999954</v>
      </c>
      <c r="QO17" s="26">
        <v>3.6518808164240717</v>
      </c>
      <c r="QP17" s="26">
        <v>8.0800005205946377</v>
      </c>
      <c r="QQ17" s="26">
        <v>8.3591301976846797</v>
      </c>
      <c r="QR17" s="26">
        <v>3.3529409999999946</v>
      </c>
      <c r="QS17" s="26">
        <v>3.019960360785773</v>
      </c>
      <c r="QT17" s="26">
        <v>3.6099504385691339</v>
      </c>
      <c r="QU17" s="26">
        <v>3.1300344083554386</v>
      </c>
      <c r="QV17" s="26">
        <f>QV18+QV49</f>
        <v>2.72</v>
      </c>
      <c r="QW17" s="26">
        <f t="shared" ref="QW17:RB17" si="11">QW18+QW49</f>
        <v>1.6838</v>
      </c>
      <c r="QX17" s="26">
        <f t="shared" si="11"/>
        <v>4.18</v>
      </c>
      <c r="QY17" s="26">
        <f t="shared" si="11"/>
        <v>3.1900000000000004</v>
      </c>
      <c r="QZ17" s="26">
        <f t="shared" si="11"/>
        <v>2.9835894092312669</v>
      </c>
      <c r="RA17" s="26">
        <f t="shared" si="11"/>
        <v>2.9550604090426948</v>
      </c>
      <c r="RB17" s="26">
        <f t="shared" si="11"/>
        <v>2.9165741366619717</v>
      </c>
      <c r="RD17" s="24" t="s">
        <v>19</v>
      </c>
      <c r="RE17" s="25" t="s">
        <v>5</v>
      </c>
      <c r="RF17" s="26">
        <v>3.7793999999999954</v>
      </c>
      <c r="RG17" s="26">
        <v>3.6518808164240717</v>
      </c>
      <c r="RH17" s="26">
        <v>8.0800005205946377</v>
      </c>
      <c r="RI17" s="26">
        <v>8.3591301976846797</v>
      </c>
      <c r="RJ17" s="26">
        <v>3.3529409999999946</v>
      </c>
      <c r="RK17" s="26">
        <v>3.019960360785773</v>
      </c>
      <c r="RL17" s="26">
        <v>3.6099504385691339</v>
      </c>
      <c r="RM17" s="26">
        <v>3.1300344083554386</v>
      </c>
      <c r="RN17" s="26">
        <v>2.72</v>
      </c>
      <c r="RO17" s="26">
        <v>3.76</v>
      </c>
      <c r="RP17" s="26">
        <v>4.5199999999999996</v>
      </c>
      <c r="RQ17" s="26">
        <v>3.1490385078814356</v>
      </c>
      <c r="RR17" s="26">
        <v>3.13</v>
      </c>
      <c r="RS17" s="26">
        <v>3.09</v>
      </c>
      <c r="RT17" s="26">
        <v>3.06</v>
      </c>
      <c r="RV17" s="24" t="s">
        <v>19</v>
      </c>
      <c r="RW17" s="25" t="s">
        <v>5</v>
      </c>
      <c r="RX17" s="26">
        <v>3.7793999999999954</v>
      </c>
      <c r="RY17" s="26">
        <v>3.6518808164240717</v>
      </c>
      <c r="RZ17" s="26">
        <v>8.0800005205946377</v>
      </c>
      <c r="SA17" s="26">
        <v>8.3591301976846797</v>
      </c>
      <c r="SB17" s="26">
        <v>3.3529409999999946</v>
      </c>
      <c r="SC17" s="26">
        <v>3.019960360785773</v>
      </c>
      <c r="SD17" s="26">
        <v>3.6099504385691339</v>
      </c>
      <c r="SE17" s="26">
        <v>3.1300344083554386</v>
      </c>
      <c r="SF17" s="26">
        <v>2.72</v>
      </c>
      <c r="SG17" s="26">
        <v>3.76</v>
      </c>
      <c r="SH17" s="26">
        <v>4.5199999999999996</v>
      </c>
      <c r="SI17" s="26">
        <v>3.1</v>
      </c>
      <c r="SJ17" s="26">
        <v>3.07</v>
      </c>
      <c r="SK17" s="26">
        <v>3.02</v>
      </c>
      <c r="SL17" s="26">
        <v>2.97</v>
      </c>
      <c r="SN17" s="24" t="s">
        <v>19</v>
      </c>
      <c r="SO17" s="25" t="s">
        <v>5</v>
      </c>
      <c r="SP17" s="26">
        <v>3.7793999999999954</v>
      </c>
      <c r="SQ17" s="26">
        <v>3.6518808164240717</v>
      </c>
      <c r="SR17" s="26">
        <v>8.0800005205946377</v>
      </c>
      <c r="SS17" s="26">
        <v>8.3591301976846797</v>
      </c>
      <c r="ST17" s="26">
        <v>3.3529409999999946</v>
      </c>
      <c r="SU17" s="26">
        <v>3.019960360785773</v>
      </c>
      <c r="SV17" s="26">
        <v>3.6099504385691339</v>
      </c>
      <c r="SW17" s="26">
        <v>3.1300344083554386</v>
      </c>
      <c r="SX17" s="26">
        <f>SX18+SX49</f>
        <v>2.72</v>
      </c>
      <c r="SY17" s="26">
        <f t="shared" ref="SY17:TD17" si="12">SY18+SY49</f>
        <v>1.6838</v>
      </c>
      <c r="SZ17" s="26">
        <f t="shared" si="12"/>
        <v>2.6</v>
      </c>
      <c r="TA17" s="26">
        <f t="shared" si="12"/>
        <v>4.3877689859518796</v>
      </c>
      <c r="TB17" s="26">
        <f t="shared" si="12"/>
        <v>3.118162055727312</v>
      </c>
      <c r="TC17" s="26">
        <f t="shared" si="12"/>
        <v>2.8096764181896265</v>
      </c>
      <c r="TD17" s="26">
        <f t="shared" si="12"/>
        <v>2.7331452255995234</v>
      </c>
      <c r="TF17" s="24" t="s">
        <v>19</v>
      </c>
      <c r="TG17" s="25" t="s">
        <v>5</v>
      </c>
      <c r="TH17" s="26">
        <v>3.7793999999999954</v>
      </c>
      <c r="TI17" s="26">
        <v>3.6518808164240717</v>
      </c>
      <c r="TJ17" s="26">
        <v>8.0800005205946377</v>
      </c>
      <c r="TK17" s="26">
        <v>8.3591301976846797</v>
      </c>
      <c r="TL17" s="26">
        <v>3.3529409999999946</v>
      </c>
      <c r="TM17" s="26">
        <v>3.019960360785773</v>
      </c>
      <c r="TN17" s="26">
        <v>3.6099504385691339</v>
      </c>
      <c r="TO17" s="26">
        <v>3.1300344083554386</v>
      </c>
      <c r="TP17" s="26">
        <f>TP18+TP49</f>
        <v>2.72</v>
      </c>
      <c r="TQ17" s="26">
        <f t="shared" ref="TQ17:TV17" si="13">TQ18+TQ49</f>
        <v>1.6838</v>
      </c>
      <c r="TR17" s="26">
        <f t="shared" si="13"/>
        <v>2.44</v>
      </c>
      <c r="TS17" s="26">
        <f t="shared" si="13"/>
        <v>3.01</v>
      </c>
      <c r="TT17" s="26">
        <f t="shared" si="13"/>
        <v>3.9607275936860864</v>
      </c>
      <c r="TU17" s="26">
        <f t="shared" si="13"/>
        <v>2.8597884279056451</v>
      </c>
      <c r="TV17" s="26">
        <f t="shared" si="13"/>
        <v>2.6594784092557617</v>
      </c>
      <c r="TX17" s="24" t="s">
        <v>19</v>
      </c>
      <c r="TY17" s="25" t="s">
        <v>5</v>
      </c>
      <c r="TZ17" s="26">
        <v>3.7793999999999954</v>
      </c>
      <c r="UA17" s="26">
        <v>3.6518808164240717</v>
      </c>
      <c r="UB17" s="26">
        <v>8.0800005205946377</v>
      </c>
      <c r="UC17" s="26">
        <v>8.3591301976846797</v>
      </c>
      <c r="UD17" s="26">
        <v>3.3529409999999946</v>
      </c>
      <c r="UE17" s="26">
        <v>3.019960360785773</v>
      </c>
      <c r="UF17" s="26">
        <v>3.6099504385691339</v>
      </c>
      <c r="UG17" s="26">
        <v>3.1300344083554386</v>
      </c>
      <c r="UH17" s="26">
        <f>UH18+UH49</f>
        <v>2.72</v>
      </c>
      <c r="UI17" s="26">
        <f t="shared" ref="UI17:UO17" si="14">UI18+UI49</f>
        <v>1.6838</v>
      </c>
      <c r="UJ17" s="26">
        <f t="shared" si="14"/>
        <v>2.2100101621002892</v>
      </c>
      <c r="UK17" s="26">
        <f t="shared" si="14"/>
        <v>3.08</v>
      </c>
      <c r="UL17" s="26">
        <f t="shared" si="14"/>
        <v>4.66</v>
      </c>
      <c r="UM17" s="26">
        <f t="shared" si="14"/>
        <v>3.4348134529028078</v>
      </c>
      <c r="UN17" s="26">
        <f t="shared" si="14"/>
        <v>2.793722599444636</v>
      </c>
      <c r="UO17" s="26">
        <f t="shared" si="14"/>
        <v>2.7050499741269776</v>
      </c>
      <c r="UQ17" s="24" t="s">
        <v>19</v>
      </c>
      <c r="UR17" s="25" t="s">
        <v>5</v>
      </c>
      <c r="US17" s="26">
        <v>3.7793999999999954</v>
      </c>
      <c r="UT17" s="26">
        <v>3.6518808164240717</v>
      </c>
      <c r="UU17" s="26">
        <v>8.0800005205946377</v>
      </c>
      <c r="UV17" s="26">
        <v>8.3591301976846797</v>
      </c>
      <c r="UW17" s="26">
        <v>3.3529409999999946</v>
      </c>
      <c r="UX17" s="26">
        <v>3.019960360785773</v>
      </c>
      <c r="UY17" s="26">
        <v>3.6099504385691339</v>
      </c>
      <c r="UZ17" s="26">
        <v>3.1300344083554386</v>
      </c>
      <c r="VA17" s="26">
        <f>VA18+VA49</f>
        <v>2.72</v>
      </c>
      <c r="VB17" s="26">
        <f t="shared" ref="VB17:VG17" si="15">VB18+VB49</f>
        <v>1.6838</v>
      </c>
      <c r="VC17" s="26">
        <f t="shared" si="15"/>
        <v>2.21</v>
      </c>
      <c r="VD17" s="26">
        <f t="shared" si="15"/>
        <v>3.08</v>
      </c>
      <c r="VE17" s="26">
        <f t="shared" si="15"/>
        <v>4.68</v>
      </c>
      <c r="VF17" s="26">
        <f t="shared" si="15"/>
        <v>3.50152172433154</v>
      </c>
      <c r="VG17" s="26">
        <f t="shared" si="15"/>
        <v>2.8611540512869866</v>
      </c>
      <c r="VH17" s="26">
        <f t="shared" ref="VH17" si="16">VH18+VH49</f>
        <v>2.7810030459184647</v>
      </c>
      <c r="VJ17" s="195" t="s">
        <v>19</v>
      </c>
      <c r="VK17" s="196" t="s">
        <v>5</v>
      </c>
      <c r="VL17" s="26">
        <v>3.7793999999999954</v>
      </c>
      <c r="VM17" s="26">
        <v>3.6518808164240717</v>
      </c>
      <c r="VN17" s="26">
        <v>8.0800005205946377</v>
      </c>
      <c r="VO17" s="26">
        <v>8.3591301976846797</v>
      </c>
      <c r="VP17" s="26">
        <v>3.3529409999999946</v>
      </c>
      <c r="VQ17" s="26">
        <v>3.019960360785773</v>
      </c>
      <c r="VR17" s="26">
        <v>3.6099504385691339</v>
      </c>
      <c r="VS17" s="26">
        <v>3.1300344083554386</v>
      </c>
      <c r="VT17" s="26">
        <f>VT18+VT49</f>
        <v>2.72</v>
      </c>
      <c r="VU17" s="26">
        <f t="shared" ref="VU17:WA17" si="17">VU18+VU49</f>
        <v>1.6838</v>
      </c>
      <c r="VV17" s="26">
        <f t="shared" si="17"/>
        <v>1.8900049961871204</v>
      </c>
      <c r="VW17" s="26">
        <f>VW18+VW49</f>
        <v>3.1299748372486107</v>
      </c>
      <c r="VX17" s="26">
        <f>VX18+VX49</f>
        <v>4.7854821842961446</v>
      </c>
      <c r="VY17" s="26">
        <f>VY18+VY49</f>
        <v>3.6036476932904149</v>
      </c>
      <c r="VZ17" s="26">
        <f t="shared" si="17"/>
        <v>3.1673993286415034</v>
      </c>
      <c r="WA17" s="26">
        <f t="shared" si="17"/>
        <v>3.1814386942264492</v>
      </c>
      <c r="WC17" s="195" t="s">
        <v>19</v>
      </c>
      <c r="WD17" s="196" t="s">
        <v>5</v>
      </c>
      <c r="WE17" s="26">
        <v>3.7793999999999954</v>
      </c>
      <c r="WF17" s="26">
        <v>3.6518808164240717</v>
      </c>
      <c r="WG17" s="26">
        <v>8.0800005205946377</v>
      </c>
      <c r="WH17" s="26">
        <v>8.3591301976846797</v>
      </c>
      <c r="WI17" s="26">
        <v>3.3529409999999946</v>
      </c>
      <c r="WJ17" s="26">
        <v>3.019960360785773</v>
      </c>
      <c r="WK17" s="26">
        <v>3.6099504385691339</v>
      </c>
      <c r="WL17" s="26">
        <v>3.1300344083554386</v>
      </c>
      <c r="WM17" s="26">
        <f>WM18+WM49</f>
        <v>2.72</v>
      </c>
      <c r="WN17" s="26">
        <f t="shared" ref="WN17:WO17" si="18">WN18+WN49</f>
        <v>1.683789324793062</v>
      </c>
      <c r="WO17" s="26">
        <f t="shared" si="18"/>
        <v>1.8700202477056886</v>
      </c>
      <c r="WP17" s="26">
        <f>WP18+WP49</f>
        <v>3.6199584797683984</v>
      </c>
      <c r="WQ17" s="26">
        <f>WQ18+WQ49</f>
        <v>4.959994157803</v>
      </c>
      <c r="WR17" s="26">
        <f t="shared" ref="WR17:WT17" si="19">WR18+WR49</f>
        <v>3.780801719613236</v>
      </c>
      <c r="WS17" s="26">
        <f t="shared" si="19"/>
        <v>3.3385604549359034</v>
      </c>
      <c r="WT17" s="211">
        <f t="shared" si="19"/>
        <v>3.3483541267909609</v>
      </c>
      <c r="WU17" s="210"/>
      <c r="WV17" s="213">
        <f>AVERAGE(WV10:WV16)</f>
        <v>1.9764956429040938E-2</v>
      </c>
      <c r="WW17" s="213">
        <f>AVERAGE(WW11:WW16)</f>
        <v>2.4573471717398359E-2</v>
      </c>
      <c r="WX17" s="213">
        <f>AVERAGE(WX11:WX16)</f>
        <v>1.1905803615090823E-2</v>
      </c>
      <c r="XB17" s="195" t="s">
        <v>19</v>
      </c>
      <c r="XC17" s="196" t="s">
        <v>5</v>
      </c>
      <c r="XD17" s="26">
        <v>3.7793999999999954</v>
      </c>
      <c r="XE17" s="26">
        <v>3.6518808164240717</v>
      </c>
      <c r="XF17" s="26">
        <v>8.0800005205946377</v>
      </c>
      <c r="XG17" s="26">
        <v>8.3591301976846797</v>
      </c>
      <c r="XH17" s="26">
        <v>3.3529409999999946</v>
      </c>
      <c r="XI17" s="26">
        <v>3.019960360785773</v>
      </c>
      <c r="XJ17" s="26">
        <v>3.6099504385691339</v>
      </c>
      <c r="XK17" s="26">
        <v>3.1300344083554386</v>
      </c>
      <c r="XL17" s="26">
        <f>XL18+XL49</f>
        <v>2.72</v>
      </c>
      <c r="XM17" s="26">
        <f t="shared" ref="XM17:XN17" si="20">XM18+XM49</f>
        <v>1.683789324793062</v>
      </c>
      <c r="XN17" s="26">
        <f t="shared" si="20"/>
        <v>1.8700202477056886</v>
      </c>
      <c r="XO17" s="26">
        <f>XO18+XO49</f>
        <v>3.6199584797683984</v>
      </c>
      <c r="XP17" s="26">
        <f>XP18+XP49</f>
        <v>4.959994157803</v>
      </c>
      <c r="XQ17" s="26">
        <f t="shared" ref="XQ17:XS17" si="21">XQ18+XQ49</f>
        <v>3.7929925658610415</v>
      </c>
      <c r="XR17" s="26">
        <f t="shared" si="21"/>
        <v>3.3602959099458474</v>
      </c>
      <c r="XS17" s="211">
        <f t="shared" si="21"/>
        <v>3.380949949786372</v>
      </c>
      <c r="XU17" s="195" t="s">
        <v>19</v>
      </c>
      <c r="XV17" s="196" t="s">
        <v>5</v>
      </c>
      <c r="XW17" s="26">
        <v>3.7793999999999954</v>
      </c>
      <c r="XX17" s="26">
        <v>3.6518808164240717</v>
      </c>
      <c r="XY17" s="26">
        <v>8.0800005205946377</v>
      </c>
      <c r="XZ17" s="26">
        <v>8.3591301976846797</v>
      </c>
      <c r="YA17" s="26">
        <v>3.3529409999999946</v>
      </c>
      <c r="YB17" s="26">
        <v>3.019960360785773</v>
      </c>
      <c r="YC17" s="26">
        <v>3.6099504385691339</v>
      </c>
      <c r="YD17" s="26">
        <v>3.1300344083554386</v>
      </c>
      <c r="YE17" s="26">
        <f>YE18+YE49</f>
        <v>2.72</v>
      </c>
      <c r="YF17" s="26">
        <f t="shared" ref="YF17:YG17" si="22">YF18+YF49</f>
        <v>1.683789324793062</v>
      </c>
      <c r="YG17" s="26">
        <f t="shared" si="22"/>
        <v>1.8700202477056886</v>
      </c>
      <c r="YH17" s="26">
        <f>YH18+YH49</f>
        <v>3.6199584797683984</v>
      </c>
      <c r="YI17" s="26">
        <f>YI18+YI49</f>
        <v>4.959994157803</v>
      </c>
      <c r="YJ17" s="26">
        <f t="shared" ref="YJ17:YL17" si="23">YJ18+YJ49</f>
        <v>3.8241539479813169</v>
      </c>
      <c r="YK17" s="26">
        <f t="shared" si="23"/>
        <v>3.4196361983081247</v>
      </c>
      <c r="YL17" s="211">
        <f t="shared" si="23"/>
        <v>3.4670302252696228</v>
      </c>
      <c r="YN17" s="195" t="s">
        <v>19</v>
      </c>
      <c r="YO17" s="196" t="s">
        <v>5</v>
      </c>
      <c r="YP17" s="26">
        <v>3.7793999999999954</v>
      </c>
      <c r="YQ17" s="26">
        <v>3.6518808164240717</v>
      </c>
      <c r="YR17" s="26">
        <v>8.0800005205946377</v>
      </c>
      <c r="YS17" s="26">
        <v>8.3591301976846797</v>
      </c>
      <c r="YT17" s="26">
        <v>3.3529409999999946</v>
      </c>
      <c r="YU17" s="26">
        <v>3.019960360785773</v>
      </c>
      <c r="YV17" s="26">
        <v>3.6099504385691339</v>
      </c>
      <c r="YW17" s="26">
        <v>3.1300344083554386</v>
      </c>
      <c r="YX17" s="26">
        <f>YX18+YX49</f>
        <v>2.72</v>
      </c>
      <c r="YY17" s="26">
        <f t="shared" ref="YY17:YZ17" si="24">YY18+YY49</f>
        <v>1.683789324793062</v>
      </c>
      <c r="YZ17" s="26">
        <f t="shared" si="24"/>
        <v>1.8700202477056886</v>
      </c>
      <c r="ZA17" s="26">
        <f>ZA18+ZA49</f>
        <v>3.6200230123011869</v>
      </c>
      <c r="ZB17" s="26">
        <f>ZB18+ZB49</f>
        <v>4.9699787658741101</v>
      </c>
      <c r="ZC17" s="26">
        <f t="shared" ref="ZC17:ZE17" si="25">ZC18+ZC49</f>
        <v>3.8180706867027419</v>
      </c>
      <c r="ZD17" s="26">
        <f t="shared" si="25"/>
        <v>3.4016064626286275</v>
      </c>
      <c r="ZE17" s="211">
        <f t="shared" si="25"/>
        <v>3.4383174362418076</v>
      </c>
      <c r="ZG17" s="231">
        <f>AVERAGE(ZG11:ZG16)</f>
        <v>2.4243313293271267E-2</v>
      </c>
      <c r="ZH17" s="231">
        <f t="shared" ref="ZH17:ZI17" si="26">AVERAGE(ZH11:ZH16)</f>
        <v>2.1309331778982237E-2</v>
      </c>
      <c r="ZI17" s="231">
        <f t="shared" si="26"/>
        <v>8.3492821775858293E-3</v>
      </c>
      <c r="ZJ17" s="231"/>
      <c r="ZK17" s="195" t="s">
        <v>19</v>
      </c>
      <c r="ZL17" s="196" t="s">
        <v>5</v>
      </c>
      <c r="ZM17" s="26">
        <v>3.7793999999999954</v>
      </c>
      <c r="ZN17" s="26">
        <v>3.6518808164240717</v>
      </c>
      <c r="ZO17" s="26">
        <v>8.0800005205946377</v>
      </c>
      <c r="ZP17" s="26">
        <v>8.3591301976846797</v>
      </c>
      <c r="ZQ17" s="26">
        <v>3.3529409999999946</v>
      </c>
      <c r="ZR17" s="26">
        <v>3.019960360785773</v>
      </c>
      <c r="ZS17" s="26">
        <v>3.6099504385691339</v>
      </c>
      <c r="ZT17" s="26">
        <v>3.1300344083554386</v>
      </c>
      <c r="ZU17" s="26">
        <f>ZU18+ZU49</f>
        <v>2.72</v>
      </c>
      <c r="ZV17" s="26">
        <f t="shared" ref="ZV17:ZW17" si="27">ZV18+ZV49</f>
        <v>1.683789324793062</v>
      </c>
      <c r="ZW17" s="26">
        <f t="shared" si="27"/>
        <v>1.8700202477056886</v>
      </c>
      <c r="ZX17" s="26">
        <f>ZX18+ZX49</f>
        <v>3.6200230123011869</v>
      </c>
      <c r="ZY17" s="26">
        <f>ZY18+ZY49</f>
        <v>4.9699787658741101</v>
      </c>
      <c r="ZZ17" s="26">
        <f t="shared" ref="ZZ17:AAB17" si="28">ZZ18+ZZ49</f>
        <v>3.6718248273876717</v>
      </c>
      <c r="AAA17" s="26">
        <f t="shared" si="28"/>
        <v>3.1991588889082543</v>
      </c>
      <c r="AAB17" s="211">
        <f t="shared" si="28"/>
        <v>3.1897452021112405</v>
      </c>
      <c r="AAJ17" s="195" t="s">
        <v>19</v>
      </c>
      <c r="AAK17" s="196" t="s">
        <v>5</v>
      </c>
      <c r="AAL17" s="26">
        <v>3.7793999999999954</v>
      </c>
      <c r="AAM17" s="26">
        <v>3.6518808164240717</v>
      </c>
      <c r="AAN17" s="26">
        <v>8.0800005205946377</v>
      </c>
      <c r="AAO17" s="26">
        <v>8.3591301976846797</v>
      </c>
      <c r="AAP17" s="26">
        <v>3.3529409999999946</v>
      </c>
      <c r="AAQ17" s="26">
        <v>3.019960360785773</v>
      </c>
      <c r="AAR17" s="26">
        <v>3.6099504385691339</v>
      </c>
      <c r="AAS17" s="26">
        <v>3.1300344083554386</v>
      </c>
      <c r="AAT17" s="26">
        <f>AAT18+AAT49</f>
        <v>2.72</v>
      </c>
      <c r="AAU17" s="26">
        <f t="shared" ref="AAU17:AAV17" si="29">AAU18+AAU49</f>
        <v>1.683789324793062</v>
      </c>
      <c r="AAV17" s="26">
        <f t="shared" si="29"/>
        <v>1.8700202477056886</v>
      </c>
      <c r="AAW17" s="26">
        <f>AAW18+AAW49</f>
        <v>3.6200230123011869</v>
      </c>
      <c r="AAX17" s="26">
        <f>AAX18+AAX49</f>
        <v>4.9699787658741101</v>
      </c>
      <c r="AAY17" s="26">
        <f t="shared" ref="AAY17:ABA17" si="30">AAY18+AAY49</f>
        <v>3.6760509387783635</v>
      </c>
      <c r="AAZ17" s="26">
        <f t="shared" si="30"/>
        <v>3.2033850002989461</v>
      </c>
      <c r="ABA17" s="211">
        <f t="shared" si="30"/>
        <v>3.1939713135019323</v>
      </c>
      <c r="ABI17" s="231">
        <f>AVERAGE(ABI11:ABI16)</f>
        <v>9.3316770834877147E-2</v>
      </c>
      <c r="ABJ17" s="231">
        <f t="shared" ref="ABJ17:ABL17" si="31">AVERAGE(ABJ11:ABJ16)</f>
        <v>1.9239584481566336E-2</v>
      </c>
      <c r="ABK17" s="231">
        <f t="shared" si="31"/>
        <v>1.7982764351531639E-2</v>
      </c>
      <c r="ABL17" s="231">
        <f t="shared" si="31"/>
        <v>5.0063279332600947E-3</v>
      </c>
      <c r="ABN17" s="195" t="s">
        <v>19</v>
      </c>
      <c r="ABO17" s="196" t="s">
        <v>5</v>
      </c>
      <c r="ABP17" s="26">
        <v>3.7793999999999954</v>
      </c>
      <c r="ABQ17" s="26">
        <v>3.6518808164240717</v>
      </c>
      <c r="ABR17" s="26">
        <v>8.0800005205946377</v>
      </c>
      <c r="ABS17" s="26">
        <v>8.3591301976846797</v>
      </c>
      <c r="ABT17" s="26">
        <v>3.3529409999999946</v>
      </c>
      <c r="ABU17" s="26">
        <v>3.019960360785773</v>
      </c>
      <c r="ABV17" s="26">
        <v>3.6099504385691339</v>
      </c>
      <c r="ABW17" s="26">
        <v>3.1300344083554386</v>
      </c>
      <c r="ABX17" s="26">
        <f>ABX18+ABX49</f>
        <v>2.72</v>
      </c>
      <c r="ABY17" s="26">
        <f t="shared" ref="ABY17:ABZ17" si="32">ABY18+ABY49</f>
        <v>1.6799790905037484</v>
      </c>
      <c r="ABZ17" s="26">
        <f t="shared" si="32"/>
        <v>1.870024580846932</v>
      </c>
      <c r="ACA17" s="26">
        <f>ACA18+ACA49</f>
        <v>3.5199916620846756</v>
      </c>
      <c r="ACB17" s="26">
        <f>ACB18+ACB49</f>
        <v>4.9099966011216338</v>
      </c>
      <c r="ACC17" s="26">
        <f t="shared" ref="ACC17:ACE17" si="33">ACC18+ACC49</f>
        <v>3.6660013904395146</v>
      </c>
      <c r="ACD17" s="26">
        <f t="shared" si="33"/>
        <v>3.2033373457991949</v>
      </c>
      <c r="ACE17" s="211">
        <f t="shared" si="33"/>
        <v>3.193955280646612</v>
      </c>
      <c r="ACG17" s="195" t="s">
        <v>19</v>
      </c>
      <c r="ACH17" s="196" t="s">
        <v>5</v>
      </c>
      <c r="ACI17" s="26">
        <v>3.7793999999999954</v>
      </c>
      <c r="ACJ17" s="26">
        <v>3.6518808164240717</v>
      </c>
      <c r="ACK17" s="26">
        <v>8.0800005205946377</v>
      </c>
      <c r="ACL17" s="26">
        <v>8.3591301976846797</v>
      </c>
      <c r="ACM17" s="26">
        <v>3.3529409999999946</v>
      </c>
      <c r="ACN17" s="26">
        <v>3.019960360785773</v>
      </c>
      <c r="ACO17" s="26">
        <v>3.6099504385691339</v>
      </c>
      <c r="ACP17" s="26">
        <v>3.1300344083554386</v>
      </c>
      <c r="ACQ17" s="26">
        <f>ACQ18+ACQ49</f>
        <v>2.72</v>
      </c>
      <c r="ACR17" s="26">
        <f t="shared" ref="ACR17:ACS17" si="34">ACR18+ACR49</f>
        <v>1.6838265281207576</v>
      </c>
      <c r="ACS17" s="26">
        <f t="shared" si="34"/>
        <v>1.87</v>
      </c>
      <c r="ACT17" s="26">
        <f>ACT18+ACT49</f>
        <v>3.52</v>
      </c>
      <c r="ACU17" s="26">
        <f>ACU18+ACU49</f>
        <v>4.91</v>
      </c>
      <c r="ACV17" s="26">
        <f t="shared" ref="ACV17:ACX17" si="35">ACV18+ACV49</f>
        <v>3.6118088175928418</v>
      </c>
      <c r="ACW17" s="26">
        <f t="shared" si="35"/>
        <v>3.1391280222488751</v>
      </c>
      <c r="ACX17" s="211">
        <f t="shared" si="35"/>
        <v>3.1296995191244594</v>
      </c>
    </row>
    <row r="18" spans="1:778" x14ac:dyDescent="0.3">
      <c r="A18" s="19"/>
      <c r="B18" s="20"/>
      <c r="C18" s="37"/>
      <c r="D18" s="37"/>
      <c r="E18" s="37"/>
      <c r="F18" s="37"/>
      <c r="G18" s="37"/>
      <c r="H18" s="38"/>
      <c r="I18" s="38"/>
      <c r="J18" s="38"/>
      <c r="K18" s="38"/>
      <c r="L18" s="38"/>
      <c r="M18" s="38"/>
      <c r="N18" s="38"/>
      <c r="O18" s="38"/>
      <c r="Q18" s="19"/>
      <c r="R18" s="20"/>
      <c r="S18" s="37"/>
      <c r="T18" s="37"/>
      <c r="U18" s="37"/>
      <c r="V18" s="37"/>
      <c r="W18" s="37"/>
      <c r="X18" s="38"/>
      <c r="Y18" s="91"/>
      <c r="Z18" s="91"/>
      <c r="AA18" s="91"/>
      <c r="AB18" s="91"/>
      <c r="AC18" s="91"/>
      <c r="AD18" s="91"/>
      <c r="AE18" s="91"/>
      <c r="AF18" s="91"/>
      <c r="AH18" s="19"/>
      <c r="AI18" s="20"/>
      <c r="AJ18" s="37"/>
      <c r="AK18" s="37"/>
      <c r="AL18" s="37"/>
      <c r="AM18" s="37"/>
      <c r="AN18" s="37"/>
      <c r="AO18" s="38"/>
      <c r="AP18" s="59"/>
      <c r="AQ18" s="59"/>
      <c r="AR18" s="59"/>
      <c r="AS18" s="59"/>
      <c r="AT18" s="59"/>
      <c r="AU18" s="59"/>
      <c r="AV18" s="59"/>
      <c r="AW18" s="59"/>
      <c r="AY18" s="24"/>
      <c r="AZ18" s="25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P18" s="24"/>
      <c r="BQ18" s="25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G18" s="24"/>
      <c r="CH18" s="25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X18" s="24"/>
      <c r="CY18" s="25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O18" s="24"/>
      <c r="DP18" s="25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F18" s="24"/>
      <c r="EG18" s="25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W18" s="24"/>
      <c r="EX18" s="25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N18" s="24"/>
      <c r="FO18" s="25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E18" s="24"/>
      <c r="GF18" s="25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V18" s="24"/>
      <c r="GW18" s="25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M18" s="24"/>
      <c r="HN18" s="25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D18" s="24"/>
      <c r="IE18" s="25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  <c r="IT18" s="26"/>
      <c r="IV18" s="24"/>
      <c r="IW18" s="25"/>
      <c r="IX18" s="26"/>
      <c r="IY18" s="26"/>
      <c r="IZ18" s="26"/>
      <c r="JA18" s="26"/>
      <c r="JB18" s="26"/>
      <c r="JC18" s="26"/>
      <c r="JD18" s="26"/>
      <c r="JE18" s="26"/>
      <c r="JF18" s="26"/>
      <c r="JG18" s="26"/>
      <c r="JH18" s="26"/>
      <c r="JI18" s="26"/>
      <c r="JJ18" s="26"/>
      <c r="JK18" s="26"/>
      <c r="JL18" s="26"/>
      <c r="JN18" s="24"/>
      <c r="JO18" s="25"/>
      <c r="JP18" s="26"/>
      <c r="JQ18" s="26"/>
      <c r="JR18" s="26"/>
      <c r="JS18" s="26"/>
      <c r="JT18" s="26"/>
      <c r="JU18" s="26"/>
      <c r="JV18" s="26"/>
      <c r="JW18" s="26"/>
      <c r="JX18" s="26"/>
      <c r="JY18" s="26"/>
      <c r="JZ18" s="26"/>
      <c r="KA18" s="26"/>
      <c r="KB18" s="26"/>
      <c r="KC18" s="26"/>
      <c r="KD18" s="26"/>
      <c r="KF18" s="24"/>
      <c r="KG18" s="25"/>
      <c r="KH18" s="26"/>
      <c r="KI18" s="26"/>
      <c r="KJ18" s="26"/>
      <c r="KK18" s="26"/>
      <c r="KL18" s="26"/>
      <c r="KM18" s="26"/>
      <c r="KN18" s="26"/>
      <c r="KO18" s="26"/>
      <c r="KP18" s="26"/>
      <c r="KQ18" s="26"/>
      <c r="KR18" s="26"/>
      <c r="KS18" s="26"/>
      <c r="KT18" s="26"/>
      <c r="KU18" s="26"/>
      <c r="KV18" s="26"/>
      <c r="KX18" s="24"/>
      <c r="KY18" s="25"/>
      <c r="KZ18" s="26"/>
      <c r="LA18" s="26"/>
      <c r="LB18" s="26"/>
      <c r="LC18" s="26"/>
      <c r="LD18" s="26"/>
      <c r="LE18" s="26"/>
      <c r="LF18" s="26"/>
      <c r="LG18" s="26"/>
      <c r="LH18" s="26"/>
      <c r="LI18" s="26"/>
      <c r="LJ18" s="26"/>
      <c r="LK18" s="26"/>
      <c r="LL18" s="26"/>
      <c r="LM18" s="26"/>
      <c r="LN18" s="26"/>
      <c r="LP18" s="24" t="s">
        <v>91</v>
      </c>
      <c r="LQ18" s="25" t="s">
        <v>5</v>
      </c>
      <c r="LR18" s="26"/>
      <c r="LS18" s="26"/>
      <c r="LT18" s="26"/>
      <c r="LU18" s="26"/>
      <c r="LV18" s="26"/>
      <c r="LW18" s="26"/>
      <c r="LX18" s="26"/>
      <c r="LY18" s="26"/>
      <c r="LZ18" s="26">
        <f>LZ17</f>
        <v>2.72</v>
      </c>
      <c r="MA18" s="26">
        <v>2.09</v>
      </c>
      <c r="MB18" s="26">
        <v>2.86</v>
      </c>
      <c r="MC18" s="26">
        <v>3.0950000000000002</v>
      </c>
      <c r="MD18" s="26">
        <v>3.0300000000000002</v>
      </c>
      <c r="ME18" s="26">
        <v>2.9650000000000003</v>
      </c>
      <c r="MF18" s="26">
        <v>2.9</v>
      </c>
      <c r="MH18" s="24"/>
      <c r="MI18" s="25"/>
      <c r="MJ18" s="26"/>
      <c r="MK18" s="26"/>
      <c r="ML18" s="26"/>
      <c r="MM18" s="26"/>
      <c r="MN18" s="26"/>
      <c r="MO18" s="26"/>
      <c r="MP18" s="26"/>
      <c r="MQ18" s="26"/>
      <c r="MR18" s="26"/>
      <c r="MS18" s="26"/>
      <c r="MT18" s="26"/>
      <c r="MU18" s="26"/>
      <c r="MV18" s="26"/>
      <c r="MW18" s="26"/>
      <c r="MX18" s="26"/>
      <c r="MZ18" s="24"/>
      <c r="NA18" s="25"/>
      <c r="NB18" s="26"/>
      <c r="NC18" s="26"/>
      <c r="ND18" s="26"/>
      <c r="NE18" s="26"/>
      <c r="NF18" s="26"/>
      <c r="NG18" s="26"/>
      <c r="NH18" s="26"/>
      <c r="NI18" s="26"/>
      <c r="NJ18" s="26"/>
      <c r="NK18" s="26"/>
      <c r="NL18" s="26"/>
      <c r="NM18" s="26"/>
      <c r="NN18" s="26"/>
      <c r="NO18" s="26"/>
      <c r="NP18" s="26"/>
      <c r="NR18" s="24"/>
      <c r="NS18" s="25"/>
      <c r="NT18" s="26"/>
      <c r="NU18" s="26"/>
      <c r="NV18" s="26"/>
      <c r="NW18" s="26"/>
      <c r="NX18" s="26"/>
      <c r="NY18" s="26"/>
      <c r="NZ18" s="26"/>
      <c r="OA18" s="26"/>
      <c r="OB18" s="26"/>
      <c r="OC18" s="26"/>
      <c r="OD18" s="26"/>
      <c r="OE18" s="26"/>
      <c r="OF18" s="26"/>
      <c r="OG18" s="26"/>
      <c r="OH18" s="26"/>
      <c r="OJ18" s="24"/>
      <c r="OK18" s="25"/>
      <c r="OL18" s="26"/>
      <c r="OM18" s="26"/>
      <c r="ON18" s="26"/>
      <c r="OO18" s="26"/>
      <c r="OP18" s="26"/>
      <c r="OQ18" s="26"/>
      <c r="OR18" s="26"/>
      <c r="OS18" s="26"/>
      <c r="OT18" s="26"/>
      <c r="OU18" s="26"/>
      <c r="OV18" s="26"/>
      <c r="OW18" s="26"/>
      <c r="OX18" s="26"/>
      <c r="OY18" s="26"/>
      <c r="OZ18" s="26"/>
      <c r="PB18" s="24"/>
      <c r="PC18" s="25"/>
      <c r="PD18" s="26"/>
      <c r="PE18" s="26"/>
      <c r="PF18" s="26"/>
      <c r="PG18" s="26"/>
      <c r="PH18" s="26"/>
      <c r="PI18" s="26"/>
      <c r="PJ18" s="26"/>
      <c r="PK18" s="26"/>
      <c r="PL18" s="26"/>
      <c r="PM18" s="26"/>
      <c r="PN18" s="26"/>
      <c r="PO18" s="26"/>
      <c r="PP18" s="26"/>
      <c r="PQ18" s="26"/>
      <c r="PR18" s="26"/>
      <c r="PT18" s="139" t="s">
        <v>91</v>
      </c>
      <c r="PU18" s="140" t="s">
        <v>5</v>
      </c>
      <c r="PV18" s="141"/>
      <c r="PW18" s="141"/>
      <c r="PX18" s="141"/>
      <c r="PY18" s="141"/>
      <c r="PZ18" s="141"/>
      <c r="QA18" s="141"/>
      <c r="QB18" s="141"/>
      <c r="QC18" s="141"/>
      <c r="QD18" s="141">
        <v>2.72</v>
      </c>
      <c r="QE18" s="141">
        <v>1.63</v>
      </c>
      <c r="QF18" s="141">
        <v>2.75</v>
      </c>
      <c r="QG18" s="141">
        <v>3.2233271221389508</v>
      </c>
      <c r="QH18" s="141">
        <f>(QH10-QG10)*$QG$64+((QH20-QG20)/QH20*100)*$QG$65+0.03+QG18</f>
        <v>3.1656712998741483</v>
      </c>
      <c r="QI18" s="141">
        <f>(QI10-QH10)*$QG$64+((QI20-QH20)/QI20*100)*$QG$65+QH18</f>
        <v>3.1257644561134694</v>
      </c>
      <c r="QJ18" s="141">
        <f>(QJ10-QI10)*$QG$64+((QJ20-QI20)/QJ20*100)*$QG$65+0.03+QI18</f>
        <v>3.0698340707737581</v>
      </c>
      <c r="QL18" s="24"/>
      <c r="QM18" s="25"/>
      <c r="QN18" s="26"/>
      <c r="QO18" s="26"/>
      <c r="QP18" s="26"/>
      <c r="QQ18" s="26"/>
      <c r="QR18" s="26"/>
      <c r="QS18" s="26"/>
      <c r="QT18" s="26"/>
      <c r="QU18" s="26"/>
      <c r="QV18" s="141">
        <v>2.72</v>
      </c>
      <c r="QW18" s="141">
        <v>1.6838</v>
      </c>
      <c r="QX18" s="141">
        <v>2.65</v>
      </c>
      <c r="QY18" s="141">
        <v>2.95</v>
      </c>
      <c r="QZ18" s="141">
        <f>(QZ10-QY10)*$QG$64+((QZ20-QY20)/QZ20*100)*$QG$65+0.03+QY18</f>
        <v>2.9835894092312669</v>
      </c>
      <c r="RA18" s="141">
        <f>(RA10-QZ10)*$QG$64+((RA20-QZ20)/RA20*100)*$QG$65+QZ18</f>
        <v>2.9550604090426948</v>
      </c>
      <c r="RB18" s="141">
        <f>(RB10-RA10)*$QG$64+((RB20-RA20)/RB20*100)*$QG$65+0.03+RA18</f>
        <v>2.9165741366619717</v>
      </c>
      <c r="RD18" s="24"/>
      <c r="RE18" s="25"/>
      <c r="RF18" s="26"/>
      <c r="RG18" s="26"/>
      <c r="RH18" s="26"/>
      <c r="RI18" s="26"/>
      <c r="RJ18" s="26"/>
      <c r="RK18" s="26"/>
      <c r="RL18" s="26"/>
      <c r="RM18" s="26"/>
      <c r="RN18" s="26"/>
      <c r="RO18" s="26"/>
      <c r="RP18" s="26"/>
      <c r="RQ18" s="26"/>
      <c r="RR18" s="26"/>
      <c r="RS18" s="26"/>
      <c r="RT18" s="26"/>
      <c r="RV18" s="24"/>
      <c r="RW18" s="25"/>
      <c r="RX18" s="26"/>
      <c r="RY18" s="26"/>
      <c r="RZ18" s="26"/>
      <c r="SA18" s="26"/>
      <c r="SB18" s="26"/>
      <c r="SC18" s="26"/>
      <c r="SD18" s="26"/>
      <c r="SE18" s="26"/>
      <c r="SF18" s="26"/>
      <c r="SG18" s="26"/>
      <c r="SH18" s="26"/>
      <c r="SI18" s="26"/>
      <c r="SJ18" s="26"/>
      <c r="SK18" s="26"/>
      <c r="SL18" s="26"/>
      <c r="SN18" s="24"/>
      <c r="SO18" s="25"/>
      <c r="SP18" s="26"/>
      <c r="SQ18" s="26"/>
      <c r="SR18" s="26"/>
      <c r="SS18" s="26"/>
      <c r="ST18" s="26"/>
      <c r="SU18" s="26"/>
      <c r="SV18" s="26"/>
      <c r="SW18" s="26"/>
      <c r="SX18" s="141">
        <v>2.72</v>
      </c>
      <c r="SY18" s="141">
        <v>1.6838</v>
      </c>
      <c r="SZ18" s="141">
        <v>2.6</v>
      </c>
      <c r="TA18" s="141">
        <v>2.87</v>
      </c>
      <c r="TB18" s="141">
        <f>(TB10-TA10)*$QG$64+((TB20-TA20)/TB20*100)*$QG$65+TA18</f>
        <v>2.848162055727312</v>
      </c>
      <c r="TC18" s="141">
        <f>(TC10-TB10)*$QG$64+((TC20-TB20)/TC20*100)*$QG$65+TB18</f>
        <v>2.8096764181896265</v>
      </c>
      <c r="TD18" s="141">
        <f>(TD10-TC10)*$QG$64+((TD20-TC20)/TD20*100)*$QG$65+TC18</f>
        <v>2.7331452255995234</v>
      </c>
      <c r="TF18" s="179" t="s">
        <v>112</v>
      </c>
      <c r="TG18" s="25"/>
      <c r="TH18" s="26"/>
      <c r="TI18" s="26"/>
      <c r="TJ18" s="26"/>
      <c r="TK18" s="26"/>
      <c r="TL18" s="26"/>
      <c r="TM18" s="26"/>
      <c r="TN18" s="26"/>
      <c r="TO18" s="26"/>
      <c r="TP18" s="141">
        <v>2.72</v>
      </c>
      <c r="TQ18" s="141">
        <v>1.6838</v>
      </c>
      <c r="TR18" s="141">
        <v>2.44</v>
      </c>
      <c r="TS18" s="141">
        <v>2.78</v>
      </c>
      <c r="TT18" s="141">
        <f>(TT10-TS10)*$QG$64+((TT20-TS20)/TT20*100)*$QG$65+TS18</f>
        <v>2.7607275936860867</v>
      </c>
      <c r="TU18" s="141">
        <f>(TU10-TT10)*$QG$64+((TU20-TT20)/TU20*100)*$QG$65+TT18</f>
        <v>2.7297884279056452</v>
      </c>
      <c r="TV18" s="141">
        <f>(TV10-TU10)*$QG$64+((TV20-TU20)/TV20*100)*$QG$65+TU18</f>
        <v>2.6594784092557617</v>
      </c>
      <c r="TX18" s="179" t="s">
        <v>112</v>
      </c>
      <c r="TY18" s="25"/>
      <c r="TZ18" s="26"/>
      <c r="UA18" s="26"/>
      <c r="UB18" s="26"/>
      <c r="UC18" s="26"/>
      <c r="UD18" s="26"/>
      <c r="UE18" s="26"/>
      <c r="UF18" s="26"/>
      <c r="UG18" s="26"/>
      <c r="UH18" s="141">
        <v>2.72</v>
      </c>
      <c r="UI18" s="141">
        <v>1.6838</v>
      </c>
      <c r="UJ18" s="141">
        <v>2.2100101621002892</v>
      </c>
      <c r="UK18" s="141">
        <v>2.85</v>
      </c>
      <c r="UL18" s="141">
        <v>2.91</v>
      </c>
      <c r="UM18" s="141">
        <f>(UM10-UL10)*$QG$64+((UM20-UL20)/UM20*100)*$QG$65+UL18</f>
        <v>2.864813452902808</v>
      </c>
      <c r="UN18" s="141">
        <f>(UN10-UM10)*$QG$64+((UN20-UM20)/UN20*100)*$QG$65+UM18</f>
        <v>2.793722599444636</v>
      </c>
      <c r="UO18" s="180">
        <f>(UO10-UN10)*$QG$64+((UO20-UN20)/UO20*100)*$QG$65+UN18</f>
        <v>2.7050499741269776</v>
      </c>
      <c r="UQ18" s="179" t="s">
        <v>112</v>
      </c>
      <c r="UR18" s="25"/>
      <c r="US18" s="26"/>
      <c r="UT18" s="26"/>
      <c r="UU18" s="26"/>
      <c r="UV18" s="26"/>
      <c r="UW18" s="26"/>
      <c r="UX18" s="26"/>
      <c r="UY18" s="26"/>
      <c r="UZ18" s="26"/>
      <c r="VA18" s="141">
        <v>2.72</v>
      </c>
      <c r="VB18" s="141">
        <v>1.6838</v>
      </c>
      <c r="VC18" s="141">
        <v>2.21</v>
      </c>
      <c r="VD18" s="141">
        <v>2.85</v>
      </c>
      <c r="VE18" s="141">
        <v>2.93</v>
      </c>
      <c r="VF18" s="141">
        <v>2.9315217243315401</v>
      </c>
      <c r="VG18" s="141">
        <v>2.8611540512869866</v>
      </c>
      <c r="VH18" s="180">
        <v>2.7810030459184647</v>
      </c>
      <c r="VJ18" s="201" t="s">
        <v>112</v>
      </c>
      <c r="VK18" s="196"/>
      <c r="VL18" s="26"/>
      <c r="VM18" s="26"/>
      <c r="VN18" s="26"/>
      <c r="VO18" s="26"/>
      <c r="VP18" s="26"/>
      <c r="VQ18" s="26"/>
      <c r="VR18" s="26"/>
      <c r="VS18" s="26"/>
      <c r="VT18" s="141">
        <v>2.72</v>
      </c>
      <c r="VU18" s="141">
        <v>1.6838</v>
      </c>
      <c r="VV18" s="141">
        <v>1.8900049961871204</v>
      </c>
      <c r="VW18" s="141">
        <v>2.8999748372486107</v>
      </c>
      <c r="VX18" s="141">
        <v>3.1054821842961444</v>
      </c>
      <c r="VY18" s="141">
        <f>(VY10-VX10)*$QG$64+((VY20-VX20)/VY20*100)*$QG$65+VX18+0.01</f>
        <v>3.1477696076314547</v>
      </c>
      <c r="VZ18" s="141">
        <f>(VZ10-VY10)*$QG$64+((VZ20-VY20)/VZ20*100)*$QG$65+VY18-0.02</f>
        <v>3.1673993286415034</v>
      </c>
      <c r="WA18" s="141">
        <f>(WA10-VZ10)*$QG$64+((WA20-VZ20)/WA20*100)*$QG$65+VZ18-0.02</f>
        <v>3.1814386942264492</v>
      </c>
      <c r="WC18" s="201" t="s">
        <v>112</v>
      </c>
      <c r="WD18" s="196"/>
      <c r="WE18" s="26"/>
      <c r="WF18" s="26"/>
      <c r="WG18" s="26"/>
      <c r="WH18" s="26"/>
      <c r="WI18" s="26"/>
      <c r="WJ18" s="26"/>
      <c r="WK18" s="26"/>
      <c r="WL18" s="26"/>
      <c r="WM18" s="141">
        <v>2.72</v>
      </c>
      <c r="WN18" s="141">
        <v>1.683789324793062</v>
      </c>
      <c r="WO18" s="141">
        <v>1.8700202477056886</v>
      </c>
      <c r="WP18" s="141">
        <v>3.3899584797683984</v>
      </c>
      <c r="WQ18" s="141">
        <v>3.2799941578029999</v>
      </c>
      <c r="WR18" s="141">
        <f>(WR10-WQ10)*$QG$64+((WR20-WQ20)/WR20*100)*$QG$65+WQ18+0.01</f>
        <v>3.320801719613236</v>
      </c>
      <c r="WS18" s="141">
        <f>(WS10-WR10)*$QG$64+((WS20-WR20)/WS20*100)*$QG$65+WR18-0.02</f>
        <v>3.3385604549359034</v>
      </c>
      <c r="WT18" s="215">
        <f>(WT10-WS10)*$QG$64+((WT20-WS20)/WT20*100)*$QG$65+WS18-0.02</f>
        <v>3.3483541267909609</v>
      </c>
      <c r="WU18" s="221"/>
      <c r="XB18" s="201" t="s">
        <v>112</v>
      </c>
      <c r="XC18" s="196"/>
      <c r="XD18" s="26"/>
      <c r="XE18" s="26"/>
      <c r="XF18" s="26"/>
      <c r="XG18" s="26"/>
      <c r="XH18" s="26"/>
      <c r="XI18" s="26"/>
      <c r="XJ18" s="26"/>
      <c r="XK18" s="26"/>
      <c r="XL18" s="141">
        <v>2.72</v>
      </c>
      <c r="XM18" s="141">
        <v>1.683789324793062</v>
      </c>
      <c r="XN18" s="141">
        <v>1.8700202477056886</v>
      </c>
      <c r="XO18" s="141">
        <v>3.3899584797683984</v>
      </c>
      <c r="XP18" s="141">
        <v>3.2799941578029999</v>
      </c>
      <c r="XQ18" s="141">
        <f>(XQ10-XP10)*$QG$64+((XQ20-XP20)/XQ20*100)*$QG$65+XP18+0.01</f>
        <v>3.3371144802020813</v>
      </c>
      <c r="XR18" s="141">
        <f>(XR10-XQ10)*$QG$64+((XR20-XQ20)/XR20*100)*$QG$65+XQ18-0.02</f>
        <v>3.3602959099458474</v>
      </c>
      <c r="XS18" s="215">
        <f>(XS10-XR10)*$QG$64+((XS20-XR20)/XS20*100)*$QG$65+XR18-0.02</f>
        <v>3.380949949786372</v>
      </c>
      <c r="XU18" s="201" t="s">
        <v>112</v>
      </c>
      <c r="XV18" s="196"/>
      <c r="XW18" s="26"/>
      <c r="XX18" s="26"/>
      <c r="XY18" s="26"/>
      <c r="XZ18" s="26"/>
      <c r="YA18" s="26"/>
      <c r="YB18" s="26"/>
      <c r="YC18" s="26"/>
      <c r="YD18" s="26"/>
      <c r="YE18" s="141">
        <v>2.72</v>
      </c>
      <c r="YF18" s="141">
        <v>1.683789324793062</v>
      </c>
      <c r="YG18" s="141">
        <v>1.8700202477056886</v>
      </c>
      <c r="YH18" s="141">
        <v>3.3899584797683984</v>
      </c>
      <c r="YI18" s="141">
        <v>3.2799941578029999</v>
      </c>
      <c r="YJ18" s="141">
        <f>(YJ10-YI10)*$QG$64+((YJ20-YI20)/YJ20*100)*$QG$65+YI18+0.01</f>
        <v>3.3641539479813169</v>
      </c>
      <c r="YK18" s="141">
        <f>(YK10-YJ10)*$QG$64+((YK20-YJ20)/YK20*100)*$QG$65+YJ18-0.02</f>
        <v>3.4196361983081247</v>
      </c>
      <c r="YL18" s="215">
        <f>(YL10-YK10)*$QG$64+((YL20-YK20)/YL20*100)*$QG$65+YK18-0.02</f>
        <v>3.4670302252696228</v>
      </c>
      <c r="YN18" s="201" t="s">
        <v>112</v>
      </c>
      <c r="YO18" s="196"/>
      <c r="YP18" s="26"/>
      <c r="YQ18" s="26"/>
      <c r="YR18" s="26"/>
      <c r="YS18" s="26"/>
      <c r="YT18" s="26"/>
      <c r="YU18" s="26"/>
      <c r="YV18" s="26"/>
      <c r="YW18" s="26"/>
      <c r="YX18" s="141">
        <v>2.72</v>
      </c>
      <c r="YY18" s="141">
        <v>1.683789324793062</v>
      </c>
      <c r="YZ18" s="141">
        <v>1.8700202477056886</v>
      </c>
      <c r="ZA18" s="141">
        <v>3.390023012301187</v>
      </c>
      <c r="ZB18" s="141">
        <v>3.2899787658741104</v>
      </c>
      <c r="ZC18" s="141">
        <f>(ZC10-ZB10)*$QG$64+((ZC20-ZB20)/ZC20*100)*$QG$65+ZB18+0.01</f>
        <v>3.3621926010437817</v>
      </c>
      <c r="ZD18" s="141">
        <f>(ZD10-ZC10)*$QG$64+((ZD20-ZC20)/ZD20*100)*$QG$65+ZC18-0.02</f>
        <v>3.4016064626286275</v>
      </c>
      <c r="ZE18" s="215">
        <f>(ZE10-ZD10)*$QG$64+((ZE20-ZD20)/ZE20*100)*$QG$65+ZD18-0.02</f>
        <v>3.4383174362418076</v>
      </c>
      <c r="ZK18" s="201" t="s">
        <v>112</v>
      </c>
      <c r="ZL18" s="196"/>
      <c r="ZM18" s="26"/>
      <c r="ZN18" s="26"/>
      <c r="ZO18" s="26"/>
      <c r="ZP18" s="26"/>
      <c r="ZQ18" s="26"/>
      <c r="ZR18" s="26"/>
      <c r="ZS18" s="26"/>
      <c r="ZT18" s="26"/>
      <c r="ZU18" s="141">
        <v>2.72</v>
      </c>
      <c r="ZV18" s="141">
        <v>1.683789324793062</v>
      </c>
      <c r="ZW18" s="141">
        <v>1.8700202477056886</v>
      </c>
      <c r="ZX18" s="141">
        <v>3.390023012301187</v>
      </c>
      <c r="ZY18" s="141">
        <v>3.2899787658741104</v>
      </c>
      <c r="ZZ18" s="141">
        <f>(ZZ10-ZY10)*$QG$64+((ZZ20-ZY20)/ZZ20*100)*$QG$65+ZY18-0.12</f>
        <v>3.2159467417287115</v>
      </c>
      <c r="AAA18" s="141">
        <f>(AAA10-ZZ10)*$QG$64+((AAA20-ZZ20)/AAA20*100)*$QG$65+ZZ18-0.06</f>
        <v>3.1991588889082543</v>
      </c>
      <c r="AAB18" s="215">
        <f>(AAB10-AAA10)*$QG$64+((AAB20-AAA20)/AAB20*100)*$QG$65+AAA18-0.05</f>
        <v>3.1897452021112405</v>
      </c>
      <c r="AAE18">
        <v>2020</v>
      </c>
      <c r="AAF18">
        <v>2021</v>
      </c>
      <c r="AAG18">
        <v>2022</v>
      </c>
      <c r="AAH18">
        <v>2023</v>
      </c>
      <c r="AAJ18" s="201" t="s">
        <v>112</v>
      </c>
      <c r="AAK18" s="196"/>
      <c r="AAL18" s="26"/>
      <c r="AAM18" s="26"/>
      <c r="AAN18" s="26"/>
      <c r="AAO18" s="26"/>
      <c r="AAP18" s="26"/>
      <c r="AAQ18" s="26"/>
      <c r="AAR18" s="26"/>
      <c r="AAS18" s="26"/>
      <c r="AAT18" s="141">
        <v>2.72</v>
      </c>
      <c r="AAU18" s="141">
        <v>1.683789324793062</v>
      </c>
      <c r="AAV18" s="141">
        <v>1.8700202477056886</v>
      </c>
      <c r="AAW18" s="141">
        <v>3.390023012301187</v>
      </c>
      <c r="AAX18" s="141">
        <v>3.2899787658741104</v>
      </c>
      <c r="AAY18" s="141">
        <f>(AAY10-AAX10)*$QG$64+((AAY20-AAX20)/AAY20*100)*$QG$65+AAX18-0.12</f>
        <v>3.2201728531194034</v>
      </c>
      <c r="AAZ18" s="141">
        <f>(AAZ10-AAY10)*$QG$64+((AAZ20-AAY20)/AAZ20*100)*$QG$65+AAY18-0.06</f>
        <v>3.2033850002989461</v>
      </c>
      <c r="ABA18" s="215">
        <f>(ABA10-AAZ10)*$QG$64+((ABA20-AAZ20)/ABA20*100)*$QG$65+AAZ18-0.05</f>
        <v>3.1939713135019323</v>
      </c>
      <c r="ABD18">
        <v>2020</v>
      </c>
      <c r="ABE18">
        <v>2021</v>
      </c>
      <c r="ABF18">
        <v>2022</v>
      </c>
      <c r="ABG18">
        <v>2023</v>
      </c>
      <c r="ABM18" t="s">
        <v>128</v>
      </c>
      <c r="ABN18" s="201" t="s">
        <v>112</v>
      </c>
      <c r="ABO18" s="196"/>
      <c r="ABP18" s="26"/>
      <c r="ABQ18" s="26"/>
      <c r="ABR18" s="26"/>
      <c r="ABS18" s="26"/>
      <c r="ABT18" s="26"/>
      <c r="ABU18" s="26"/>
      <c r="ABV18" s="26"/>
      <c r="ABW18" s="26"/>
      <c r="ABX18" s="141">
        <v>2.72</v>
      </c>
      <c r="ABY18" s="141">
        <v>1.6799790905037484</v>
      </c>
      <c r="ABZ18" s="141">
        <v>1.870024580846932</v>
      </c>
      <c r="ACA18" s="141">
        <v>3.2899916620846756</v>
      </c>
      <c r="ACB18" s="141">
        <v>3.2299966011216341</v>
      </c>
      <c r="ACC18" s="141">
        <f>(ACC10-ACB10)*$QG$64+((ACC20-ACB20)/ACC20*100)*$QG$65+ACB18-0.07</f>
        <v>3.2101233047805544</v>
      </c>
      <c r="ACD18" s="141">
        <f>(ACD10-ACC10)*$QG$64+((ACD20-ACC20)/ACD20*100)*$QG$65+ACC18-0.05</f>
        <v>3.2033373457991949</v>
      </c>
      <c r="ACE18" s="215">
        <f>(ACE10-ACD10)*$QG$64+((ACE20-ACD20)/ACE20*100)*$QG$65+ACD18-0.05</f>
        <v>3.193955280646612</v>
      </c>
      <c r="ACG18" s="201" t="s">
        <v>112</v>
      </c>
      <c r="ACH18" s="196"/>
      <c r="ACI18" s="26"/>
      <c r="ACJ18" s="26"/>
      <c r="ACK18" s="26"/>
      <c r="ACL18" s="26"/>
      <c r="ACM18" s="26"/>
      <c r="ACN18" s="26"/>
      <c r="ACO18" s="26"/>
      <c r="ACP18" s="26"/>
      <c r="ACQ18" s="141">
        <v>2.72</v>
      </c>
      <c r="ACR18" s="141">
        <v>1.6838265281207576</v>
      </c>
      <c r="ACS18" s="141">
        <v>1.87</v>
      </c>
      <c r="ACT18" s="141">
        <v>3.29</v>
      </c>
      <c r="ACU18" s="141">
        <v>3.23</v>
      </c>
      <c r="ACV18" s="141">
        <f>(ACV10-ACU10)*$QG$64+((ACV20-ACU20)/ACV20*100)*$QG$65+ACU18-0.12</f>
        <v>3.1559307319338816</v>
      </c>
      <c r="ACW18" s="141">
        <f>(ACW10-ACV10)*$QG$64+((ACW20-ACV20)/ACW20*100)*$QG$65+ACV18-0.06</f>
        <v>3.1391280222488751</v>
      </c>
      <c r="ACX18" s="215">
        <f>(ACX10-ACW10)*$QG$64+((ACX20-ACW20)/ACX20*100)*$QG$65+ACW18-0.05</f>
        <v>3.1296995191244594</v>
      </c>
    </row>
    <row r="19" spans="1:778" ht="14.4" customHeight="1" x14ac:dyDescent="0.3">
      <c r="A19" s="24" t="s">
        <v>19</v>
      </c>
      <c r="B19" s="25" t="s">
        <v>5</v>
      </c>
      <c r="C19" s="26">
        <v>3.7793999999999954</v>
      </c>
      <c r="D19" s="26">
        <v>3.6518808164240717</v>
      </c>
      <c r="E19" s="26">
        <v>8.0800005205946377</v>
      </c>
      <c r="F19" s="26">
        <v>8.3591301976846797</v>
      </c>
      <c r="G19" s="26">
        <v>3.3529409999999946</v>
      </c>
      <c r="H19" s="26">
        <v>3.019960360785773</v>
      </c>
      <c r="I19" s="26">
        <v>3.6099504385691339</v>
      </c>
      <c r="J19" s="26">
        <v>3.5699996530130931</v>
      </c>
      <c r="K19" s="26">
        <v>3.9098956563476075</v>
      </c>
      <c r="L19" s="26">
        <v>3.68</v>
      </c>
      <c r="M19" s="26">
        <v>3.4304983481799582</v>
      </c>
      <c r="N19" s="26">
        <v>3.121188234847037</v>
      </c>
      <c r="O19" s="26">
        <v>3.077777176778413</v>
      </c>
      <c r="Q19" s="24" t="s">
        <v>19</v>
      </c>
      <c r="R19" s="25" t="s">
        <v>5</v>
      </c>
      <c r="S19" s="26">
        <v>3.7793999999999954</v>
      </c>
      <c r="T19" s="26">
        <v>3.6518808164240717</v>
      </c>
      <c r="U19" s="26">
        <v>8.0800005205946377</v>
      </c>
      <c r="V19" s="26">
        <v>8.3591301976846797</v>
      </c>
      <c r="W19" s="26">
        <v>3.3529409999999946</v>
      </c>
      <c r="X19" s="26">
        <v>3.019960360785773</v>
      </c>
      <c r="Y19" s="26">
        <v>3.6099504385691339</v>
      </c>
      <c r="Z19" s="26">
        <v>3.52</v>
      </c>
      <c r="AA19" s="26">
        <v>3.68</v>
      </c>
      <c r="AB19" s="26">
        <v>3.47</v>
      </c>
      <c r="AC19" s="26">
        <v>3.31</v>
      </c>
      <c r="AD19" s="26">
        <v>3.121188234847037</v>
      </c>
      <c r="AE19" s="26">
        <v>3.077777176778413</v>
      </c>
      <c r="AF19" s="26">
        <v>3.05</v>
      </c>
      <c r="AH19" s="24" t="s">
        <v>19</v>
      </c>
      <c r="AI19" s="25" t="s">
        <v>5</v>
      </c>
      <c r="AJ19" s="26">
        <v>3.7793999999999954</v>
      </c>
      <c r="AK19" s="26">
        <v>3.6518808164240717</v>
      </c>
      <c r="AL19" s="26">
        <v>8.0800005205946377</v>
      </c>
      <c r="AM19" s="26">
        <v>8.3591301976846797</v>
      </c>
      <c r="AN19" s="26">
        <v>3.3529409999999946</v>
      </c>
      <c r="AO19" s="26">
        <v>3.019960360785773</v>
      </c>
      <c r="AP19" s="26">
        <v>3.6099504385691339</v>
      </c>
      <c r="AQ19" s="26">
        <v>3.42</v>
      </c>
      <c r="AR19" s="26">
        <v>3.59</v>
      </c>
      <c r="AS19" s="26">
        <v>3.44</v>
      </c>
      <c r="AT19" s="26">
        <v>3.28</v>
      </c>
      <c r="AU19" s="26">
        <v>3.0911882348470368</v>
      </c>
      <c r="AV19" s="26">
        <v>3.0477771767784128</v>
      </c>
      <c r="AW19" s="26">
        <v>3.0199999999999996</v>
      </c>
      <c r="AY19" s="24" t="s">
        <v>23</v>
      </c>
      <c r="AZ19" s="25" t="s">
        <v>24</v>
      </c>
      <c r="BA19" s="26"/>
      <c r="BB19" s="26"/>
      <c r="BC19" s="26"/>
      <c r="BD19" s="26"/>
      <c r="BE19" s="26"/>
      <c r="BF19" s="26">
        <v>-1.82</v>
      </c>
      <c r="BG19" s="26">
        <v>-1.7021805189558759</v>
      </c>
      <c r="BH19" s="26">
        <v>-2.9294730960239934</v>
      </c>
      <c r="BI19" s="26">
        <v>-2.7302427688025017</v>
      </c>
      <c r="BJ19" s="26">
        <v>-2.6841239777791941</v>
      </c>
      <c r="BK19" s="26">
        <v>-2.5739154950494028</v>
      </c>
      <c r="BL19" s="26">
        <v>-2.4211883748485845</v>
      </c>
      <c r="BM19" s="26">
        <v>-2.2341948343786528</v>
      </c>
      <c r="BN19" s="26">
        <v>-2.0223504202407616</v>
      </c>
      <c r="BP19" s="24" t="s">
        <v>23</v>
      </c>
      <c r="BQ19" s="25" t="s">
        <v>24</v>
      </c>
      <c r="BR19" s="26"/>
      <c r="BS19" s="26"/>
      <c r="BT19" s="26"/>
      <c r="BU19" s="26"/>
      <c r="BV19" s="26"/>
      <c r="BW19" s="26">
        <v>-1.82</v>
      </c>
      <c r="BX19" s="26">
        <v>-1.7021805189558759</v>
      </c>
      <c r="BY19" s="26">
        <v>-2.98</v>
      </c>
      <c r="BZ19" s="26">
        <v>-2.81</v>
      </c>
      <c r="CA19" s="26">
        <v>-2.78</v>
      </c>
      <c r="CB19" s="26"/>
      <c r="CC19" s="26"/>
      <c r="CD19" s="26"/>
      <c r="CE19" s="26"/>
      <c r="CG19" s="24" t="s">
        <v>23</v>
      </c>
      <c r="CH19" s="25" t="s">
        <v>24</v>
      </c>
      <c r="CI19" s="26"/>
      <c r="CJ19" s="26"/>
      <c r="CK19" s="26"/>
      <c r="CL19" s="26"/>
      <c r="CM19" s="26"/>
      <c r="CN19" s="26">
        <v>-1.82</v>
      </c>
      <c r="CO19" s="26">
        <v>-1.6</v>
      </c>
      <c r="CP19" s="26">
        <v>-2.98</v>
      </c>
      <c r="CQ19" s="26">
        <v>-2.76</v>
      </c>
      <c r="CR19" s="26">
        <v>-2.73</v>
      </c>
      <c r="CS19" s="26">
        <v>-2.6553100874075231</v>
      </c>
      <c r="CT19" s="26">
        <v>-2.5005998842989476</v>
      </c>
      <c r="CU19" s="26">
        <v>-2.3505087307713106</v>
      </c>
      <c r="CV19" s="26">
        <v>-2.2158731786473469</v>
      </c>
      <c r="CX19" s="24" t="s">
        <v>23</v>
      </c>
      <c r="CY19" s="25" t="s">
        <v>24</v>
      </c>
      <c r="CZ19" s="26"/>
      <c r="DA19" s="26"/>
      <c r="DB19" s="26"/>
      <c r="DC19" s="26"/>
      <c r="DD19" s="26"/>
      <c r="DE19" s="26">
        <v>-1.82</v>
      </c>
      <c r="DF19" s="26">
        <v>-1.6</v>
      </c>
      <c r="DG19" s="26">
        <v>-2.98</v>
      </c>
      <c r="DH19" s="26">
        <v>-2.7647370408506853</v>
      </c>
      <c r="DI19" s="26">
        <v>-3.0124095628098932</v>
      </c>
      <c r="DJ19" s="26">
        <v>-2.8506165664976031</v>
      </c>
      <c r="DK19" s="26">
        <v>-2.7544831313610292</v>
      </c>
      <c r="DL19" s="26">
        <v>-2.6333911630657609</v>
      </c>
      <c r="DM19" s="26">
        <v>-2.5207594386451238</v>
      </c>
      <c r="DO19" s="24" t="s">
        <v>23</v>
      </c>
      <c r="DP19" s="25" t="s">
        <v>24</v>
      </c>
      <c r="DQ19" s="26"/>
      <c r="DR19" s="26"/>
      <c r="DS19" s="26"/>
      <c r="DT19" s="26"/>
      <c r="DU19" s="26"/>
      <c r="DV19" s="26">
        <v>-1.82</v>
      </c>
      <c r="DW19" s="26">
        <v>-1.6</v>
      </c>
      <c r="DX19" s="26">
        <v>-2.98</v>
      </c>
      <c r="DY19" s="26">
        <v>-2.91</v>
      </c>
      <c r="DZ19" s="26">
        <v>-2.9</v>
      </c>
      <c r="EA19" s="26">
        <v>-2.75</v>
      </c>
      <c r="EB19" s="26">
        <v>-2.59</v>
      </c>
      <c r="EC19" s="26">
        <v>-2.42</v>
      </c>
      <c r="ED19" s="26">
        <v>-2.27</v>
      </c>
      <c r="EF19" s="24" t="s">
        <v>23</v>
      </c>
      <c r="EG19" s="25" t="s">
        <v>24</v>
      </c>
      <c r="EH19" s="26"/>
      <c r="EI19" s="26"/>
      <c r="EJ19" s="26"/>
      <c r="EK19" s="26"/>
      <c r="EL19" s="26"/>
      <c r="EM19" s="26">
        <v>-1.82</v>
      </c>
      <c r="EN19" s="26">
        <v>-1.6</v>
      </c>
      <c r="EO19" s="26">
        <v>-2.98</v>
      </c>
      <c r="EP19" s="26">
        <v>-2.91</v>
      </c>
      <c r="EQ19" s="26">
        <v>-2.87</v>
      </c>
      <c r="ER19" s="26">
        <v>-2.716908739222617</v>
      </c>
      <c r="ES19" s="26">
        <v>-2.5679892109857563</v>
      </c>
      <c r="ET19" s="26">
        <v>-2.3971444837502309</v>
      </c>
      <c r="EU19" s="26">
        <v>-2.2555039250501228</v>
      </c>
      <c r="EW19" s="24" t="s">
        <v>23</v>
      </c>
      <c r="EX19" s="25" t="s">
        <v>24</v>
      </c>
      <c r="EY19" s="26"/>
      <c r="EZ19" s="26"/>
      <c r="FA19" s="26"/>
      <c r="FB19" s="26"/>
      <c r="FC19" s="26"/>
      <c r="FD19" s="26">
        <v>-1.82</v>
      </c>
      <c r="FE19" s="26">
        <v>-1.6</v>
      </c>
      <c r="FF19" s="26">
        <v>-2.98</v>
      </c>
      <c r="FG19" s="26">
        <v>-2.77</v>
      </c>
      <c r="FH19" s="26">
        <v>-2.86</v>
      </c>
      <c r="FI19" s="26">
        <v>-2.71</v>
      </c>
      <c r="FJ19" s="26"/>
      <c r="FK19" s="26"/>
      <c r="FL19" s="26"/>
      <c r="FN19" s="24" t="s">
        <v>23</v>
      </c>
      <c r="FO19" s="25" t="s">
        <v>24</v>
      </c>
      <c r="FP19" s="26"/>
      <c r="FQ19" s="26"/>
      <c r="FR19" s="26"/>
      <c r="FS19" s="26"/>
      <c r="FT19" s="26"/>
      <c r="FU19" s="26">
        <v>-1.82</v>
      </c>
      <c r="FV19" s="26">
        <v>-1.5935917904530494</v>
      </c>
      <c r="FW19" s="26">
        <v>-2.9251409482508395</v>
      </c>
      <c r="FX19" s="26">
        <v>-2.7273659605721963</v>
      </c>
      <c r="FY19" s="26">
        <v>-2.6495702810746118</v>
      </c>
      <c r="FZ19" s="26">
        <v>-2.7184357516362554</v>
      </c>
      <c r="GA19" s="26">
        <v>-2.5796693813264731</v>
      </c>
      <c r="GB19" s="26">
        <v>-2.4146012092514284</v>
      </c>
      <c r="GC19" s="26">
        <v>-2.2791110242302781</v>
      </c>
      <c r="GE19" s="24" t="s">
        <v>23</v>
      </c>
      <c r="GF19" s="25" t="s">
        <v>24</v>
      </c>
      <c r="GG19" s="26"/>
      <c r="GH19" s="26"/>
      <c r="GI19" s="26"/>
      <c r="GJ19" s="26"/>
      <c r="GK19" s="26"/>
      <c r="GL19" s="26">
        <v>-1.82</v>
      </c>
      <c r="GM19" s="26">
        <v>-1.6035917904530494</v>
      </c>
      <c r="GN19" s="26">
        <v>-2.9251409482508395</v>
      </c>
      <c r="GO19" s="26">
        <v>-2.7274615766744024</v>
      </c>
      <c r="GP19" s="26">
        <v>-2.6954593306022101</v>
      </c>
      <c r="GQ19" s="26">
        <v>-2.7423898530786248</v>
      </c>
      <c r="GR19" s="26">
        <v>-2.616886119996984</v>
      </c>
      <c r="GS19" s="26">
        <v>-2.4897864596003076</v>
      </c>
      <c r="GT19" s="26">
        <v>-2.406736260152865</v>
      </c>
      <c r="GV19" s="24" t="s">
        <v>23</v>
      </c>
      <c r="GW19" s="25" t="s">
        <v>24</v>
      </c>
      <c r="GX19" s="26"/>
      <c r="GY19" s="26"/>
      <c r="GZ19" s="26"/>
      <c r="HA19" s="26"/>
      <c r="HB19" s="26"/>
      <c r="HC19" s="26">
        <v>-1.82</v>
      </c>
      <c r="HD19" s="26">
        <v>-1.6035917904530494</v>
      </c>
      <c r="HE19" s="26">
        <v>-2.94</v>
      </c>
      <c r="HF19" s="26">
        <v>-2.7156173510626704</v>
      </c>
      <c r="HG19" s="26">
        <v>-2.6567090453477205</v>
      </c>
      <c r="HH19" s="26">
        <v>-2.699158813047855</v>
      </c>
      <c r="HI19" s="26">
        <v>-2.6091744368591816</v>
      </c>
      <c r="HJ19" s="26">
        <v>-2.4797068792377255</v>
      </c>
      <c r="HK19" s="26">
        <v>-2.3843287298831535</v>
      </c>
      <c r="HM19" s="24" t="s">
        <v>23</v>
      </c>
      <c r="HN19" s="25" t="s">
        <v>24</v>
      </c>
      <c r="HO19" s="26"/>
      <c r="HP19" s="26"/>
      <c r="HQ19" s="26"/>
      <c r="HR19" s="26"/>
      <c r="HS19" s="26"/>
      <c r="HT19" s="26">
        <v>-1.82</v>
      </c>
      <c r="HU19" s="26">
        <v>-1.6035917904530494</v>
      </c>
      <c r="HV19" s="26">
        <v>-2.94</v>
      </c>
      <c r="HW19" s="26">
        <v>-2.7156173510626704</v>
      </c>
      <c r="HX19" s="26">
        <v>-2.6921126691320749</v>
      </c>
      <c r="HY19" s="26">
        <v>-2.6930191196368418</v>
      </c>
      <c r="HZ19" s="26">
        <v>-2.5945130281169715</v>
      </c>
      <c r="IA19" s="26">
        <v>-2.4596781402189301</v>
      </c>
      <c r="IB19" s="26">
        <v>-2.3623416427543273</v>
      </c>
      <c r="ID19" s="24" t="s">
        <v>23</v>
      </c>
      <c r="IE19" s="25" t="s">
        <v>24</v>
      </c>
      <c r="IF19" s="26"/>
      <c r="IG19" s="26"/>
      <c r="IH19" s="26"/>
      <c r="II19" s="26"/>
      <c r="IJ19" s="26"/>
      <c r="IK19" s="26">
        <v>-1.82</v>
      </c>
      <c r="IL19" s="26">
        <v>-1.6035917904530494</v>
      </c>
      <c r="IM19" s="26">
        <v>-2.94</v>
      </c>
      <c r="IN19" s="26">
        <v>-2.7156173510626704</v>
      </c>
      <c r="IO19" s="26">
        <v>-1.28</v>
      </c>
      <c r="IP19" s="26">
        <v>-2.67</v>
      </c>
      <c r="IQ19" s="26"/>
      <c r="IR19" s="26"/>
      <c r="IS19" s="26"/>
      <c r="IT19" s="26"/>
      <c r="IV19" s="24" t="s">
        <v>23</v>
      </c>
      <c r="IW19" s="25" t="s">
        <v>24</v>
      </c>
      <c r="IX19" s="26"/>
      <c r="IY19" s="26"/>
      <c r="IZ19" s="26"/>
      <c r="JA19" s="26"/>
      <c r="JB19" s="26"/>
      <c r="JC19" s="26">
        <v>-1.82</v>
      </c>
      <c r="JD19" s="26">
        <v>-1.6035917904530494</v>
      </c>
      <c r="JE19" s="26">
        <v>-2.94</v>
      </c>
      <c r="JF19" s="26">
        <v>-2.7156173510626704</v>
      </c>
      <c r="JG19" s="26">
        <v>-1.28</v>
      </c>
      <c r="JH19" s="26">
        <v>-2.67</v>
      </c>
      <c r="JI19" s="26"/>
      <c r="JJ19" s="26"/>
      <c r="JK19" s="26"/>
      <c r="JL19" s="26"/>
      <c r="JN19" s="24" t="s">
        <v>23</v>
      </c>
      <c r="JO19" s="25" t="s">
        <v>24</v>
      </c>
      <c r="JP19" s="26"/>
      <c r="JQ19" s="26"/>
      <c r="JR19" s="26"/>
      <c r="JS19" s="26"/>
      <c r="JT19" s="26"/>
      <c r="JU19" s="26">
        <v>-1.82</v>
      </c>
      <c r="JV19" s="26">
        <v>-1.6035917904530494</v>
      </c>
      <c r="JW19" s="26">
        <v>-2.94</v>
      </c>
      <c r="JX19" s="26">
        <v>-2.7156173510626704</v>
      </c>
      <c r="JY19" s="26">
        <v>-1.28</v>
      </c>
      <c r="JZ19" s="26">
        <v>-2.67</v>
      </c>
      <c r="KA19" s="26"/>
      <c r="KB19" s="26"/>
      <c r="KC19" s="26"/>
      <c r="KD19" s="26"/>
      <c r="KF19" s="24" t="s">
        <v>23</v>
      </c>
      <c r="KG19" s="25" t="s">
        <v>24</v>
      </c>
      <c r="KH19" s="26"/>
      <c r="KI19" s="26"/>
      <c r="KJ19" s="26"/>
      <c r="KK19" s="26"/>
      <c r="KL19" s="26"/>
      <c r="KM19" s="26">
        <v>-1.82</v>
      </c>
      <c r="KN19" s="26">
        <v>-1.6035917904530494</v>
      </c>
      <c r="KO19" s="26">
        <v>-2.94</v>
      </c>
      <c r="KP19" s="26">
        <v>-2.7156173510626704</v>
      </c>
      <c r="KQ19" s="26">
        <v>-1.28</v>
      </c>
      <c r="KR19" s="26">
        <v>-2.67</v>
      </c>
      <c r="KS19" s="26"/>
      <c r="KT19" s="26"/>
      <c r="KU19" s="26"/>
      <c r="KV19" s="26"/>
      <c r="KX19" s="24" t="s">
        <v>23</v>
      </c>
      <c r="KY19" s="25" t="s">
        <v>24</v>
      </c>
      <c r="KZ19" s="26"/>
      <c r="LA19" s="26"/>
      <c r="LB19" s="26"/>
      <c r="LC19" s="26"/>
      <c r="LD19" s="26"/>
      <c r="LE19" s="26">
        <v>-1.82</v>
      </c>
      <c r="LF19" s="26">
        <v>-1.6035917904530494</v>
      </c>
      <c r="LG19" s="26">
        <v>-2.94</v>
      </c>
      <c r="LH19" s="26">
        <v>-2.7156173510626704</v>
      </c>
      <c r="LI19" s="26">
        <v>-1.71</v>
      </c>
      <c r="LJ19" s="26">
        <v>-2.78</v>
      </c>
      <c r="LK19" s="26"/>
      <c r="LL19" s="26"/>
      <c r="LM19" s="26"/>
      <c r="LN19" s="26"/>
      <c r="LP19" s="24" t="s">
        <v>23</v>
      </c>
      <c r="LQ19" s="25" t="s">
        <v>24</v>
      </c>
      <c r="LR19" s="26"/>
      <c r="LS19" s="26"/>
      <c r="LT19" s="26"/>
      <c r="LU19" s="26"/>
      <c r="LV19" s="26"/>
      <c r="LW19" s="26">
        <v>-1.82</v>
      </c>
      <c r="LX19" s="26">
        <v>-1.6035917904530494</v>
      </c>
      <c r="LY19" s="26">
        <v>-2.94</v>
      </c>
      <c r="LZ19" s="26">
        <v>-2.7156173510626704</v>
      </c>
      <c r="MA19" s="26">
        <v>-0.96</v>
      </c>
      <c r="MB19" s="26">
        <v>-1.26</v>
      </c>
      <c r="MC19" s="26"/>
      <c r="MD19" s="26"/>
      <c r="ME19" s="26"/>
      <c r="MF19" s="26"/>
      <c r="MH19" s="24" t="s">
        <v>23</v>
      </c>
      <c r="MI19" s="25" t="s">
        <v>24</v>
      </c>
      <c r="MJ19" s="26"/>
      <c r="MK19" s="26"/>
      <c r="ML19" s="26"/>
      <c r="MM19" s="26"/>
      <c r="MN19" s="26"/>
      <c r="MO19" s="26">
        <v>-1.82</v>
      </c>
      <c r="MP19" s="26">
        <v>-1.6035917904530494</v>
      </c>
      <c r="MQ19" s="26">
        <v>-2.94</v>
      </c>
      <c r="MR19" s="26">
        <v>-2.7156173510626704</v>
      </c>
      <c r="MS19" s="26">
        <v>-1.71</v>
      </c>
      <c r="MT19" s="26">
        <v>-2.8126035233465108</v>
      </c>
      <c r="MU19" s="26">
        <v>-2.6864069843980638</v>
      </c>
      <c r="MV19" s="26">
        <v>-2.5498082163147751</v>
      </c>
      <c r="MW19" s="26">
        <v>-2.4393650300406482</v>
      </c>
      <c r="MX19" s="26">
        <v>-2.331916040568291</v>
      </c>
      <c r="MZ19" s="24" t="s">
        <v>23</v>
      </c>
      <c r="NA19" s="25" t="s">
        <v>24</v>
      </c>
      <c r="NB19" s="26"/>
      <c r="NC19" s="26"/>
      <c r="ND19" s="26"/>
      <c r="NE19" s="26"/>
      <c r="NF19" s="26"/>
      <c r="NG19" s="26">
        <v>-1.82</v>
      </c>
      <c r="NH19" s="26">
        <v>-1.6035917904530494</v>
      </c>
      <c r="NI19" s="26">
        <v>-2.94</v>
      </c>
      <c r="NJ19" s="26">
        <v>-2.7156173510626704</v>
      </c>
      <c r="NK19" s="26">
        <v>-1.71</v>
      </c>
      <c r="NL19" s="26">
        <v>-2.8793631736474379</v>
      </c>
      <c r="NM19" s="26">
        <v>-2.7628749299850841</v>
      </c>
      <c r="NN19" s="26">
        <v>-2.631249014923124</v>
      </c>
      <c r="NO19" s="26">
        <v>-2.515360725434193</v>
      </c>
      <c r="NP19" s="26">
        <v>-2.4030179300831942</v>
      </c>
      <c r="NR19" s="24" t="s">
        <v>23</v>
      </c>
      <c r="NS19" s="25" t="s">
        <v>24</v>
      </c>
      <c r="NT19" s="26"/>
      <c r="NU19" s="26"/>
      <c r="NV19" s="26"/>
      <c r="NW19" s="26"/>
      <c r="NX19" s="26"/>
      <c r="NY19" s="26">
        <v>-1.82</v>
      </c>
      <c r="NZ19" s="26">
        <v>-1.6035917904530494</v>
      </c>
      <c r="OA19" s="26">
        <v>-2.94</v>
      </c>
      <c r="OB19" s="26">
        <v>-2.7156173510626704</v>
      </c>
      <c r="OC19" s="26">
        <v>-1.71</v>
      </c>
      <c r="OD19" s="26">
        <v>-2.9387525480123959</v>
      </c>
      <c r="OE19" s="26">
        <v>-2.8206398553006213</v>
      </c>
      <c r="OF19" s="26">
        <v>-2.6892492130591763</v>
      </c>
      <c r="OG19" s="26">
        <v>-2.5844664590936492</v>
      </c>
      <c r="OH19" s="26">
        <v>-2.464967471733893</v>
      </c>
      <c r="OJ19" s="24" t="s">
        <v>23</v>
      </c>
      <c r="OK19" s="25" t="s">
        <v>24</v>
      </c>
      <c r="OL19" s="26"/>
      <c r="OM19" s="26"/>
      <c r="ON19" s="26"/>
      <c r="OO19" s="26"/>
      <c r="OP19" s="26"/>
      <c r="OQ19" s="26">
        <v>-1.82</v>
      </c>
      <c r="OR19" s="26">
        <v>-1.6035917904530494</v>
      </c>
      <c r="OS19" s="26">
        <v>-2.94</v>
      </c>
      <c r="OT19" s="26">
        <v>-2.7156173510626704</v>
      </c>
      <c r="OU19" s="26">
        <v>-1.71</v>
      </c>
      <c r="OV19" s="26">
        <v>-2.9387525480123959</v>
      </c>
      <c r="OW19" s="26"/>
      <c r="OX19" s="26"/>
      <c r="OY19" s="26"/>
      <c r="OZ19" s="26"/>
      <c r="PB19" s="24" t="s">
        <v>23</v>
      </c>
      <c r="PC19" s="25" t="s">
        <v>24</v>
      </c>
      <c r="PD19" s="26"/>
      <c r="PE19" s="26"/>
      <c r="PF19" s="26"/>
      <c r="PG19" s="26"/>
      <c r="PH19" s="26"/>
      <c r="PI19" s="26">
        <v>-1.82</v>
      </c>
      <c r="PJ19" s="26">
        <v>-1.6035917904530494</v>
      </c>
      <c r="PK19" s="26">
        <v>-2.94</v>
      </c>
      <c r="PL19" s="26">
        <v>-2.7156173510626704</v>
      </c>
      <c r="PM19" s="26">
        <v>-1.71</v>
      </c>
      <c r="PN19" s="26">
        <v>-2.9387525480123959</v>
      </c>
      <c r="PO19" s="26"/>
      <c r="PP19" s="26"/>
      <c r="PQ19" s="26"/>
      <c r="PR19" s="26"/>
      <c r="PT19" s="139" t="s">
        <v>23</v>
      </c>
      <c r="PU19" s="140" t="s">
        <v>24</v>
      </c>
      <c r="PV19" s="141"/>
      <c r="PW19" s="141"/>
      <c r="PX19" s="141"/>
      <c r="PY19" s="141"/>
      <c r="PZ19" s="141"/>
      <c r="QA19" s="141">
        <v>-1.82</v>
      </c>
      <c r="QB19" s="141">
        <v>-1.6035917904530494</v>
      </c>
      <c r="QC19" s="141">
        <v>-2.94</v>
      </c>
      <c r="QD19" s="141">
        <v>-2.71</v>
      </c>
      <c r="QE19" s="141">
        <v>-0.82</v>
      </c>
      <c r="QF19" s="141">
        <v>-1.26</v>
      </c>
      <c r="QG19" s="141">
        <v>-2.1</v>
      </c>
      <c r="QH19" s="141">
        <v>-1.9197613611264128</v>
      </c>
      <c r="QI19" s="141">
        <v>-1.8990878078285554</v>
      </c>
      <c r="QJ19" s="141">
        <v>-1.871311419496299</v>
      </c>
      <c r="QL19" s="24" t="s">
        <v>23</v>
      </c>
      <c r="QM19" s="25" t="s">
        <v>24</v>
      </c>
      <c r="QN19" s="26"/>
      <c r="QO19" s="26"/>
      <c r="QP19" s="26"/>
      <c r="QQ19" s="26"/>
      <c r="QR19" s="26"/>
      <c r="QS19" s="26">
        <v>-1.82</v>
      </c>
      <c r="QT19" s="26">
        <v>-1.6035917904530494</v>
      </c>
      <c r="QU19" s="26">
        <v>-2.94</v>
      </c>
      <c r="QV19" s="26">
        <v>-2.71</v>
      </c>
      <c r="QW19" s="26">
        <v>-0.49</v>
      </c>
      <c r="QX19" s="26">
        <v>-0.7</v>
      </c>
      <c r="QY19" s="26">
        <v>-1.83</v>
      </c>
      <c r="QZ19" s="26"/>
      <c r="RA19" s="26"/>
      <c r="RB19" s="26"/>
      <c r="RD19" s="24" t="s">
        <v>23</v>
      </c>
      <c r="RE19" s="25" t="s">
        <v>24</v>
      </c>
      <c r="RF19" s="26"/>
      <c r="RG19" s="26"/>
      <c r="RH19" s="26"/>
      <c r="RI19" s="26"/>
      <c r="RJ19" s="26"/>
      <c r="RK19" s="26">
        <v>-1.82</v>
      </c>
      <c r="RL19" s="26">
        <v>-1.6035917904530494</v>
      </c>
      <c r="RM19" s="26">
        <v>-2.94</v>
      </c>
      <c r="RN19" s="26">
        <v>-2.7156173510626704</v>
      </c>
      <c r="RO19" s="26">
        <v>-1.71</v>
      </c>
      <c r="RP19" s="26">
        <v>-2.75</v>
      </c>
      <c r="RQ19" s="26">
        <v>-2.792474209567787</v>
      </c>
      <c r="RR19" s="26">
        <v>-2.6882776810670643</v>
      </c>
      <c r="RS19" s="26">
        <v>-2.6177818247515567</v>
      </c>
      <c r="RT19" s="26">
        <v>-2.5390391219593011</v>
      </c>
      <c r="RV19" s="24" t="s">
        <v>23</v>
      </c>
      <c r="RW19" s="25" t="s">
        <v>24</v>
      </c>
      <c r="RX19" s="26"/>
      <c r="RY19" s="26"/>
      <c r="RZ19" s="26"/>
      <c r="SA19" s="26"/>
      <c r="SB19" s="26"/>
      <c r="SC19" s="26">
        <v>-1.82</v>
      </c>
      <c r="SD19" s="26">
        <v>-1.6035917904530494</v>
      </c>
      <c r="SE19" s="26">
        <v>-2.94</v>
      </c>
      <c r="SF19" s="26">
        <v>-2.7156173510626704</v>
      </c>
      <c r="SG19" s="26">
        <v>-1.71</v>
      </c>
      <c r="SH19" s="26">
        <v>-2.75</v>
      </c>
      <c r="SI19" s="26"/>
      <c r="SJ19" s="26"/>
      <c r="SK19" s="26"/>
      <c r="SL19" s="26"/>
      <c r="SN19" s="24" t="s">
        <v>23</v>
      </c>
      <c r="SO19" s="25" t="s">
        <v>24</v>
      </c>
      <c r="SP19" s="26"/>
      <c r="SQ19" s="26"/>
      <c r="SR19" s="26"/>
      <c r="SS19" s="26"/>
      <c r="ST19" s="26"/>
      <c r="SU19" s="26">
        <v>-1.82</v>
      </c>
      <c r="SV19" s="26">
        <v>-1.6035917904530494</v>
      </c>
      <c r="SW19" s="26">
        <v>-2.94</v>
      </c>
      <c r="SX19" s="26">
        <v>-2.71</v>
      </c>
      <c r="SY19" s="26">
        <v>-0.42440593007297689</v>
      </c>
      <c r="SZ19" s="26">
        <v>-1.3026061239687274</v>
      </c>
      <c r="TA19" s="26">
        <v>-1.64</v>
      </c>
      <c r="TB19" s="26">
        <v>-1.9316631275501688</v>
      </c>
      <c r="TC19" s="26">
        <v>-1.9215111944076306</v>
      </c>
      <c r="TD19" s="26">
        <v>-1.8637958614655206</v>
      </c>
      <c r="TF19" s="24" t="s">
        <v>23</v>
      </c>
      <c r="TG19" s="25" t="s">
        <v>24</v>
      </c>
      <c r="TH19" s="26"/>
      <c r="TI19" s="26"/>
      <c r="TJ19" s="26"/>
      <c r="TK19" s="26"/>
      <c r="TL19" s="26"/>
      <c r="TM19" s="26">
        <v>-1.82</v>
      </c>
      <c r="TN19" s="26">
        <v>-1.6035917904530494</v>
      </c>
      <c r="TO19" s="26">
        <v>-2.94</v>
      </c>
      <c r="TP19" s="26">
        <v>-2.71</v>
      </c>
      <c r="TQ19" s="26">
        <v>-0.42440593007297689</v>
      </c>
      <c r="TR19" s="26">
        <v>-1.3026061239687274</v>
      </c>
      <c r="TS19" s="26">
        <v>-1.64</v>
      </c>
      <c r="TT19" s="26">
        <v>-1.9316631275501688</v>
      </c>
      <c r="TU19" s="26">
        <v>-1.9215111944076306</v>
      </c>
      <c r="TV19" s="26">
        <v>-1.8637958614655206</v>
      </c>
      <c r="TX19" s="24" t="s">
        <v>23</v>
      </c>
      <c r="TY19" s="25" t="s">
        <v>24</v>
      </c>
      <c r="TZ19" s="26"/>
      <c r="UA19" s="26"/>
      <c r="UB19" s="26"/>
      <c r="UC19" s="26"/>
      <c r="UD19" s="26"/>
      <c r="UE19" s="26">
        <v>-1.82</v>
      </c>
      <c r="UF19" s="26">
        <v>-1.6035917904530494</v>
      </c>
      <c r="UG19" s="26">
        <v>-2.94</v>
      </c>
      <c r="UH19" s="26">
        <v>-2.71</v>
      </c>
      <c r="UI19" s="26">
        <v>-0.42440593007297689</v>
      </c>
      <c r="UJ19" s="26">
        <v>-0.39</v>
      </c>
      <c r="UK19" s="26">
        <v>-1.62</v>
      </c>
      <c r="UL19" s="26">
        <v>-1.94</v>
      </c>
      <c r="UM19" s="26">
        <v>-2</v>
      </c>
      <c r="UN19" s="26">
        <v>-1.91</v>
      </c>
      <c r="UO19" s="26">
        <v>-1.89</v>
      </c>
      <c r="UQ19" s="24" t="s">
        <v>23</v>
      </c>
      <c r="UR19" s="25" t="s">
        <v>24</v>
      </c>
      <c r="US19" s="26"/>
      <c r="UT19" s="26"/>
      <c r="UU19" s="26"/>
      <c r="UV19" s="26"/>
      <c r="UW19" s="26"/>
      <c r="UX19" s="26">
        <v>-1.82</v>
      </c>
      <c r="UY19" s="26">
        <v>-1.6035917904530494</v>
      </c>
      <c r="UZ19" s="26">
        <v>-2.94</v>
      </c>
      <c r="VA19" s="26">
        <v>-2.71</v>
      </c>
      <c r="VB19" s="26">
        <v>-0.42440593007297689</v>
      </c>
      <c r="VC19" s="26">
        <v>-0.38</v>
      </c>
      <c r="VD19" s="26">
        <v>-1.59</v>
      </c>
      <c r="VE19" s="26">
        <v>-1.92</v>
      </c>
      <c r="VF19" s="26">
        <v>-1.98</v>
      </c>
      <c r="VG19" s="26">
        <v>-1.88</v>
      </c>
      <c r="VH19" s="26">
        <v>-1.86</v>
      </c>
      <c r="VJ19" s="195" t="s">
        <v>23</v>
      </c>
      <c r="VK19" s="196" t="s">
        <v>24</v>
      </c>
      <c r="VL19" s="26"/>
      <c r="VM19" s="26"/>
      <c r="VN19" s="26"/>
      <c r="VO19" s="26"/>
      <c r="VP19" s="26"/>
      <c r="VQ19" s="26">
        <v>-1.82</v>
      </c>
      <c r="VR19" s="26">
        <v>-1.6035917904530494</v>
      </c>
      <c r="VS19" s="26">
        <v>-2.94</v>
      </c>
      <c r="VT19" s="26">
        <v>-2.71</v>
      </c>
      <c r="VU19" s="26">
        <v>-0.42440593007297689</v>
      </c>
      <c r="VV19" s="26">
        <v>-0.1</v>
      </c>
      <c r="VW19" s="26">
        <v>-1.53</v>
      </c>
      <c r="VX19" s="26">
        <v>-1.92</v>
      </c>
      <c r="VY19" s="26">
        <v>-1.9808184575729095</v>
      </c>
      <c r="VZ19" s="26">
        <v>-1.8755062072866642</v>
      </c>
      <c r="WA19" s="26">
        <v>-1.7874430461654538</v>
      </c>
      <c r="WC19" s="195" t="s">
        <v>23</v>
      </c>
      <c r="WD19" s="196" t="s">
        <v>24</v>
      </c>
      <c r="WE19" s="26"/>
      <c r="WF19" s="26"/>
      <c r="WG19" s="26"/>
      <c r="WH19" s="26"/>
      <c r="WI19" s="26"/>
      <c r="WJ19" s="26">
        <v>-1.82</v>
      </c>
      <c r="WK19" s="26">
        <v>-1.6035917904530494</v>
      </c>
      <c r="WL19" s="26">
        <v>-2.94</v>
      </c>
      <c r="WM19" s="26">
        <v>-2.71</v>
      </c>
      <c r="WN19" s="26">
        <v>-0.42440593007297689</v>
      </c>
      <c r="WO19" s="26">
        <v>0.31398043786712643</v>
      </c>
      <c r="WP19" s="26">
        <v>-1.39660639340051</v>
      </c>
      <c r="WQ19" s="26">
        <v>-1.9188180103787467</v>
      </c>
      <c r="WR19" s="26">
        <v>-1.9808184575729095</v>
      </c>
      <c r="WS19" s="26">
        <v>-1.8755062072866642</v>
      </c>
      <c r="WT19" s="211">
        <v>-1.7874430461654538</v>
      </c>
      <c r="WU19" s="103"/>
      <c r="WW19" s="64">
        <v>2023</v>
      </c>
      <c r="WX19" s="64">
        <v>2024</v>
      </c>
      <c r="WY19" s="64">
        <v>2025</v>
      </c>
      <c r="WZ19" s="64">
        <v>2026</v>
      </c>
      <c r="XA19" s="99"/>
      <c r="XB19" s="195" t="s">
        <v>23</v>
      </c>
      <c r="XC19" s="196" t="s">
        <v>24</v>
      </c>
      <c r="XD19" s="26"/>
      <c r="XE19" s="26"/>
      <c r="XF19" s="26"/>
      <c r="XG19" s="26"/>
      <c r="XH19" s="26"/>
      <c r="XI19" s="26">
        <v>-1.82</v>
      </c>
      <c r="XJ19" s="26">
        <v>-1.6035917904530494</v>
      </c>
      <c r="XK19" s="26">
        <v>-2.94</v>
      </c>
      <c r="XL19" s="26">
        <v>-2.71</v>
      </c>
      <c r="XM19" s="26">
        <v>-0.42</v>
      </c>
      <c r="XN19" s="26">
        <v>0.31398043786712643</v>
      </c>
      <c r="XO19" s="26">
        <v>-1.39660639340051</v>
      </c>
      <c r="XP19" s="26">
        <v>-1.9188180103787467</v>
      </c>
      <c r="XQ19" s="26">
        <v>-1.9808184575729095</v>
      </c>
      <c r="XR19" s="26">
        <v>-1.8755062072866642</v>
      </c>
      <c r="XS19" s="211">
        <v>-1.7874430461654538</v>
      </c>
      <c r="XU19" s="195" t="s">
        <v>23</v>
      </c>
      <c r="XV19" s="196" t="s">
        <v>24</v>
      </c>
      <c r="XW19" s="26"/>
      <c r="XX19" s="26"/>
      <c r="XY19" s="26"/>
      <c r="XZ19" s="26"/>
      <c r="YA19" s="26"/>
      <c r="YB19" s="26">
        <v>-1.82</v>
      </c>
      <c r="YC19" s="26">
        <v>-1.6035917904530494</v>
      </c>
      <c r="YD19" s="26">
        <v>-2.94</v>
      </c>
      <c r="YE19" s="26">
        <v>-2.71</v>
      </c>
      <c r="YF19" s="26">
        <v>-0.42</v>
      </c>
      <c r="YG19" s="26">
        <v>0.31398043786712643</v>
      </c>
      <c r="YH19" s="26">
        <v>-1.39660639340051</v>
      </c>
      <c r="YI19" s="26">
        <v>-1.9188180103787467</v>
      </c>
      <c r="YJ19" s="26">
        <v>-1.9808184575729095</v>
      </c>
      <c r="YK19" s="26">
        <v>-1.8755062072866642</v>
      </c>
      <c r="YL19" s="211">
        <v>-1.7874430461654538</v>
      </c>
      <c r="YN19" s="195" t="s">
        <v>23</v>
      </c>
      <c r="YO19" s="196" t="s">
        <v>24</v>
      </c>
      <c r="YP19" s="26"/>
      <c r="YQ19" s="26"/>
      <c r="YR19" s="26"/>
      <c r="YS19" s="26"/>
      <c r="YT19" s="26"/>
      <c r="YU19" s="26">
        <v>-1.82</v>
      </c>
      <c r="YV19" s="26">
        <v>-1.6035917904530494</v>
      </c>
      <c r="YW19" s="26">
        <v>-2.94</v>
      </c>
      <c r="YX19" s="26">
        <v>-2.71</v>
      </c>
      <c r="YY19" s="26">
        <v>-0.42878335930119327</v>
      </c>
      <c r="YZ19" s="26">
        <v>0.2814378772776544</v>
      </c>
      <c r="ZA19" s="26">
        <v>-1.4965346609368448</v>
      </c>
      <c r="ZB19" s="26">
        <v>-1.9188180103787467</v>
      </c>
      <c r="ZC19" s="26">
        <v>-1.9808184575729095</v>
      </c>
      <c r="ZD19" s="26">
        <v>-1.8755062072866642</v>
      </c>
      <c r="ZE19" s="211">
        <v>-1.7874430461654538</v>
      </c>
      <c r="ZK19" s="195" t="s">
        <v>23</v>
      </c>
      <c r="ZL19" s="196" t="s">
        <v>24</v>
      </c>
      <c r="ZM19" s="26"/>
      <c r="ZN19" s="26"/>
      <c r="ZO19" s="26"/>
      <c r="ZP19" s="26"/>
      <c r="ZQ19" s="26"/>
      <c r="ZR19" s="26">
        <v>-1.82</v>
      </c>
      <c r="ZS19" s="26">
        <v>-1.6035917904530494</v>
      </c>
      <c r="ZT19" s="26">
        <v>-2.94</v>
      </c>
      <c r="ZU19" s="26">
        <v>-2.71</v>
      </c>
      <c r="ZV19" s="26">
        <v>-0.42878335930119327</v>
      </c>
      <c r="ZW19" s="26">
        <v>0.2431876289978914</v>
      </c>
      <c r="ZX19" s="26">
        <v>-1.4968562003035213</v>
      </c>
      <c r="ZY19" s="26">
        <v>-1.9188180103787467</v>
      </c>
      <c r="ZZ19" s="26">
        <v>-1.8003379326122868</v>
      </c>
      <c r="AAA19" s="26">
        <v>-1.7787155097542928</v>
      </c>
      <c r="AAB19" s="211">
        <v>-1.6657282322440032</v>
      </c>
      <c r="AAD19" t="s">
        <v>119</v>
      </c>
      <c r="AAE19">
        <v>-0.42878335930119327</v>
      </c>
      <c r="AAF19">
        <v>0.2431876289978914</v>
      </c>
      <c r="AAG19">
        <v>-1.4968562003035213</v>
      </c>
      <c r="AAH19">
        <v>-1.9188180103787467</v>
      </c>
      <c r="AAJ19" s="195" t="s">
        <v>23</v>
      </c>
      <c r="AAK19" s="196" t="s">
        <v>24</v>
      </c>
      <c r="AAL19" s="26"/>
      <c r="AAM19" s="26"/>
      <c r="AAN19" s="26"/>
      <c r="AAO19" s="26"/>
      <c r="AAP19" s="26"/>
      <c r="AAQ19" s="26">
        <v>-1.82</v>
      </c>
      <c r="AAR19" s="26">
        <v>-1.6035917904530494</v>
      </c>
      <c r="AAS19" s="26">
        <v>-2.94</v>
      </c>
      <c r="AAT19" s="26">
        <v>-2.71</v>
      </c>
      <c r="AAU19" s="26">
        <v>-0.42878335930119327</v>
      </c>
      <c r="AAV19" s="26">
        <v>0.2431876289978914</v>
      </c>
      <c r="AAW19" s="26">
        <v>-1.4968562003035213</v>
      </c>
      <c r="AAX19" s="26">
        <v>-1.9188180103787467</v>
      </c>
      <c r="AAY19" s="26">
        <v>-1.8003379326122868</v>
      </c>
      <c r="AAZ19" s="26">
        <v>-1.7787155097542928</v>
      </c>
      <c r="ABA19" s="211">
        <v>-1.6657282322440032</v>
      </c>
      <c r="ABC19" t="s">
        <v>119</v>
      </c>
      <c r="ABD19">
        <v>-0.42878335930119327</v>
      </c>
      <c r="ABE19">
        <v>0.2431876289978914</v>
      </c>
      <c r="ABF19">
        <v>-1.4968562003035213</v>
      </c>
      <c r="ABG19">
        <v>-1.9188180103787467</v>
      </c>
      <c r="ABM19" t="s">
        <v>128</v>
      </c>
      <c r="ABN19" s="195" t="s">
        <v>23</v>
      </c>
      <c r="ABO19" s="196" t="s">
        <v>24</v>
      </c>
      <c r="ABP19" s="26"/>
      <c r="ABQ19" s="26"/>
      <c r="ABR19" s="26"/>
      <c r="ABS19" s="26"/>
      <c r="ABT19" s="26"/>
      <c r="ABU19" s="26">
        <v>-1.82</v>
      </c>
      <c r="ABV19" s="26">
        <v>-1.6035917904530494</v>
      </c>
      <c r="ABW19" s="26">
        <v>-2.94</v>
      </c>
      <c r="ABX19" s="26">
        <v>-2.71</v>
      </c>
      <c r="ABY19" s="26">
        <v>-0.42878335930119327</v>
      </c>
      <c r="ABZ19" s="26">
        <v>0.2431876289978914</v>
      </c>
      <c r="ACA19" s="26">
        <v>-1.4968562003035213</v>
      </c>
      <c r="ACB19" s="26">
        <v>-1.8924999999999998</v>
      </c>
      <c r="ACC19" s="26">
        <v>-1.7814946942077785</v>
      </c>
      <c r="ACD19" s="26">
        <v>-1.737941624068295</v>
      </c>
      <c r="ACE19" s="211">
        <v>-1.6374975495572253</v>
      </c>
      <c r="ACG19" s="195" t="s">
        <v>23</v>
      </c>
      <c r="ACH19" s="196" t="s">
        <v>24</v>
      </c>
      <c r="ACI19" s="26"/>
      <c r="ACJ19" s="26"/>
      <c r="ACK19" s="26"/>
      <c r="ACL19" s="26"/>
      <c r="ACM19" s="26"/>
      <c r="ACN19" s="26">
        <v>-1.82</v>
      </c>
      <c r="ACO19" s="26">
        <v>-1.6035917904530494</v>
      </c>
      <c r="ACP19" s="26">
        <v>-2.94</v>
      </c>
      <c r="ACQ19" s="26">
        <v>-2.71</v>
      </c>
      <c r="ACR19" s="26">
        <v>-0.42878335930119327</v>
      </c>
      <c r="ACS19" s="26">
        <v>0.2431876289978914</v>
      </c>
      <c r="ACT19" s="26">
        <v>-1.4968562003035213</v>
      </c>
      <c r="ACU19" s="26">
        <v>-1.8924999999999998</v>
      </c>
      <c r="ACV19" s="26">
        <v>-1.8003379326122868</v>
      </c>
      <c r="ACW19" s="26">
        <v>-1.7787155097542928</v>
      </c>
      <c r="ACX19" s="211">
        <v>-1.6657282322440032</v>
      </c>
    </row>
    <row r="20" spans="1:778" x14ac:dyDescent="0.3">
      <c r="A20" s="31" t="s">
        <v>20</v>
      </c>
      <c r="B20" s="32" t="s">
        <v>10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6">
        <v>4.75</v>
      </c>
      <c r="I20" s="36">
        <v>4.25</v>
      </c>
      <c r="J20" s="36">
        <v>4.5</v>
      </c>
      <c r="K20" s="36">
        <v>4.5</v>
      </c>
      <c r="L20" s="36">
        <v>4.5</v>
      </c>
      <c r="M20" s="36">
        <v>4.5</v>
      </c>
      <c r="N20" s="36">
        <v>4.5</v>
      </c>
      <c r="O20" s="36">
        <v>4.5</v>
      </c>
      <c r="Q20" s="31" t="s">
        <v>20</v>
      </c>
      <c r="R20" s="32" t="s">
        <v>10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6">
        <v>4.75</v>
      </c>
      <c r="Y20" s="36">
        <v>4.25</v>
      </c>
      <c r="Z20" s="36">
        <v>5.25</v>
      </c>
      <c r="AA20" s="36">
        <v>5.25</v>
      </c>
      <c r="AB20" s="36">
        <v>5.25</v>
      </c>
      <c r="AC20" s="36">
        <v>5.25</v>
      </c>
      <c r="AD20" s="36">
        <v>5.25</v>
      </c>
      <c r="AE20" s="36">
        <v>5.25</v>
      </c>
      <c r="AF20" s="36">
        <v>5.25</v>
      </c>
      <c r="AH20" s="31" t="s">
        <v>20</v>
      </c>
      <c r="AI20" s="32" t="s">
        <v>10</v>
      </c>
      <c r="AJ20" s="35">
        <v>0</v>
      </c>
      <c r="AK20" s="35">
        <v>0</v>
      </c>
      <c r="AL20" s="35">
        <v>0</v>
      </c>
      <c r="AM20" s="35">
        <v>0</v>
      </c>
      <c r="AN20" s="35">
        <v>0</v>
      </c>
      <c r="AO20" s="36">
        <v>4.75</v>
      </c>
      <c r="AP20" s="36">
        <v>4.25</v>
      </c>
      <c r="AQ20" s="36">
        <v>5.25</v>
      </c>
      <c r="AR20" s="36">
        <v>5.25</v>
      </c>
      <c r="AS20" s="36">
        <v>5.25</v>
      </c>
      <c r="AT20" s="36">
        <v>5.25</v>
      </c>
      <c r="AU20" s="36">
        <v>5.25</v>
      </c>
      <c r="AV20" s="36">
        <v>5.25</v>
      </c>
      <c r="AW20" s="36">
        <v>5.25</v>
      </c>
      <c r="AY20" s="24" t="s">
        <v>21</v>
      </c>
      <c r="AZ20" s="25" t="s">
        <v>22</v>
      </c>
      <c r="BA20" s="26">
        <v>-32.13993</v>
      </c>
      <c r="BB20" s="26">
        <v>-33.097650000000002</v>
      </c>
      <c r="BC20" s="26">
        <v>-34.942680000000003</v>
      </c>
      <c r="BD20" s="26">
        <v>-34.467769999999994</v>
      </c>
      <c r="BE20" s="26">
        <v>-30.875309999999967</v>
      </c>
      <c r="BF20" s="26">
        <v>13305.25</v>
      </c>
      <c r="BG20" s="68">
        <v>13380</v>
      </c>
      <c r="BH20" s="68">
        <v>14260</v>
      </c>
      <c r="BI20" s="68">
        <v>14900</v>
      </c>
      <c r="BJ20" s="68">
        <v>14870</v>
      </c>
      <c r="BK20" s="68">
        <v>14860</v>
      </c>
      <c r="BL20" s="68">
        <v>14850</v>
      </c>
      <c r="BM20" s="68">
        <v>14840</v>
      </c>
      <c r="BN20" s="68">
        <v>14830</v>
      </c>
      <c r="BP20" s="24" t="s">
        <v>21</v>
      </c>
      <c r="BQ20" s="25" t="s">
        <v>22</v>
      </c>
      <c r="BR20" s="26">
        <v>-32.13993</v>
      </c>
      <c r="BS20" s="26">
        <v>-33.097650000000002</v>
      </c>
      <c r="BT20" s="26">
        <v>-34.942680000000003</v>
      </c>
      <c r="BU20" s="26">
        <v>-34.467769999999994</v>
      </c>
      <c r="BV20" s="26">
        <v>-30.875309999999967</v>
      </c>
      <c r="BW20" s="26">
        <v>13305.25</v>
      </c>
      <c r="BX20" s="68">
        <v>13380</v>
      </c>
      <c r="BY20" s="68">
        <v>14246</v>
      </c>
      <c r="BZ20" s="68">
        <v>14210</v>
      </c>
      <c r="CA20" s="68">
        <v>14070</v>
      </c>
      <c r="CB20" s="68">
        <v>14060</v>
      </c>
      <c r="CC20" s="68">
        <v>14050</v>
      </c>
      <c r="CD20" s="68">
        <v>14040</v>
      </c>
      <c r="CE20" s="68">
        <v>14030</v>
      </c>
      <c r="CG20" s="24" t="s">
        <v>21</v>
      </c>
      <c r="CH20" s="25" t="s">
        <v>22</v>
      </c>
      <c r="CI20" s="26">
        <v>-32.13993</v>
      </c>
      <c r="CJ20" s="26">
        <v>-33.097650000000002</v>
      </c>
      <c r="CK20" s="26">
        <v>-34.942680000000003</v>
      </c>
      <c r="CL20" s="26">
        <v>-34.467769999999994</v>
      </c>
      <c r="CM20" s="26">
        <v>-30.875309999999967</v>
      </c>
      <c r="CN20" s="26">
        <v>13305.25</v>
      </c>
      <c r="CO20" s="68">
        <v>13380</v>
      </c>
      <c r="CP20" s="68">
        <v>14246</v>
      </c>
      <c r="CQ20" s="68">
        <v>14210</v>
      </c>
      <c r="CR20" s="68">
        <v>14010</v>
      </c>
      <c r="CS20" s="68">
        <v>14000</v>
      </c>
      <c r="CT20" s="68">
        <v>13990</v>
      </c>
      <c r="CU20" s="68">
        <v>13980</v>
      </c>
      <c r="CV20" s="68">
        <v>13970</v>
      </c>
      <c r="CX20" s="24" t="s">
        <v>21</v>
      </c>
      <c r="CY20" s="25" t="s">
        <v>22</v>
      </c>
      <c r="CZ20" s="26">
        <v>-32.13993</v>
      </c>
      <c r="DA20" s="26">
        <v>-33.097650000000002</v>
      </c>
      <c r="DB20" s="26">
        <v>-34.942680000000003</v>
      </c>
      <c r="DC20" s="26">
        <v>-34.467769999999994</v>
      </c>
      <c r="DD20" s="26">
        <v>-30.875309999999967</v>
      </c>
      <c r="DE20" s="26">
        <v>13305.25</v>
      </c>
      <c r="DF20" s="68">
        <v>13380</v>
      </c>
      <c r="DG20" s="68">
        <v>14246</v>
      </c>
      <c r="DH20" s="68">
        <v>14230.000000000002</v>
      </c>
      <c r="DI20" s="68">
        <v>13950</v>
      </c>
      <c r="DJ20" s="68">
        <v>13940</v>
      </c>
      <c r="DK20" s="68">
        <v>13930</v>
      </c>
      <c r="DL20" s="68">
        <v>13920</v>
      </c>
      <c r="DM20" s="68">
        <v>13910</v>
      </c>
      <c r="DO20" s="24" t="s">
        <v>21</v>
      </c>
      <c r="DP20" s="25" t="s">
        <v>22</v>
      </c>
      <c r="DQ20" s="26">
        <v>-32.13993</v>
      </c>
      <c r="DR20" s="26">
        <v>-33.097650000000002</v>
      </c>
      <c r="DS20" s="26">
        <v>-34.942680000000003</v>
      </c>
      <c r="DT20" s="26">
        <v>-34.467769999999994</v>
      </c>
      <c r="DU20" s="26">
        <v>-30.875309999999967</v>
      </c>
      <c r="DV20" s="26">
        <v>13305.25</v>
      </c>
      <c r="DW20" s="68">
        <v>13380</v>
      </c>
      <c r="DX20" s="68">
        <v>14246</v>
      </c>
      <c r="DY20" s="68">
        <v>14230</v>
      </c>
      <c r="DZ20" s="68">
        <v>14070</v>
      </c>
      <c r="EA20" s="68">
        <v>14050</v>
      </c>
      <c r="EB20" s="68">
        <v>14030</v>
      </c>
      <c r="EC20" s="68">
        <v>14010</v>
      </c>
      <c r="ED20" s="68">
        <v>13990</v>
      </c>
      <c r="EF20" s="24" t="s">
        <v>21</v>
      </c>
      <c r="EG20" s="25" t="s">
        <v>22</v>
      </c>
      <c r="EH20" s="26">
        <v>-32.13993</v>
      </c>
      <c r="EI20" s="26">
        <v>-33.097650000000002</v>
      </c>
      <c r="EJ20" s="26">
        <v>-34.942680000000003</v>
      </c>
      <c r="EK20" s="26">
        <v>-34.467769999999994</v>
      </c>
      <c r="EL20" s="26">
        <v>-30.875309999999967</v>
      </c>
      <c r="EM20" s="26">
        <v>13305.25</v>
      </c>
      <c r="EN20" s="68">
        <v>13380</v>
      </c>
      <c r="EO20" s="68">
        <v>14246</v>
      </c>
      <c r="EP20" s="68">
        <v>14230</v>
      </c>
      <c r="EQ20" s="68">
        <v>14090</v>
      </c>
      <c r="ER20" s="68">
        <v>14070</v>
      </c>
      <c r="ES20" s="68">
        <v>14050</v>
      </c>
      <c r="ET20" s="68">
        <v>14030</v>
      </c>
      <c r="EU20" s="68">
        <v>14010</v>
      </c>
      <c r="EW20" s="24" t="s">
        <v>21</v>
      </c>
      <c r="EX20" s="25" t="s">
        <v>22</v>
      </c>
      <c r="EY20" s="26">
        <v>-32.13993</v>
      </c>
      <c r="EZ20" s="26">
        <v>-33.097650000000002</v>
      </c>
      <c r="FA20" s="26">
        <v>-34.942680000000003</v>
      </c>
      <c r="FB20" s="26">
        <v>-34.467769999999994</v>
      </c>
      <c r="FC20" s="26">
        <v>-30.875309999999967</v>
      </c>
      <c r="FD20" s="26">
        <v>13305.25</v>
      </c>
      <c r="FE20" s="68">
        <v>13380</v>
      </c>
      <c r="FF20" s="68">
        <v>14246</v>
      </c>
      <c r="FG20" s="68">
        <v>14190</v>
      </c>
      <c r="FH20" s="68">
        <v>14250</v>
      </c>
      <c r="FI20" s="68">
        <v>14240</v>
      </c>
      <c r="FJ20" s="68">
        <v>14220</v>
      </c>
      <c r="FK20" s="68">
        <v>14200</v>
      </c>
      <c r="FL20" s="68">
        <v>14180</v>
      </c>
      <c r="FN20" s="24" t="s">
        <v>21</v>
      </c>
      <c r="FO20" s="25" t="s">
        <v>22</v>
      </c>
      <c r="FP20" s="26">
        <v>-32.13993</v>
      </c>
      <c r="FQ20" s="26">
        <v>-33.097650000000002</v>
      </c>
      <c r="FR20" s="26">
        <v>-34.942680000000003</v>
      </c>
      <c r="FS20" s="26">
        <v>-34.467769999999994</v>
      </c>
      <c r="FT20" s="26">
        <v>-30.875309999999967</v>
      </c>
      <c r="FU20" s="26">
        <v>13305.25</v>
      </c>
      <c r="FV20" s="68">
        <v>13380</v>
      </c>
      <c r="FW20" s="68">
        <v>14246</v>
      </c>
      <c r="FX20" s="68">
        <v>14190</v>
      </c>
      <c r="FY20" s="68">
        <v>14250</v>
      </c>
      <c r="FZ20" s="68">
        <v>14230</v>
      </c>
      <c r="GA20" s="68">
        <v>14220</v>
      </c>
      <c r="GB20" s="68">
        <v>14200</v>
      </c>
      <c r="GC20" s="68">
        <v>14180</v>
      </c>
      <c r="GE20" s="24" t="s">
        <v>21</v>
      </c>
      <c r="GF20" s="25" t="s">
        <v>22</v>
      </c>
      <c r="GG20" s="26">
        <v>-32.13993</v>
      </c>
      <c r="GH20" s="26">
        <v>-33.097650000000002</v>
      </c>
      <c r="GI20" s="26">
        <v>-34.942680000000003</v>
      </c>
      <c r="GJ20" s="26">
        <v>-34.467769999999994</v>
      </c>
      <c r="GK20" s="26">
        <v>-30.875309999999967</v>
      </c>
      <c r="GL20" s="26">
        <v>13305.25</v>
      </c>
      <c r="GM20" s="68">
        <v>13380</v>
      </c>
      <c r="GN20" s="68">
        <v>14246</v>
      </c>
      <c r="GO20" s="68">
        <v>14180</v>
      </c>
      <c r="GP20" s="68">
        <v>14250</v>
      </c>
      <c r="GQ20" s="68">
        <v>14230</v>
      </c>
      <c r="GR20" s="68">
        <v>14220</v>
      </c>
      <c r="GS20" s="68">
        <v>14200.01</v>
      </c>
      <c r="GT20" s="68">
        <v>14180</v>
      </c>
      <c r="GV20" s="24" t="s">
        <v>21</v>
      </c>
      <c r="GW20" s="25" t="s">
        <v>22</v>
      </c>
      <c r="GX20" s="26">
        <v>-32.13993</v>
      </c>
      <c r="GY20" s="26">
        <v>-33.097650000000002</v>
      </c>
      <c r="GZ20" s="26">
        <v>-34.942680000000003</v>
      </c>
      <c r="HA20" s="26">
        <v>-34.467769999999994</v>
      </c>
      <c r="HB20" s="26">
        <v>-30.875309999999967</v>
      </c>
      <c r="HC20" s="26">
        <v>13305.25</v>
      </c>
      <c r="HD20" s="68">
        <v>13380</v>
      </c>
      <c r="HE20" s="68">
        <v>14246</v>
      </c>
      <c r="HF20" s="68">
        <v>14139</v>
      </c>
      <c r="HG20" s="68">
        <v>14050</v>
      </c>
      <c r="HH20" s="68">
        <v>14040</v>
      </c>
      <c r="HI20" s="68">
        <v>14020</v>
      </c>
      <c r="HJ20" s="68">
        <v>14010</v>
      </c>
      <c r="HK20" s="68">
        <v>14000</v>
      </c>
      <c r="HM20" s="24" t="s">
        <v>21</v>
      </c>
      <c r="HN20" s="25" t="s">
        <v>22</v>
      </c>
      <c r="HO20" s="26">
        <v>-32.13993</v>
      </c>
      <c r="HP20" s="26">
        <v>-33.097650000000002</v>
      </c>
      <c r="HQ20" s="26">
        <v>-34.942680000000003</v>
      </c>
      <c r="HR20" s="26">
        <v>-34.467769999999994</v>
      </c>
      <c r="HS20" s="26">
        <v>-30.875309999999967</v>
      </c>
      <c r="HT20" s="26">
        <v>13305.25</v>
      </c>
      <c r="HU20" s="68">
        <v>13380</v>
      </c>
      <c r="HV20" s="68">
        <v>14246</v>
      </c>
      <c r="HW20" s="68">
        <v>14139</v>
      </c>
      <c r="HX20" s="68">
        <v>14060</v>
      </c>
      <c r="HY20" s="68">
        <v>14040</v>
      </c>
      <c r="HZ20" s="68">
        <v>14020</v>
      </c>
      <c r="IA20" s="68">
        <v>14010</v>
      </c>
      <c r="IB20" s="68">
        <v>14000</v>
      </c>
      <c r="ID20" s="24" t="s">
        <v>21</v>
      </c>
      <c r="IE20" s="25" t="s">
        <v>22</v>
      </c>
      <c r="IF20" s="26">
        <v>-32.13993</v>
      </c>
      <c r="IG20" s="26">
        <v>-33.097650000000002</v>
      </c>
      <c r="IH20" s="26">
        <v>-34.942680000000003</v>
      </c>
      <c r="II20" s="26">
        <v>-34.467769999999994</v>
      </c>
      <c r="IJ20" s="26">
        <v>-30.875309999999967</v>
      </c>
      <c r="IK20" s="26">
        <v>13305.25</v>
      </c>
      <c r="IL20" s="68">
        <v>13380</v>
      </c>
      <c r="IM20" s="68">
        <v>14246</v>
      </c>
      <c r="IN20" s="68">
        <v>14139</v>
      </c>
      <c r="IO20" s="68">
        <v>15350</v>
      </c>
      <c r="IP20" s="68">
        <v>15060</v>
      </c>
      <c r="IQ20" s="68">
        <v>14795</v>
      </c>
      <c r="IR20" s="68">
        <v>14530</v>
      </c>
      <c r="IS20" s="68">
        <v>14265</v>
      </c>
      <c r="IT20" s="68">
        <v>14000</v>
      </c>
      <c r="IV20" s="24" t="s">
        <v>21</v>
      </c>
      <c r="IW20" s="25" t="s">
        <v>22</v>
      </c>
      <c r="IX20" s="26">
        <v>-32.13993</v>
      </c>
      <c r="IY20" s="26">
        <v>-33.097650000000002</v>
      </c>
      <c r="IZ20" s="26">
        <v>-34.942680000000003</v>
      </c>
      <c r="JA20" s="26">
        <v>-34.467769999999994</v>
      </c>
      <c r="JB20" s="26">
        <v>-30.875309999999967</v>
      </c>
      <c r="JC20" s="26">
        <v>13305.25</v>
      </c>
      <c r="JD20" s="68">
        <v>13380</v>
      </c>
      <c r="JE20" s="68">
        <v>14246</v>
      </c>
      <c r="JF20" s="68">
        <v>14139</v>
      </c>
      <c r="JG20" s="68">
        <v>15350</v>
      </c>
      <c r="JH20" s="68">
        <v>15060</v>
      </c>
      <c r="JI20" s="68">
        <v>14795</v>
      </c>
      <c r="JJ20" s="68">
        <v>14530</v>
      </c>
      <c r="JK20" s="68">
        <v>14265</v>
      </c>
      <c r="JL20" s="68">
        <v>14000</v>
      </c>
      <c r="JN20" s="24" t="s">
        <v>21</v>
      </c>
      <c r="JO20" s="25" t="s">
        <v>22</v>
      </c>
      <c r="JP20" s="26">
        <v>-32.13993</v>
      </c>
      <c r="JQ20" s="26">
        <v>-33.097650000000002</v>
      </c>
      <c r="JR20" s="26">
        <v>-34.942680000000003</v>
      </c>
      <c r="JS20" s="26">
        <v>-34.467769999999994</v>
      </c>
      <c r="JT20" s="26">
        <v>-30.875309999999967</v>
      </c>
      <c r="JU20" s="26">
        <v>13305.25</v>
      </c>
      <c r="JV20" s="68">
        <v>13380</v>
      </c>
      <c r="JW20" s="68">
        <v>14246</v>
      </c>
      <c r="JX20" s="68">
        <v>14139</v>
      </c>
      <c r="JY20" s="68">
        <v>15350</v>
      </c>
      <c r="JZ20" s="68">
        <v>15060</v>
      </c>
      <c r="KA20" s="68">
        <v>14795</v>
      </c>
      <c r="KB20" s="68">
        <v>14530</v>
      </c>
      <c r="KC20" s="68">
        <v>14265</v>
      </c>
      <c r="KD20" s="68">
        <v>14000</v>
      </c>
      <c r="KF20" s="24" t="s">
        <v>21</v>
      </c>
      <c r="KG20" s="25" t="s">
        <v>22</v>
      </c>
      <c r="KH20" s="26">
        <v>-32.13993</v>
      </c>
      <c r="KI20" s="26">
        <v>-33.097650000000002</v>
      </c>
      <c r="KJ20" s="26">
        <v>-34.942680000000003</v>
      </c>
      <c r="KK20" s="26">
        <v>-34.467769999999994</v>
      </c>
      <c r="KL20" s="26">
        <v>-30.875309999999967</v>
      </c>
      <c r="KM20" s="26">
        <v>13305.25</v>
      </c>
      <c r="KN20" s="68">
        <v>13380</v>
      </c>
      <c r="KO20" s="68">
        <v>14246</v>
      </c>
      <c r="KP20" s="68">
        <v>14139</v>
      </c>
      <c r="KQ20" s="68">
        <v>15350</v>
      </c>
      <c r="KR20" s="68">
        <v>15060</v>
      </c>
      <c r="KS20" s="68">
        <v>14895</v>
      </c>
      <c r="KT20" s="68">
        <v>14630</v>
      </c>
      <c r="KU20" s="68">
        <v>14365</v>
      </c>
      <c r="KV20" s="68">
        <v>14100</v>
      </c>
      <c r="KX20" s="24" t="s">
        <v>21</v>
      </c>
      <c r="KY20" s="25" t="s">
        <v>22</v>
      </c>
      <c r="KZ20" s="26">
        <v>-32.13993</v>
      </c>
      <c r="LA20" s="26">
        <v>-33.097650000000002</v>
      </c>
      <c r="LB20" s="26">
        <v>-34.942680000000003</v>
      </c>
      <c r="LC20" s="26">
        <v>-34.467769999999994</v>
      </c>
      <c r="LD20" s="26">
        <v>-30.875309999999967</v>
      </c>
      <c r="LE20" s="26">
        <v>13305.25</v>
      </c>
      <c r="LF20" s="68">
        <v>13380</v>
      </c>
      <c r="LG20" s="68">
        <v>14246</v>
      </c>
      <c r="LH20" s="68">
        <v>14139</v>
      </c>
      <c r="LI20" s="68">
        <v>15350</v>
      </c>
      <c r="LJ20" s="68">
        <v>15060</v>
      </c>
      <c r="LK20" s="68">
        <v>14795</v>
      </c>
      <c r="LL20" s="68">
        <v>14530</v>
      </c>
      <c r="LM20" s="68">
        <v>14265</v>
      </c>
      <c r="LN20" s="68">
        <v>14000</v>
      </c>
      <c r="LP20" s="24" t="s">
        <v>21</v>
      </c>
      <c r="LQ20" s="25" t="s">
        <v>22</v>
      </c>
      <c r="LR20" s="26">
        <v>-32.13993</v>
      </c>
      <c r="LS20" s="26">
        <v>-33.097650000000002</v>
      </c>
      <c r="LT20" s="26">
        <v>-34.942680000000003</v>
      </c>
      <c r="LU20" s="26">
        <v>-34.467769999999994</v>
      </c>
      <c r="LV20" s="26">
        <v>-30.875309999999967</v>
      </c>
      <c r="LW20" s="26">
        <v>13305.25</v>
      </c>
      <c r="LX20" s="68">
        <v>13380</v>
      </c>
      <c r="LY20" s="68">
        <v>14246</v>
      </c>
      <c r="LZ20" s="68">
        <v>14139</v>
      </c>
      <c r="MA20" s="68">
        <v>14580</v>
      </c>
      <c r="MB20" s="68">
        <v>14330</v>
      </c>
      <c r="MC20" s="68">
        <v>14140</v>
      </c>
      <c r="MD20" s="68">
        <v>13960</v>
      </c>
      <c r="ME20" s="68">
        <v>13780</v>
      </c>
      <c r="MF20" s="68">
        <v>13600</v>
      </c>
      <c r="MH20" s="24" t="s">
        <v>21</v>
      </c>
      <c r="MI20" s="25" t="s">
        <v>22</v>
      </c>
      <c r="MJ20" s="26">
        <v>-32.13993</v>
      </c>
      <c r="MK20" s="26">
        <v>-33.097650000000002</v>
      </c>
      <c r="ML20" s="26">
        <v>-34.942680000000003</v>
      </c>
      <c r="MM20" s="26">
        <v>-34.467769999999994</v>
      </c>
      <c r="MN20" s="26">
        <v>-30.875309999999967</v>
      </c>
      <c r="MO20" s="26">
        <v>13305.25</v>
      </c>
      <c r="MP20" s="68">
        <v>13380</v>
      </c>
      <c r="MQ20" s="68">
        <v>14246</v>
      </c>
      <c r="MR20" s="68">
        <v>14139</v>
      </c>
      <c r="MS20" s="68">
        <v>15350</v>
      </c>
      <c r="MT20" s="68">
        <v>15040.44497441953</v>
      </c>
      <c r="MU20" s="68">
        <v>14775.140148918847</v>
      </c>
      <c r="MV20" s="68">
        <v>14509.879883467034</v>
      </c>
      <c r="MW20" s="68">
        <v>14244.713612852309</v>
      </c>
      <c r="MX20" s="68">
        <v>13980.466166217326</v>
      </c>
      <c r="MZ20" s="24" t="s">
        <v>21</v>
      </c>
      <c r="NA20" s="25" t="s">
        <v>22</v>
      </c>
      <c r="NB20" s="26">
        <v>-32.13993</v>
      </c>
      <c r="NC20" s="26">
        <v>-33.097650000000002</v>
      </c>
      <c r="ND20" s="26">
        <v>-34.942680000000003</v>
      </c>
      <c r="NE20" s="26">
        <v>-34.467769999999994</v>
      </c>
      <c r="NF20" s="26">
        <v>-30.875309999999967</v>
      </c>
      <c r="NG20" s="26">
        <v>13305.25</v>
      </c>
      <c r="NH20" s="68">
        <v>13380</v>
      </c>
      <c r="NI20" s="68">
        <v>14246</v>
      </c>
      <c r="NJ20" s="68">
        <v>14139</v>
      </c>
      <c r="NK20" s="68">
        <v>15350</v>
      </c>
      <c r="NL20" s="68">
        <v>15010.274369728791</v>
      </c>
      <c r="NM20" s="68">
        <v>14750</v>
      </c>
      <c r="NN20" s="68">
        <v>14480</v>
      </c>
      <c r="NO20" s="68">
        <v>14220</v>
      </c>
      <c r="NP20" s="68">
        <v>13950</v>
      </c>
      <c r="NR20" s="24" t="s">
        <v>21</v>
      </c>
      <c r="NS20" s="25" t="s">
        <v>22</v>
      </c>
      <c r="NT20" s="26">
        <v>-32.13993</v>
      </c>
      <c r="NU20" s="26">
        <v>-33.097650000000002</v>
      </c>
      <c r="NV20" s="26">
        <v>-34.942680000000003</v>
      </c>
      <c r="NW20" s="26">
        <v>-34.467769999999994</v>
      </c>
      <c r="NX20" s="26">
        <v>-30.875309999999967</v>
      </c>
      <c r="NY20" s="26">
        <v>13305.25</v>
      </c>
      <c r="NZ20" s="68">
        <v>13380</v>
      </c>
      <c r="OA20" s="68">
        <v>14246</v>
      </c>
      <c r="OB20" s="68">
        <v>14139</v>
      </c>
      <c r="OC20" s="68">
        <v>15350</v>
      </c>
      <c r="OD20" s="68">
        <v>15010.274369728791</v>
      </c>
      <c r="OE20" s="68">
        <v>14730</v>
      </c>
      <c r="OF20" s="68">
        <v>14450</v>
      </c>
      <c r="OG20" s="68">
        <v>14184.556501760926</v>
      </c>
      <c r="OH20" s="68">
        <v>13910</v>
      </c>
      <c r="OJ20" s="24" t="s">
        <v>21</v>
      </c>
      <c r="OK20" s="25" t="s">
        <v>22</v>
      </c>
      <c r="OL20" s="26">
        <v>-32.13993</v>
      </c>
      <c r="OM20" s="26">
        <v>-33.097650000000002</v>
      </c>
      <c r="ON20" s="26">
        <v>-34.942680000000003</v>
      </c>
      <c r="OO20" s="26">
        <v>-34.467769999999994</v>
      </c>
      <c r="OP20" s="26">
        <v>-30.875309999999967</v>
      </c>
      <c r="OQ20" s="26">
        <v>13305.25</v>
      </c>
      <c r="OR20" s="68">
        <v>13380</v>
      </c>
      <c r="OS20" s="68">
        <v>14246</v>
      </c>
      <c r="OT20" s="68">
        <v>14139</v>
      </c>
      <c r="OU20" s="68">
        <v>15350</v>
      </c>
      <c r="OV20" s="68">
        <v>15010.274369728791</v>
      </c>
      <c r="OW20" s="68">
        <v>14730</v>
      </c>
      <c r="OX20" s="68">
        <v>14460</v>
      </c>
      <c r="OY20" s="68">
        <v>14200</v>
      </c>
      <c r="OZ20" s="68">
        <v>13930</v>
      </c>
      <c r="PB20" s="24" t="s">
        <v>21</v>
      </c>
      <c r="PC20" s="25" t="s">
        <v>22</v>
      </c>
      <c r="PD20" s="26">
        <v>-32.13993</v>
      </c>
      <c r="PE20" s="26">
        <v>-33.097650000000002</v>
      </c>
      <c r="PF20" s="26">
        <v>-34.942680000000003</v>
      </c>
      <c r="PG20" s="26">
        <v>-34.467769999999994</v>
      </c>
      <c r="PH20" s="26">
        <v>-30.875309999999967</v>
      </c>
      <c r="PI20" s="26">
        <v>13305.25</v>
      </c>
      <c r="PJ20" s="68">
        <v>13380</v>
      </c>
      <c r="PK20" s="68">
        <v>14246</v>
      </c>
      <c r="PL20" s="68">
        <v>14139</v>
      </c>
      <c r="PM20" s="68">
        <v>15350</v>
      </c>
      <c r="PN20" s="68">
        <v>15010.274369728791</v>
      </c>
      <c r="PO20" s="68">
        <v>14730</v>
      </c>
      <c r="PP20" s="68">
        <v>14449.567760482236</v>
      </c>
      <c r="PQ20" s="68">
        <v>14189.766170888483</v>
      </c>
      <c r="PR20" s="68">
        <v>13919.959911837264</v>
      </c>
      <c r="PT20" s="139" t="s">
        <v>21</v>
      </c>
      <c r="PU20" s="140" t="s">
        <v>22</v>
      </c>
      <c r="PV20" s="141">
        <v>-32.13993</v>
      </c>
      <c r="PW20" s="141">
        <v>-33.097650000000002</v>
      </c>
      <c r="PX20" s="141">
        <v>-34.942680000000003</v>
      </c>
      <c r="PY20" s="141">
        <v>-34.467769999999994</v>
      </c>
      <c r="PZ20" s="141">
        <v>-30.875309999999967</v>
      </c>
      <c r="QA20" s="141">
        <v>13305.25</v>
      </c>
      <c r="QB20" s="152">
        <v>13380</v>
      </c>
      <c r="QC20" s="152">
        <v>14246</v>
      </c>
      <c r="QD20" s="152">
        <v>14139</v>
      </c>
      <c r="QE20" s="152">
        <v>14580</v>
      </c>
      <c r="QF20" s="152">
        <v>14330</v>
      </c>
      <c r="QG20" s="152">
        <v>14170</v>
      </c>
      <c r="QH20" s="152">
        <f>QG20-170</f>
        <v>14000</v>
      </c>
      <c r="QI20" s="152">
        <f>QH20-120</f>
        <v>13880</v>
      </c>
      <c r="QJ20" s="152">
        <f>QI20-180</f>
        <v>13700</v>
      </c>
      <c r="QL20" s="24" t="s">
        <v>21</v>
      </c>
      <c r="QM20" s="25" t="s">
        <v>22</v>
      </c>
      <c r="QN20" s="26">
        <v>-32.13993</v>
      </c>
      <c r="QO20" s="26">
        <v>-33.097650000000002</v>
      </c>
      <c r="QP20" s="26">
        <v>-34.942680000000003</v>
      </c>
      <c r="QQ20" s="26">
        <v>-34.467769999999994</v>
      </c>
      <c r="QR20" s="26">
        <v>-30.875309999999967</v>
      </c>
      <c r="QS20" s="26">
        <v>13305.25</v>
      </c>
      <c r="QT20" s="68">
        <v>13380</v>
      </c>
      <c r="QU20" s="68">
        <v>14246</v>
      </c>
      <c r="QV20" s="68">
        <v>14139</v>
      </c>
      <c r="QW20" s="68">
        <v>14530.000000000002</v>
      </c>
      <c r="QX20" s="68">
        <v>14250</v>
      </c>
      <c r="QY20" s="68">
        <v>14219.999999999998</v>
      </c>
      <c r="QZ20" s="68">
        <f>QZ57*1000</f>
        <v>14050</v>
      </c>
      <c r="RA20" s="68">
        <f>RA57*1000</f>
        <v>13880</v>
      </c>
      <c r="RB20" s="68">
        <f>RB57*1000</f>
        <v>13710</v>
      </c>
      <c r="RD20" s="24" t="s">
        <v>21</v>
      </c>
      <c r="RE20" s="25" t="s">
        <v>22</v>
      </c>
      <c r="RF20" s="26">
        <v>-32.13993</v>
      </c>
      <c r="RG20" s="26">
        <v>-33.097650000000002</v>
      </c>
      <c r="RH20" s="26">
        <v>-34.942680000000003</v>
      </c>
      <c r="RI20" s="26">
        <v>-34.467769999999994</v>
      </c>
      <c r="RJ20" s="26">
        <v>-30.875309999999967</v>
      </c>
      <c r="RK20" s="26">
        <v>13305.25</v>
      </c>
      <c r="RL20" s="68">
        <v>13380</v>
      </c>
      <c r="RM20" s="68">
        <v>14246</v>
      </c>
      <c r="RN20" s="68">
        <v>14139</v>
      </c>
      <c r="RO20" s="68">
        <v>15350</v>
      </c>
      <c r="RP20" s="68">
        <v>15060</v>
      </c>
      <c r="RQ20" s="68">
        <v>14730</v>
      </c>
      <c r="RR20" s="68">
        <v>14440</v>
      </c>
      <c r="RS20" s="68">
        <v>14190</v>
      </c>
      <c r="RT20" s="68">
        <v>13920</v>
      </c>
      <c r="RV20" s="24" t="s">
        <v>21</v>
      </c>
      <c r="RW20" s="25" t="s">
        <v>22</v>
      </c>
      <c r="RX20" s="26">
        <v>-32.13993</v>
      </c>
      <c r="RY20" s="26">
        <v>-33.097650000000002</v>
      </c>
      <c r="RZ20" s="26">
        <v>-34.942680000000003</v>
      </c>
      <c r="SA20" s="26">
        <v>-34.467769999999994</v>
      </c>
      <c r="SB20" s="26">
        <v>-30.875309999999967</v>
      </c>
      <c r="SC20" s="26">
        <v>13305.25</v>
      </c>
      <c r="SD20" s="68">
        <v>13380</v>
      </c>
      <c r="SE20" s="68">
        <v>14246</v>
      </c>
      <c r="SF20" s="68">
        <v>14139</v>
      </c>
      <c r="SG20" s="68">
        <v>15350</v>
      </c>
      <c r="SH20" s="68">
        <v>15060</v>
      </c>
      <c r="SI20" s="68">
        <v>14660</v>
      </c>
      <c r="SJ20" s="68">
        <v>14360</v>
      </c>
      <c r="SK20" s="68">
        <v>14110</v>
      </c>
      <c r="SL20" s="68">
        <v>13840</v>
      </c>
      <c r="SN20" s="24" t="s">
        <v>21</v>
      </c>
      <c r="SO20" s="25" t="s">
        <v>22</v>
      </c>
      <c r="SP20" s="26">
        <v>-32.13993</v>
      </c>
      <c r="SQ20" s="26">
        <v>-33.097650000000002</v>
      </c>
      <c r="SR20" s="26">
        <v>-34.942680000000003</v>
      </c>
      <c r="SS20" s="26">
        <v>-34.467769999999994</v>
      </c>
      <c r="ST20" s="26">
        <v>-30.875309999999967</v>
      </c>
      <c r="SU20" s="26">
        <v>13305.25</v>
      </c>
      <c r="SV20" s="68">
        <v>13380</v>
      </c>
      <c r="SW20" s="68">
        <v>14246</v>
      </c>
      <c r="SX20" s="68">
        <v>14139</v>
      </c>
      <c r="SY20" s="68">
        <v>14530.000000000002</v>
      </c>
      <c r="SZ20" s="68">
        <v>14390</v>
      </c>
      <c r="TA20" s="68">
        <v>14340</v>
      </c>
      <c r="TB20" s="68">
        <f>TB57*1000</f>
        <v>14170</v>
      </c>
      <c r="TC20" s="68">
        <f>TC57*1000</f>
        <v>13990</v>
      </c>
      <c r="TD20" s="68">
        <f>TD57*1000</f>
        <v>13820</v>
      </c>
      <c r="TF20" s="24" t="s">
        <v>21</v>
      </c>
      <c r="TG20" s="25" t="s">
        <v>22</v>
      </c>
      <c r="TH20" s="26">
        <v>-32.13993</v>
      </c>
      <c r="TI20" s="26">
        <v>-33.097650000000002</v>
      </c>
      <c r="TJ20" s="26">
        <v>-34.942680000000003</v>
      </c>
      <c r="TK20" s="26">
        <v>-34.467769999999994</v>
      </c>
      <c r="TL20" s="26">
        <v>-30.875309999999967</v>
      </c>
      <c r="TM20" s="26">
        <v>13305.25</v>
      </c>
      <c r="TN20" s="68">
        <v>13380</v>
      </c>
      <c r="TO20" s="68">
        <v>14246</v>
      </c>
      <c r="TP20" s="68">
        <v>14139</v>
      </c>
      <c r="TQ20" s="68">
        <v>14530.000000000002</v>
      </c>
      <c r="TR20" s="68">
        <v>14400</v>
      </c>
      <c r="TS20" s="68">
        <v>14370</v>
      </c>
      <c r="TT20" s="68">
        <f>TT57*1000</f>
        <v>14200</v>
      </c>
      <c r="TU20" s="68">
        <f>TU57*1000</f>
        <v>14030</v>
      </c>
      <c r="TV20" s="68">
        <f>TV57*1000</f>
        <v>13860</v>
      </c>
      <c r="TX20" s="24" t="s">
        <v>21</v>
      </c>
      <c r="TY20" s="25" t="s">
        <v>22</v>
      </c>
      <c r="TZ20" s="26">
        <v>-32.13993</v>
      </c>
      <c r="UA20" s="26">
        <v>-33.097650000000002</v>
      </c>
      <c r="UB20" s="26">
        <v>-34.942680000000003</v>
      </c>
      <c r="UC20" s="26">
        <v>-34.467769999999994</v>
      </c>
      <c r="UD20" s="26">
        <v>-30.875309999999967</v>
      </c>
      <c r="UE20" s="26">
        <v>13305.25</v>
      </c>
      <c r="UF20" s="68">
        <v>13380</v>
      </c>
      <c r="UG20" s="68">
        <v>14246</v>
      </c>
      <c r="UH20" s="68">
        <v>14139</v>
      </c>
      <c r="UI20" s="68">
        <v>14530.000000000002</v>
      </c>
      <c r="UJ20" s="68">
        <v>14340</v>
      </c>
      <c r="UK20" s="68">
        <v>14330</v>
      </c>
      <c r="UL20" s="68">
        <v>14190.01</v>
      </c>
      <c r="UM20" s="68">
        <f>UM57*1000</f>
        <v>13990</v>
      </c>
      <c r="UN20" s="68">
        <f>UN57*1000</f>
        <v>13820</v>
      </c>
      <c r="UO20" s="68">
        <f>UO57*1000</f>
        <v>13650</v>
      </c>
      <c r="UQ20" s="24" t="s">
        <v>21</v>
      </c>
      <c r="UR20" s="25" t="s">
        <v>22</v>
      </c>
      <c r="US20" s="26">
        <v>-32.13993</v>
      </c>
      <c r="UT20" s="26">
        <v>-33.097650000000002</v>
      </c>
      <c r="UU20" s="26">
        <v>-34.942680000000003</v>
      </c>
      <c r="UV20" s="26">
        <v>-34.467769999999994</v>
      </c>
      <c r="UW20" s="26">
        <v>-30.875309999999967</v>
      </c>
      <c r="UX20" s="26">
        <v>13305.25</v>
      </c>
      <c r="UY20" s="68">
        <v>13380</v>
      </c>
      <c r="UZ20" s="68">
        <v>14246</v>
      </c>
      <c r="VA20" s="68">
        <v>14139</v>
      </c>
      <c r="VB20" s="68">
        <v>14530.000000000002</v>
      </c>
      <c r="VC20" s="68">
        <v>14340</v>
      </c>
      <c r="VD20" s="68">
        <v>14330.000000000002</v>
      </c>
      <c r="VE20" s="68">
        <v>14340</v>
      </c>
      <c r="VF20" s="68">
        <v>14340</v>
      </c>
      <c r="VG20" s="68">
        <v>14310</v>
      </c>
      <c r="VH20" s="68">
        <v>14300</v>
      </c>
      <c r="VI20" s="112">
        <f>VF20-VE20</f>
        <v>0</v>
      </c>
      <c r="VJ20" s="195" t="s">
        <v>21</v>
      </c>
      <c r="VK20" s="196" t="s">
        <v>22</v>
      </c>
      <c r="VL20" s="26">
        <v>-32.13993</v>
      </c>
      <c r="VM20" s="26">
        <v>-33.097650000000002</v>
      </c>
      <c r="VN20" s="26">
        <v>-34.942680000000003</v>
      </c>
      <c r="VO20" s="26">
        <v>-34.467769999999994</v>
      </c>
      <c r="VP20" s="26">
        <v>-30.875309999999967</v>
      </c>
      <c r="VQ20" s="26">
        <v>13305.25</v>
      </c>
      <c r="VR20" s="68">
        <v>13380</v>
      </c>
      <c r="VS20" s="68">
        <v>14246</v>
      </c>
      <c r="VT20" s="68">
        <v>14139</v>
      </c>
      <c r="VU20" s="68">
        <v>14530.000000000002</v>
      </c>
      <c r="VV20" s="68">
        <v>14340</v>
      </c>
      <c r="VW20" s="68">
        <v>14330</v>
      </c>
      <c r="VX20" s="68">
        <v>14350</v>
      </c>
      <c r="VY20" s="68">
        <f>VY57*1000+10</f>
        <v>14370</v>
      </c>
      <c r="VZ20" s="68">
        <f t="shared" ref="VZ20" si="36">VZ57*1000</f>
        <v>14380</v>
      </c>
      <c r="WA20" s="68">
        <f>WA57*1000-10</f>
        <v>14380</v>
      </c>
      <c r="WC20" s="195" t="s">
        <v>21</v>
      </c>
      <c r="WD20" s="196" t="s">
        <v>22</v>
      </c>
      <c r="WE20" s="26">
        <v>-32.13993</v>
      </c>
      <c r="WF20" s="26">
        <v>-33.097650000000002</v>
      </c>
      <c r="WG20" s="26">
        <v>-34.942680000000003</v>
      </c>
      <c r="WH20" s="26">
        <v>-34.467769999999994</v>
      </c>
      <c r="WI20" s="26">
        <v>-30.875309999999967</v>
      </c>
      <c r="WJ20" s="26">
        <v>13305.25</v>
      </c>
      <c r="WK20" s="68">
        <v>13380</v>
      </c>
      <c r="WL20" s="68">
        <v>14246</v>
      </c>
      <c r="WM20" s="68">
        <v>14139</v>
      </c>
      <c r="WN20" s="68">
        <v>14530</v>
      </c>
      <c r="WO20" s="68">
        <v>14300</v>
      </c>
      <c r="WP20" s="68">
        <v>14510</v>
      </c>
      <c r="WQ20" s="68">
        <v>14550</v>
      </c>
      <c r="WR20" s="68">
        <f>WR57*1000+10</f>
        <v>14570</v>
      </c>
      <c r="WS20" s="68">
        <f t="shared" ref="WS20" si="37">WS57*1000</f>
        <v>14580</v>
      </c>
      <c r="WT20" s="216">
        <f>WT57*1000-10</f>
        <v>14580</v>
      </c>
      <c r="WU20" s="222"/>
      <c r="WV20" s="218" t="s">
        <v>122</v>
      </c>
      <c r="WW20" s="70">
        <f>WQ13/WQ10</f>
        <v>1.5600696866751971</v>
      </c>
      <c r="WX20" s="70">
        <f>WR13/WR10</f>
        <v>1.11090024918632</v>
      </c>
      <c r="WY20" s="70">
        <f>WS13/WS10</f>
        <v>1.0304030384151652</v>
      </c>
      <c r="WZ20" s="70">
        <f>WT13/WT10</f>
        <v>1.0626096139906784</v>
      </c>
      <c r="XA20" s="70"/>
      <c r="XB20" s="195" t="s">
        <v>21</v>
      </c>
      <c r="XC20" s="196" t="s">
        <v>22</v>
      </c>
      <c r="XD20" s="26">
        <v>-32.13993</v>
      </c>
      <c r="XE20" s="26">
        <v>-33.097650000000002</v>
      </c>
      <c r="XF20" s="26">
        <v>-34.942680000000003</v>
      </c>
      <c r="XG20" s="26">
        <v>-34.467769999999994</v>
      </c>
      <c r="XH20" s="26">
        <v>-30.875309999999967</v>
      </c>
      <c r="XI20" s="26">
        <v>13305.25</v>
      </c>
      <c r="XJ20" s="68">
        <v>13380</v>
      </c>
      <c r="XK20" s="68">
        <v>14246</v>
      </c>
      <c r="XL20" s="68">
        <v>14139</v>
      </c>
      <c r="XM20" s="68">
        <v>14530</v>
      </c>
      <c r="XN20" s="68">
        <v>14300</v>
      </c>
      <c r="XO20" s="68">
        <v>14510</v>
      </c>
      <c r="XP20" s="68">
        <v>14550</v>
      </c>
      <c r="XQ20" s="68">
        <f>XQ57*1000+10</f>
        <v>14600</v>
      </c>
      <c r="XR20" s="68">
        <f t="shared" ref="XR20" si="38">XR57*1000</f>
        <v>14620</v>
      </c>
      <c r="XS20" s="216">
        <f>XS57*1000-10</f>
        <v>14640</v>
      </c>
      <c r="XU20" s="195" t="s">
        <v>21</v>
      </c>
      <c r="XV20" s="196" t="s">
        <v>22</v>
      </c>
      <c r="XW20" s="26">
        <v>-32.13993</v>
      </c>
      <c r="XX20" s="26">
        <v>-33.097650000000002</v>
      </c>
      <c r="XY20" s="26">
        <v>-34.942680000000003</v>
      </c>
      <c r="XZ20" s="26">
        <v>-34.467769999999994</v>
      </c>
      <c r="YA20" s="26">
        <v>-30.875309999999967</v>
      </c>
      <c r="YB20" s="26">
        <v>13305.25</v>
      </c>
      <c r="YC20" s="68">
        <v>13380</v>
      </c>
      <c r="YD20" s="68">
        <v>14246</v>
      </c>
      <c r="YE20" s="68">
        <v>14139</v>
      </c>
      <c r="YF20" s="68">
        <v>14530</v>
      </c>
      <c r="YG20" s="68">
        <v>14300</v>
      </c>
      <c r="YH20" s="68">
        <v>14510</v>
      </c>
      <c r="YI20" s="68">
        <v>14550</v>
      </c>
      <c r="YJ20" s="68">
        <f>YJ57*1000+10</f>
        <v>14650</v>
      </c>
      <c r="YK20" s="68">
        <f t="shared" ref="YK20" si="39">YK57*1000</f>
        <v>14730</v>
      </c>
      <c r="YL20" s="216">
        <f>YL57*1000-10</f>
        <v>14800</v>
      </c>
      <c r="YN20" s="195" t="s">
        <v>21</v>
      </c>
      <c r="YO20" s="196" t="s">
        <v>22</v>
      </c>
      <c r="YP20" s="26">
        <v>-32.13993</v>
      </c>
      <c r="YQ20" s="26">
        <v>-33.097650000000002</v>
      </c>
      <c r="YR20" s="26">
        <v>-34.942680000000003</v>
      </c>
      <c r="YS20" s="26">
        <v>-34.467769999999994</v>
      </c>
      <c r="YT20" s="26">
        <v>-30.875309999999967</v>
      </c>
      <c r="YU20" s="26">
        <v>13305.25</v>
      </c>
      <c r="YV20" s="68">
        <v>13380</v>
      </c>
      <c r="YW20" s="68">
        <v>14246</v>
      </c>
      <c r="YX20" s="68">
        <v>14139</v>
      </c>
      <c r="YY20" s="68">
        <v>14530</v>
      </c>
      <c r="YZ20" s="68">
        <v>14300</v>
      </c>
      <c r="ZA20" s="68">
        <v>14510</v>
      </c>
      <c r="ZB20" s="68">
        <v>14550</v>
      </c>
      <c r="ZC20" s="68">
        <f>ZC57*1000+10</f>
        <v>14630</v>
      </c>
      <c r="ZD20" s="68">
        <f t="shared" ref="ZD20" si="40">ZD57*1000</f>
        <v>14680</v>
      </c>
      <c r="ZE20" s="216">
        <f>ZE57*1000-10</f>
        <v>14730</v>
      </c>
      <c r="ZK20" s="195" t="s">
        <v>21</v>
      </c>
      <c r="ZL20" s="196" t="s">
        <v>22</v>
      </c>
      <c r="ZM20" s="26">
        <v>-32.13993</v>
      </c>
      <c r="ZN20" s="26">
        <v>-33.097650000000002</v>
      </c>
      <c r="ZO20" s="26">
        <v>-34.942680000000003</v>
      </c>
      <c r="ZP20" s="26">
        <v>-34.467769999999994</v>
      </c>
      <c r="ZQ20" s="26">
        <v>-30.875309999999967</v>
      </c>
      <c r="ZR20" s="26">
        <v>13305.25</v>
      </c>
      <c r="ZS20" s="68">
        <v>13380</v>
      </c>
      <c r="ZT20" s="68">
        <v>14246</v>
      </c>
      <c r="ZU20" s="68">
        <v>14139</v>
      </c>
      <c r="ZV20" s="68">
        <v>14530</v>
      </c>
      <c r="ZW20" s="68">
        <v>14300</v>
      </c>
      <c r="ZX20" s="68">
        <v>14510</v>
      </c>
      <c r="ZY20" s="68">
        <v>14550</v>
      </c>
      <c r="ZZ20" s="68">
        <f>ZZ57*1000+10</f>
        <v>14600</v>
      </c>
      <c r="AAA20" s="68">
        <f t="shared" ref="AAA20" si="41">AAA57*1000</f>
        <v>14620</v>
      </c>
      <c r="AAB20" s="216">
        <f>AAB57*1000-10</f>
        <v>14640</v>
      </c>
      <c r="AAJ20" s="195" t="s">
        <v>21</v>
      </c>
      <c r="AAK20" s="196" t="s">
        <v>22</v>
      </c>
      <c r="AAL20" s="26">
        <v>-32.13993</v>
      </c>
      <c r="AAM20" s="26">
        <v>-33.097650000000002</v>
      </c>
      <c r="AAN20" s="26">
        <v>-34.942680000000003</v>
      </c>
      <c r="AAO20" s="26">
        <v>-34.467769999999994</v>
      </c>
      <c r="AAP20" s="26">
        <v>-30.875309999999967</v>
      </c>
      <c r="AAQ20" s="26">
        <v>13305.25</v>
      </c>
      <c r="AAR20" s="68">
        <v>13380</v>
      </c>
      <c r="AAS20" s="68">
        <v>14246</v>
      </c>
      <c r="AAT20" s="68">
        <v>14139</v>
      </c>
      <c r="AAU20" s="68">
        <v>14530</v>
      </c>
      <c r="AAV20" s="68">
        <v>14300</v>
      </c>
      <c r="AAW20" s="68">
        <v>14510</v>
      </c>
      <c r="AAX20" s="68">
        <v>14550</v>
      </c>
      <c r="AAY20" s="68">
        <f>AAY57*1000+10</f>
        <v>14600</v>
      </c>
      <c r="AAZ20" s="68">
        <f t="shared" ref="AAZ20" si="42">AAZ57*1000</f>
        <v>14620</v>
      </c>
      <c r="ABA20" s="216">
        <f>ABA57*1000-10</f>
        <v>14640</v>
      </c>
      <c r="ABI20">
        <v>6.129996101534573</v>
      </c>
      <c r="ABM20" t="s">
        <v>128</v>
      </c>
      <c r="ABN20" s="195" t="s">
        <v>21</v>
      </c>
      <c r="ABO20" s="196" t="s">
        <v>22</v>
      </c>
      <c r="ABP20" s="26">
        <v>-32.13993</v>
      </c>
      <c r="ABQ20" s="26">
        <v>-33.097650000000002</v>
      </c>
      <c r="ABR20" s="26">
        <v>-34.942680000000003</v>
      </c>
      <c r="ABS20" s="26">
        <v>-34.467769999999994</v>
      </c>
      <c r="ABT20" s="26">
        <v>-30.875309999999967</v>
      </c>
      <c r="ABU20" s="26">
        <v>13305.25</v>
      </c>
      <c r="ABV20" s="68">
        <v>13380</v>
      </c>
      <c r="ABW20" s="68">
        <v>14246</v>
      </c>
      <c r="ABX20" s="68">
        <v>14139</v>
      </c>
      <c r="ABY20" s="68">
        <v>14530</v>
      </c>
      <c r="ABZ20" s="68">
        <v>14300</v>
      </c>
      <c r="ACA20" s="68">
        <v>14520</v>
      </c>
      <c r="ACB20" s="68">
        <v>14570</v>
      </c>
      <c r="ACC20" s="68">
        <f>ACC57*1000+10</f>
        <v>14620</v>
      </c>
      <c r="ACD20" s="68">
        <f t="shared" ref="ACD20" si="43">ACD57*1000</f>
        <v>14640</v>
      </c>
      <c r="ACE20" s="216">
        <f>ACE57*1000-10</f>
        <v>14660</v>
      </c>
      <c r="ACG20" s="195" t="s">
        <v>21</v>
      </c>
      <c r="ACH20" s="196" t="s">
        <v>22</v>
      </c>
      <c r="ACI20" s="26">
        <v>-32.13993</v>
      </c>
      <c r="ACJ20" s="26">
        <v>-33.097650000000002</v>
      </c>
      <c r="ACK20" s="26">
        <v>-34.942680000000003</v>
      </c>
      <c r="ACL20" s="26">
        <v>-34.467769999999994</v>
      </c>
      <c r="ACM20" s="26">
        <v>-30.875309999999967</v>
      </c>
      <c r="ACN20" s="26">
        <v>13305.25</v>
      </c>
      <c r="ACO20" s="68">
        <v>13380</v>
      </c>
      <c r="ACP20" s="68">
        <v>14246</v>
      </c>
      <c r="ACQ20" s="68">
        <v>14139</v>
      </c>
      <c r="ACR20" s="68">
        <v>14530.000000000002</v>
      </c>
      <c r="ACS20" s="68">
        <v>14300</v>
      </c>
      <c r="ACT20" s="68">
        <v>14520</v>
      </c>
      <c r="ACU20" s="68">
        <v>14570</v>
      </c>
      <c r="ACV20" s="68">
        <f>ACV57*1000+10</f>
        <v>14620</v>
      </c>
      <c r="ACW20" s="68">
        <f t="shared" ref="ACW20" si="44">ACW57*1000</f>
        <v>14640</v>
      </c>
      <c r="ACX20" s="216">
        <f>ACX57*1000-10</f>
        <v>14660</v>
      </c>
    </row>
    <row r="21" spans="1:778" x14ac:dyDescent="0.3">
      <c r="A21" s="31" t="s">
        <v>21</v>
      </c>
      <c r="B21" s="32" t="s">
        <v>22</v>
      </c>
      <c r="C21" s="35">
        <v>-32.13993</v>
      </c>
      <c r="D21" s="35">
        <v>-33.097650000000002</v>
      </c>
      <c r="E21" s="35">
        <v>-34.942680000000003</v>
      </c>
      <c r="F21" s="35">
        <v>-34.467769999999994</v>
      </c>
      <c r="G21" s="35">
        <v>-30.875309999999967</v>
      </c>
      <c r="H21" s="39">
        <v>13305.25</v>
      </c>
      <c r="I21" s="39">
        <v>13380</v>
      </c>
      <c r="J21" s="39">
        <v>13950</v>
      </c>
      <c r="K21" s="39">
        <v>14150.01</v>
      </c>
      <c r="L21" s="39">
        <v>14270.04</v>
      </c>
      <c r="M21" s="39">
        <v>14299.83</v>
      </c>
      <c r="N21" s="39">
        <v>14320.17</v>
      </c>
      <c r="O21" s="39">
        <v>14339.82</v>
      </c>
      <c r="Q21" s="31" t="s">
        <v>21</v>
      </c>
      <c r="R21" s="32" t="s">
        <v>22</v>
      </c>
      <c r="S21" s="35">
        <v>-32.13993</v>
      </c>
      <c r="T21" s="35">
        <v>-33.097650000000002</v>
      </c>
      <c r="U21" s="35">
        <v>-34.942680000000003</v>
      </c>
      <c r="V21" s="35">
        <v>-34.467769999999994</v>
      </c>
      <c r="W21" s="35">
        <v>-30.875309999999967</v>
      </c>
      <c r="X21" s="39">
        <v>13305.25</v>
      </c>
      <c r="Y21" s="39">
        <v>13380</v>
      </c>
      <c r="Z21" s="39">
        <v>14120</v>
      </c>
      <c r="AA21" s="39">
        <v>14530</v>
      </c>
      <c r="AB21" s="39">
        <v>14370</v>
      </c>
      <c r="AC21" s="39">
        <v>14400</v>
      </c>
      <c r="AD21" s="39">
        <v>14420</v>
      </c>
      <c r="AE21" s="39">
        <v>14440</v>
      </c>
      <c r="AF21" s="39">
        <v>14450</v>
      </c>
      <c r="AH21" s="31" t="s">
        <v>21</v>
      </c>
      <c r="AI21" s="32" t="s">
        <v>22</v>
      </c>
      <c r="AJ21" s="35">
        <v>-32.13993</v>
      </c>
      <c r="AK21" s="35">
        <v>-33.097650000000002</v>
      </c>
      <c r="AL21" s="35">
        <v>-34.942680000000003</v>
      </c>
      <c r="AM21" s="35">
        <v>-34.467769999999994</v>
      </c>
      <c r="AN21" s="35">
        <v>-30.875309999999967</v>
      </c>
      <c r="AO21" s="39">
        <v>13305.25</v>
      </c>
      <c r="AP21" s="39">
        <v>13380</v>
      </c>
      <c r="AQ21" s="39">
        <v>14150</v>
      </c>
      <c r="AR21" s="39">
        <v>14569.999999999998</v>
      </c>
      <c r="AS21" s="39">
        <v>14690</v>
      </c>
      <c r="AT21" s="39">
        <v>14740</v>
      </c>
      <c r="AU21" s="39">
        <v>14780</v>
      </c>
      <c r="AV21" s="39">
        <v>14810</v>
      </c>
      <c r="AW21" s="39">
        <v>14830</v>
      </c>
      <c r="AY21" s="24" t="s">
        <v>37</v>
      </c>
      <c r="AZ21" s="25" t="s">
        <v>29</v>
      </c>
      <c r="BA21" s="26"/>
      <c r="BB21" s="26"/>
      <c r="BC21" s="26"/>
      <c r="BD21" s="26"/>
      <c r="BE21" s="26"/>
      <c r="BF21" s="26"/>
      <c r="BG21" s="26">
        <v>8.2362407628168359</v>
      </c>
      <c r="BH21" s="26">
        <v>12.22</v>
      </c>
      <c r="BI21" s="26">
        <v>11.23</v>
      </c>
      <c r="BJ21" s="26">
        <v>11.87</v>
      </c>
      <c r="BK21" s="26">
        <v>12.665291917822186</v>
      </c>
      <c r="BL21" s="26">
        <v>13.371174270763305</v>
      </c>
      <c r="BM21" s="26">
        <v>13.900586035469207</v>
      </c>
      <c r="BN21" s="26">
        <v>14.135880153116386</v>
      </c>
      <c r="BP21" s="24" t="s">
        <v>37</v>
      </c>
      <c r="BQ21" s="25" t="s">
        <v>29</v>
      </c>
      <c r="BR21" s="26"/>
      <c r="BS21" s="26"/>
      <c r="BT21" s="26"/>
      <c r="BU21" s="26"/>
      <c r="BV21" s="26"/>
      <c r="BW21" s="26"/>
      <c r="BX21" s="26">
        <v>8.2362407628168359</v>
      </c>
      <c r="BY21" s="26">
        <v>11.75</v>
      </c>
      <c r="BZ21" s="26">
        <v>11</v>
      </c>
      <c r="CA21" s="26">
        <v>11.44</v>
      </c>
      <c r="CB21" s="26">
        <v>12.204392984103194</v>
      </c>
      <c r="CC21" s="26">
        <v>12.96909886645636</v>
      </c>
      <c r="CD21" s="26">
        <v>13.4396871017503</v>
      </c>
      <c r="CE21" s="26">
        <v>13.674981219397562</v>
      </c>
      <c r="CG21" s="24" t="s">
        <v>37</v>
      </c>
      <c r="CH21" s="25" t="s">
        <v>29</v>
      </c>
      <c r="CI21" s="26"/>
      <c r="CJ21" s="26"/>
      <c r="CK21" s="26"/>
      <c r="CL21" s="26"/>
      <c r="CM21" s="26"/>
      <c r="CN21" s="26"/>
      <c r="CO21" s="26">
        <v>8.2362407628168359</v>
      </c>
      <c r="CP21" s="26">
        <v>11.75</v>
      </c>
      <c r="CQ21" s="26">
        <v>10.84</v>
      </c>
      <c r="CR21" s="26">
        <v>11.33</v>
      </c>
      <c r="CS21" s="26">
        <v>12.064183680597797</v>
      </c>
      <c r="CT21" s="26">
        <v>12.828286621911145</v>
      </c>
      <c r="CU21" s="26">
        <v>13.298647074529224</v>
      </c>
      <c r="CV21" s="26">
        <v>13.592881815202174</v>
      </c>
      <c r="CX21" s="24" t="s">
        <v>37</v>
      </c>
      <c r="CY21" s="25" t="s">
        <v>29</v>
      </c>
      <c r="CZ21" s="26"/>
      <c r="DA21" s="26"/>
      <c r="DB21" s="26"/>
      <c r="DC21" s="26"/>
      <c r="DD21" s="26"/>
      <c r="DE21" s="26"/>
      <c r="DF21" s="26">
        <v>8.2362407628168359</v>
      </c>
      <c r="DG21" s="26">
        <v>11.75</v>
      </c>
      <c r="DH21" s="26">
        <v>10.59</v>
      </c>
      <c r="DI21" s="26">
        <v>11.02</v>
      </c>
      <c r="DJ21" s="26">
        <v>11.58052271849548</v>
      </c>
      <c r="DK21" s="26">
        <v>12.344931423290747</v>
      </c>
      <c r="DL21" s="26">
        <v>12.81548009537766</v>
      </c>
      <c r="DM21" s="26">
        <v>13.109832577043276</v>
      </c>
      <c r="DO21" s="24" t="s">
        <v>37</v>
      </c>
      <c r="DP21" s="25" t="s">
        <v>29</v>
      </c>
      <c r="DQ21" s="26"/>
      <c r="DR21" s="26"/>
      <c r="DS21" s="26"/>
      <c r="DT21" s="26"/>
      <c r="DU21" s="26"/>
      <c r="DV21" s="26"/>
      <c r="DW21" s="26">
        <v>8.2362407628168359</v>
      </c>
      <c r="DX21" s="26">
        <v>11.75</v>
      </c>
      <c r="DY21" s="26">
        <v>10.83</v>
      </c>
      <c r="DZ21" s="26">
        <v>11.59</v>
      </c>
      <c r="EA21" s="26">
        <v>12.119141080859157</v>
      </c>
      <c r="EB21" s="26">
        <v>12.825095113211191</v>
      </c>
      <c r="EC21" s="26">
        <v>13.295629287728946</v>
      </c>
      <c r="ED21" s="26">
        <v>13.589804869754403</v>
      </c>
      <c r="EF21" s="24" t="s">
        <v>37</v>
      </c>
      <c r="EG21" s="25" t="s">
        <v>29</v>
      </c>
      <c r="EH21" s="26"/>
      <c r="EI21" s="26"/>
      <c r="EJ21" s="26"/>
      <c r="EK21" s="26"/>
      <c r="EL21" s="26"/>
      <c r="EM21" s="26"/>
      <c r="EN21" s="26">
        <v>8.2362407628168359</v>
      </c>
      <c r="EO21" s="26">
        <v>11.75</v>
      </c>
      <c r="EP21" s="26">
        <v>10.83</v>
      </c>
      <c r="EQ21" s="26">
        <v>11.59</v>
      </c>
      <c r="ER21" s="26">
        <v>12.089591709624209</v>
      </c>
      <c r="ES21" s="26">
        <v>12.756239584120552</v>
      </c>
      <c r="ET21" s="26">
        <v>13.256341766923471</v>
      </c>
      <c r="EU21" s="26">
        <v>13.56</v>
      </c>
      <c r="EW21" s="24" t="s">
        <v>37</v>
      </c>
      <c r="EX21" s="25" t="s">
        <v>29</v>
      </c>
      <c r="EY21" s="26"/>
      <c r="EZ21" s="26"/>
      <c r="FA21" s="26"/>
      <c r="FB21" s="26"/>
      <c r="FC21" s="26"/>
      <c r="FD21" s="26"/>
      <c r="FE21" s="26">
        <v>8.2362407628168359</v>
      </c>
      <c r="FF21" s="26">
        <v>11.75</v>
      </c>
      <c r="FG21" s="26">
        <v>9.92</v>
      </c>
      <c r="FH21" s="26">
        <v>11.2</v>
      </c>
      <c r="FI21" s="26">
        <v>11.7</v>
      </c>
      <c r="FJ21" s="26">
        <v>12.310926903489269</v>
      </c>
      <c r="FK21" s="26">
        <v>12.866700898589251</v>
      </c>
      <c r="FL21" s="26">
        <v>13.088676957528723</v>
      </c>
      <c r="FN21" s="24" t="s">
        <v>37</v>
      </c>
      <c r="FO21" s="25" t="s">
        <v>29</v>
      </c>
      <c r="FP21" s="26"/>
      <c r="FQ21" s="26"/>
      <c r="FR21" s="26"/>
      <c r="FS21" s="26"/>
      <c r="FT21" s="26"/>
      <c r="FU21" s="26"/>
      <c r="FV21" s="26">
        <v>8.2362407628168359</v>
      </c>
      <c r="FW21" s="26">
        <v>11.75</v>
      </c>
      <c r="FX21" s="26">
        <v>9.3699999999999992</v>
      </c>
      <c r="FY21" s="26">
        <v>11.04</v>
      </c>
      <c r="FZ21" s="26">
        <v>11.54</v>
      </c>
      <c r="GA21" s="26">
        <v>12.186863780165108</v>
      </c>
      <c r="GB21" s="26">
        <v>12.775330363212147</v>
      </c>
      <c r="GC21" s="26">
        <v>13.069380908524456</v>
      </c>
      <c r="GE21" s="24" t="s">
        <v>37</v>
      </c>
      <c r="GF21" s="25" t="s">
        <v>29</v>
      </c>
      <c r="GG21" s="26"/>
      <c r="GH21" s="26"/>
      <c r="GI21" s="26"/>
      <c r="GJ21" s="26"/>
      <c r="GK21" s="26"/>
      <c r="GL21" s="26"/>
      <c r="GM21" s="26">
        <v>8.2362407628168359</v>
      </c>
      <c r="GN21" s="26">
        <v>11.75</v>
      </c>
      <c r="GO21" s="26">
        <v>7.81</v>
      </c>
      <c r="GP21" s="26">
        <v>8.42</v>
      </c>
      <c r="GQ21" s="26">
        <v>10.23</v>
      </c>
      <c r="GR21" s="26">
        <v>10.900000000000002</v>
      </c>
      <c r="GS21" s="26">
        <v>11.490000000000002</v>
      </c>
      <c r="GT21" s="26">
        <v>11.790000000000001</v>
      </c>
      <c r="GV21" s="24" t="s">
        <v>37</v>
      </c>
      <c r="GW21" s="25" t="s">
        <v>29</v>
      </c>
      <c r="GX21" s="26"/>
      <c r="GY21" s="26"/>
      <c r="GZ21" s="26"/>
      <c r="HA21" s="26"/>
      <c r="HB21" s="26"/>
      <c r="HC21" s="26"/>
      <c r="HD21" s="26">
        <v>8.2362407628168359</v>
      </c>
      <c r="HE21" s="26">
        <v>11.75</v>
      </c>
      <c r="HF21" s="26">
        <v>6.08</v>
      </c>
      <c r="HG21" s="26">
        <v>8.2100000000000009</v>
      </c>
      <c r="HH21" s="26">
        <v>8.2799999999999994</v>
      </c>
      <c r="HI21" s="26">
        <v>8.809729374615662</v>
      </c>
      <c r="HJ21" s="26">
        <v>9.3976557014685724</v>
      </c>
      <c r="HK21" s="26">
        <v>9.6918556036632744</v>
      </c>
      <c r="HM21" s="24" t="s">
        <v>37</v>
      </c>
      <c r="HN21" s="25" t="s">
        <v>29</v>
      </c>
      <c r="HO21" s="26"/>
      <c r="HP21" s="26"/>
      <c r="HQ21" s="26"/>
      <c r="HR21" s="26"/>
      <c r="HS21" s="26"/>
      <c r="HT21" s="26"/>
      <c r="HU21" s="26">
        <v>8.2362407628168359</v>
      </c>
      <c r="HV21" s="26">
        <v>11.75</v>
      </c>
      <c r="HW21" s="26">
        <v>6.08</v>
      </c>
      <c r="HX21" s="26">
        <v>8.1999999999999993</v>
      </c>
      <c r="HY21" s="26">
        <v>8.2799999999999994</v>
      </c>
      <c r="HZ21" s="26">
        <v>8.809729374615662</v>
      </c>
      <c r="IA21" s="26">
        <v>9.3976557014685724</v>
      </c>
      <c r="IB21" s="26">
        <v>9.6918556036632744</v>
      </c>
      <c r="ID21" s="24" t="s">
        <v>37</v>
      </c>
      <c r="IE21" s="25" t="s">
        <v>29</v>
      </c>
      <c r="IF21" s="26"/>
      <c r="IG21" s="26"/>
      <c r="IH21" s="26"/>
      <c r="II21" s="26"/>
      <c r="IJ21" s="26"/>
      <c r="IK21" s="26"/>
      <c r="IL21" s="26">
        <v>8.2362407628168359</v>
      </c>
      <c r="IM21" s="26">
        <v>11.75</v>
      </c>
      <c r="IN21" s="26">
        <v>6.08</v>
      </c>
      <c r="IO21" s="26">
        <v>-0.03</v>
      </c>
      <c r="IP21" s="26">
        <v>8.09</v>
      </c>
      <c r="IQ21" s="26">
        <v>7.98</v>
      </c>
      <c r="IR21" s="26">
        <v>8.6268060481788709</v>
      </c>
      <c r="IS21" s="26">
        <v>8.9800402325707296</v>
      </c>
      <c r="IT21" s="26">
        <v>9.3325600363526213</v>
      </c>
      <c r="IV21" s="24" t="s">
        <v>37</v>
      </c>
      <c r="IW21" s="25" t="s">
        <v>29</v>
      </c>
      <c r="IX21" s="26"/>
      <c r="IY21" s="26"/>
      <c r="IZ21" s="26"/>
      <c r="JA21" s="26"/>
      <c r="JB21" s="26"/>
      <c r="JC21" s="26"/>
      <c r="JD21" s="26">
        <v>8.2362407628168359</v>
      </c>
      <c r="JE21" s="26">
        <v>11.75</v>
      </c>
      <c r="JF21" s="26">
        <v>6.08</v>
      </c>
      <c r="JG21" s="26">
        <v>-0.03</v>
      </c>
      <c r="JH21" s="26">
        <v>8.09</v>
      </c>
      <c r="JI21" s="26">
        <v>7.98</v>
      </c>
      <c r="JJ21" s="26">
        <v>8.6268060481788709</v>
      </c>
      <c r="JK21" s="26">
        <v>8.9800402325707296</v>
      </c>
      <c r="JL21" s="26">
        <v>9.3325600363526213</v>
      </c>
      <c r="JN21" s="24" t="s">
        <v>37</v>
      </c>
      <c r="JO21" s="25" t="s">
        <v>29</v>
      </c>
      <c r="JP21" s="26"/>
      <c r="JQ21" s="26"/>
      <c r="JR21" s="26"/>
      <c r="JS21" s="26"/>
      <c r="JT21" s="26"/>
      <c r="JU21" s="26"/>
      <c r="JV21" s="26">
        <v>8.2362407628168359</v>
      </c>
      <c r="JW21" s="26">
        <v>11.75</v>
      </c>
      <c r="JX21" s="26">
        <v>6.08</v>
      </c>
      <c r="JY21" s="26">
        <v>-0.03</v>
      </c>
      <c r="JZ21" s="26">
        <v>8.09</v>
      </c>
      <c r="KA21" s="26">
        <v>7.98</v>
      </c>
      <c r="KB21" s="26">
        <v>8.6268060481788709</v>
      </c>
      <c r="KC21" s="26">
        <v>8.9800402325707296</v>
      </c>
      <c r="KD21" s="26">
        <v>9.3325600363526213</v>
      </c>
      <c r="KF21" s="24" t="s">
        <v>37</v>
      </c>
      <c r="KG21" s="25" t="s">
        <v>29</v>
      </c>
      <c r="KH21" s="26"/>
      <c r="KI21" s="26"/>
      <c r="KJ21" s="26"/>
      <c r="KK21" s="26"/>
      <c r="KL21" s="26"/>
      <c r="KM21" s="26"/>
      <c r="KN21" s="26">
        <v>8.2362407628168359</v>
      </c>
      <c r="KO21" s="26">
        <v>11.75</v>
      </c>
      <c r="KP21" s="26">
        <v>6.08</v>
      </c>
      <c r="KQ21" s="26">
        <v>-0.03</v>
      </c>
      <c r="KR21" s="26">
        <v>8.09</v>
      </c>
      <c r="KS21" s="26">
        <v>7.87</v>
      </c>
      <c r="KT21" s="26">
        <v>8.3098427723276664</v>
      </c>
      <c r="KU21" s="26">
        <v>8.7100411354713252</v>
      </c>
      <c r="KV21" s="26">
        <v>9.1500650347405745</v>
      </c>
      <c r="KX21" s="24" t="s">
        <v>37</v>
      </c>
      <c r="KY21" s="25" t="s">
        <v>29</v>
      </c>
      <c r="KZ21" s="26"/>
      <c r="LA21" s="26"/>
      <c r="LB21" s="26"/>
      <c r="LC21" s="26"/>
      <c r="LD21" s="26"/>
      <c r="LE21" s="26"/>
      <c r="LF21" s="26">
        <v>8.2362407628168359</v>
      </c>
      <c r="LG21" s="26">
        <v>11.75</v>
      </c>
      <c r="LH21" s="26">
        <v>6.08</v>
      </c>
      <c r="LI21" s="26">
        <v>-0.03</v>
      </c>
      <c r="LJ21" s="26">
        <v>8.09</v>
      </c>
      <c r="LK21" s="26">
        <v>7.98</v>
      </c>
      <c r="LL21" s="26">
        <v>8.6268060481788709</v>
      </c>
      <c r="LM21" s="26">
        <v>8.9800402325707296</v>
      </c>
      <c r="LN21" s="26">
        <v>9.3325600363526213</v>
      </c>
      <c r="LP21" s="24" t="s">
        <v>37</v>
      </c>
      <c r="LQ21" s="25" t="s">
        <v>29</v>
      </c>
      <c r="LR21" s="26"/>
      <c r="LS21" s="26"/>
      <c r="LT21" s="26"/>
      <c r="LU21" s="26"/>
      <c r="LV21" s="26"/>
      <c r="LW21" s="26"/>
      <c r="LX21" s="26">
        <v>8.2362407628168359</v>
      </c>
      <c r="LY21" s="26">
        <v>11.75</v>
      </c>
      <c r="LZ21" s="26">
        <v>6.08</v>
      </c>
      <c r="MA21" s="26">
        <v>-2.5099999999999998</v>
      </c>
      <c r="MB21" s="26">
        <v>7.56</v>
      </c>
      <c r="MC21" s="26">
        <f>MC10*1.61</f>
        <v>8.9430667252276912</v>
      </c>
      <c r="MD21" s="26">
        <f>MD10*1.69</f>
        <v>9.0497212415134012</v>
      </c>
      <c r="ME21" s="26">
        <f>ME10*1.73</f>
        <v>9.3654065331501268</v>
      </c>
      <c r="MF21" s="26">
        <f>MF10*1.76</f>
        <v>9.6149300753381493</v>
      </c>
      <c r="MH21" s="24" t="s">
        <v>37</v>
      </c>
      <c r="MI21" s="25" t="s">
        <v>29</v>
      </c>
      <c r="MJ21" s="26"/>
      <c r="MK21" s="26"/>
      <c r="ML21" s="26"/>
      <c r="MM21" s="26"/>
      <c r="MN21" s="26"/>
      <c r="MO21" s="26"/>
      <c r="MP21" s="26">
        <v>8.2362407628168359</v>
      </c>
      <c r="MQ21" s="26">
        <v>11.75</v>
      </c>
      <c r="MR21" s="26">
        <v>6.08</v>
      </c>
      <c r="MS21" s="26">
        <v>0.84</v>
      </c>
      <c r="MT21" s="26">
        <v>9.6898653720950776</v>
      </c>
      <c r="MU21" s="26">
        <v>8.5593188751130143</v>
      </c>
      <c r="MV21" s="26">
        <v>9.2584562151503551</v>
      </c>
      <c r="MW21" s="26">
        <v>9.5765128477798918</v>
      </c>
      <c r="MX21" s="26">
        <v>9.8407289250869283</v>
      </c>
      <c r="MZ21" s="24" t="s">
        <v>37</v>
      </c>
      <c r="NA21" s="25" t="s">
        <v>29</v>
      </c>
      <c r="NB21" s="26"/>
      <c r="NC21" s="26"/>
      <c r="ND21" s="26"/>
      <c r="NE21" s="26"/>
      <c r="NF21" s="26"/>
      <c r="NG21" s="26"/>
      <c r="NH21" s="26">
        <v>8.2362407628168359</v>
      </c>
      <c r="NI21" s="26">
        <v>11.75</v>
      </c>
      <c r="NJ21" s="26">
        <v>6.08</v>
      </c>
      <c r="NK21" s="26">
        <v>0.84</v>
      </c>
      <c r="NL21" s="26">
        <v>9.9617921995734644</v>
      </c>
      <c r="NM21" s="26">
        <v>8.8190049244472757</v>
      </c>
      <c r="NN21" s="26">
        <v>9.4992119461176827</v>
      </c>
      <c r="NO21" s="26">
        <v>9.7895560659788696</v>
      </c>
      <c r="NP21" s="26">
        <v>10.061955463216506</v>
      </c>
      <c r="NR21" s="24" t="s">
        <v>37</v>
      </c>
      <c r="NS21" s="25" t="s">
        <v>29</v>
      </c>
      <c r="NT21" s="26"/>
      <c r="NU21" s="26"/>
      <c r="NV21" s="26"/>
      <c r="NW21" s="26"/>
      <c r="NX21" s="26"/>
      <c r="NY21" s="26"/>
      <c r="NZ21" s="26">
        <v>8.2362407628168359</v>
      </c>
      <c r="OA21" s="26">
        <v>11.75</v>
      </c>
      <c r="OB21" s="26">
        <v>6.08</v>
      </c>
      <c r="OC21" s="26">
        <v>0.84</v>
      </c>
      <c r="OD21" s="26">
        <v>9.9617921995734644</v>
      </c>
      <c r="OE21" s="26">
        <v>9.1073911000609353</v>
      </c>
      <c r="OF21" s="26">
        <v>9.7214715622872028</v>
      </c>
      <c r="OG21" s="26">
        <v>10.068807108447746</v>
      </c>
      <c r="OH21" s="26">
        <v>10.363319201399021</v>
      </c>
      <c r="OJ21" s="24" t="s">
        <v>37</v>
      </c>
      <c r="OK21" s="25" t="s">
        <v>29</v>
      </c>
      <c r="OL21" s="26"/>
      <c r="OM21" s="26"/>
      <c r="ON21" s="26"/>
      <c r="OO21" s="26"/>
      <c r="OP21" s="26"/>
      <c r="OQ21" s="26"/>
      <c r="OR21" s="26">
        <v>8.2362407628168359</v>
      </c>
      <c r="OS21" s="26">
        <v>11.75</v>
      </c>
      <c r="OT21" s="26">
        <v>6.08</v>
      </c>
      <c r="OU21" s="26">
        <v>0.84</v>
      </c>
      <c r="OV21" s="26">
        <v>9.9617921995734644</v>
      </c>
      <c r="OW21" s="26">
        <v>9.1199999999999992</v>
      </c>
      <c r="OX21" s="26">
        <v>9.67</v>
      </c>
      <c r="OY21" s="26">
        <v>9.9600000000000009</v>
      </c>
      <c r="OZ21" s="26">
        <v>10.26</v>
      </c>
      <c r="PB21" s="24" t="s">
        <v>37</v>
      </c>
      <c r="PC21" s="25" t="s">
        <v>29</v>
      </c>
      <c r="PD21" s="26"/>
      <c r="PE21" s="26"/>
      <c r="PF21" s="26"/>
      <c r="PG21" s="26"/>
      <c r="PH21" s="26"/>
      <c r="PI21" s="26"/>
      <c r="PJ21" s="26">
        <v>8.2362407628168359</v>
      </c>
      <c r="PK21" s="26">
        <v>11.75</v>
      </c>
      <c r="PL21" s="26">
        <v>6.08</v>
      </c>
      <c r="PM21" s="26">
        <v>0.84</v>
      </c>
      <c r="PN21" s="26">
        <v>9.9617921995734644</v>
      </c>
      <c r="PO21" s="26">
        <v>9.1199999999999992</v>
      </c>
      <c r="PP21" s="26">
        <v>9.74</v>
      </c>
      <c r="PQ21" s="26">
        <v>10.02</v>
      </c>
      <c r="PR21" s="26">
        <v>10.3</v>
      </c>
      <c r="PT21" s="139" t="s">
        <v>37</v>
      </c>
      <c r="PU21" s="140" t="s">
        <v>29</v>
      </c>
      <c r="PV21" s="141"/>
      <c r="PW21" s="141"/>
      <c r="PX21" s="141"/>
      <c r="PY21" s="141"/>
      <c r="PZ21" s="141"/>
      <c r="QA21" s="141"/>
      <c r="QB21" s="141">
        <v>8.2362407628168359</v>
      </c>
      <c r="QC21" s="141">
        <v>11.75</v>
      </c>
      <c r="QD21" s="141">
        <v>6.08</v>
      </c>
      <c r="QE21" s="141">
        <v>-0.86</v>
      </c>
      <c r="QF21" s="141">
        <v>7.75</v>
      </c>
      <c r="QG21" s="141">
        <v>8.75</v>
      </c>
      <c r="QH21" s="141">
        <f>QH10*1.69</f>
        <v>9.2999995836265352</v>
      </c>
      <c r="QI21" s="141">
        <f>QI10*1.73</f>
        <v>9.6373516390447236</v>
      </c>
      <c r="QJ21" s="141">
        <f>QJ10*1.76</f>
        <v>9.8811039069789679</v>
      </c>
      <c r="QL21" s="24" t="s">
        <v>37</v>
      </c>
      <c r="QM21" s="25" t="s">
        <v>29</v>
      </c>
      <c r="QN21" s="26"/>
      <c r="QO21" s="26"/>
      <c r="QP21" s="26"/>
      <c r="QQ21" s="26"/>
      <c r="QR21" s="26"/>
      <c r="QS21" s="26"/>
      <c r="QT21" s="26">
        <v>8.2362407628168359</v>
      </c>
      <c r="QU21" s="26">
        <v>11.75</v>
      </c>
      <c r="QV21" s="26">
        <v>6.08</v>
      </c>
      <c r="QW21" s="26">
        <v>-2.41</v>
      </c>
      <c r="QX21" s="26">
        <v>7.89</v>
      </c>
      <c r="QY21" s="26">
        <v>8.09</v>
      </c>
      <c r="QZ21" s="26">
        <f>QZ10*1.7</f>
        <v>8.9498924299945237</v>
      </c>
      <c r="RA21" s="26">
        <f>RA10*1.7</f>
        <v>9.2250263950638729</v>
      </c>
      <c r="RB21" s="26">
        <f>RB10*1.7</f>
        <v>9.3452849907548909</v>
      </c>
      <c r="RD21" s="24" t="s">
        <v>37</v>
      </c>
      <c r="RE21" s="25" t="s">
        <v>29</v>
      </c>
      <c r="RF21" s="26"/>
      <c r="RG21" s="26"/>
      <c r="RH21" s="26"/>
      <c r="RI21" s="26"/>
      <c r="RJ21" s="26"/>
      <c r="RK21" s="26"/>
      <c r="RL21" s="26">
        <v>8.2362407628168359</v>
      </c>
      <c r="RM21" s="26">
        <v>11.75</v>
      </c>
      <c r="RN21" s="26">
        <v>6.08</v>
      </c>
      <c r="RO21" s="26">
        <v>0.84</v>
      </c>
      <c r="RP21" s="26">
        <v>9.41</v>
      </c>
      <c r="RQ21" s="26">
        <v>9.2911620753930766</v>
      </c>
      <c r="RR21" s="26">
        <v>10.269792897518904</v>
      </c>
      <c r="RS21" s="26">
        <v>10.491141257162093</v>
      </c>
      <c r="RT21" s="26">
        <v>10.760877510746182</v>
      </c>
      <c r="RV21" s="24" t="s">
        <v>37</v>
      </c>
      <c r="RW21" s="25" t="s">
        <v>29</v>
      </c>
      <c r="RX21" s="26"/>
      <c r="RY21" s="26"/>
      <c r="RZ21" s="26"/>
      <c r="SA21" s="26"/>
      <c r="SB21" s="26"/>
      <c r="SC21" s="26"/>
      <c r="SD21" s="26">
        <v>8.2362407628168359</v>
      </c>
      <c r="SE21" s="26">
        <v>11.75</v>
      </c>
      <c r="SF21" s="26">
        <v>6.08</v>
      </c>
      <c r="SG21" s="26">
        <v>0.84</v>
      </c>
      <c r="SH21" s="26">
        <v>9.41</v>
      </c>
      <c r="SI21" s="26">
        <v>9.2911620753930766</v>
      </c>
      <c r="SJ21" s="26">
        <v>10.269792897518904</v>
      </c>
      <c r="SK21" s="26">
        <v>10.491141257162093</v>
      </c>
      <c r="SL21" s="26">
        <v>10.760877510746182</v>
      </c>
      <c r="SN21" s="24" t="s">
        <v>37</v>
      </c>
      <c r="SO21" s="25" t="s">
        <v>29</v>
      </c>
      <c r="SP21" s="26"/>
      <c r="SQ21" s="26"/>
      <c r="SR21" s="26"/>
      <c r="SS21" s="26"/>
      <c r="ST21" s="26"/>
      <c r="SU21" s="26"/>
      <c r="SV21" s="26">
        <v>8.2362407628168359</v>
      </c>
      <c r="SW21" s="26">
        <v>11.75</v>
      </c>
      <c r="SX21" s="26">
        <v>6.08</v>
      </c>
      <c r="SY21" s="26">
        <v>-2.41</v>
      </c>
      <c r="SZ21" s="26">
        <v>6.19</v>
      </c>
      <c r="TA21" s="26">
        <v>7.11</v>
      </c>
      <c r="TB21" s="26">
        <f>(TB10-TA10)*$TA61+TA21</f>
        <v>7.3597304102200178</v>
      </c>
      <c r="TC21" s="26">
        <f t="shared" ref="TC21:TD21" si="45">(TC10-TB10)*$TA61+TB21</f>
        <v>7.5763904823725259</v>
      </c>
      <c r="TD21" s="26">
        <f t="shared" si="45"/>
        <v>7.6485865187387541</v>
      </c>
      <c r="TF21" s="24" t="s">
        <v>37</v>
      </c>
      <c r="TG21" s="25" t="s">
        <v>29</v>
      </c>
      <c r="TH21" s="26"/>
      <c r="TI21" s="26"/>
      <c r="TJ21" s="26"/>
      <c r="TK21" s="26"/>
      <c r="TL21" s="26"/>
      <c r="TM21" s="26"/>
      <c r="TN21" s="26">
        <v>8.2362407628168359</v>
      </c>
      <c r="TO21" s="26">
        <v>11.75</v>
      </c>
      <c r="TP21" s="26">
        <v>6.08</v>
      </c>
      <c r="TQ21" s="26">
        <v>-2.41</v>
      </c>
      <c r="TR21" s="26">
        <v>5.32</v>
      </c>
      <c r="TS21" s="26">
        <v>7.02</v>
      </c>
      <c r="TT21" s="26">
        <f>(TT10-TS10)*$TA61+TS21</f>
        <v>7.277758645451458</v>
      </c>
      <c r="TU21" s="26">
        <f t="shared" ref="TU21" si="46">(TU10-TT10)*$TA61+TT21</f>
        <v>7.4998134880859304</v>
      </c>
      <c r="TV21" s="26">
        <f t="shared" ref="TV21" si="47">(TV10-TU10)*$TA61+TU21</f>
        <v>7.5921780758242656</v>
      </c>
      <c r="TX21" s="24" t="s">
        <v>37</v>
      </c>
      <c r="TY21" s="25" t="s">
        <v>29</v>
      </c>
      <c r="TZ21" s="26"/>
      <c r="UA21" s="26"/>
      <c r="UB21" s="26"/>
      <c r="UC21" s="26"/>
      <c r="UD21" s="26"/>
      <c r="UE21" s="26"/>
      <c r="UF21" s="26">
        <v>8.2362407628168359</v>
      </c>
      <c r="UG21" s="26">
        <v>11.75</v>
      </c>
      <c r="UH21" s="26">
        <v>6.08</v>
      </c>
      <c r="UI21" s="26">
        <v>-2.41</v>
      </c>
      <c r="UJ21" s="26">
        <v>5.43</v>
      </c>
      <c r="UK21" s="26">
        <v>7.02</v>
      </c>
      <c r="UL21" s="26">
        <v>7.33</v>
      </c>
      <c r="UM21" s="26">
        <f>(UM10-UL10)*$UK61+UL21</f>
        <v>7.562518386798037</v>
      </c>
      <c r="UN21" s="26">
        <f t="shared" ref="UN21:UO21" si="48">(UN10-UM10)*$UK61+UM21</f>
        <v>7.6531897011486434</v>
      </c>
      <c r="UO21" s="26">
        <f t="shared" si="48"/>
        <v>7.6882896595376673</v>
      </c>
      <c r="UQ21" s="24" t="s">
        <v>37</v>
      </c>
      <c r="UR21" s="25" t="s">
        <v>29</v>
      </c>
      <c r="US21" s="26"/>
      <c r="UT21" s="26"/>
      <c r="UU21" s="26"/>
      <c r="UV21" s="26"/>
      <c r="UW21" s="26"/>
      <c r="UX21" s="26"/>
      <c r="UY21" s="26">
        <v>8.2362407628168359</v>
      </c>
      <c r="UZ21" s="26">
        <v>11.75</v>
      </c>
      <c r="VA21" s="26">
        <v>6.08</v>
      </c>
      <c r="VB21" s="26">
        <v>-2.41</v>
      </c>
      <c r="VC21" s="26">
        <v>5.43</v>
      </c>
      <c r="VD21" s="26">
        <v>7.02</v>
      </c>
      <c r="VE21" s="26">
        <v>8.1</v>
      </c>
      <c r="VF21" s="26">
        <f>(VF10-VE10)*$VD61+VE21</f>
        <v>8.2963668837376794</v>
      </c>
      <c r="VG21" s="26">
        <f t="shared" ref="VG21:VH21" si="49">(VG10-VF10)*$VD61+VF21</f>
        <v>8.3863993174436136</v>
      </c>
      <c r="VH21" s="26">
        <f t="shared" si="49"/>
        <v>8.4472665347252676</v>
      </c>
      <c r="VJ21" s="195" t="s">
        <v>37</v>
      </c>
      <c r="VK21" s="196" t="s">
        <v>29</v>
      </c>
      <c r="VL21" s="26"/>
      <c r="VM21" s="26"/>
      <c r="VN21" s="26"/>
      <c r="VO21" s="26"/>
      <c r="VP21" s="26"/>
      <c r="VQ21" s="26"/>
      <c r="VR21" s="26">
        <v>8.2362407628168359</v>
      </c>
      <c r="VS21" s="26">
        <v>11.75</v>
      </c>
      <c r="VT21" s="26">
        <v>6.08</v>
      </c>
      <c r="VU21" s="26">
        <v>-2.41</v>
      </c>
      <c r="VV21" s="26">
        <v>5.07</v>
      </c>
      <c r="VW21" s="26">
        <v>7.25</v>
      </c>
      <c r="VX21" s="26">
        <v>8.09</v>
      </c>
      <c r="VY21" s="26">
        <f>(VY10-VX10)*$VD61+VX21</f>
        <v>8.1620728587546836</v>
      </c>
      <c r="VZ21" s="26">
        <f t="shared" ref="VZ21:WA21" si="50">(VZ10-VY10)*$VD61+VY21</f>
        <v>8.2778803498479583</v>
      </c>
      <c r="WA21" s="26">
        <f t="shared" si="50"/>
        <v>8.3934773239230811</v>
      </c>
      <c r="WC21" s="195" t="s">
        <v>37</v>
      </c>
      <c r="WD21" s="196" t="s">
        <v>29</v>
      </c>
      <c r="WE21" s="26"/>
      <c r="WF21" s="26"/>
      <c r="WG21" s="26"/>
      <c r="WH21" s="26"/>
      <c r="WI21" s="26"/>
      <c r="WJ21" s="26"/>
      <c r="WK21" s="26">
        <v>8.2362407628168359</v>
      </c>
      <c r="WL21" s="26">
        <v>11.75</v>
      </c>
      <c r="WM21" s="26">
        <v>6.08</v>
      </c>
      <c r="WN21" s="26">
        <v>-2.41</v>
      </c>
      <c r="WO21" s="26">
        <v>5.07</v>
      </c>
      <c r="WP21" s="26">
        <v>7.25</v>
      </c>
      <c r="WQ21" s="26">
        <v>8.09</v>
      </c>
      <c r="WR21" s="26">
        <f>(WR10-WQ10)*$VD61+WQ21</f>
        <v>8.1575630597133184</v>
      </c>
      <c r="WS21" s="26">
        <f t="shared" ref="WS21" si="51">(WS10-WR10)*$VD61+WR21</f>
        <v>8.2672742563056563</v>
      </c>
      <c r="WT21" s="211">
        <f t="shared" ref="WT21" si="52">(WT10-WS10)*$VD61+WS21</f>
        <v>8.3684529432126471</v>
      </c>
      <c r="WU21" s="103"/>
      <c r="WV21" s="218" t="s">
        <v>123</v>
      </c>
      <c r="WW21" s="70">
        <f>VX13/VX10</f>
        <v>1.5054524623960692</v>
      </c>
      <c r="WX21" s="70">
        <f>VY13/VY10</f>
        <v>1.1027026744853865</v>
      </c>
      <c r="WY21" s="70">
        <f>VZ13/VZ10</f>
        <v>1.020225508400471</v>
      </c>
      <c r="WZ21" s="70">
        <f>WA13/WA10</f>
        <v>1.0594087657956839</v>
      </c>
      <c r="XA21" s="70"/>
      <c r="XB21" s="195" t="s">
        <v>37</v>
      </c>
      <c r="XC21" s="196" t="s">
        <v>29</v>
      </c>
      <c r="XD21" s="26"/>
      <c r="XE21" s="26"/>
      <c r="XF21" s="26"/>
      <c r="XG21" s="26"/>
      <c r="XH21" s="26"/>
      <c r="XI21" s="26"/>
      <c r="XJ21" s="26">
        <v>8.2362407628168359</v>
      </c>
      <c r="XK21" s="26">
        <v>11.75</v>
      </c>
      <c r="XL21" s="26">
        <v>6.08</v>
      </c>
      <c r="XM21" s="26">
        <v>-2.41</v>
      </c>
      <c r="XN21" s="26">
        <v>5.3406830549920556</v>
      </c>
      <c r="XO21" s="26">
        <v>7.1897878805803925</v>
      </c>
      <c r="XP21" s="26">
        <v>8.0902121194196077</v>
      </c>
      <c r="XQ21" s="26">
        <f>(XQ10-XP10)*$VD61+XP21</f>
        <v>8.1577751791329263</v>
      </c>
      <c r="XR21" s="26">
        <f t="shared" ref="XR21" si="53">(XR10-XQ10)*$VD61+XQ21</f>
        <v>8.2674863757252641</v>
      </c>
      <c r="XS21" s="211">
        <f t="shared" ref="XS21" si="54">(XS10-XR10)*$VD61+XR21</f>
        <v>8.368665062632255</v>
      </c>
      <c r="XU21" s="195" t="s">
        <v>37</v>
      </c>
      <c r="XV21" s="196" t="s">
        <v>29</v>
      </c>
      <c r="XW21" s="26"/>
      <c r="XX21" s="26"/>
      <c r="XY21" s="26"/>
      <c r="XZ21" s="26"/>
      <c r="YA21" s="26"/>
      <c r="YB21" s="26"/>
      <c r="YC21" s="26">
        <v>8.2362407628168359</v>
      </c>
      <c r="YD21" s="26">
        <v>11.75</v>
      </c>
      <c r="YE21" s="26">
        <v>6.08</v>
      </c>
      <c r="YF21" s="26">
        <v>-2.41</v>
      </c>
      <c r="YG21" s="26">
        <v>5.07</v>
      </c>
      <c r="YH21" s="26">
        <v>7.25</v>
      </c>
      <c r="YI21" s="26">
        <v>8.09</v>
      </c>
      <c r="YJ21" s="26">
        <f>(YJ10-YI10)*$VD61+YI21</f>
        <v>8.1575630597133184</v>
      </c>
      <c r="YK21" s="26">
        <f t="shared" ref="YK21" si="55">(YK10-YJ10)*$VD61+YJ21</f>
        <v>8.2672742563056563</v>
      </c>
      <c r="YL21" s="211">
        <f t="shared" ref="YL21" si="56">(YL10-YK10)*$VD61+YK21</f>
        <v>8.3684529432126471</v>
      </c>
      <c r="YN21" s="195" t="s">
        <v>37</v>
      </c>
      <c r="YO21" s="196" t="s">
        <v>29</v>
      </c>
      <c r="YP21" s="26"/>
      <c r="YQ21" s="26"/>
      <c r="YR21" s="26"/>
      <c r="YS21" s="26"/>
      <c r="YT21" s="26"/>
      <c r="YU21" s="26"/>
      <c r="YV21" s="26">
        <v>8.2362407628168359</v>
      </c>
      <c r="YW21" s="26">
        <v>11.75</v>
      </c>
      <c r="YX21" s="26">
        <v>6.08</v>
      </c>
      <c r="YY21" s="26">
        <v>-2.41</v>
      </c>
      <c r="YZ21" s="26">
        <v>5.24</v>
      </c>
      <c r="ZA21" s="26">
        <v>7.3</v>
      </c>
      <c r="ZB21" s="26">
        <v>8.09</v>
      </c>
      <c r="ZC21" s="26">
        <f>(ZC10-ZB10)*$VD61+ZB21</f>
        <v>8.1536497149332732</v>
      </c>
      <c r="ZD21" s="26">
        <f>(ZD10-ZC10)*$VD61+ZC21</f>
        <v>8.2634652272954874</v>
      </c>
      <c r="ZE21" s="211">
        <f>(ZE10-ZD10)*$VD61+ZD21</f>
        <v>8.3644139159569395</v>
      </c>
      <c r="ZK21" s="195" t="s">
        <v>37</v>
      </c>
      <c r="ZL21" s="196" t="s">
        <v>29</v>
      </c>
      <c r="ZM21" s="26"/>
      <c r="ZN21" s="26"/>
      <c r="ZO21" s="26"/>
      <c r="ZP21" s="26"/>
      <c r="ZQ21" s="26"/>
      <c r="ZR21" s="26"/>
      <c r="ZS21" s="26">
        <v>8.2362407628168359</v>
      </c>
      <c r="ZT21" s="26">
        <v>11.75</v>
      </c>
      <c r="ZU21" s="26">
        <v>6.08</v>
      </c>
      <c r="ZV21" s="26">
        <v>-2.41</v>
      </c>
      <c r="ZW21" s="26">
        <v>5.24</v>
      </c>
      <c r="ZX21" s="26">
        <v>7.25</v>
      </c>
      <c r="ZY21" s="26">
        <v>8.1</v>
      </c>
      <c r="ZZ21" s="26">
        <f>(ZZ10-ZY10)*$VD61+ZY21</f>
        <v>8.163649714933273</v>
      </c>
      <c r="AAA21" s="26">
        <f>(AAA10-ZZ10)*$VD61+ZZ21</f>
        <v>8.2734652272954872</v>
      </c>
      <c r="AAB21" s="211">
        <f>(AAB10-AAA10)*$VD61+AAA21</f>
        <v>8.3744139159569393</v>
      </c>
      <c r="AAD21" t="s">
        <v>127</v>
      </c>
      <c r="AAE21">
        <v>-2.41</v>
      </c>
      <c r="AAF21">
        <v>5.24</v>
      </c>
      <c r="AAG21">
        <v>7.25</v>
      </c>
      <c r="AAH21">
        <v>8.1</v>
      </c>
      <c r="AAJ21" s="195" t="s">
        <v>37</v>
      </c>
      <c r="AAK21" s="196" t="s">
        <v>29</v>
      </c>
      <c r="AAL21" s="26"/>
      <c r="AAM21" s="26"/>
      <c r="AAN21" s="26"/>
      <c r="AAO21" s="26"/>
      <c r="AAP21" s="26"/>
      <c r="AAQ21" s="26"/>
      <c r="AAR21" s="26">
        <v>8.2362407628168359</v>
      </c>
      <c r="AAS21" s="26">
        <v>11.75</v>
      </c>
      <c r="AAT21" s="26">
        <v>6.08</v>
      </c>
      <c r="AAU21" s="26">
        <v>-2.41</v>
      </c>
      <c r="AAV21" s="26">
        <v>5.24</v>
      </c>
      <c r="AAW21" s="26">
        <v>7.25</v>
      </c>
      <c r="AAX21" s="26">
        <v>8.1</v>
      </c>
      <c r="AAY21" s="26">
        <f>(AAY10-AAX10)*$VD61+AAX21</f>
        <v>8.178001500886781</v>
      </c>
      <c r="AAZ21" s="26">
        <f>(AAZ10-AAY10)*$VD61+AAY21</f>
        <v>8.2878170132489952</v>
      </c>
      <c r="ABA21" s="211">
        <f>(ABA10-AAZ10)*$VD61+AAZ21</f>
        <v>8.3887657019104473</v>
      </c>
      <c r="ABC21" t="s">
        <v>127</v>
      </c>
      <c r="ABD21">
        <v>-2.41</v>
      </c>
      <c r="ABE21">
        <v>5.24</v>
      </c>
      <c r="ABF21">
        <v>7.25</v>
      </c>
      <c r="ABG21">
        <v>8.1</v>
      </c>
      <c r="ABI21">
        <v>6.2400060108426203</v>
      </c>
      <c r="ABM21" t="s">
        <v>128</v>
      </c>
      <c r="ABN21" s="195" t="s">
        <v>37</v>
      </c>
      <c r="ABO21" s="196" t="s">
        <v>29</v>
      </c>
      <c r="ABP21" s="26"/>
      <c r="ABQ21" s="26"/>
      <c r="ABR21" s="26"/>
      <c r="ABS21" s="26"/>
      <c r="ABT21" s="26"/>
      <c r="ABU21" s="26"/>
      <c r="ABV21" s="26">
        <v>8.2362407628168359</v>
      </c>
      <c r="ABW21" s="26">
        <v>11.75</v>
      </c>
      <c r="ABX21" s="26">
        <v>6.08</v>
      </c>
      <c r="ABY21" s="26">
        <v>-2.41</v>
      </c>
      <c r="ABZ21" s="26">
        <v>5.24</v>
      </c>
      <c r="ACA21" s="26">
        <v>7.2271622936994087</v>
      </c>
      <c r="ACB21" s="26">
        <v>8.0830298003876813</v>
      </c>
      <c r="ACC21" s="26">
        <f>(ACC10-ACB10)*$VD61+ACB21</f>
        <v>8.1609289475998477</v>
      </c>
      <c r="ACD21" s="26">
        <f>(ACD10-ACC10)*$VD61+ACC21</f>
        <v>8.2708013450015425</v>
      </c>
      <c r="ACE21" s="211">
        <f>(ACE10-ACD10)*$VD61+ACD21</f>
        <v>8.3719077360447471</v>
      </c>
      <c r="ACG21" s="195" t="s">
        <v>37</v>
      </c>
      <c r="ACH21" s="196" t="s">
        <v>29</v>
      </c>
      <c r="ACI21" s="26"/>
      <c r="ACJ21" s="26"/>
      <c r="ACK21" s="26"/>
      <c r="ACL21" s="26"/>
      <c r="ACM21" s="26"/>
      <c r="ACN21" s="26"/>
      <c r="ACO21" s="26">
        <v>8.2362407628168359</v>
      </c>
      <c r="ACP21" s="26">
        <v>11.75</v>
      </c>
      <c r="ACQ21" s="26">
        <v>6.08</v>
      </c>
      <c r="ACR21" s="26">
        <v>-2.41</v>
      </c>
      <c r="ACS21" s="26">
        <v>5.24</v>
      </c>
      <c r="ACT21" s="26">
        <v>7.25</v>
      </c>
      <c r="ACU21" s="26">
        <v>8.1</v>
      </c>
      <c r="ACV21" s="26">
        <f>(ACV10-ACU10)*$VD61+ACU21</f>
        <v>8.163649714933273</v>
      </c>
      <c r="ACW21" s="26">
        <f>(ACW10-ACV10)*$VD61+ACV21</f>
        <v>8.2734652272954872</v>
      </c>
      <c r="ACX21" s="211">
        <f>(ACX10-ACW10)*$VD61+ACW21</f>
        <v>8.3744139159569393</v>
      </c>
    </row>
    <row r="22" spans="1:778" ht="15" thickBot="1" x14ac:dyDescent="0.35">
      <c r="A22" s="31" t="s">
        <v>11</v>
      </c>
      <c r="B22" s="32" t="s">
        <v>5</v>
      </c>
      <c r="C22" s="35"/>
      <c r="D22" s="35"/>
      <c r="E22" s="35"/>
      <c r="F22" s="35"/>
      <c r="G22" s="35"/>
      <c r="H22" s="51">
        <v>9.1999999999999998E-3</v>
      </c>
      <c r="I22" s="51">
        <v>8.9999999999999993E-3</v>
      </c>
      <c r="J22" s="51">
        <v>8.6E-3</v>
      </c>
      <c r="K22" s="51">
        <v>9.7999999999999997E-3</v>
      </c>
      <c r="L22" s="51">
        <v>1.11E-2</v>
      </c>
      <c r="M22" s="51">
        <v>1.26E-2</v>
      </c>
      <c r="N22" s="51">
        <v>1.3899999999999999E-2</v>
      </c>
      <c r="O22" s="51">
        <v>1.46E-2</v>
      </c>
      <c r="Q22" s="31" t="s">
        <v>11</v>
      </c>
      <c r="R22" s="32" t="s">
        <v>5</v>
      </c>
      <c r="S22" s="35"/>
      <c r="T22" s="35"/>
      <c r="U22" s="35"/>
      <c r="V22" s="35"/>
      <c r="W22" s="35"/>
      <c r="X22" s="51">
        <v>9.1999999999999998E-3</v>
      </c>
      <c r="Y22" s="51">
        <v>8.9999999999999993E-3</v>
      </c>
      <c r="Z22" s="51">
        <v>8.6E-3</v>
      </c>
      <c r="AA22" s="51">
        <v>9.7999999999999997E-3</v>
      </c>
      <c r="AB22" s="51">
        <v>1.11E-2</v>
      </c>
      <c r="AC22" s="51">
        <v>1.26E-2</v>
      </c>
      <c r="AD22" s="51">
        <v>1.3899999999999999E-2</v>
      </c>
      <c r="AE22" s="51">
        <v>1.46E-2</v>
      </c>
      <c r="AF22" s="51">
        <v>1.47E-2</v>
      </c>
      <c r="AH22" s="31" t="s">
        <v>11</v>
      </c>
      <c r="AI22" s="32" t="s">
        <v>5</v>
      </c>
      <c r="AJ22" s="35"/>
      <c r="AK22" s="35"/>
      <c r="AL22" s="35"/>
      <c r="AM22" s="35"/>
      <c r="AN22" s="35"/>
      <c r="AO22" s="51">
        <v>9.1999999999999998E-3</v>
      </c>
      <c r="AP22" s="51">
        <v>8.9999999999999993E-3</v>
      </c>
      <c r="AQ22" s="51">
        <v>8.6E-3</v>
      </c>
      <c r="AR22" s="51">
        <v>9.7999999999999997E-3</v>
      </c>
      <c r="AS22" s="51">
        <v>1.11E-2</v>
      </c>
      <c r="AT22" s="51">
        <v>1.26E-2</v>
      </c>
      <c r="AU22" s="51">
        <v>1.3899999999999999E-2</v>
      </c>
      <c r="AV22" s="51">
        <v>1.46E-2</v>
      </c>
      <c r="AW22" s="51">
        <v>1.47E-2</v>
      </c>
      <c r="AY22" s="24" t="s">
        <v>39</v>
      </c>
      <c r="AZ22" s="25" t="s">
        <v>38</v>
      </c>
      <c r="BA22" s="26"/>
      <c r="BB22" s="26"/>
      <c r="BC22" s="26"/>
      <c r="BD22" s="26"/>
      <c r="BE22" s="26"/>
      <c r="BF22" s="26"/>
      <c r="BG22" s="68">
        <v>3540</v>
      </c>
      <c r="BH22" s="68">
        <v>3681.3787066960722</v>
      </c>
      <c r="BI22" s="68">
        <v>3828.7666136751109</v>
      </c>
      <c r="BJ22" s="68">
        <v>3984.3445927922039</v>
      </c>
      <c r="BK22" s="68">
        <v>4154.2072100343512</v>
      </c>
      <c r="BL22" s="68">
        <v>4336.2921950573418</v>
      </c>
      <c r="BM22" s="68">
        <v>4530.2559657221755</v>
      </c>
      <c r="BN22" s="68">
        <v>4734.7044605658766</v>
      </c>
      <c r="BP22" s="24" t="s">
        <v>39</v>
      </c>
      <c r="BQ22" s="25" t="s">
        <v>38</v>
      </c>
      <c r="BR22" s="26"/>
      <c r="BS22" s="26"/>
      <c r="BT22" s="26"/>
      <c r="BU22" s="26"/>
      <c r="BV22" s="26"/>
      <c r="BW22" s="26"/>
      <c r="BX22" s="68">
        <v>3540</v>
      </c>
      <c r="BY22" s="68">
        <v>3682.7521124079217</v>
      </c>
      <c r="BZ22" s="68">
        <v>3830.5211086988716</v>
      </c>
      <c r="CA22" s="68">
        <v>3987.287463544088</v>
      </c>
      <c r="CB22" s="68">
        <v>4158.0387941278359</v>
      </c>
      <c r="CC22" s="68">
        <v>4341.5078799444018</v>
      </c>
      <c r="CD22" s="68">
        <v>4536.5498334962185</v>
      </c>
      <c r="CE22" s="68">
        <v>4742.1648123920286</v>
      </c>
      <c r="CG22" s="24" t="s">
        <v>39</v>
      </c>
      <c r="CH22" s="25" t="s">
        <v>38</v>
      </c>
      <c r="CI22" s="26"/>
      <c r="CJ22" s="26"/>
      <c r="CK22" s="26"/>
      <c r="CL22" s="26"/>
      <c r="CM22" s="26"/>
      <c r="CN22" s="26"/>
      <c r="CO22" s="68">
        <v>3540</v>
      </c>
      <c r="CP22" s="68">
        <v>3682.7521124079217</v>
      </c>
      <c r="CQ22" s="68">
        <v>3828.3131212711878</v>
      </c>
      <c r="CR22" s="68">
        <v>3983.4557512858551</v>
      </c>
      <c r="CS22" s="68">
        <v>4151.2569091789874</v>
      </c>
      <c r="CT22" s="68">
        <v>4331.5211469126543</v>
      </c>
      <c r="CU22" s="68">
        <v>4523.0781070020994</v>
      </c>
      <c r="CV22" s="68">
        <v>4725.3698166253298</v>
      </c>
      <c r="CX22" s="24" t="s">
        <v>39</v>
      </c>
      <c r="CY22" s="25" t="s">
        <v>38</v>
      </c>
      <c r="CZ22" s="26"/>
      <c r="DA22" s="26"/>
      <c r="DB22" s="26"/>
      <c r="DC22" s="26"/>
      <c r="DD22" s="26"/>
      <c r="DE22" s="26"/>
      <c r="DF22" s="68">
        <v>3540</v>
      </c>
      <c r="DG22" s="68">
        <v>3682.7507226421958</v>
      </c>
      <c r="DH22" s="68">
        <v>3826.1020261412991</v>
      </c>
      <c r="DI22" s="68">
        <v>3976.5350687374275</v>
      </c>
      <c r="DJ22" s="68">
        <v>4139.0550366360549</v>
      </c>
      <c r="DK22" s="68">
        <v>4313.5958344101937</v>
      </c>
      <c r="DL22" s="68">
        <v>4498.9474712078281</v>
      </c>
      <c r="DM22" s="68">
        <v>4694.5147839721649</v>
      </c>
      <c r="DO22" s="24" t="s">
        <v>39</v>
      </c>
      <c r="DP22" s="25" t="s">
        <v>38</v>
      </c>
      <c r="DQ22" s="26"/>
      <c r="DR22" s="26"/>
      <c r="DS22" s="26"/>
      <c r="DT22" s="26"/>
      <c r="DU22" s="26"/>
      <c r="DV22" s="26"/>
      <c r="DW22" s="68">
        <v>3530</v>
      </c>
      <c r="DX22" s="68">
        <v>3840</v>
      </c>
      <c r="DY22" s="68">
        <v>3991.0458909768154</v>
      </c>
      <c r="DZ22" s="68">
        <v>4152.8197339041344</v>
      </c>
      <c r="EA22" s="68">
        <v>4327.3702289615749</v>
      </c>
      <c r="EB22" s="68">
        <v>4514.4462802835069</v>
      </c>
      <c r="EC22" s="68">
        <v>4713.2169199257532</v>
      </c>
      <c r="ED22" s="68">
        <v>4923.0928355772758</v>
      </c>
      <c r="EF22" s="24" t="s">
        <v>39</v>
      </c>
      <c r="EG22" s="25" t="s">
        <v>38</v>
      </c>
      <c r="EH22" s="26"/>
      <c r="EI22" s="26"/>
      <c r="EJ22" s="26"/>
      <c r="EK22" s="26"/>
      <c r="EL22" s="26"/>
      <c r="EM22" s="26"/>
      <c r="EN22" s="68">
        <v>3530</v>
      </c>
      <c r="EO22" s="68">
        <v>3840</v>
      </c>
      <c r="EP22" s="68">
        <v>3991.0485056417174</v>
      </c>
      <c r="EQ22" s="68">
        <v>4151.2288877667825</v>
      </c>
      <c r="ER22" s="68">
        <v>4324.0535216000035</v>
      </c>
      <c r="ES22" s="68">
        <v>4509.2571595848312</v>
      </c>
      <c r="ET22" s="68">
        <v>4706.9000814277524</v>
      </c>
      <c r="EU22" s="68">
        <v>4915.55646735962</v>
      </c>
      <c r="EW22" s="24" t="s">
        <v>39</v>
      </c>
      <c r="EX22" s="25" t="s">
        <v>38</v>
      </c>
      <c r="EY22" s="26"/>
      <c r="EZ22" s="26"/>
      <c r="FA22" s="26"/>
      <c r="FB22" s="26"/>
      <c r="FC22" s="26"/>
      <c r="FD22" s="26"/>
      <c r="FE22" s="68">
        <v>3530</v>
      </c>
      <c r="FF22" s="68">
        <v>3840</v>
      </c>
      <c r="FG22" s="68">
        <v>3990.2403998965401</v>
      </c>
      <c r="FH22" s="68">
        <v>4149.9490194364325</v>
      </c>
      <c r="FI22" s="68">
        <v>4322.2731539831466</v>
      </c>
      <c r="FJ22" s="68">
        <v>4506.5060117860085</v>
      </c>
      <c r="FK22" s="68">
        <v>4703.0999010783726</v>
      </c>
      <c r="FL22" s="68">
        <v>4910.1492485904873</v>
      </c>
      <c r="FN22" s="24" t="s">
        <v>39</v>
      </c>
      <c r="FO22" s="25" t="s">
        <v>38</v>
      </c>
      <c r="FP22" s="26"/>
      <c r="FQ22" s="26"/>
      <c r="FR22" s="26"/>
      <c r="FS22" s="26"/>
      <c r="FT22" s="26"/>
      <c r="FU22" s="26"/>
      <c r="FV22" s="68">
        <v>3530</v>
      </c>
      <c r="FW22" s="68">
        <v>3840</v>
      </c>
      <c r="FX22" s="68">
        <v>3990.2403998965401</v>
      </c>
      <c r="FY22" s="68">
        <v>4149.9490194364325</v>
      </c>
      <c r="FZ22" s="68">
        <v>4322.2731539831466</v>
      </c>
      <c r="GA22" s="68">
        <v>4506.5060117860085</v>
      </c>
      <c r="GB22" s="68">
        <v>4703.0999010783726</v>
      </c>
      <c r="GC22" s="68">
        <v>4910.1492485904873</v>
      </c>
      <c r="GE22" s="24" t="s">
        <v>39</v>
      </c>
      <c r="GF22" s="25" t="s">
        <v>38</v>
      </c>
      <c r="GG22" s="26"/>
      <c r="GH22" s="26"/>
      <c r="GI22" s="26"/>
      <c r="GJ22" s="26"/>
      <c r="GK22" s="26"/>
      <c r="GL22" s="26"/>
      <c r="GM22" s="68">
        <v>3530</v>
      </c>
      <c r="GN22" s="68">
        <v>3840</v>
      </c>
      <c r="GO22" s="68">
        <v>3990.2403998965419</v>
      </c>
      <c r="GP22" s="68">
        <v>4149.9490194364234</v>
      </c>
      <c r="GQ22" s="68">
        <v>4322.2731539831375</v>
      </c>
      <c r="GR22" s="68">
        <v>4506.9376423097719</v>
      </c>
      <c r="GS22" s="68">
        <v>4704.0002354887338</v>
      </c>
      <c r="GT22" s="68">
        <v>4912.032860111879</v>
      </c>
      <c r="GV22" s="24" t="s">
        <v>39</v>
      </c>
      <c r="GW22" s="25" t="s">
        <v>38</v>
      </c>
      <c r="GX22" s="26"/>
      <c r="GY22" s="26"/>
      <c r="GZ22" s="26"/>
      <c r="HA22" s="26"/>
      <c r="HB22" s="26"/>
      <c r="HC22" s="26"/>
      <c r="HD22" s="68">
        <v>3530</v>
      </c>
      <c r="HE22" s="68">
        <v>3840</v>
      </c>
      <c r="HF22" s="68">
        <v>3989.0874945158935</v>
      </c>
      <c r="HG22" s="68">
        <v>4145.5585772597742</v>
      </c>
      <c r="HH22" s="68">
        <v>4319.3583464032936</v>
      </c>
      <c r="HI22" s="68">
        <v>4504.3343092538253</v>
      </c>
      <c r="HJ22" s="68">
        <v>4700.8301942647313</v>
      </c>
      <c r="HK22" s="68">
        <v>4909.1920732311692</v>
      </c>
      <c r="HM22" s="24" t="s">
        <v>39</v>
      </c>
      <c r="HN22" s="25" t="s">
        <v>38</v>
      </c>
      <c r="HO22" s="26"/>
      <c r="HP22" s="26"/>
      <c r="HQ22" s="26"/>
      <c r="HR22" s="26"/>
      <c r="HS22" s="26"/>
      <c r="HT22" s="26"/>
      <c r="HU22" s="68">
        <v>3530</v>
      </c>
      <c r="HV22" s="68">
        <v>3840</v>
      </c>
      <c r="HW22" s="68">
        <v>3989.0874945158935</v>
      </c>
      <c r="HX22" s="68">
        <v>4144.3635066214747</v>
      </c>
      <c r="HY22" s="68">
        <v>4318.525064022273</v>
      </c>
      <c r="HZ22" s="68">
        <v>4503.4631361636739</v>
      </c>
      <c r="IA22" s="68">
        <v>4700.8258361070348</v>
      </c>
      <c r="IB22" s="68">
        <v>4909.1877144533964</v>
      </c>
      <c r="ID22" s="24" t="s">
        <v>39</v>
      </c>
      <c r="IE22" s="25" t="s">
        <v>38</v>
      </c>
      <c r="IF22" s="26"/>
      <c r="IG22" s="26"/>
      <c r="IH22" s="26"/>
      <c r="II22" s="26"/>
      <c r="IJ22" s="26"/>
      <c r="IK22" s="26"/>
      <c r="IL22" s="68">
        <v>3530</v>
      </c>
      <c r="IM22" s="68">
        <v>3840</v>
      </c>
      <c r="IN22" s="68">
        <v>3989.0874945158935</v>
      </c>
      <c r="IO22" s="68">
        <v>4002.3504936062018</v>
      </c>
      <c r="IP22" s="68">
        <v>4233.7851560193003</v>
      </c>
      <c r="IQ22" s="68">
        <v>4412.9779683084007</v>
      </c>
      <c r="IR22" s="68">
        <v>4604.6074050439738</v>
      </c>
      <c r="IS22" s="68">
        <v>4807.3232287215915</v>
      </c>
      <c r="IT22" s="68">
        <v>5021.8444780147902</v>
      </c>
      <c r="IV22" s="24" t="s">
        <v>39</v>
      </c>
      <c r="IW22" s="25" t="s">
        <v>38</v>
      </c>
      <c r="IX22" s="26"/>
      <c r="IY22" s="26"/>
      <c r="IZ22" s="26"/>
      <c r="JA22" s="26"/>
      <c r="JB22" s="26"/>
      <c r="JC22" s="26"/>
      <c r="JD22" s="68">
        <v>3530</v>
      </c>
      <c r="JE22" s="68">
        <v>3840</v>
      </c>
      <c r="JF22" s="68">
        <v>3989.0874945158935</v>
      </c>
      <c r="JG22" s="68">
        <v>4002.3504936062018</v>
      </c>
      <c r="JH22" s="68">
        <v>4233.7851560193003</v>
      </c>
      <c r="JI22" s="68">
        <v>4412.9779683084007</v>
      </c>
      <c r="JJ22" s="68">
        <v>4604.6074050439738</v>
      </c>
      <c r="JK22" s="68">
        <v>4807.3232287215915</v>
      </c>
      <c r="JL22" s="68">
        <v>5021.8444780147902</v>
      </c>
      <c r="JN22" s="24" t="s">
        <v>39</v>
      </c>
      <c r="JO22" s="25" t="s">
        <v>38</v>
      </c>
      <c r="JP22" s="26"/>
      <c r="JQ22" s="26"/>
      <c r="JR22" s="26"/>
      <c r="JS22" s="26"/>
      <c r="JT22" s="26"/>
      <c r="JU22" s="26"/>
      <c r="JV22" s="68">
        <v>3530</v>
      </c>
      <c r="JW22" s="68">
        <v>3840</v>
      </c>
      <c r="JX22" s="68">
        <v>3989.0874945158935</v>
      </c>
      <c r="JY22" s="68">
        <v>4002.3504936062018</v>
      </c>
      <c r="JZ22" s="68">
        <v>4233.7851560193003</v>
      </c>
      <c r="KA22" s="68">
        <v>4412.9779683084007</v>
      </c>
      <c r="KB22" s="68">
        <v>4604.6074050439738</v>
      </c>
      <c r="KC22" s="68">
        <v>4807.3232287215915</v>
      </c>
      <c r="KD22" s="68">
        <v>5021.8444780147902</v>
      </c>
      <c r="KF22" s="24" t="s">
        <v>39</v>
      </c>
      <c r="KG22" s="25" t="s">
        <v>38</v>
      </c>
      <c r="KH22" s="26"/>
      <c r="KI22" s="26"/>
      <c r="KJ22" s="26"/>
      <c r="KK22" s="26"/>
      <c r="KL22" s="26"/>
      <c r="KM22" s="26"/>
      <c r="KN22" s="68">
        <v>3530</v>
      </c>
      <c r="KO22" s="68">
        <v>3840</v>
      </c>
      <c r="KP22" s="68">
        <v>3989.0874945158935</v>
      </c>
      <c r="KQ22" s="68">
        <v>4002.3504936062018</v>
      </c>
      <c r="KR22" s="68">
        <v>4233.7851560193003</v>
      </c>
      <c r="KS22" s="68">
        <v>4402.3930863740034</v>
      </c>
      <c r="KT22" s="68">
        <v>4582.5566274158609</v>
      </c>
      <c r="KU22" s="68">
        <v>4774.6780106254719</v>
      </c>
      <c r="KV22" s="68">
        <v>4980.1064173474533</v>
      </c>
      <c r="KX22" s="24" t="s">
        <v>39</v>
      </c>
      <c r="KY22" s="25" t="s">
        <v>38</v>
      </c>
      <c r="KZ22" s="26"/>
      <c r="LA22" s="26"/>
      <c r="LB22" s="26"/>
      <c r="LC22" s="26"/>
      <c r="LD22" s="26"/>
      <c r="LE22" s="26"/>
      <c r="LF22" s="68">
        <v>3530</v>
      </c>
      <c r="LG22" s="68">
        <v>3840</v>
      </c>
      <c r="LH22" s="68">
        <v>3989.0874945158935</v>
      </c>
      <c r="LI22" s="68">
        <v>4002.3504936062018</v>
      </c>
      <c r="LJ22" s="68">
        <v>4233.7851560193003</v>
      </c>
      <c r="LK22" s="68">
        <v>4412.9779683084007</v>
      </c>
      <c r="LL22" s="68">
        <v>4604.6074050439738</v>
      </c>
      <c r="LM22" s="68">
        <v>4807.3232287215915</v>
      </c>
      <c r="LN22" s="68">
        <v>5021.8444780147902</v>
      </c>
      <c r="LP22" s="24" t="s">
        <v>39</v>
      </c>
      <c r="LQ22" s="25" t="s">
        <v>38</v>
      </c>
      <c r="LR22" s="26"/>
      <c r="LS22" s="26"/>
      <c r="LT22" s="26"/>
      <c r="LU22" s="26"/>
      <c r="LV22" s="26"/>
      <c r="LW22" s="26"/>
      <c r="LX22" s="68">
        <v>3530</v>
      </c>
      <c r="LY22" s="68">
        <v>3840</v>
      </c>
      <c r="LZ22" s="68">
        <v>4050</v>
      </c>
      <c r="MA22" s="68">
        <v>3943.5429850328337</v>
      </c>
      <c r="MB22" s="68">
        <v>4111.6809885164184</v>
      </c>
      <c r="MC22" s="68">
        <v>4295.766471590684</v>
      </c>
      <c r="MD22" s="68">
        <v>4479.5092560495814</v>
      </c>
      <c r="ME22" s="68">
        <v>4673.7391798730423</v>
      </c>
      <c r="MF22" s="68">
        <v>4878.7042823761203</v>
      </c>
      <c r="MH22" s="24" t="s">
        <v>39</v>
      </c>
      <c r="MI22" s="25" t="s">
        <v>38</v>
      </c>
      <c r="MJ22" s="26"/>
      <c r="MK22" s="26"/>
      <c r="ML22" s="26"/>
      <c r="MM22" s="26"/>
      <c r="MN22" s="26"/>
      <c r="MO22" s="26"/>
      <c r="MP22" s="68">
        <v>3530</v>
      </c>
      <c r="MQ22" s="68">
        <v>3840</v>
      </c>
      <c r="MR22" s="68">
        <v>3989.0874945158935</v>
      </c>
      <c r="MS22" s="68">
        <v>4005.0992729096552</v>
      </c>
      <c r="MT22" s="68">
        <v>4242.9558064272742</v>
      </c>
      <c r="MU22" s="68">
        <v>4428.483274923964</v>
      </c>
      <c r="MV22" s="68">
        <v>4627.1613816488953</v>
      </c>
      <c r="MW22" s="68">
        <v>4837.7404584625538</v>
      </c>
      <c r="MX22" s="68">
        <v>5060.6687068634174</v>
      </c>
      <c r="MZ22" s="24" t="s">
        <v>39</v>
      </c>
      <c r="NA22" s="25" t="s">
        <v>38</v>
      </c>
      <c r="NB22" s="26"/>
      <c r="NC22" s="26"/>
      <c r="ND22" s="26"/>
      <c r="NE22" s="26"/>
      <c r="NF22" s="26"/>
      <c r="NG22" s="26"/>
      <c r="NH22" s="68">
        <v>3530</v>
      </c>
      <c r="NI22" s="68">
        <v>3840</v>
      </c>
      <c r="NJ22" s="68">
        <v>3989.0874945158935</v>
      </c>
      <c r="NK22" s="68">
        <v>4005.0992729096552</v>
      </c>
      <c r="NL22" s="68">
        <v>4250.7237955961991</v>
      </c>
      <c r="NM22" s="68">
        <v>4444.7937412065758</v>
      </c>
      <c r="NN22" s="68">
        <v>4652.5914835196045</v>
      </c>
      <c r="NO22" s="68">
        <v>4872.6508141470058</v>
      </c>
      <c r="NP22" s="68">
        <v>5105.9846555385748</v>
      </c>
      <c r="NR22" s="24" t="s">
        <v>39</v>
      </c>
      <c r="NS22" s="25" t="s">
        <v>38</v>
      </c>
      <c r="NT22" s="26"/>
      <c r="NU22" s="26"/>
      <c r="NV22" s="26"/>
      <c r="NW22" s="26"/>
      <c r="NX22" s="26"/>
      <c r="NY22" s="26"/>
      <c r="NZ22" s="68">
        <v>3530</v>
      </c>
      <c r="OA22" s="68">
        <v>3840</v>
      </c>
      <c r="OB22" s="68">
        <v>3989.0874945158935</v>
      </c>
      <c r="OC22" s="68">
        <v>4005.0992729096552</v>
      </c>
      <c r="OD22" s="68">
        <v>4250.7469885483797</v>
      </c>
      <c r="OE22" s="68">
        <v>4449.9898231921816</v>
      </c>
      <c r="OF22" s="68">
        <v>4666.5881081529169</v>
      </c>
      <c r="OG22" s="68">
        <v>4898.526377997302</v>
      </c>
      <c r="OH22" s="68">
        <v>5145.8571173390001</v>
      </c>
      <c r="OJ22" s="24" t="s">
        <v>39</v>
      </c>
      <c r="OK22" s="25" t="s">
        <v>38</v>
      </c>
      <c r="OL22" s="26"/>
      <c r="OM22" s="26"/>
      <c r="ON22" s="26"/>
      <c r="OO22" s="26"/>
      <c r="OP22" s="26"/>
      <c r="OQ22" s="26"/>
      <c r="OR22" s="68">
        <v>3530</v>
      </c>
      <c r="OS22" s="68">
        <v>3840</v>
      </c>
      <c r="OT22" s="68">
        <v>3989.0789636609184</v>
      </c>
      <c r="OU22" s="68">
        <v>4005.0992729096552</v>
      </c>
      <c r="OV22" s="68">
        <v>4250.7046030522915</v>
      </c>
      <c r="OW22" s="68">
        <v>4450.1606107334683</v>
      </c>
      <c r="OX22" s="68">
        <v>4663.8791360845607</v>
      </c>
      <c r="OY22" s="68">
        <v>4890.6531689563717</v>
      </c>
      <c r="OZ22" s="68">
        <v>5131.3861728552984</v>
      </c>
      <c r="PB22" s="24" t="s">
        <v>39</v>
      </c>
      <c r="PC22" s="25" t="s">
        <v>38</v>
      </c>
      <c r="PD22" s="26"/>
      <c r="PE22" s="26"/>
      <c r="PF22" s="26"/>
      <c r="PG22" s="26"/>
      <c r="PH22" s="26"/>
      <c r="PI22" s="26"/>
      <c r="PJ22" s="68">
        <v>3530</v>
      </c>
      <c r="PK22" s="68">
        <v>3840</v>
      </c>
      <c r="PL22" s="68">
        <v>3989.0789636609184</v>
      </c>
      <c r="PM22" s="68">
        <v>4005.0992729096552</v>
      </c>
      <c r="PN22" s="68">
        <v>4250.7046030522915</v>
      </c>
      <c r="PO22" s="68">
        <v>4450.1606107334683</v>
      </c>
      <c r="PP22" s="68"/>
      <c r="PQ22" s="68"/>
      <c r="PR22" s="68"/>
      <c r="PT22" s="139" t="s">
        <v>39</v>
      </c>
      <c r="PU22" s="140" t="s">
        <v>38</v>
      </c>
      <c r="PV22" s="141"/>
      <c r="PW22" s="141"/>
      <c r="PX22" s="141"/>
      <c r="PY22" s="141"/>
      <c r="PZ22" s="141"/>
      <c r="QA22" s="141"/>
      <c r="QB22" s="152">
        <v>3530</v>
      </c>
      <c r="QC22" s="152">
        <v>3840</v>
      </c>
      <c r="QD22" s="152">
        <v>4050</v>
      </c>
      <c r="QE22" s="152">
        <v>3946.0140129746087</v>
      </c>
      <c r="QF22" s="152">
        <v>4119.9334484004121</v>
      </c>
      <c r="QG22" s="152">
        <v>4301.3996956241963</v>
      </c>
      <c r="QH22" s="152">
        <v>4491.753429871258</v>
      </c>
      <c r="QI22" s="152">
        <v>4693.5720862706003</v>
      </c>
      <c r="QJ22" s="152">
        <v>4906.50677389681</v>
      </c>
      <c r="QL22" s="24" t="s">
        <v>39</v>
      </c>
      <c r="QM22" s="25" t="s">
        <v>38</v>
      </c>
      <c r="QN22" s="26"/>
      <c r="QO22" s="26"/>
      <c r="QP22" s="26"/>
      <c r="QQ22" s="26"/>
      <c r="QR22" s="26"/>
      <c r="QS22" s="26"/>
      <c r="QT22" s="68">
        <v>3530</v>
      </c>
      <c r="QU22" s="68">
        <v>3840</v>
      </c>
      <c r="QV22" s="68">
        <v>4050</v>
      </c>
      <c r="QW22" s="68">
        <v>3920.1124318212105</v>
      </c>
      <c r="QX22" s="68">
        <v>4054.493137759594</v>
      </c>
      <c r="QY22" s="68">
        <v>4214.7466294828673</v>
      </c>
      <c r="QZ22" s="68">
        <v>4391.2213227522052</v>
      </c>
      <c r="RA22" s="68">
        <v>4582.1920542587368</v>
      </c>
      <c r="RB22" s="68">
        <v>4784.7094100853892</v>
      </c>
      <c r="RD22" s="24" t="s">
        <v>39</v>
      </c>
      <c r="RE22" s="25" t="s">
        <v>38</v>
      </c>
      <c r="RF22" s="26"/>
      <c r="RG22" s="26"/>
      <c r="RH22" s="26"/>
      <c r="RI22" s="26"/>
      <c r="RJ22" s="26"/>
      <c r="RK22" s="26"/>
      <c r="RL22" s="68">
        <v>3530</v>
      </c>
      <c r="RM22" s="68">
        <v>3840</v>
      </c>
      <c r="RN22" s="68">
        <v>3989.0789636609184</v>
      </c>
      <c r="RO22" s="68">
        <v>4005.0992729096552</v>
      </c>
      <c r="RP22" s="68">
        <v>4237.9387929924969</v>
      </c>
      <c r="RQ22" s="68">
        <v>4437.1691015295355</v>
      </c>
      <c r="RR22" s="68">
        <v>4656.4674642413675</v>
      </c>
      <c r="RS22" s="68">
        <v>4887.5471989286661</v>
      </c>
      <c r="RT22" s="68">
        <v>5133.02478471022</v>
      </c>
      <c r="RV22" s="24" t="s">
        <v>39</v>
      </c>
      <c r="RW22" s="25" t="s">
        <v>38</v>
      </c>
      <c r="RX22" s="26"/>
      <c r="RY22" s="26"/>
      <c r="RZ22" s="26"/>
      <c r="SA22" s="26"/>
      <c r="SB22" s="26"/>
      <c r="SC22" s="26"/>
      <c r="SD22" s="68">
        <v>3530</v>
      </c>
      <c r="SE22" s="68">
        <v>3840</v>
      </c>
      <c r="SF22" s="68">
        <v>3989.0789636609184</v>
      </c>
      <c r="SG22" s="68">
        <v>4005.0992729096552</v>
      </c>
      <c r="SH22" s="68">
        <v>4237.9387929924969</v>
      </c>
      <c r="SI22" s="68">
        <v>4437.1691015295355</v>
      </c>
      <c r="SJ22" s="68">
        <v>4656.4674642413675</v>
      </c>
      <c r="SK22" s="68">
        <v>4887.5471989286661</v>
      </c>
      <c r="SL22" s="68">
        <v>5133.02478471022</v>
      </c>
      <c r="SN22" s="24" t="s">
        <v>39</v>
      </c>
      <c r="SO22" s="25" t="s">
        <v>38</v>
      </c>
      <c r="SP22" s="26"/>
      <c r="SQ22" s="26"/>
      <c r="SR22" s="26"/>
      <c r="SS22" s="26"/>
      <c r="ST22" s="26"/>
      <c r="SU22" s="26"/>
      <c r="SV22" s="68">
        <v>3530</v>
      </c>
      <c r="SW22" s="68">
        <v>3840</v>
      </c>
      <c r="SX22" s="68">
        <v>4050</v>
      </c>
      <c r="SY22" s="68">
        <v>3920.1124318212105</v>
      </c>
      <c r="SZ22" s="68">
        <v>4058.6390681233879</v>
      </c>
      <c r="TA22" s="68">
        <v>4223.4055528818953</v>
      </c>
      <c r="TB22" s="68">
        <v>4402.0299212749451</v>
      </c>
      <c r="TC22" s="68">
        <v>4594.7865794233339</v>
      </c>
      <c r="TD22" s="68">
        <v>4798.3962475577664</v>
      </c>
      <c r="TF22" s="24" t="s">
        <v>39</v>
      </c>
      <c r="TG22" s="25" t="s">
        <v>38</v>
      </c>
      <c r="TH22" s="26"/>
      <c r="TI22" s="26"/>
      <c r="TJ22" s="26"/>
      <c r="TK22" s="26"/>
      <c r="TL22" s="26"/>
      <c r="TM22" s="26"/>
      <c r="TN22" s="68">
        <v>3530</v>
      </c>
      <c r="TO22" s="68">
        <v>3840</v>
      </c>
      <c r="TP22" s="68">
        <v>4050</v>
      </c>
      <c r="TQ22" s="68">
        <v>3870</v>
      </c>
      <c r="TR22" s="68">
        <v>3974.5429080466497</v>
      </c>
      <c r="TS22" s="68">
        <v>4132.2289076564257</v>
      </c>
      <c r="TT22" s="68">
        <v>4303.5448028226801</v>
      </c>
      <c r="TU22" s="68">
        <v>4488.5790174460026</v>
      </c>
      <c r="TV22" s="68">
        <v>4684.4391175826458</v>
      </c>
      <c r="TX22" s="24" t="s">
        <v>39</v>
      </c>
      <c r="TY22" s="25" t="s">
        <v>38</v>
      </c>
      <c r="TZ22" s="26"/>
      <c r="UA22" s="26"/>
      <c r="UB22" s="26"/>
      <c r="UC22" s="26"/>
      <c r="UD22" s="26"/>
      <c r="UE22" s="26"/>
      <c r="UF22" s="68">
        <v>3530</v>
      </c>
      <c r="UG22" s="68">
        <v>3840</v>
      </c>
      <c r="UH22" s="68">
        <v>4050</v>
      </c>
      <c r="UI22" s="68">
        <v>3870</v>
      </c>
      <c r="UJ22" s="68">
        <v>3979.3649151831423</v>
      </c>
      <c r="UK22" s="68">
        <v>4137.9765939558447</v>
      </c>
      <c r="UL22" s="68">
        <v>4309.7568755220373</v>
      </c>
      <c r="UM22" s="68">
        <v>4495.6058622191667</v>
      </c>
      <c r="UN22" s="68">
        <v>4692.2911766938596</v>
      </c>
      <c r="UO22" s="68">
        <v>4903.2421398196202</v>
      </c>
      <c r="UQ22" s="24" t="s">
        <v>39</v>
      </c>
      <c r="UR22" s="25" t="s">
        <v>38</v>
      </c>
      <c r="US22" s="26"/>
      <c r="UT22" s="26"/>
      <c r="UU22" s="26"/>
      <c r="UV22" s="26"/>
      <c r="UW22" s="26"/>
      <c r="UX22" s="26"/>
      <c r="UY22" s="68">
        <v>3530</v>
      </c>
      <c r="UZ22" s="68">
        <v>3840</v>
      </c>
      <c r="VA22" s="68">
        <v>4050</v>
      </c>
      <c r="VB22" s="68">
        <v>3870</v>
      </c>
      <c r="VC22" s="68">
        <v>3979.3649151831423</v>
      </c>
      <c r="VD22" s="68">
        <v>4137.9765939558447</v>
      </c>
      <c r="VE22" s="68">
        <v>4309.0639721368025</v>
      </c>
      <c r="VF22" s="68">
        <v>4493.0830603732393</v>
      </c>
      <c r="VG22" s="68">
        <v>4687.7612394199714</v>
      </c>
      <c r="VH22" s="68">
        <v>4897.3658457221491</v>
      </c>
      <c r="VJ22" s="195" t="s">
        <v>39</v>
      </c>
      <c r="VK22" s="196" t="s">
        <v>38</v>
      </c>
      <c r="VL22" s="26"/>
      <c r="VM22" s="26"/>
      <c r="VN22" s="26"/>
      <c r="VO22" s="26"/>
      <c r="VP22" s="26"/>
      <c r="VQ22" s="26"/>
      <c r="VR22" s="68">
        <v>3530</v>
      </c>
      <c r="VS22" s="68">
        <v>3840</v>
      </c>
      <c r="VT22" s="68">
        <v>4050</v>
      </c>
      <c r="VU22" s="68">
        <v>3870</v>
      </c>
      <c r="VV22" s="68">
        <v>3968.4612598243407</v>
      </c>
      <c r="VW22" s="68">
        <v>4127.4132835793944</v>
      </c>
      <c r="VX22" s="68">
        <v>4297.9724352633593</v>
      </c>
      <c r="VY22" s="68">
        <v>4477.7242207114223</v>
      </c>
      <c r="VZ22" s="68">
        <v>4668.5836428558359</v>
      </c>
      <c r="WA22" s="68">
        <v>4875.8119806781679</v>
      </c>
      <c r="WC22" s="195" t="s">
        <v>39</v>
      </c>
      <c r="WD22" s="196" t="s">
        <v>38</v>
      </c>
      <c r="WE22" s="26"/>
      <c r="WF22" s="26"/>
      <c r="WG22" s="26"/>
      <c r="WH22" s="26"/>
      <c r="WI22" s="26"/>
      <c r="WJ22" s="26"/>
      <c r="WK22" s="68">
        <v>3530</v>
      </c>
      <c r="WL22" s="68">
        <v>3840</v>
      </c>
      <c r="WM22" s="68">
        <v>4050</v>
      </c>
      <c r="WN22" s="68">
        <v>3870</v>
      </c>
      <c r="WO22" s="68">
        <v>3969.3419257983674</v>
      </c>
      <c r="WP22" s="68">
        <v>4127.2776883263177</v>
      </c>
      <c r="WQ22" s="68">
        <v>4298.9588705221058</v>
      </c>
      <c r="WR22" s="68">
        <v>4479.7917617094727</v>
      </c>
      <c r="WS22" s="68">
        <v>4671.6330276535673</v>
      </c>
      <c r="WT22" s="216">
        <v>4879.276906340845</v>
      </c>
      <c r="WU22" s="222"/>
      <c r="XB22" s="195" t="s">
        <v>39</v>
      </c>
      <c r="XC22" s="196" t="s">
        <v>38</v>
      </c>
      <c r="XD22" s="26"/>
      <c r="XE22" s="26"/>
      <c r="XF22" s="26"/>
      <c r="XG22" s="26"/>
      <c r="XH22" s="26"/>
      <c r="XI22" s="26"/>
      <c r="XJ22" s="68">
        <v>3530</v>
      </c>
      <c r="XK22" s="68">
        <v>3840</v>
      </c>
      <c r="XL22" s="68">
        <v>4050</v>
      </c>
      <c r="XM22" s="68">
        <v>3870</v>
      </c>
      <c r="XN22" s="68">
        <v>3969.3419257983674</v>
      </c>
      <c r="XO22" s="68">
        <v>4127.2776883263177</v>
      </c>
      <c r="XP22" s="68">
        <v>4298.9588705221058</v>
      </c>
      <c r="XQ22" s="68">
        <v>4479.7922305659331</v>
      </c>
      <c r="XR22" s="68">
        <v>4671.6348105182688</v>
      </c>
      <c r="XS22" s="216">
        <v>4879.465605943883</v>
      </c>
      <c r="XU22" s="195" t="s">
        <v>39</v>
      </c>
      <c r="XV22" s="196" t="s">
        <v>38</v>
      </c>
      <c r="XW22" s="26"/>
      <c r="XX22" s="26"/>
      <c r="XY22" s="26"/>
      <c r="XZ22" s="26"/>
      <c r="YA22" s="26"/>
      <c r="YB22" s="26"/>
      <c r="YC22" s="68">
        <v>3530</v>
      </c>
      <c r="YD22" s="68">
        <v>3840</v>
      </c>
      <c r="YE22" s="68">
        <v>4050</v>
      </c>
      <c r="YF22" s="68">
        <v>3870</v>
      </c>
      <c r="YG22" s="68">
        <v>3969.3419257983674</v>
      </c>
      <c r="YH22" s="68">
        <v>4127.2776883263177</v>
      </c>
      <c r="YI22" s="68">
        <v>4298.9588705221058</v>
      </c>
      <c r="YJ22" s="68">
        <v>4479.7922305659331</v>
      </c>
      <c r="YK22" s="68">
        <v>4671.6348105182688</v>
      </c>
      <c r="YL22" s="216">
        <v>4879.465605943883</v>
      </c>
      <c r="YN22" s="195" t="s">
        <v>39</v>
      </c>
      <c r="YO22" s="196" t="s">
        <v>38</v>
      </c>
      <c r="YP22" s="26"/>
      <c r="YQ22" s="26"/>
      <c r="YR22" s="26"/>
      <c r="YS22" s="26"/>
      <c r="YT22" s="26"/>
      <c r="YU22" s="26"/>
      <c r="YV22" s="68">
        <v>3530</v>
      </c>
      <c r="YW22" s="68">
        <v>3840</v>
      </c>
      <c r="YX22" s="68">
        <v>4050</v>
      </c>
      <c r="YY22" s="68">
        <v>3870</v>
      </c>
      <c r="YZ22" s="68">
        <v>3969.168680032979</v>
      </c>
      <c r="ZA22" s="68">
        <v>4127.238373449557</v>
      </c>
      <c r="ZB22" s="68">
        <v>4299.0295457532548</v>
      </c>
      <c r="ZC22" s="68">
        <v>4479.8656799653027</v>
      </c>
      <c r="ZD22" s="68">
        <v>4671.7144334905297</v>
      </c>
      <c r="ZE22" s="216">
        <v>4879.5479180046277</v>
      </c>
      <c r="ZK22" s="195" t="s">
        <v>39</v>
      </c>
      <c r="ZL22" s="196" t="s">
        <v>38</v>
      </c>
      <c r="ZM22" s="26"/>
      <c r="ZN22" s="26"/>
      <c r="ZO22" s="26"/>
      <c r="ZP22" s="26"/>
      <c r="ZQ22" s="26"/>
      <c r="ZR22" s="26"/>
      <c r="ZS22" s="68">
        <v>3530</v>
      </c>
      <c r="ZT22" s="68">
        <v>3840</v>
      </c>
      <c r="ZU22" s="68">
        <v>4050</v>
      </c>
      <c r="ZV22" s="68">
        <v>3870</v>
      </c>
      <c r="ZW22" s="68">
        <v>3969.168680032979</v>
      </c>
      <c r="ZX22" s="68">
        <v>4127.238373449557</v>
      </c>
      <c r="ZY22" s="68">
        <v>4299.0295457532548</v>
      </c>
      <c r="ZZ22" s="68">
        <v>4479.8656799653027</v>
      </c>
      <c r="AAA22" s="68">
        <v>4671.7144334905297</v>
      </c>
      <c r="AAB22" s="216">
        <v>4879.5479180046277</v>
      </c>
      <c r="AAJ22" s="195" t="s">
        <v>39</v>
      </c>
      <c r="AAK22" s="196" t="s">
        <v>38</v>
      </c>
      <c r="AAL22" s="26"/>
      <c r="AAM22" s="26"/>
      <c r="AAN22" s="26"/>
      <c r="AAO22" s="26"/>
      <c r="AAP22" s="26"/>
      <c r="AAQ22" s="26"/>
      <c r="AAR22" s="68">
        <v>3530</v>
      </c>
      <c r="AAS22" s="68">
        <v>3840</v>
      </c>
      <c r="AAT22" s="68">
        <v>4050</v>
      </c>
      <c r="AAU22" s="68">
        <v>3870</v>
      </c>
      <c r="AAV22" s="68">
        <v>3969.168680032979</v>
      </c>
      <c r="AAW22" s="68">
        <v>4127.238373449557</v>
      </c>
      <c r="AAX22" s="68">
        <v>4299.0295457532548</v>
      </c>
      <c r="AAY22" s="68">
        <v>4479.8656799653027</v>
      </c>
      <c r="AAZ22" s="68">
        <v>4671.7144334905297</v>
      </c>
      <c r="ABA22" s="216">
        <v>4879.5479180046277</v>
      </c>
      <c r="ABI22">
        <v>6.2604780293461886</v>
      </c>
      <c r="ABM22" t="s">
        <v>128</v>
      </c>
      <c r="ABN22" s="195" t="s">
        <v>39</v>
      </c>
      <c r="ABO22" s="196" t="s">
        <v>38</v>
      </c>
      <c r="ABP22" s="26"/>
      <c r="ABQ22" s="26"/>
      <c r="ABR22" s="26"/>
      <c r="ABS22" s="26"/>
      <c r="ABT22" s="26"/>
      <c r="ABU22" s="26"/>
      <c r="ABV22" s="68">
        <v>3530</v>
      </c>
      <c r="ABW22" s="68">
        <v>3840</v>
      </c>
      <c r="ABX22" s="68">
        <v>4050</v>
      </c>
      <c r="ABY22" s="68">
        <v>3870</v>
      </c>
      <c r="ABZ22" s="68">
        <v>3969.168680032979</v>
      </c>
      <c r="ACA22" s="68">
        <v>4127.238373449557</v>
      </c>
      <c r="ACB22" s="68">
        <v>4298.6194711393091</v>
      </c>
      <c r="ACC22" s="68">
        <v>4479.4353098059073</v>
      </c>
      <c r="ACD22" s="68">
        <v>4671.264222828896</v>
      </c>
      <c r="ACE22" s="216">
        <v>4879.0778807411616</v>
      </c>
      <c r="ACG22" s="195" t="s">
        <v>39</v>
      </c>
      <c r="ACH22" s="196" t="s">
        <v>38</v>
      </c>
      <c r="ACI22" s="26"/>
      <c r="ACJ22" s="26"/>
      <c r="ACK22" s="26"/>
      <c r="ACL22" s="26"/>
      <c r="ACM22" s="26"/>
      <c r="ACN22" s="26"/>
      <c r="ACO22" s="68">
        <v>3530</v>
      </c>
      <c r="ACP22" s="68">
        <v>3840</v>
      </c>
      <c r="ACQ22" s="68">
        <v>4050</v>
      </c>
      <c r="ACR22" s="68">
        <v>3870</v>
      </c>
      <c r="ACS22" s="68">
        <v>3969.168680032979</v>
      </c>
      <c r="ACT22" s="68">
        <v>4127.238373449557</v>
      </c>
      <c r="ACU22" s="68">
        <v>4299.0295457532548</v>
      </c>
      <c r="ACV22" s="68">
        <v>4479.8656799653027</v>
      </c>
      <c r="ACW22" s="68">
        <v>4671.7144334905297</v>
      </c>
      <c r="ACX22" s="216">
        <v>4879.5479180046277</v>
      </c>
    </row>
    <row r="23" spans="1:778" ht="15" thickBot="1" x14ac:dyDescent="0.35">
      <c r="A23" s="31" t="s">
        <v>28</v>
      </c>
      <c r="B23" s="32" t="s">
        <v>29</v>
      </c>
      <c r="C23" s="35"/>
      <c r="D23" s="35"/>
      <c r="E23" s="35"/>
      <c r="F23" s="35"/>
      <c r="G23" s="35"/>
      <c r="H23" s="36">
        <v>32.57</v>
      </c>
      <c r="I23" s="36">
        <v>32.162932975934297</v>
      </c>
      <c r="J23" s="36">
        <v>32.378613048655403</v>
      </c>
      <c r="K23" s="36">
        <v>32.79</v>
      </c>
      <c r="L23" s="36">
        <v>33.701708061393596</v>
      </c>
      <c r="M23" s="36">
        <v>34.385285387989093</v>
      </c>
      <c r="N23" s="36">
        <v>35.087585484317074</v>
      </c>
      <c r="O23" s="36">
        <v>35.81134827604108</v>
      </c>
      <c r="Q23" s="31" t="s">
        <v>28</v>
      </c>
      <c r="R23" s="32" t="s">
        <v>29</v>
      </c>
      <c r="S23" s="35"/>
      <c r="T23" s="35"/>
      <c r="U23" s="35"/>
      <c r="V23" s="35"/>
      <c r="W23" s="35"/>
      <c r="X23" s="36">
        <v>32.57</v>
      </c>
      <c r="Y23" s="36">
        <v>32.162932975934304</v>
      </c>
      <c r="Z23" s="36">
        <v>32.353721949545402</v>
      </c>
      <c r="AA23" s="36">
        <v>33.255029036884132</v>
      </c>
      <c r="AB23" s="36">
        <v>33.75312162629929</v>
      </c>
      <c r="AC23" s="36">
        <v>34.507477031396753</v>
      </c>
      <c r="AD23" s="36">
        <v>35.253529295680551</v>
      </c>
      <c r="AE23" s="36">
        <v>35.982316505943054</v>
      </c>
      <c r="AF23" s="36">
        <v>36.727479975078623</v>
      </c>
      <c r="AH23" s="31" t="s">
        <v>28</v>
      </c>
      <c r="AI23" s="32" t="s">
        <v>29</v>
      </c>
      <c r="AJ23" s="35"/>
      <c r="AK23" s="35"/>
      <c r="AL23" s="35"/>
      <c r="AM23" s="35"/>
      <c r="AN23" s="35"/>
      <c r="AO23" s="36">
        <v>32.57</v>
      </c>
      <c r="AP23" s="36">
        <v>32.162932975934297</v>
      </c>
      <c r="AQ23" s="36">
        <v>32.486102501189272</v>
      </c>
      <c r="AR23" s="36">
        <v>33.454929418503134</v>
      </c>
      <c r="AS23" s="36">
        <v>34.173548668977951</v>
      </c>
      <c r="AT23" s="36">
        <v>34.896548191090304</v>
      </c>
      <c r="AU23" s="36">
        <v>35.591668542114718</v>
      </c>
      <c r="AV23" s="36">
        <v>36.274697947182041</v>
      </c>
      <c r="AW23" s="36">
        <v>36.963826555030977</v>
      </c>
      <c r="AY23" s="237" t="s">
        <v>40</v>
      </c>
      <c r="AZ23" s="237"/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P23" s="237" t="s">
        <v>40</v>
      </c>
      <c r="BQ23" s="237"/>
      <c r="BR23" s="237"/>
      <c r="BS23" s="237"/>
      <c r="BT23" s="237"/>
      <c r="BU23" s="237"/>
      <c r="BV23" s="237"/>
      <c r="BW23" s="237"/>
      <c r="BX23" s="237"/>
      <c r="BY23" s="237"/>
      <c r="BZ23" s="237"/>
      <c r="CA23" s="237"/>
      <c r="CB23" s="237"/>
      <c r="CC23" s="237"/>
      <c r="CD23" s="237"/>
      <c r="CE23" s="237"/>
      <c r="CG23" s="24" t="s">
        <v>44</v>
      </c>
      <c r="CH23" s="25" t="s">
        <v>24</v>
      </c>
      <c r="CI23" s="26"/>
      <c r="CJ23" s="26"/>
      <c r="CK23" s="26"/>
      <c r="CL23" s="26"/>
      <c r="CM23" s="26"/>
      <c r="CN23" s="26"/>
      <c r="CO23" s="26">
        <v>34.870599935386423</v>
      </c>
      <c r="CP23" s="26">
        <v>35.684594089750121</v>
      </c>
      <c r="CQ23" s="26">
        <v>36.434336661714767</v>
      </c>
      <c r="CR23" s="26">
        <v>37.412742335724161</v>
      </c>
      <c r="CS23" s="26">
        <v>38.924691315050211</v>
      </c>
      <c r="CT23" s="26">
        <v>40.434397218798921</v>
      </c>
      <c r="CU23" s="26">
        <v>42.145417339945787</v>
      </c>
      <c r="CV23" s="26">
        <v>44.031033746269841</v>
      </c>
      <c r="CX23" s="24" t="s">
        <v>44</v>
      </c>
      <c r="CY23" s="25" t="s">
        <v>24</v>
      </c>
      <c r="CZ23" s="26"/>
      <c r="DA23" s="26"/>
      <c r="DB23" s="26"/>
      <c r="DC23" s="26"/>
      <c r="DD23" s="26"/>
      <c r="DE23" s="26"/>
      <c r="DF23" s="26">
        <v>34.870599935386423</v>
      </c>
      <c r="DG23" s="26">
        <v>35.684594089750121</v>
      </c>
      <c r="DH23" s="26">
        <v>36.571143747767884</v>
      </c>
      <c r="DI23" s="26">
        <v>37.606367249191187</v>
      </c>
      <c r="DJ23" s="26">
        <v>38.781737299480142</v>
      </c>
      <c r="DK23" s="26">
        <v>40.185093178254178</v>
      </c>
      <c r="DL23" s="26">
        <v>41.782636425347178</v>
      </c>
      <c r="DM23" s="26">
        <v>43.544231494083782</v>
      </c>
      <c r="DO23" s="24" t="s">
        <v>44</v>
      </c>
      <c r="DP23" s="25" t="s">
        <v>24</v>
      </c>
      <c r="DQ23" s="26"/>
      <c r="DR23" s="26"/>
      <c r="DS23" s="26"/>
      <c r="DT23" s="26"/>
      <c r="DU23" s="26"/>
      <c r="DV23" s="26"/>
      <c r="DW23" s="26">
        <v>34.870599935386423</v>
      </c>
      <c r="DX23" s="26">
        <v>35.684594089750121</v>
      </c>
      <c r="DY23" s="26">
        <v>36.830357657699025</v>
      </c>
      <c r="DZ23" s="26">
        <v>38.06449880499801</v>
      </c>
      <c r="EA23" s="26">
        <v>39.38891077109556</v>
      </c>
      <c r="EB23" s="26">
        <v>41.127313692300845</v>
      </c>
      <c r="EC23" s="26">
        <v>43.159931920965363</v>
      </c>
      <c r="ED23" s="26">
        <v>45.414598100374228</v>
      </c>
      <c r="EF23" s="24" t="s">
        <v>44</v>
      </c>
      <c r="EG23" s="25" t="s">
        <v>24</v>
      </c>
      <c r="EH23" s="26"/>
      <c r="EI23" s="26"/>
      <c r="EJ23" s="26"/>
      <c r="EK23" s="26"/>
      <c r="EL23" s="26"/>
      <c r="EM23" s="26"/>
      <c r="EN23" s="26">
        <v>34.870599935386423</v>
      </c>
      <c r="EO23" s="26">
        <v>35.68</v>
      </c>
      <c r="EP23" s="26">
        <v>36.816998288634096</v>
      </c>
      <c r="EQ23" s="26">
        <v>38.055877953711459</v>
      </c>
      <c r="ER23" s="26">
        <v>39.391566524807473</v>
      </c>
      <c r="ES23" s="26">
        <v>41.126824359013476</v>
      </c>
      <c r="ET23" s="26">
        <v>43.157150072688324</v>
      </c>
      <c r="EU23" s="26">
        <v>45.411936799223966</v>
      </c>
      <c r="EW23" s="24" t="s">
        <v>44</v>
      </c>
      <c r="EX23" s="25" t="s">
        <v>24</v>
      </c>
      <c r="EY23" s="26"/>
      <c r="EZ23" s="26"/>
      <c r="FA23" s="26"/>
      <c r="FB23" s="26"/>
      <c r="FC23" s="26"/>
      <c r="FD23" s="26"/>
      <c r="FE23" s="26">
        <v>34.870599935386423</v>
      </c>
      <c r="FF23" s="26">
        <v>35.68</v>
      </c>
      <c r="FG23" s="26">
        <v>36.715997582458662</v>
      </c>
      <c r="FH23" s="26">
        <v>37.789825544204291</v>
      </c>
      <c r="FI23" s="26">
        <v>38.86715653110052</v>
      </c>
      <c r="FJ23" s="26">
        <v>40.35443726988894</v>
      </c>
      <c r="FK23" s="26">
        <v>42.138447614349843</v>
      </c>
      <c r="FL23" s="26">
        <v>44.104456948564177</v>
      </c>
      <c r="FN23" s="24" t="s">
        <v>44</v>
      </c>
      <c r="FO23" s="25" t="s">
        <v>24</v>
      </c>
      <c r="FP23" s="26"/>
      <c r="FQ23" s="26"/>
      <c r="FR23" s="26"/>
      <c r="FS23" s="26"/>
      <c r="FT23" s="26"/>
      <c r="FU23" s="26"/>
      <c r="FV23" s="26">
        <v>34.870599935386423</v>
      </c>
      <c r="FW23" s="26">
        <v>35.68</v>
      </c>
      <c r="FX23" s="26">
        <v>36.715997582458662</v>
      </c>
      <c r="FY23" s="26">
        <v>37.789825544204291</v>
      </c>
      <c r="FZ23" s="26">
        <v>38.86715653110052</v>
      </c>
      <c r="GA23" s="26">
        <v>40.35443726988894</v>
      </c>
      <c r="GB23" s="26">
        <v>42.138447614349843</v>
      </c>
      <c r="GC23" s="26">
        <v>44.104456948564177</v>
      </c>
      <c r="GE23" s="24" t="s">
        <v>44</v>
      </c>
      <c r="GF23" s="25" t="s">
        <v>24</v>
      </c>
      <c r="GG23" s="26"/>
      <c r="GH23" s="26"/>
      <c r="GI23" s="26"/>
      <c r="GJ23" s="26"/>
      <c r="GK23" s="26"/>
      <c r="GL23" s="26"/>
      <c r="GM23" s="26">
        <v>34.870599935386423</v>
      </c>
      <c r="GN23" s="26">
        <v>35.68</v>
      </c>
      <c r="GO23" s="26">
        <v>36.016213376249674</v>
      </c>
      <c r="GP23" s="26">
        <v>36.13566545376051</v>
      </c>
      <c r="GQ23" s="26">
        <v>36.678664646177907</v>
      </c>
      <c r="GR23" s="26">
        <v>37.600419164725011</v>
      </c>
      <c r="GS23" s="26">
        <v>38.780134626332256</v>
      </c>
      <c r="GT23" s="26">
        <v>40.115724452203779</v>
      </c>
      <c r="GV23" s="24" t="s">
        <v>44</v>
      </c>
      <c r="GW23" s="25" t="s">
        <v>24</v>
      </c>
      <c r="GX23" s="26"/>
      <c r="GY23" s="26"/>
      <c r="GZ23" s="26"/>
      <c r="HA23" s="26"/>
      <c r="HB23" s="26"/>
      <c r="HC23" s="26"/>
      <c r="HD23" s="26">
        <v>34.870599935386423</v>
      </c>
      <c r="HE23" s="26">
        <v>35.68</v>
      </c>
      <c r="HF23" s="26">
        <v>35.469394784819421</v>
      </c>
      <c r="HG23" s="26">
        <v>35.369765713663597</v>
      </c>
      <c r="HH23" s="26">
        <v>35.328046665827074</v>
      </c>
      <c r="HI23" s="26">
        <v>35.570908318791474</v>
      </c>
      <c r="HJ23" s="26">
        <v>36.025567735497496</v>
      </c>
      <c r="HK23" s="26">
        <v>36.584174340572417</v>
      </c>
      <c r="HM23" s="24" t="s">
        <v>44</v>
      </c>
      <c r="HN23" s="25" t="s">
        <v>24</v>
      </c>
      <c r="HO23" s="26"/>
      <c r="HP23" s="26"/>
      <c r="HQ23" s="26"/>
      <c r="HR23" s="26"/>
      <c r="HS23" s="26"/>
      <c r="HT23" s="26"/>
      <c r="HU23" s="26">
        <v>34.870599935386423</v>
      </c>
      <c r="HV23" s="26">
        <v>35.68</v>
      </c>
      <c r="HW23" s="26">
        <v>35.469394784819421</v>
      </c>
      <c r="HX23" s="26">
        <v>35.384846239515753</v>
      </c>
      <c r="HY23" s="26">
        <v>35.322987784645925</v>
      </c>
      <c r="HZ23" s="26">
        <v>35.575292934560629</v>
      </c>
      <c r="IA23" s="26">
        <v>36.03013234631193</v>
      </c>
      <c r="IB23" s="26">
        <v>36.588833520721984</v>
      </c>
      <c r="ID23" s="24" t="s">
        <v>44</v>
      </c>
      <c r="IE23" s="25" t="s">
        <v>24</v>
      </c>
      <c r="IF23" s="26"/>
      <c r="IG23" s="26"/>
      <c r="IH23" s="26"/>
      <c r="II23" s="26"/>
      <c r="IJ23" s="26"/>
      <c r="IK23" s="26"/>
      <c r="IL23" s="26">
        <v>34.870599935386423</v>
      </c>
      <c r="IM23" s="26">
        <v>35.68</v>
      </c>
      <c r="IN23" s="26">
        <v>35.469394784819421</v>
      </c>
      <c r="IO23" s="26"/>
      <c r="IP23" s="26"/>
      <c r="IQ23" s="26"/>
      <c r="IR23" s="26"/>
      <c r="IS23" s="26"/>
      <c r="IT23" s="26"/>
      <c r="IV23" s="24" t="s">
        <v>44</v>
      </c>
      <c r="IW23" s="25" t="s">
        <v>24</v>
      </c>
      <c r="IX23" s="26"/>
      <c r="IY23" s="26"/>
      <c r="IZ23" s="26"/>
      <c r="JA23" s="26"/>
      <c r="JB23" s="26"/>
      <c r="JC23" s="26"/>
      <c r="JD23" s="26">
        <v>34.870599935386423</v>
      </c>
      <c r="JE23" s="26">
        <v>35.68</v>
      </c>
      <c r="JF23" s="26">
        <v>35.469394784819421</v>
      </c>
      <c r="JG23" s="26"/>
      <c r="JH23" s="26"/>
      <c r="JI23" s="26"/>
      <c r="JJ23" s="26"/>
      <c r="JK23" s="26"/>
      <c r="JL23" s="26"/>
      <c r="JN23" s="24" t="s">
        <v>44</v>
      </c>
      <c r="JO23" s="25" t="s">
        <v>24</v>
      </c>
      <c r="JP23" s="26"/>
      <c r="JQ23" s="26"/>
      <c r="JR23" s="26"/>
      <c r="JS23" s="26"/>
      <c r="JT23" s="26"/>
      <c r="JU23" s="26"/>
      <c r="JV23" s="26">
        <v>34.870599935386423</v>
      </c>
      <c r="JW23" s="26">
        <v>35.68</v>
      </c>
      <c r="JX23" s="26">
        <v>35.469394784819421</v>
      </c>
      <c r="JY23" s="26"/>
      <c r="JZ23" s="26"/>
      <c r="KA23" s="26"/>
      <c r="KB23" s="26"/>
      <c r="KC23" s="26"/>
      <c r="KD23" s="26"/>
      <c r="KF23" s="24" t="s">
        <v>44</v>
      </c>
      <c r="KG23" s="25" t="s">
        <v>24</v>
      </c>
      <c r="KH23" s="26"/>
      <c r="KI23" s="26"/>
      <c r="KJ23" s="26"/>
      <c r="KK23" s="26"/>
      <c r="KL23" s="26"/>
      <c r="KM23" s="26"/>
      <c r="KN23" s="26">
        <v>34.870599935386423</v>
      </c>
      <c r="KO23" s="26">
        <v>35.68</v>
      </c>
      <c r="KP23" s="26">
        <v>35.469394784819421</v>
      </c>
      <c r="KQ23" s="26"/>
      <c r="KR23" s="26"/>
      <c r="KS23" s="26"/>
      <c r="KT23" s="26"/>
      <c r="KU23" s="26"/>
      <c r="KV23" s="26"/>
      <c r="KX23" s="24" t="s">
        <v>44</v>
      </c>
      <c r="KY23" s="25" t="s">
        <v>24</v>
      </c>
      <c r="KZ23" s="26"/>
      <c r="LA23" s="26"/>
      <c r="LB23" s="26"/>
      <c r="LC23" s="26"/>
      <c r="LD23" s="26"/>
      <c r="LE23" s="26"/>
      <c r="LF23" s="26">
        <v>34.870599935386423</v>
      </c>
      <c r="LG23" s="26">
        <v>35.68</v>
      </c>
      <c r="LH23" s="26">
        <v>35.469394784819421</v>
      </c>
      <c r="LI23" s="26">
        <v>34.339498249905645</v>
      </c>
      <c r="LJ23" s="26">
        <v>33.117054643830564</v>
      </c>
      <c r="LK23" s="26">
        <v>33.053423648194254</v>
      </c>
      <c r="LL23" s="26">
        <v>33.270774395765059</v>
      </c>
      <c r="LM23" s="26">
        <v>33.621622803874644</v>
      </c>
      <c r="LN23" s="26">
        <v>34.087014809378864</v>
      </c>
      <c r="LP23" s="24" t="s">
        <v>44</v>
      </c>
      <c r="LQ23" s="25" t="s">
        <v>24</v>
      </c>
      <c r="LR23" s="26"/>
      <c r="LS23" s="26"/>
      <c r="LT23" s="26"/>
      <c r="LU23" s="26"/>
      <c r="LV23" s="26"/>
      <c r="LW23" s="26"/>
      <c r="LX23" s="26">
        <v>34.870599935386423</v>
      </c>
      <c r="LY23" s="26">
        <v>35.68</v>
      </c>
      <c r="LZ23" s="26">
        <v>35.469394784819421</v>
      </c>
      <c r="MA23" s="26">
        <f>MA50/MA51*100</f>
        <v>35.119699959021098</v>
      </c>
      <c r="MB23" s="26">
        <f t="shared" ref="MB23:MF23" si="57">MB50/MB51*100</f>
        <v>34.503416452232749</v>
      </c>
      <c r="MC23" s="26">
        <f t="shared" si="57"/>
        <v>34.364473319614945</v>
      </c>
      <c r="MD23" s="26">
        <f t="shared" si="57"/>
        <v>34.662653693734676</v>
      </c>
      <c r="ME23" s="26">
        <f t="shared" si="57"/>
        <v>35.144154359205139</v>
      </c>
      <c r="MF23" s="26">
        <f t="shared" si="57"/>
        <v>35.73974403739679</v>
      </c>
      <c r="MH23" s="24" t="s">
        <v>44</v>
      </c>
      <c r="MI23" s="25" t="s">
        <v>24</v>
      </c>
      <c r="MJ23" s="26"/>
      <c r="MK23" s="26"/>
      <c r="ML23" s="26"/>
      <c r="MM23" s="26"/>
      <c r="MN23" s="26"/>
      <c r="MO23" s="26"/>
      <c r="MP23" s="26">
        <v>34.870599935386423</v>
      </c>
      <c r="MQ23" s="26">
        <v>35.68</v>
      </c>
      <c r="MR23" s="26">
        <v>35.469394784819421</v>
      </c>
      <c r="MS23" s="26">
        <v>34.582513101911537</v>
      </c>
      <c r="MT23" s="26">
        <v>33.73364947086899</v>
      </c>
      <c r="MU23" s="26">
        <v>33.776637776725416</v>
      </c>
      <c r="MV23" s="26">
        <v>34.143503395212718</v>
      </c>
      <c r="MW23" s="26">
        <v>34.633188160894193</v>
      </c>
      <c r="MX23" s="26">
        <v>35.217180904248394</v>
      </c>
      <c r="MZ23" s="24" t="s">
        <v>44</v>
      </c>
      <c r="NA23" s="25" t="s">
        <v>24</v>
      </c>
      <c r="NB23" s="26"/>
      <c r="NC23" s="26"/>
      <c r="ND23" s="26"/>
      <c r="NE23" s="26"/>
      <c r="NF23" s="26"/>
      <c r="NG23" s="26"/>
      <c r="NH23" s="26">
        <v>34.870599935386423</v>
      </c>
      <c r="NI23" s="26">
        <v>35.68</v>
      </c>
      <c r="NJ23" s="26">
        <v>35.469394784819421</v>
      </c>
      <c r="NK23" s="26">
        <v>34.582513101911537</v>
      </c>
      <c r="NL23" s="26">
        <v>33.751013889294164</v>
      </c>
      <c r="NM23" s="26">
        <v>33.803571705146666</v>
      </c>
      <c r="NN23" s="26">
        <v>34.176065609151074</v>
      </c>
      <c r="NO23" s="26">
        <v>34.668170615011135</v>
      </c>
      <c r="NP23" s="26">
        <v>35.254376019989081</v>
      </c>
      <c r="NR23" s="24" t="s">
        <v>44</v>
      </c>
      <c r="NS23" s="25" t="s">
        <v>24</v>
      </c>
      <c r="NT23" s="26"/>
      <c r="NU23" s="26"/>
      <c r="NV23" s="26"/>
      <c r="NW23" s="26"/>
      <c r="NX23" s="26"/>
      <c r="NY23" s="26"/>
      <c r="NZ23" s="26">
        <v>34.870599935386423</v>
      </c>
      <c r="OA23" s="26">
        <v>35.68</v>
      </c>
      <c r="OB23" s="26">
        <v>35.469394784819421</v>
      </c>
      <c r="OC23" s="26">
        <v>34.582513101911537</v>
      </c>
      <c r="OD23" s="26">
        <v>33.751013889294164</v>
      </c>
      <c r="OE23" s="26">
        <v>33.857520369439548</v>
      </c>
      <c r="OF23" s="26">
        <v>34.243941846235018</v>
      </c>
      <c r="OG23" s="26">
        <v>34.751236062804317</v>
      </c>
      <c r="OH23" s="26">
        <v>35.353092665593842</v>
      </c>
      <c r="OJ23" s="24" t="s">
        <v>44</v>
      </c>
      <c r="OK23" s="25" t="s">
        <v>24</v>
      </c>
      <c r="OL23" s="26"/>
      <c r="OM23" s="26"/>
      <c r="ON23" s="26"/>
      <c r="OO23" s="26"/>
      <c r="OP23" s="26"/>
      <c r="OQ23" s="26"/>
      <c r="OR23" s="26">
        <v>34.870599935386423</v>
      </c>
      <c r="OS23" s="26">
        <v>35.68</v>
      </c>
      <c r="OT23" s="26">
        <v>35.469394784819421</v>
      </c>
      <c r="OU23" s="26">
        <v>34.582513101911537</v>
      </c>
      <c r="OV23" s="26">
        <v>33.751013889294164</v>
      </c>
      <c r="OW23" s="26">
        <v>33.851570365018631</v>
      </c>
      <c r="OX23" s="26">
        <v>34.230840112870922</v>
      </c>
      <c r="OY23" s="26">
        <v>34.728925814446889</v>
      </c>
      <c r="OZ23" s="26">
        <v>35.327963955397699</v>
      </c>
      <c r="PB23" s="24" t="s">
        <v>44</v>
      </c>
      <c r="PC23" s="25" t="s">
        <v>24</v>
      </c>
      <c r="PD23" s="26"/>
      <c r="PE23" s="26"/>
      <c r="PF23" s="26"/>
      <c r="PG23" s="26"/>
      <c r="PH23" s="26"/>
      <c r="PI23" s="26"/>
      <c r="PJ23" s="26">
        <v>34.870599935386423</v>
      </c>
      <c r="PK23" s="26">
        <v>35.68</v>
      </c>
      <c r="PL23" s="26">
        <v>35.469394784819421</v>
      </c>
      <c r="PM23" s="26">
        <v>34.582513101911537</v>
      </c>
      <c r="PN23" s="26">
        <v>33.751013889294164</v>
      </c>
      <c r="PO23" s="26"/>
      <c r="PP23" s="26"/>
      <c r="PQ23" s="26"/>
      <c r="PR23" s="26"/>
      <c r="PT23" s="139" t="s">
        <v>44</v>
      </c>
      <c r="PU23" s="140" t="s">
        <v>24</v>
      </c>
      <c r="PV23" s="141"/>
      <c r="PW23" s="141"/>
      <c r="PX23" s="141"/>
      <c r="PY23" s="141"/>
      <c r="PZ23" s="141"/>
      <c r="QA23" s="141"/>
      <c r="QB23" s="141">
        <v>34.870599935386423</v>
      </c>
      <c r="QC23" s="141">
        <v>35.68</v>
      </c>
      <c r="QD23" s="141">
        <v>35.469394784819421</v>
      </c>
      <c r="QE23" s="141">
        <f>QE52</f>
        <v>35.939775691786735</v>
      </c>
      <c r="QF23" s="141">
        <f t="shared" ref="QF23:QI23" si="58">QF52</f>
        <v>35.338935351635556</v>
      </c>
      <c r="QG23" s="141">
        <f t="shared" si="58"/>
        <v>35.495901558857987</v>
      </c>
      <c r="QH23" s="141">
        <f t="shared" si="58"/>
        <v>35.67351468299573</v>
      </c>
      <c r="QI23" s="141">
        <f t="shared" si="58"/>
        <v>35.577890315555344</v>
      </c>
      <c r="QJ23" s="141">
        <f>QJ52</f>
        <v>36.554906994923783</v>
      </c>
      <c r="QL23" s="24" t="s">
        <v>44</v>
      </c>
      <c r="QM23" s="25" t="s">
        <v>24</v>
      </c>
      <c r="QN23" s="26"/>
      <c r="QO23" s="26"/>
      <c r="QP23" s="26"/>
      <c r="QQ23" s="26"/>
      <c r="QR23" s="26"/>
      <c r="QS23" s="26"/>
      <c r="QT23" s="26">
        <v>34.870599935386423</v>
      </c>
      <c r="QU23" s="26">
        <v>35.68</v>
      </c>
      <c r="QV23" s="26">
        <v>35.469394784819421</v>
      </c>
      <c r="QW23" s="26">
        <f>QW50/QW51*100</f>
        <v>35.508047856393418</v>
      </c>
      <c r="QX23" s="26">
        <f t="shared" ref="QX23:RB23" si="59">QX50/QX51*100</f>
        <v>35.637354635309322</v>
      </c>
      <c r="QY23" s="26">
        <f t="shared" si="59"/>
        <v>35.971304455604205</v>
      </c>
      <c r="QZ23" s="26">
        <f t="shared" si="59"/>
        <v>36.324823481448192</v>
      </c>
      <c r="RA23" s="26">
        <f t="shared" si="59"/>
        <v>36.815833393188242</v>
      </c>
      <c r="RB23" s="26">
        <f t="shared" si="59"/>
        <v>37.342234815438246</v>
      </c>
      <c r="RD23" s="24" t="s">
        <v>44</v>
      </c>
      <c r="RE23" s="25" t="s">
        <v>24</v>
      </c>
      <c r="RF23" s="26"/>
      <c r="RG23" s="26"/>
      <c r="RH23" s="26"/>
      <c r="RI23" s="26"/>
      <c r="RJ23" s="26"/>
      <c r="RK23" s="26"/>
      <c r="RL23" s="26">
        <v>34.870599935386423</v>
      </c>
      <c r="RM23" s="26">
        <v>35.68</v>
      </c>
      <c r="RN23" s="26">
        <v>35.469394784819421</v>
      </c>
      <c r="RO23" s="26">
        <v>34.582513101911537</v>
      </c>
      <c r="RP23" s="26">
        <v>33.647524596632152</v>
      </c>
      <c r="RQ23" s="26">
        <v>33.781893138002125</v>
      </c>
      <c r="RR23" s="26">
        <v>34.297907912954486</v>
      </c>
      <c r="RS23" s="26">
        <v>34.927503680955354</v>
      </c>
      <c r="RT23" s="26">
        <v>35.658438308056276</v>
      </c>
      <c r="RV23" s="24" t="s">
        <v>44</v>
      </c>
      <c r="RW23" s="25" t="s">
        <v>24</v>
      </c>
      <c r="RX23" s="26"/>
      <c r="RY23" s="26"/>
      <c r="RZ23" s="26"/>
      <c r="SA23" s="26"/>
      <c r="SB23" s="26"/>
      <c r="SC23" s="26"/>
      <c r="SD23" s="26">
        <v>34.870599935386423</v>
      </c>
      <c r="SE23" s="26">
        <v>35.68</v>
      </c>
      <c r="SF23" s="26">
        <v>35.469394784819421</v>
      </c>
      <c r="SG23" s="26">
        <v>34.582513101911537</v>
      </c>
      <c r="SH23" s="26">
        <v>33.647524596632152</v>
      </c>
      <c r="SI23" s="26">
        <v>33.781893138002125</v>
      </c>
      <c r="SJ23" s="26">
        <v>34.297907912954486</v>
      </c>
      <c r="SK23" s="26">
        <v>34.927503680955354</v>
      </c>
      <c r="SL23" s="26">
        <v>35.658438308056276</v>
      </c>
      <c r="SN23" s="24" t="s">
        <v>44</v>
      </c>
      <c r="SO23" s="25" t="s">
        <v>24</v>
      </c>
      <c r="SP23" s="26"/>
      <c r="SQ23" s="26"/>
      <c r="SR23" s="26"/>
      <c r="SS23" s="26"/>
      <c r="ST23" s="26"/>
      <c r="SU23" s="26"/>
      <c r="SV23" s="26">
        <v>34.870599935386423</v>
      </c>
      <c r="SW23" s="26">
        <v>35.68</v>
      </c>
      <c r="SX23" s="26">
        <v>35.469394784819421</v>
      </c>
      <c r="SY23" s="26">
        <f>SY50/SY51*100</f>
        <v>35.508047856393418</v>
      </c>
      <c r="SZ23" s="26">
        <f t="shared" ref="SZ23:TD23" si="60">SZ50/SZ51*100</f>
        <v>34.91086595841611</v>
      </c>
      <c r="TA23" s="26">
        <f t="shared" si="60"/>
        <v>35.050872237578574</v>
      </c>
      <c r="TB23" s="26">
        <f t="shared" si="60"/>
        <v>34.826474058565417</v>
      </c>
      <c r="TC23" s="26">
        <f t="shared" si="60"/>
        <v>34.745319378293864</v>
      </c>
      <c r="TD23" s="26">
        <f t="shared" si="60"/>
        <v>34.725712427997316</v>
      </c>
      <c r="TF23" s="24" t="s">
        <v>44</v>
      </c>
      <c r="TG23" s="25" t="s">
        <v>24</v>
      </c>
      <c r="TH23" s="26"/>
      <c r="TI23" s="26"/>
      <c r="TJ23" s="26"/>
      <c r="TK23" s="26"/>
      <c r="TL23" s="26"/>
      <c r="TM23" s="26"/>
      <c r="TN23" s="26">
        <v>34.870599935386423</v>
      </c>
      <c r="TO23" s="26">
        <v>35.68</v>
      </c>
      <c r="TP23" s="26">
        <v>35.469394784819421</v>
      </c>
      <c r="TQ23" s="26">
        <f>TQ50/TQ51*100</f>
        <v>35.508047856393418</v>
      </c>
      <c r="TR23" s="26">
        <v>34.590000000000003</v>
      </c>
      <c r="TS23" s="26">
        <v>33.82</v>
      </c>
      <c r="TT23" s="26">
        <v>33.46</v>
      </c>
      <c r="TU23" s="26">
        <v>33.26</v>
      </c>
      <c r="TV23" s="26">
        <v>33.18</v>
      </c>
      <c r="TX23" s="24" t="s">
        <v>44</v>
      </c>
      <c r="TY23" s="25" t="s">
        <v>24</v>
      </c>
      <c r="TZ23" s="26"/>
      <c r="UA23" s="26"/>
      <c r="UB23" s="26"/>
      <c r="UC23" s="26"/>
      <c r="UD23" s="26"/>
      <c r="UE23" s="26"/>
      <c r="UF23" s="26">
        <v>34.870599935386423</v>
      </c>
      <c r="UG23" s="26">
        <v>35.68</v>
      </c>
      <c r="UH23" s="26">
        <v>35.469394784819421</v>
      </c>
      <c r="UI23" s="26">
        <f>UI50/UI51*100</f>
        <v>35.508047856393418</v>
      </c>
      <c r="UJ23" s="26">
        <f t="shared" ref="UJ23:UM23" si="61">UJ50/UJ51*100</f>
        <v>34.655010366500804</v>
      </c>
      <c r="UK23" s="26">
        <f t="shared" si="61"/>
        <v>34.124219683485613</v>
      </c>
      <c r="UL23" s="26">
        <f t="shared" si="61"/>
        <v>33.445805136083145</v>
      </c>
      <c r="UM23" s="26">
        <f t="shared" si="61"/>
        <v>33.367940227943024</v>
      </c>
      <c r="UN23" s="26">
        <f>UN50/UN51*100</f>
        <v>33.351010503554008</v>
      </c>
      <c r="UO23" s="26">
        <f>UO50/UO51*100</f>
        <v>33.36369127927469</v>
      </c>
      <c r="UQ23" s="24" t="s">
        <v>44</v>
      </c>
      <c r="UR23" s="25" t="s">
        <v>24</v>
      </c>
      <c r="US23" s="26"/>
      <c r="UT23" s="26"/>
      <c r="UU23" s="26"/>
      <c r="UV23" s="26"/>
      <c r="UW23" s="26"/>
      <c r="UX23" s="26"/>
      <c r="UY23" s="26">
        <v>34.870599935386423</v>
      </c>
      <c r="UZ23" s="26">
        <v>35.68</v>
      </c>
      <c r="VA23" s="26">
        <v>35.469394784819421</v>
      </c>
      <c r="VB23" s="26">
        <f>VB50/VB51*100</f>
        <v>35.508047856393418</v>
      </c>
      <c r="VC23" s="26">
        <f t="shared" ref="VC23:VF23" si="62">VC50/VC51*100</f>
        <v>34.655010366500804</v>
      </c>
      <c r="VD23" s="26">
        <f t="shared" si="62"/>
        <v>34.124219683485613</v>
      </c>
      <c r="VE23" s="26">
        <f t="shared" si="62"/>
        <v>33.685749885498808</v>
      </c>
      <c r="VF23" s="26">
        <f t="shared" si="62"/>
        <v>33.836613352634338</v>
      </c>
      <c r="VG23" s="26">
        <f>VG50/VG51*100</f>
        <v>34.049784977810589</v>
      </c>
      <c r="VH23" s="26">
        <f>VH50/VH51*100</f>
        <v>34.302802350622244</v>
      </c>
      <c r="VJ23" s="195" t="s">
        <v>44</v>
      </c>
      <c r="VK23" s="196" t="s">
        <v>24</v>
      </c>
      <c r="VL23" s="26"/>
      <c r="VM23" s="26"/>
      <c r="VN23" s="26"/>
      <c r="VO23" s="26"/>
      <c r="VP23" s="26"/>
      <c r="VQ23" s="26"/>
      <c r="VR23" s="26">
        <v>34.870599935386423</v>
      </c>
      <c r="VS23" s="26">
        <v>35.68</v>
      </c>
      <c r="VT23" s="26">
        <v>35.469394784819421</v>
      </c>
      <c r="VU23" s="26">
        <f>VU50/VU51*100</f>
        <v>35.508047856393418</v>
      </c>
      <c r="VV23" s="26">
        <f t="shared" ref="VV23:VY23" si="63">VV50/VV51*100</f>
        <v>34.536677788184001</v>
      </c>
      <c r="VW23" s="26">
        <f t="shared" si="63"/>
        <v>34.080786538034445</v>
      </c>
      <c r="VX23" s="26">
        <f>VX50/VX51*100</f>
        <v>33.639762622997132</v>
      </c>
      <c r="VY23" s="26">
        <f t="shared" si="63"/>
        <v>33.74851797521243</v>
      </c>
      <c r="VZ23" s="26">
        <f>VZ50/VZ51*100</f>
        <v>33.927131924274434</v>
      </c>
      <c r="WA23" s="26">
        <f>WA50/WA51*100</f>
        <v>34.162285183581659</v>
      </c>
      <c r="WC23" s="195" t="s">
        <v>44</v>
      </c>
      <c r="WD23" s="196" t="s">
        <v>24</v>
      </c>
      <c r="WE23" s="26"/>
      <c r="WF23" s="26"/>
      <c r="WG23" s="26"/>
      <c r="WH23" s="26"/>
      <c r="WI23" s="26"/>
      <c r="WJ23" s="26"/>
      <c r="WK23" s="26">
        <v>34.870599935386423</v>
      </c>
      <c r="WL23" s="26">
        <v>35.68</v>
      </c>
      <c r="WM23" s="26">
        <v>35.469394784819421</v>
      </c>
      <c r="WN23" s="26">
        <f>WN50/WN51*100</f>
        <v>35.508047856393418</v>
      </c>
      <c r="WO23" s="26">
        <f t="shared" ref="WO23:WP23" si="64">WO50/WO51*100</f>
        <v>34.536677788184001</v>
      </c>
      <c r="WP23" s="26">
        <f t="shared" si="64"/>
        <v>34.080786538034445</v>
      </c>
      <c r="WQ23" s="26">
        <f>WQ50/WQ51*100</f>
        <v>33.639762622997132</v>
      </c>
      <c r="WR23" s="26">
        <f t="shared" ref="WR23" si="65">WR50/WR51*100</f>
        <v>33.747110836554768</v>
      </c>
      <c r="WS23" s="26">
        <f>WS50/WS51*100</f>
        <v>33.922394228111557</v>
      </c>
      <c r="WT23" s="211">
        <f>WT50/WT51*100</f>
        <v>34.149628837231447</v>
      </c>
      <c r="WU23" s="103"/>
      <c r="WV23" s="219"/>
      <c r="WW23" s="219"/>
      <c r="WX23" s="219"/>
      <c r="WY23" s="219"/>
      <c r="XB23" s="195" t="s">
        <v>44</v>
      </c>
      <c r="XC23" s="196" t="s">
        <v>24</v>
      </c>
      <c r="XD23" s="26"/>
      <c r="XE23" s="26"/>
      <c r="XF23" s="26"/>
      <c r="XG23" s="26"/>
      <c r="XH23" s="26"/>
      <c r="XI23" s="26"/>
      <c r="XJ23" s="26">
        <v>34.870599935386423</v>
      </c>
      <c r="XK23" s="26">
        <v>35.68</v>
      </c>
      <c r="XL23" s="26">
        <v>35.469394784819421</v>
      </c>
      <c r="XM23" s="26">
        <f>XM50/XM51*100</f>
        <v>35.508047856393418</v>
      </c>
      <c r="XN23" s="26">
        <f t="shared" ref="XN23:XO23" si="66">XN50/XN51*100</f>
        <v>34.625651743194773</v>
      </c>
      <c r="XO23" s="26">
        <f t="shared" si="66"/>
        <v>34.149403146914644</v>
      </c>
      <c r="XP23" s="26">
        <f>XP50/XP51*100</f>
        <v>33.707557444341134</v>
      </c>
      <c r="XQ23" s="26">
        <f t="shared" ref="XQ23" si="67">XQ50/XQ51*100</f>
        <v>33.815188317162431</v>
      </c>
      <c r="XR23" s="26">
        <f>XR50/XR51*100</f>
        <v>33.990891900472839</v>
      </c>
      <c r="XS23" s="211">
        <f>XS50/XS51*100</f>
        <v>34.218652331405011</v>
      </c>
      <c r="XU23" s="195" t="s">
        <v>44</v>
      </c>
      <c r="XV23" s="196" t="s">
        <v>24</v>
      </c>
      <c r="XW23" s="26"/>
      <c r="XX23" s="26"/>
      <c r="XY23" s="26"/>
      <c r="XZ23" s="26"/>
      <c r="YA23" s="26"/>
      <c r="YB23" s="26"/>
      <c r="YC23" s="26">
        <v>34.870599935386423</v>
      </c>
      <c r="YD23" s="26">
        <v>35.68</v>
      </c>
      <c r="YE23" s="26">
        <v>35.469394784819421</v>
      </c>
      <c r="YF23" s="26">
        <f>YF50/YF51*100</f>
        <v>35.508047856393418</v>
      </c>
      <c r="YG23" s="26">
        <f t="shared" ref="YG23:YH23" si="68">YG50/YG51*100</f>
        <v>34.536677788184001</v>
      </c>
      <c r="YH23" s="26">
        <f t="shared" si="68"/>
        <v>34.080786538034445</v>
      </c>
      <c r="YI23" s="26">
        <f>YI50/YI51*100</f>
        <v>33.639762622997132</v>
      </c>
      <c r="YJ23" s="26">
        <f t="shared" ref="YJ23" si="69">YJ50/YJ51*100</f>
        <v>33.747110836554768</v>
      </c>
      <c r="YK23" s="26">
        <f>YK50/YK51*100</f>
        <v>33.922394228111557</v>
      </c>
      <c r="YL23" s="211">
        <f>YL50/YL51*100</f>
        <v>34.149628837231447</v>
      </c>
      <c r="YN23" s="195" t="s">
        <v>44</v>
      </c>
      <c r="YO23" s="196" t="s">
        <v>24</v>
      </c>
      <c r="YP23" s="26"/>
      <c r="YQ23" s="26"/>
      <c r="YR23" s="26"/>
      <c r="YS23" s="26"/>
      <c r="YT23" s="26"/>
      <c r="YU23" s="26"/>
      <c r="YV23" s="26">
        <v>34.870599935386423</v>
      </c>
      <c r="YW23" s="26">
        <v>35.68</v>
      </c>
      <c r="YX23" s="26">
        <v>35.469394784819421</v>
      </c>
      <c r="YY23" s="26">
        <f>YY50/YY51*100</f>
        <v>35.508047856393418</v>
      </c>
      <c r="YZ23" s="26">
        <f t="shared" ref="YZ23:ZA23" si="70">YZ50/YZ51*100</f>
        <v>34.59255706127805</v>
      </c>
      <c r="ZA23" s="26">
        <f t="shared" si="70"/>
        <v>34.15184237886853</v>
      </c>
      <c r="ZB23" s="26">
        <f>ZB50/ZB51*100</f>
        <v>33.709898962602104</v>
      </c>
      <c r="ZC23" s="26">
        <f t="shared" ref="ZC23" si="71">ZC50/ZC51*100</f>
        <v>33.81624740906711</v>
      </c>
      <c r="ZD23" s="26">
        <f>ZD50/ZD51*100</f>
        <v>33.990694004642528</v>
      </c>
      <c r="ZE23" s="211">
        <f>ZE50/ZE51*100</f>
        <v>34.217110768908157</v>
      </c>
      <c r="ZK23" s="195" t="s">
        <v>44</v>
      </c>
      <c r="ZL23" s="196" t="s">
        <v>24</v>
      </c>
      <c r="ZM23" s="26"/>
      <c r="ZN23" s="26"/>
      <c r="ZO23" s="26"/>
      <c r="ZP23" s="26"/>
      <c r="ZQ23" s="26"/>
      <c r="ZR23" s="26"/>
      <c r="ZS23" s="26">
        <v>34.870599935386423</v>
      </c>
      <c r="ZT23" s="26">
        <v>35.68</v>
      </c>
      <c r="ZU23" s="26">
        <v>35.469394784819421</v>
      </c>
      <c r="ZV23" s="26">
        <f>ZV50/ZV51*100</f>
        <v>35.508047856393418</v>
      </c>
      <c r="ZW23" s="26">
        <f t="shared" ref="ZW23:ZX23" si="72">ZW50/ZW51*100</f>
        <v>34.59255706127805</v>
      </c>
      <c r="ZX23" s="26">
        <f t="shared" si="72"/>
        <v>34.135928193230662</v>
      </c>
      <c r="ZY23" s="26">
        <f>ZY50/ZY51*100</f>
        <v>33.697307949960411</v>
      </c>
      <c r="ZZ23" s="26">
        <f t="shared" ref="ZZ23" si="73">ZZ50/ZZ51*100</f>
        <v>33.806742192015079</v>
      </c>
      <c r="AAA23" s="26">
        <f>AAA50/AAA51*100</f>
        <v>33.984278498270399</v>
      </c>
      <c r="AAB23" s="211">
        <f>AAB50/AAB51*100</f>
        <v>34.213809528602283</v>
      </c>
      <c r="AAJ23" s="195" t="s">
        <v>44</v>
      </c>
      <c r="AAK23" s="196" t="s">
        <v>24</v>
      </c>
      <c r="AAL23" s="26"/>
      <c r="AAM23" s="26"/>
      <c r="AAN23" s="26"/>
      <c r="AAO23" s="26"/>
      <c r="AAP23" s="26"/>
      <c r="AAQ23" s="26"/>
      <c r="AAR23" s="26">
        <v>34.870599935386423</v>
      </c>
      <c r="AAS23" s="26">
        <v>35.68</v>
      </c>
      <c r="AAT23" s="26">
        <v>35.469394784819421</v>
      </c>
      <c r="AAU23" s="26">
        <f>AAU50/AAU51*100</f>
        <v>35.508047856393418</v>
      </c>
      <c r="AAV23" s="26">
        <f t="shared" ref="AAV23:AAW23" si="74">AAV50/AAV51*100</f>
        <v>34.59255706127805</v>
      </c>
      <c r="AAW23" s="26">
        <f t="shared" si="74"/>
        <v>34.135928193230662</v>
      </c>
      <c r="AAX23" s="26">
        <f>AAX50/AAX51*100</f>
        <v>33.697307949960411</v>
      </c>
      <c r="AAY23" s="26">
        <f t="shared" ref="AAY23" si="75">AAY50/AAY51*100</f>
        <v>33.811227868386069</v>
      </c>
      <c r="AAZ23" s="26">
        <f>AAZ50/AAZ51*100</f>
        <v>33.993292988374741</v>
      </c>
      <c r="ABA23" s="211">
        <f>ABA50/ABA51*100</f>
        <v>34.227416964486387</v>
      </c>
      <c r="ABN23" s="195" t="s">
        <v>44</v>
      </c>
      <c r="ABO23" s="196" t="s">
        <v>24</v>
      </c>
      <c r="ABP23" s="26"/>
      <c r="ABQ23" s="26"/>
      <c r="ABR23" s="26"/>
      <c r="ABS23" s="26"/>
      <c r="ABT23" s="26"/>
      <c r="ABU23" s="26"/>
      <c r="ABV23" s="26">
        <v>34.870599935386423</v>
      </c>
      <c r="ABW23" s="26">
        <v>35.68</v>
      </c>
      <c r="ABX23" s="26">
        <v>35.469394784819421</v>
      </c>
      <c r="ABY23" s="26">
        <f>ABY50/ABY51*100</f>
        <v>35.508047856393418</v>
      </c>
      <c r="ABZ23" s="26">
        <f t="shared" ref="ABZ23:ACA23" si="76">ABZ50/ABZ51*100</f>
        <v>34.59255706127805</v>
      </c>
      <c r="ACA23" s="26">
        <f t="shared" si="76"/>
        <v>34.128659323278448</v>
      </c>
      <c r="ACB23" s="26">
        <f>ACB50/ACB51*100</f>
        <v>33.684843596165479</v>
      </c>
      <c r="ACC23" s="26">
        <f t="shared" ref="ACC23" si="77">ACC50/ACC51*100</f>
        <v>33.793387293256693</v>
      </c>
      <c r="ACD23" s="26">
        <f>ACD50/ACD51*100</f>
        <v>33.970017671790146</v>
      </c>
      <c r="ACE23" s="211">
        <f>ACE50/ACE51*100</f>
        <v>34.198661514841206</v>
      </c>
      <c r="ACG23" s="195" t="s">
        <v>44</v>
      </c>
      <c r="ACH23" s="196" t="s">
        <v>24</v>
      </c>
      <c r="ACI23" s="26"/>
      <c r="ACJ23" s="26"/>
      <c r="ACK23" s="26"/>
      <c r="ACL23" s="26"/>
      <c r="ACM23" s="26"/>
      <c r="ACN23" s="26"/>
      <c r="ACO23" s="26">
        <v>34.870599935386423</v>
      </c>
      <c r="ACP23" s="26">
        <v>35.68</v>
      </c>
      <c r="ACQ23" s="26">
        <v>35.469394784819421</v>
      </c>
      <c r="ACR23" s="26">
        <f>ACR50/ACR51*100</f>
        <v>35.508047856393418</v>
      </c>
      <c r="ACS23" s="26">
        <f t="shared" ref="ACS23:ACT23" si="78">ACS50/ACS51*100</f>
        <v>34.59255706127805</v>
      </c>
      <c r="ACT23" s="26">
        <f t="shared" si="78"/>
        <v>34.135928193230662</v>
      </c>
      <c r="ACU23" s="26">
        <f>ACU50/ACU51*100</f>
        <v>33.697307949960411</v>
      </c>
      <c r="ACV23" s="26">
        <f t="shared" ref="ACV23" si="79">ACV50/ACV51*100</f>
        <v>33.806742192015079</v>
      </c>
      <c r="ACW23" s="26">
        <f>ACW50/ACW51*100</f>
        <v>33.984278498270399</v>
      </c>
      <c r="ACX23" s="211">
        <f>ACX50/ACX51*100</f>
        <v>34.213809528602283</v>
      </c>
    </row>
    <row r="24" spans="1:778" x14ac:dyDescent="0.3">
      <c r="A24" s="55" t="s">
        <v>30</v>
      </c>
      <c r="B24" s="32" t="s">
        <v>29</v>
      </c>
      <c r="C24" s="35"/>
      <c r="D24" s="35"/>
      <c r="E24" s="35"/>
      <c r="F24" s="35"/>
      <c r="G24" s="35"/>
      <c r="H24" s="39"/>
      <c r="I24" s="36">
        <v>8.24</v>
      </c>
      <c r="J24" s="36">
        <v>10.1</v>
      </c>
      <c r="K24" s="36">
        <v>11.17</v>
      </c>
      <c r="L24" s="36">
        <v>12.26</v>
      </c>
      <c r="M24" s="36">
        <v>14.07</v>
      </c>
      <c r="N24" s="36">
        <v>15.59</v>
      </c>
      <c r="O24" s="36">
        <v>16.455850512243074</v>
      </c>
      <c r="Q24" s="55" t="s">
        <v>30</v>
      </c>
      <c r="R24" s="32" t="s">
        <v>29</v>
      </c>
      <c r="S24" s="35"/>
      <c r="T24" s="35"/>
      <c r="U24" s="35"/>
      <c r="V24" s="35"/>
      <c r="W24" s="35"/>
      <c r="X24" s="39"/>
      <c r="Y24" s="36">
        <v>8.2362407628168359</v>
      </c>
      <c r="Z24" s="36">
        <v>10.029999999999999</v>
      </c>
      <c r="AA24" s="36">
        <v>10.84</v>
      </c>
      <c r="AB24" s="36">
        <v>11.956033057851236</v>
      </c>
      <c r="AC24" s="36">
        <v>13.848231173380031</v>
      </c>
      <c r="AD24" s="36">
        <v>15.273986486486448</v>
      </c>
      <c r="AE24" s="36">
        <v>16.320076168082739</v>
      </c>
      <c r="AF24" s="36">
        <v>16.809411764705789</v>
      </c>
      <c r="AH24" s="55" t="s">
        <v>30</v>
      </c>
      <c r="AI24" s="32" t="s">
        <v>29</v>
      </c>
      <c r="AJ24" s="35"/>
      <c r="AK24" s="35"/>
      <c r="AL24" s="35"/>
      <c r="AM24" s="35"/>
      <c r="AN24" s="35"/>
      <c r="AO24" s="39"/>
      <c r="AP24" s="36">
        <v>8.2362407628168359</v>
      </c>
      <c r="AQ24" s="36">
        <v>10.89</v>
      </c>
      <c r="AR24" s="36">
        <v>11.09</v>
      </c>
      <c r="AS24" s="36">
        <v>12.149211846329584</v>
      </c>
      <c r="AT24" s="36">
        <v>14.0314822846208</v>
      </c>
      <c r="AU24" s="36">
        <v>15.089912823052945</v>
      </c>
      <c r="AV24" s="36">
        <v>16.266406909272824</v>
      </c>
      <c r="AW24" s="36">
        <v>16.678629193115768</v>
      </c>
      <c r="AY24" s="31" t="s">
        <v>36</v>
      </c>
      <c r="AZ24" s="32" t="s">
        <v>10</v>
      </c>
      <c r="BA24" s="33">
        <v>0</v>
      </c>
      <c r="BB24" s="33">
        <v>0</v>
      </c>
      <c r="BC24" s="33">
        <v>0</v>
      </c>
      <c r="BD24" s="33">
        <v>0</v>
      </c>
      <c r="BE24" s="33">
        <v>0</v>
      </c>
      <c r="BF24" s="34">
        <v>4.75</v>
      </c>
      <c r="BG24" s="34">
        <v>4.25</v>
      </c>
      <c r="BH24" s="34">
        <v>5.75</v>
      </c>
      <c r="BI24" s="34">
        <v>5.75</v>
      </c>
      <c r="BJ24" s="34">
        <v>5.75</v>
      </c>
      <c r="BK24" s="34">
        <v>5.75</v>
      </c>
      <c r="BL24" s="34">
        <v>5.75</v>
      </c>
      <c r="BM24" s="34">
        <v>5.75</v>
      </c>
      <c r="BN24" s="34">
        <v>5.75</v>
      </c>
      <c r="BP24" s="31" t="s">
        <v>36</v>
      </c>
      <c r="BQ24" s="32" t="s">
        <v>10</v>
      </c>
      <c r="BR24" s="33"/>
      <c r="BS24" s="33"/>
      <c r="BT24" s="33"/>
      <c r="BU24" s="33"/>
      <c r="BV24" s="33"/>
      <c r="BW24" s="34">
        <v>4.75</v>
      </c>
      <c r="BX24" s="34">
        <v>4.25</v>
      </c>
      <c r="BY24" s="34">
        <v>6</v>
      </c>
      <c r="BZ24" s="34">
        <v>6</v>
      </c>
      <c r="CA24" s="34">
        <v>6</v>
      </c>
      <c r="CB24" s="34">
        <v>6</v>
      </c>
      <c r="CC24" s="34">
        <v>6</v>
      </c>
      <c r="CD24" s="34">
        <v>6</v>
      </c>
      <c r="CE24" s="34">
        <v>6</v>
      </c>
      <c r="CG24" s="237" t="s">
        <v>40</v>
      </c>
      <c r="CH24" s="237"/>
      <c r="CI24" s="237"/>
      <c r="CJ24" s="237"/>
      <c r="CK24" s="237"/>
      <c r="CL24" s="237"/>
      <c r="CM24" s="237"/>
      <c r="CN24" s="237"/>
      <c r="CO24" s="237"/>
      <c r="CP24" s="237"/>
      <c r="CQ24" s="237"/>
      <c r="CR24" s="237"/>
      <c r="CS24" s="237"/>
      <c r="CT24" s="237"/>
      <c r="CU24" s="237"/>
      <c r="CV24" s="237"/>
      <c r="CX24" s="237" t="s">
        <v>40</v>
      </c>
      <c r="CY24" s="237"/>
      <c r="CZ24" s="237"/>
      <c r="DA24" s="237"/>
      <c r="DB24" s="237"/>
      <c r="DC24" s="237"/>
      <c r="DD24" s="237"/>
      <c r="DE24" s="237"/>
      <c r="DF24" s="237"/>
      <c r="DG24" s="237"/>
      <c r="DH24" s="237"/>
      <c r="DI24" s="237"/>
      <c r="DJ24" s="237"/>
      <c r="DK24" s="237"/>
      <c r="DL24" s="237"/>
      <c r="DM24" s="237"/>
      <c r="DO24" s="237" t="s">
        <v>40</v>
      </c>
      <c r="DP24" s="237"/>
      <c r="DQ24" s="237"/>
      <c r="DR24" s="237"/>
      <c r="DS24" s="237"/>
      <c r="DT24" s="237"/>
      <c r="DU24" s="237"/>
      <c r="DV24" s="237"/>
      <c r="DW24" s="237"/>
      <c r="DX24" s="237"/>
      <c r="DY24" s="237"/>
      <c r="DZ24" s="237"/>
      <c r="EA24" s="237"/>
      <c r="EB24" s="237"/>
      <c r="EC24" s="237"/>
      <c r="ED24" s="237"/>
      <c r="EF24" s="237" t="s">
        <v>40</v>
      </c>
      <c r="EG24" s="237"/>
      <c r="EH24" s="237"/>
      <c r="EI24" s="237"/>
      <c r="EJ24" s="237"/>
      <c r="EK24" s="237"/>
      <c r="EL24" s="237"/>
      <c r="EM24" s="237"/>
      <c r="EN24" s="237"/>
      <c r="EO24" s="237"/>
      <c r="EP24" s="237"/>
      <c r="EQ24" s="237"/>
      <c r="ER24" s="237"/>
      <c r="ES24" s="237"/>
      <c r="ET24" s="237"/>
      <c r="EU24" s="237"/>
      <c r="EW24" s="237" t="s">
        <v>40</v>
      </c>
      <c r="EX24" s="237"/>
      <c r="EY24" s="237"/>
      <c r="EZ24" s="237"/>
      <c r="FA24" s="237"/>
      <c r="FB24" s="237"/>
      <c r="FC24" s="237"/>
      <c r="FD24" s="237"/>
      <c r="FE24" s="237"/>
      <c r="FF24" s="237"/>
      <c r="FG24" s="237"/>
      <c r="FH24" s="237"/>
      <c r="FI24" s="237"/>
      <c r="FJ24" s="237"/>
      <c r="FK24" s="237"/>
      <c r="FL24" s="237"/>
      <c r="FN24" s="237" t="s">
        <v>40</v>
      </c>
      <c r="FO24" s="237"/>
      <c r="FP24" s="237"/>
      <c r="FQ24" s="237"/>
      <c r="FR24" s="237"/>
      <c r="FS24" s="237"/>
      <c r="FT24" s="237"/>
      <c r="FU24" s="237"/>
      <c r="FV24" s="237"/>
      <c r="FW24" s="237"/>
      <c r="FX24" s="237"/>
      <c r="FY24" s="237"/>
      <c r="FZ24" s="237"/>
      <c r="GA24" s="237"/>
      <c r="GB24" s="237"/>
      <c r="GC24" s="237"/>
      <c r="GE24" s="24" t="s">
        <v>64</v>
      </c>
      <c r="GF24" s="25" t="s">
        <v>24</v>
      </c>
      <c r="GG24" s="26"/>
      <c r="GH24" s="26"/>
      <c r="GI24" s="26"/>
      <c r="GJ24" s="26"/>
      <c r="GK24" s="26"/>
      <c r="GL24" s="26"/>
      <c r="GM24" s="26">
        <v>18.042741644758667</v>
      </c>
      <c r="GN24" s="26">
        <v>20.224999199257113</v>
      </c>
      <c r="GO24" s="26">
        <v>1.9857080374483722</v>
      </c>
      <c r="GP24" s="26">
        <v>2.185301688650501</v>
      </c>
      <c r="GQ24" s="26">
        <v>2.3151378300911247</v>
      </c>
      <c r="GR24" s="26">
        <v>2.4647374807774689</v>
      </c>
      <c r="GS24" s="26">
        <v>2.6328649561017059</v>
      </c>
      <c r="GT24" s="26">
        <v>2.7996549538764874</v>
      </c>
      <c r="GV24" s="24" t="s">
        <v>64</v>
      </c>
      <c r="GW24" s="25" t="s">
        <v>24</v>
      </c>
      <c r="GX24" s="26"/>
      <c r="GY24" s="26"/>
      <c r="GZ24" s="26"/>
      <c r="HA24" s="26"/>
      <c r="HB24" s="26"/>
      <c r="HC24" s="26"/>
      <c r="HD24" s="26">
        <v>18.042741644758667</v>
      </c>
      <c r="HE24" s="26">
        <v>0.92294204202533692</v>
      </c>
      <c r="HF24" s="26">
        <v>2.2373973373472857</v>
      </c>
      <c r="HG24" s="26">
        <v>2.6581160394245771</v>
      </c>
      <c r="HH24" s="26">
        <v>2.7815156933266714</v>
      </c>
      <c r="HI24" s="26">
        <v>2.8777567708235345</v>
      </c>
      <c r="HJ24" s="26">
        <v>2.976971666757116</v>
      </c>
      <c r="HK24" s="26">
        <v>3.0794806973637492</v>
      </c>
      <c r="HM24" s="24" t="s">
        <v>64</v>
      </c>
      <c r="HN24" s="25" t="s">
        <v>24</v>
      </c>
      <c r="HO24" s="26"/>
      <c r="HP24" s="26"/>
      <c r="HQ24" s="26"/>
      <c r="HR24" s="26"/>
      <c r="HS24" s="26"/>
      <c r="HT24" s="26"/>
      <c r="HU24" s="26">
        <v>18.042741644758667</v>
      </c>
      <c r="HV24" s="26">
        <v>0.92294204202533692</v>
      </c>
      <c r="HW24" s="26">
        <v>2.2373973373472857</v>
      </c>
      <c r="HX24" s="26">
        <v>2.6392032830138454</v>
      </c>
      <c r="HY24" s="26">
        <v>2.7698379526760348</v>
      </c>
      <c r="HZ24" s="26">
        <v>2.8676841831278779</v>
      </c>
      <c r="IA24" s="26">
        <v>2.9677928704816026</v>
      </c>
      <c r="IB24" s="26">
        <v>3.0699569572609349</v>
      </c>
      <c r="ID24" s="24" t="s">
        <v>64</v>
      </c>
      <c r="IE24" s="25" t="s">
        <v>24</v>
      </c>
      <c r="IF24" s="26"/>
      <c r="IG24" s="26"/>
      <c r="IH24" s="26"/>
      <c r="II24" s="26"/>
      <c r="IJ24" s="26"/>
      <c r="IK24" s="26"/>
      <c r="IL24" s="26">
        <v>18.042741644758667</v>
      </c>
      <c r="IM24" s="26">
        <v>0.92294204202533692</v>
      </c>
      <c r="IN24" s="26">
        <f>IN47</f>
        <v>2.2373973373472857</v>
      </c>
      <c r="IO24" s="26">
        <f t="shared" ref="IO24:IT24" si="80">IO47</f>
        <v>2.7039215368579068</v>
      </c>
      <c r="IP24" s="26">
        <f t="shared" si="80"/>
        <v>2.7475397021276944</v>
      </c>
      <c r="IQ24" s="26">
        <f t="shared" si="80"/>
        <v>2.8470449715283515</v>
      </c>
      <c r="IR24" s="26">
        <f t="shared" si="80"/>
        <v>2.9489943101071283</v>
      </c>
      <c r="IS24" s="26">
        <f t="shared" si="80"/>
        <v>3.0527091912888658</v>
      </c>
      <c r="IT24" s="26">
        <f t="shared" si="80"/>
        <v>3.1596930186274417</v>
      </c>
      <c r="IV24" s="24" t="s">
        <v>64</v>
      </c>
      <c r="IW24" s="25" t="s">
        <v>24</v>
      </c>
      <c r="IX24" s="26"/>
      <c r="IY24" s="26"/>
      <c r="IZ24" s="26"/>
      <c r="JA24" s="26"/>
      <c r="JB24" s="26"/>
      <c r="JC24" s="26"/>
      <c r="JD24" s="26">
        <v>18.042741644758667</v>
      </c>
      <c r="JE24" s="26">
        <v>0.92294204202533692</v>
      </c>
      <c r="JF24" s="26">
        <f>JF47</f>
        <v>2.2373973373472857</v>
      </c>
      <c r="JG24" s="26">
        <f t="shared" ref="JG24:JL24" si="81">JG47</f>
        <v>2.7042995943982682</v>
      </c>
      <c r="JH24" s="26">
        <f t="shared" si="81"/>
        <v>2.7477839840357561</v>
      </c>
      <c r="JI24" s="26">
        <f t="shared" si="81"/>
        <v>2.6576259147602244</v>
      </c>
      <c r="JJ24" s="26">
        <f t="shared" si="81"/>
        <v>2.5796786071712852</v>
      </c>
      <c r="JK24" s="26">
        <f t="shared" si="81"/>
        <v>2.513424568849242</v>
      </c>
      <c r="JL24" s="26">
        <f t="shared" si="81"/>
        <v>2.4591020931167726</v>
      </c>
      <c r="JN24" s="24" t="s">
        <v>64</v>
      </c>
      <c r="JO24" s="25" t="s">
        <v>24</v>
      </c>
      <c r="JP24" s="26"/>
      <c r="JQ24" s="26"/>
      <c r="JR24" s="26"/>
      <c r="JS24" s="26"/>
      <c r="JT24" s="26"/>
      <c r="JU24" s="26"/>
      <c r="JV24" s="26">
        <v>18.042741644758667</v>
      </c>
      <c r="JW24" s="26">
        <v>0.92294204202533692</v>
      </c>
      <c r="JX24" s="26">
        <f>JX47</f>
        <v>2.2373973373472857</v>
      </c>
      <c r="JY24" s="26">
        <f t="shared" ref="JY24:KD24" si="82">JY47</f>
        <v>2.7042995943982682</v>
      </c>
      <c r="JZ24" s="26">
        <f t="shared" si="82"/>
        <v>2.7477839840357561</v>
      </c>
      <c r="KA24" s="26">
        <f t="shared" si="82"/>
        <v>1.7764405598824489</v>
      </c>
      <c r="KB24" s="26">
        <f t="shared" si="82"/>
        <v>1.7717198894344364</v>
      </c>
      <c r="KC24" s="26">
        <f t="shared" si="82"/>
        <v>1.8885320193500803</v>
      </c>
      <c r="KD24" s="26">
        <f t="shared" si="82"/>
        <v>2.0564684873806378</v>
      </c>
      <c r="KF24" s="24" t="s">
        <v>64</v>
      </c>
      <c r="KG24" s="25" t="s">
        <v>24</v>
      </c>
      <c r="KH24" s="26"/>
      <c r="KI24" s="26"/>
      <c r="KJ24" s="26"/>
      <c r="KK24" s="26"/>
      <c r="KL24" s="26"/>
      <c r="KM24" s="26"/>
      <c r="KN24" s="26">
        <v>18.042741644758667</v>
      </c>
      <c r="KO24" s="26">
        <v>0.92294204202533692</v>
      </c>
      <c r="KP24" s="26">
        <f>KP47</f>
        <v>2.2373973373472857</v>
      </c>
      <c r="KQ24" s="26">
        <f t="shared" ref="KQ24:KV24" si="83">KQ47</f>
        <v>2.7042995943982682</v>
      </c>
      <c r="KR24" s="26">
        <f t="shared" si="83"/>
        <v>2.7477839840357561</v>
      </c>
      <c r="KS24" s="26">
        <f t="shared" si="83"/>
        <v>2.7578628681478783</v>
      </c>
      <c r="KT24" s="26">
        <f t="shared" si="83"/>
        <v>2.775809176460541</v>
      </c>
      <c r="KU24" s="26">
        <f t="shared" si="83"/>
        <v>2.8001109476829562</v>
      </c>
      <c r="KV24" s="26">
        <f t="shared" si="83"/>
        <v>2.8287151575127805</v>
      </c>
      <c r="KX24" s="24" t="s">
        <v>64</v>
      </c>
      <c r="KY24" s="25" t="s">
        <v>24</v>
      </c>
      <c r="KZ24" s="26"/>
      <c r="LA24" s="26"/>
      <c r="LB24" s="26"/>
      <c r="LC24" s="26"/>
      <c r="LD24" s="26"/>
      <c r="LE24" s="26"/>
      <c r="LF24" s="26">
        <v>18.042741644758667</v>
      </c>
      <c r="LG24" s="26">
        <v>0.92294204202533692</v>
      </c>
      <c r="LH24" s="26">
        <f>LH47</f>
        <v>2.2373973373472857</v>
      </c>
      <c r="LI24" s="26">
        <f t="shared" ref="LI24:LN24" si="84">LI47</f>
        <v>2.7042995943982682</v>
      </c>
      <c r="LJ24" s="26">
        <f t="shared" si="84"/>
        <v>2.7477839840357561</v>
      </c>
      <c r="LK24" s="26">
        <f t="shared" si="84"/>
        <v>2.8468530008614668</v>
      </c>
      <c r="LL24" s="26">
        <f t="shared" si="84"/>
        <v>2.957879314177843</v>
      </c>
      <c r="LM24" s="26">
        <f t="shared" si="84"/>
        <v>3.0520689841207052</v>
      </c>
      <c r="LN24" s="26">
        <f t="shared" si="84"/>
        <v>3.1582344481628191</v>
      </c>
      <c r="LP24" s="24" t="s">
        <v>64</v>
      </c>
      <c r="LQ24" s="25" t="s">
        <v>24</v>
      </c>
      <c r="LR24" s="26"/>
      <c r="LS24" s="26"/>
      <c r="LT24" s="26"/>
      <c r="LU24" s="26"/>
      <c r="LV24" s="26"/>
      <c r="LW24" s="26"/>
      <c r="LX24" s="26">
        <v>18.042741644758667</v>
      </c>
      <c r="LY24" s="26">
        <v>0.92294204202533692</v>
      </c>
      <c r="LZ24" s="26">
        <f>LZ47</f>
        <v>2.2373973373472857</v>
      </c>
      <c r="MA24" s="26">
        <f t="shared" ref="MA24:MF24" si="85">MA47</f>
        <v>3.0027509640427574</v>
      </c>
      <c r="MB24" s="26">
        <f t="shared" si="85"/>
        <v>3.1604199141476776</v>
      </c>
      <c r="MC24" s="26">
        <f t="shared" si="85"/>
        <v>3.1162997416710176</v>
      </c>
      <c r="MD24" s="26">
        <f t="shared" si="85"/>
        <v>3.1357442713049188</v>
      </c>
      <c r="ME24" s="26">
        <f t="shared" si="85"/>
        <v>3.1908110600047159</v>
      </c>
      <c r="MF24" s="26">
        <f t="shared" si="85"/>
        <v>3.2113052479599489</v>
      </c>
      <c r="MH24" s="24" t="s">
        <v>64</v>
      </c>
      <c r="MI24" s="25" t="s">
        <v>24</v>
      </c>
      <c r="MJ24" s="26"/>
      <c r="MK24" s="26"/>
      <c r="ML24" s="26"/>
      <c r="MM24" s="26"/>
      <c r="MN24" s="26"/>
      <c r="MO24" s="26"/>
      <c r="MP24" s="26">
        <v>18.042741644758667</v>
      </c>
      <c r="MQ24" s="26">
        <v>0.92294204202533692</v>
      </c>
      <c r="MR24" s="26">
        <f>MR47</f>
        <v>2.2373973373472857</v>
      </c>
      <c r="MS24" s="26">
        <f t="shared" ref="MS24:MX24" si="86">MS47</f>
        <v>2.7024362512458318</v>
      </c>
      <c r="MT24" s="26">
        <f t="shared" si="86"/>
        <v>2.7051901660012625</v>
      </c>
      <c r="MU24" s="26">
        <f t="shared" si="86"/>
        <v>2.8411467632505225</v>
      </c>
      <c r="MV24" s="26">
        <f t="shared" si="86"/>
        <v>2.9471354561908623</v>
      </c>
      <c r="MW24" s="26">
        <f t="shared" si="86"/>
        <v>3.0468551184209378</v>
      </c>
      <c r="MX24" s="26">
        <f t="shared" si="86"/>
        <v>3.1388036301509779</v>
      </c>
      <c r="MZ24" s="24" t="s">
        <v>64</v>
      </c>
      <c r="NA24" s="25" t="s">
        <v>24</v>
      </c>
      <c r="NB24" s="26"/>
      <c r="NC24" s="26"/>
      <c r="ND24" s="26"/>
      <c r="NE24" s="26"/>
      <c r="NF24" s="26"/>
      <c r="NG24" s="26"/>
      <c r="NH24" s="26">
        <v>18.042741644758667</v>
      </c>
      <c r="NI24" s="26">
        <v>0.92294204202533692</v>
      </c>
      <c r="NJ24" s="26">
        <f>NJ47</f>
        <v>2.2373973373472857</v>
      </c>
      <c r="NK24" s="26">
        <f t="shared" ref="NK24:NP24" si="87">NK47</f>
        <v>2.7024362512458318</v>
      </c>
      <c r="NL24" s="26">
        <f t="shared" si="87"/>
        <v>2.689226865839446</v>
      </c>
      <c r="NM24" s="26">
        <f t="shared" si="87"/>
        <v>2.878171750256536</v>
      </c>
      <c r="NN24" s="26">
        <f t="shared" si="87"/>
        <v>3.0725260067548881</v>
      </c>
      <c r="NO24" s="26">
        <f t="shared" si="87"/>
        <v>3.2922546208228045</v>
      </c>
      <c r="NP24" s="26">
        <f t="shared" si="87"/>
        <v>3.536930646801725</v>
      </c>
      <c r="NR24" s="24" t="s">
        <v>64</v>
      </c>
      <c r="NS24" s="25" t="s">
        <v>24</v>
      </c>
      <c r="NT24" s="26"/>
      <c r="NU24" s="26"/>
      <c r="NV24" s="26"/>
      <c r="NW24" s="26"/>
      <c r="NX24" s="26"/>
      <c r="NY24" s="26"/>
      <c r="NZ24" s="26">
        <v>18.042741644758667</v>
      </c>
      <c r="OA24" s="26">
        <v>0.92294204202533692</v>
      </c>
      <c r="OB24" s="26">
        <f>OB47</f>
        <v>2.2373973373472857</v>
      </c>
      <c r="OC24" s="26">
        <f t="shared" ref="OC24:OH24" si="88">OC47</f>
        <v>2.7024362512458318</v>
      </c>
      <c r="OD24" s="26">
        <f t="shared" si="88"/>
        <v>2.689226865839446</v>
      </c>
      <c r="OE24" s="26">
        <f t="shared" si="88"/>
        <v>2.8872268106502599</v>
      </c>
      <c r="OF24" s="26">
        <f t="shared" si="88"/>
        <v>3.1141590309333331</v>
      </c>
      <c r="OG24" s="26">
        <f t="shared" si="88"/>
        <v>3.3699999999999992</v>
      </c>
      <c r="OH24" s="26">
        <f t="shared" si="88"/>
        <v>3.6399999999999988</v>
      </c>
      <c r="OJ24" s="24" t="s">
        <v>64</v>
      </c>
      <c r="OK24" s="25" t="s">
        <v>24</v>
      </c>
      <c r="OL24" s="26"/>
      <c r="OM24" s="26"/>
      <c r="ON24" s="26"/>
      <c r="OO24" s="26"/>
      <c r="OP24" s="26"/>
      <c r="OQ24" s="26"/>
      <c r="OR24" s="26">
        <v>18.042741644758667</v>
      </c>
      <c r="OS24" s="26">
        <v>0.92294204202533692</v>
      </c>
      <c r="OT24" s="26">
        <f>OT47</f>
        <v>2.2373973373472857</v>
      </c>
      <c r="OU24" s="26">
        <f t="shared" ref="OU24:OZ24" si="89">OU47</f>
        <v>2.7024362512458318</v>
      </c>
      <c r="OV24" s="26">
        <f t="shared" si="89"/>
        <v>2.689226865839446</v>
      </c>
      <c r="OW24" s="26">
        <f t="shared" si="89"/>
        <v>2.8845111939795327</v>
      </c>
      <c r="OX24" s="26">
        <f t="shared" si="89"/>
        <v>3.1026448240055498</v>
      </c>
      <c r="OY24" s="26">
        <f t="shared" si="89"/>
        <v>3.3449407125525887</v>
      </c>
      <c r="OZ24" s="26">
        <f t="shared" si="89"/>
        <v>3.5917341278789721</v>
      </c>
      <c r="PB24" s="24" t="s">
        <v>64</v>
      </c>
      <c r="PC24" s="25" t="s">
        <v>24</v>
      </c>
      <c r="PD24" s="26"/>
      <c r="PE24" s="26"/>
      <c r="PF24" s="26"/>
      <c r="PG24" s="26"/>
      <c r="PH24" s="26"/>
      <c r="PI24" s="26"/>
      <c r="PJ24" s="26">
        <v>18.042741644758667</v>
      </c>
      <c r="PK24" s="26">
        <v>0.92294204202533692</v>
      </c>
      <c r="PL24" s="26">
        <f>PL47</f>
        <v>2.2373973373472857</v>
      </c>
      <c r="PM24" s="26">
        <f t="shared" ref="PM24:PR24" si="90">PM47</f>
        <v>2.7024362512458318</v>
      </c>
      <c r="PN24" s="26">
        <f t="shared" si="90"/>
        <v>2.689226865839446</v>
      </c>
      <c r="PO24" s="26">
        <f t="shared" si="90"/>
        <v>2.8845111939795309</v>
      </c>
      <c r="PP24" s="26">
        <f t="shared" si="90"/>
        <v>3.0737526026829052</v>
      </c>
      <c r="PQ24" s="26">
        <f t="shared" si="90"/>
        <v>3.2872358683054692</v>
      </c>
      <c r="PR24" s="26">
        <f t="shared" si="90"/>
        <v>3.5527902419601283</v>
      </c>
      <c r="PT24" s="139" t="s">
        <v>64</v>
      </c>
      <c r="PU24" s="140" t="s">
        <v>24</v>
      </c>
      <c r="PV24" s="141"/>
      <c r="PW24" s="141"/>
      <c r="PX24" s="141"/>
      <c r="PY24" s="141"/>
      <c r="PZ24" s="141"/>
      <c r="QA24" s="141"/>
      <c r="QB24" s="141">
        <v>18.042741644758667</v>
      </c>
      <c r="QC24" s="141">
        <v>0.92294204202533692</v>
      </c>
      <c r="QD24" s="141">
        <f>QD47</f>
        <v>2.2357445494873041</v>
      </c>
      <c r="QE24" s="141">
        <f t="shared" ref="QE24:QI24" si="91">QE47</f>
        <v>3.4343147204361593</v>
      </c>
      <c r="QF24" s="141">
        <f t="shared" si="91"/>
        <v>3.6023049185943883</v>
      </c>
      <c r="QG24" s="141">
        <f t="shared" si="91"/>
        <v>3.6212000716162365</v>
      </c>
      <c r="QH24" s="141">
        <f>QH47</f>
        <v>3.6129390249004096</v>
      </c>
      <c r="QI24" s="141">
        <f t="shared" si="91"/>
        <v>3.5858659114290461</v>
      </c>
      <c r="QJ24" s="141">
        <f>QJ47</f>
        <v>3.5961121198928243</v>
      </c>
      <c r="QL24" s="24" t="s">
        <v>64</v>
      </c>
      <c r="QM24" s="25" t="s">
        <v>24</v>
      </c>
      <c r="QN24" s="26"/>
      <c r="QO24" s="26"/>
      <c r="QP24" s="26"/>
      <c r="QQ24" s="26"/>
      <c r="QR24" s="26"/>
      <c r="QS24" s="26"/>
      <c r="QT24" s="26">
        <v>18.042741644758667</v>
      </c>
      <c r="QU24" s="26">
        <v>0.92294204202533692</v>
      </c>
      <c r="QV24" s="26">
        <f>QV47</f>
        <v>2.2348738782019062</v>
      </c>
      <c r="QW24" s="26">
        <f t="shared" ref="QW24:RB24" si="92">QW47</f>
        <v>3.4295592193495104</v>
      </c>
      <c r="QX24" s="26">
        <f t="shared" si="92"/>
        <v>3.4764985315207682</v>
      </c>
      <c r="QY24" s="26">
        <f t="shared" si="92"/>
        <v>3.5614023162348829</v>
      </c>
      <c r="QZ24" s="26">
        <f t="shared" si="92"/>
        <v>3.5898843300749874</v>
      </c>
      <c r="RA24" s="26">
        <f t="shared" si="92"/>
        <v>3.6350056695635935</v>
      </c>
      <c r="RB24" s="26">
        <f t="shared" si="92"/>
        <v>3.7048732270069742</v>
      </c>
      <c r="RD24" s="24" t="s">
        <v>64</v>
      </c>
      <c r="RE24" s="25" t="s">
        <v>24</v>
      </c>
      <c r="RF24" s="26"/>
      <c r="RG24" s="26"/>
      <c r="RH24" s="26"/>
      <c r="RI24" s="26"/>
      <c r="RJ24" s="26"/>
      <c r="RK24" s="26"/>
      <c r="RL24" s="26">
        <v>18.042741644758667</v>
      </c>
      <c r="RM24" s="26">
        <v>0.92294204202533692</v>
      </c>
      <c r="RN24" s="26">
        <f>RN47</f>
        <v>2.2373973373472857</v>
      </c>
      <c r="RO24" s="26">
        <f t="shared" ref="RO24:RT24" si="93">RO47</f>
        <v>2.7024362512458318</v>
      </c>
      <c r="RP24" s="26">
        <f t="shared" si="93"/>
        <v>2.7372097230929775</v>
      </c>
      <c r="RQ24" s="26">
        <f t="shared" si="93"/>
        <v>2.7589103802817689</v>
      </c>
      <c r="RR24" s="26">
        <f t="shared" si="93"/>
        <v>2.7648612549337432</v>
      </c>
      <c r="RS24" s="26">
        <f t="shared" si="93"/>
        <v>2.8161777245634383</v>
      </c>
      <c r="RT24" s="26">
        <f t="shared" si="93"/>
        <v>2.9016743866529282</v>
      </c>
      <c r="RV24" s="24" t="s">
        <v>64</v>
      </c>
      <c r="RW24" s="25" t="s">
        <v>24</v>
      </c>
      <c r="RX24" s="26"/>
      <c r="RY24" s="26"/>
      <c r="RZ24" s="26"/>
      <c r="SA24" s="26"/>
      <c r="SB24" s="26"/>
      <c r="SC24" s="26"/>
      <c r="SD24" s="26">
        <v>18.042741644758667</v>
      </c>
      <c r="SE24" s="26">
        <v>0.92294204202533692</v>
      </c>
      <c r="SF24" s="26">
        <f>SF47</f>
        <v>2.2373973373472857</v>
      </c>
      <c r="SG24" s="26">
        <f t="shared" ref="SG24:SL24" si="94">SG47</f>
        <v>2.7024362512458318</v>
      </c>
      <c r="SH24" s="26">
        <f t="shared" si="94"/>
        <v>2.7372097230929775</v>
      </c>
      <c r="SI24" s="26">
        <f t="shared" si="94"/>
        <v>2.8252434985509005</v>
      </c>
      <c r="SJ24" s="26">
        <f t="shared" si="94"/>
        <v>2.9022931580448148</v>
      </c>
      <c r="SK24" s="26">
        <f t="shared" si="94"/>
        <v>3.031886851600639</v>
      </c>
      <c r="SL24" s="26">
        <f t="shared" si="94"/>
        <v>3.1982685888265276</v>
      </c>
      <c r="SN24" s="24" t="s">
        <v>64</v>
      </c>
      <c r="SO24" s="25" t="s">
        <v>24</v>
      </c>
      <c r="SP24" s="26"/>
      <c r="SQ24" s="26"/>
      <c r="SR24" s="26"/>
      <c r="SS24" s="26"/>
      <c r="ST24" s="26"/>
      <c r="SU24" s="26"/>
      <c r="SV24" s="26">
        <v>18.042741644758667</v>
      </c>
      <c r="SW24" s="26">
        <v>0.92294204202533692</v>
      </c>
      <c r="SX24" s="26">
        <f>SX47</f>
        <v>2.2348738782019062</v>
      </c>
      <c r="SY24" s="26">
        <f t="shared" ref="SY24:TD24" si="95">SY47</f>
        <v>3.4295592193495104</v>
      </c>
      <c r="SZ24" s="26">
        <f t="shared" si="95"/>
        <v>3.6775405441307178</v>
      </c>
      <c r="TA24" s="26">
        <f t="shared" si="95"/>
        <v>3.8262326581593662</v>
      </c>
      <c r="TB24" s="26">
        <f t="shared" si="95"/>
        <v>3.8559265396699622</v>
      </c>
      <c r="TC24" s="26">
        <f t="shared" si="95"/>
        <v>3.9099021096698472</v>
      </c>
      <c r="TD24" s="26">
        <f t="shared" si="95"/>
        <v>3.9804051966246412</v>
      </c>
      <c r="TF24" s="24" t="s">
        <v>64</v>
      </c>
      <c r="TG24" s="25" t="s">
        <v>24</v>
      </c>
      <c r="TH24" s="26"/>
      <c r="TI24" s="26"/>
      <c r="TJ24" s="26"/>
      <c r="TK24" s="26"/>
      <c r="TL24" s="26"/>
      <c r="TM24" s="26"/>
      <c r="TN24" s="26">
        <v>18.042741644758667</v>
      </c>
      <c r="TO24" s="26">
        <v>0.92294204202533692</v>
      </c>
      <c r="TP24" s="26">
        <f>TP47</f>
        <v>2.2348738782019062</v>
      </c>
      <c r="TQ24" s="26">
        <f t="shared" ref="TQ24:TV24" si="96">TQ47</f>
        <v>3.4295592193495104</v>
      </c>
      <c r="TR24" s="26">
        <f t="shared" si="96"/>
        <v>3.8670037285902623</v>
      </c>
      <c r="TS24" s="26">
        <f t="shared" si="96"/>
        <v>3.8490671927493665</v>
      </c>
      <c r="TT24" s="26">
        <f t="shared" si="96"/>
        <v>3.8478975110309648</v>
      </c>
      <c r="TU24" s="26">
        <f t="shared" si="96"/>
        <v>3.8564582669474099</v>
      </c>
      <c r="TV24" s="26">
        <f t="shared" si="96"/>
        <v>3.8585720515965143</v>
      </c>
      <c r="TX24" s="24" t="s">
        <v>64</v>
      </c>
      <c r="TY24" s="25" t="s">
        <v>24</v>
      </c>
      <c r="TZ24" s="26"/>
      <c r="UA24" s="26"/>
      <c r="UB24" s="26"/>
      <c r="UC24" s="26"/>
      <c r="UD24" s="26"/>
      <c r="UE24" s="26"/>
      <c r="UF24" s="26">
        <v>18.042741644758667</v>
      </c>
      <c r="UG24" s="26">
        <v>0.92294204202533692</v>
      </c>
      <c r="UH24" s="26">
        <f>UH47</f>
        <v>2.2348738782019062</v>
      </c>
      <c r="UI24" s="26">
        <f t="shared" ref="UI24:UO24" si="97">UI47</f>
        <v>3.4295592193495104</v>
      </c>
      <c r="UJ24" s="26">
        <f t="shared" si="97"/>
        <v>4.5340004254597304</v>
      </c>
      <c r="UK24" s="26">
        <f t="shared" si="97"/>
        <v>4.6236052968816743</v>
      </c>
      <c r="UL24" s="26">
        <f t="shared" si="97"/>
        <v>4.6178140202516182</v>
      </c>
      <c r="UM24" s="26">
        <f t="shared" si="97"/>
        <v>4.6467235347907021</v>
      </c>
      <c r="UN24" s="26">
        <f t="shared" si="97"/>
        <v>4.669380825512409</v>
      </c>
      <c r="UO24" s="26">
        <f t="shared" si="97"/>
        <v>4.6855648432689705</v>
      </c>
      <c r="UQ24" s="24" t="s">
        <v>64</v>
      </c>
      <c r="UR24" s="25" t="s">
        <v>24</v>
      </c>
      <c r="US24" s="26"/>
      <c r="UT24" s="26"/>
      <c r="UU24" s="26"/>
      <c r="UV24" s="26"/>
      <c r="UW24" s="26"/>
      <c r="UX24" s="26"/>
      <c r="UY24" s="26">
        <v>18.042741644758667</v>
      </c>
      <c r="UZ24" s="26">
        <v>0.92294204202533692</v>
      </c>
      <c r="VA24" s="26">
        <f>VA47</f>
        <v>2.2348738782019062</v>
      </c>
      <c r="VB24" s="26">
        <f t="shared" ref="VB24:VG24" si="98">VB47</f>
        <v>3.4295592193495104</v>
      </c>
      <c r="VC24" s="26">
        <f t="shared" si="98"/>
        <v>4.5340004254597304</v>
      </c>
      <c r="VD24" s="26">
        <f t="shared" si="98"/>
        <v>4.6236052968816743</v>
      </c>
      <c r="VE24" s="26">
        <f t="shared" si="98"/>
        <v>4.6203759943094163</v>
      </c>
      <c r="VF24" s="26">
        <f t="shared" si="98"/>
        <v>4.6529902803363719</v>
      </c>
      <c r="VG24" s="26">
        <f t="shared" si="98"/>
        <v>4.6794114786668004</v>
      </c>
      <c r="VH24" s="26">
        <f t="shared" ref="VH24" si="99">VH47</f>
        <v>4.6967194358344955</v>
      </c>
      <c r="VJ24" s="195" t="s">
        <v>64</v>
      </c>
      <c r="VK24" s="196" t="s">
        <v>24</v>
      </c>
      <c r="VL24" s="26"/>
      <c r="VM24" s="26"/>
      <c r="VN24" s="26"/>
      <c r="VO24" s="26"/>
      <c r="VP24" s="26"/>
      <c r="VQ24" s="26"/>
      <c r="VR24" s="26">
        <v>18.042741644758667</v>
      </c>
      <c r="VS24" s="26">
        <v>0.92294204202533692</v>
      </c>
      <c r="VT24" s="26">
        <f>VT47</f>
        <v>2.2348738782019062</v>
      </c>
      <c r="VU24" s="26">
        <f t="shared" ref="VU24:WA24" si="100">VU47</f>
        <v>3.4295592193495104</v>
      </c>
      <c r="VV24" s="26">
        <f t="shared" si="100"/>
        <v>4.2350333192927856</v>
      </c>
      <c r="VW24" s="26">
        <f t="shared" si="100"/>
        <v>4.5174524621362977</v>
      </c>
      <c r="VX24" s="26">
        <f t="shared" si="100"/>
        <v>4.2120987877440932</v>
      </c>
      <c r="VY24" s="26">
        <f t="shared" si="100"/>
        <v>4.2374791276902002</v>
      </c>
      <c r="VZ24" s="26">
        <f t="shared" si="100"/>
        <v>4.2970692189429549</v>
      </c>
      <c r="WA24" s="26">
        <f t="shared" si="100"/>
        <v>4.3629687822109275</v>
      </c>
      <c r="WC24" s="195" t="s">
        <v>64</v>
      </c>
      <c r="WD24" s="196" t="s">
        <v>24</v>
      </c>
      <c r="WE24" s="26"/>
      <c r="WF24" s="26"/>
      <c r="WG24" s="26"/>
      <c r="WH24" s="26"/>
      <c r="WI24" s="26"/>
      <c r="WJ24" s="26"/>
      <c r="WK24" s="26">
        <v>18.042741644758667</v>
      </c>
      <c r="WL24" s="26">
        <v>0.92294204202533692</v>
      </c>
      <c r="WM24" s="26">
        <f>WM47</f>
        <v>2.2348738782019062</v>
      </c>
      <c r="WN24" s="26">
        <f t="shared" ref="WN24:WT24" si="101">WN47</f>
        <v>3.4295498930270867</v>
      </c>
      <c r="WO24" s="26">
        <f t="shared" si="101"/>
        <v>4.1185373684437856</v>
      </c>
      <c r="WP24" s="26">
        <f t="shared" si="101"/>
        <v>4.334268375724303</v>
      </c>
      <c r="WQ24" s="26">
        <f t="shared" si="101"/>
        <v>4.1404305538599253</v>
      </c>
      <c r="WR24" s="26">
        <f t="shared" si="101"/>
        <v>4.166200257890555</v>
      </c>
      <c r="WS24" s="26">
        <f t="shared" si="101"/>
        <v>4.2312278093809752</v>
      </c>
      <c r="WT24" s="211">
        <f t="shared" si="101"/>
        <v>4.3007475052421391</v>
      </c>
      <c r="WU24" s="103"/>
      <c r="WW24" s="219"/>
      <c r="WX24" s="219"/>
      <c r="WY24" s="219"/>
      <c r="WZ24" s="219"/>
      <c r="XA24" s="219"/>
      <c r="XB24" s="195" t="s">
        <v>64</v>
      </c>
      <c r="XC24" s="196" t="s">
        <v>24</v>
      </c>
      <c r="XD24" s="26"/>
      <c r="XE24" s="26"/>
      <c r="XF24" s="26"/>
      <c r="XG24" s="26"/>
      <c r="XH24" s="26"/>
      <c r="XI24" s="26"/>
      <c r="XJ24" s="26">
        <v>18.042741644758667</v>
      </c>
      <c r="XK24" s="26">
        <v>0.92294204202533692</v>
      </c>
      <c r="XL24" s="26">
        <f>XL47</f>
        <v>2.2348738782019062</v>
      </c>
      <c r="XM24" s="26">
        <f t="shared" ref="XM24:XS24" si="102">XM47</f>
        <v>3.4295498930270867</v>
      </c>
      <c r="XN24" s="26">
        <f t="shared" si="102"/>
        <v>4.1185373684437856</v>
      </c>
      <c r="XO24" s="26">
        <f t="shared" si="102"/>
        <v>4.334268375724303</v>
      </c>
      <c r="XP24" s="26">
        <f>XP47</f>
        <v>4.1404305538599253</v>
      </c>
      <c r="XQ24" s="26">
        <f t="shared" si="102"/>
        <v>4.166200257890555</v>
      </c>
      <c r="XR24" s="26">
        <f t="shared" si="102"/>
        <v>4.2312278093809752</v>
      </c>
      <c r="XS24" s="211">
        <f t="shared" si="102"/>
        <v>4.3007475052421391</v>
      </c>
      <c r="XU24" s="195" t="s">
        <v>64</v>
      </c>
      <c r="XV24" s="196" t="s">
        <v>24</v>
      </c>
      <c r="XW24" s="26"/>
      <c r="XX24" s="26"/>
      <c r="XY24" s="26"/>
      <c r="XZ24" s="26"/>
      <c r="YA24" s="26"/>
      <c r="YB24" s="26"/>
      <c r="YC24" s="26">
        <v>18.042741644758667</v>
      </c>
      <c r="YD24" s="26">
        <v>0.92294204202533692</v>
      </c>
      <c r="YE24" s="26">
        <f>YE47</f>
        <v>2.2348738782019062</v>
      </c>
      <c r="YF24" s="26">
        <f t="shared" ref="YF24:YL24" si="103">YF47</f>
        <v>3.4295498930270867</v>
      </c>
      <c r="YG24" s="26">
        <f t="shared" si="103"/>
        <v>4.1185373684437856</v>
      </c>
      <c r="YH24" s="26">
        <f t="shared" si="103"/>
        <v>4.334268375724303</v>
      </c>
      <c r="YI24" s="26">
        <f t="shared" si="103"/>
        <v>4.1404305538599253</v>
      </c>
      <c r="YJ24" s="26">
        <f t="shared" si="103"/>
        <v>4.166200257890555</v>
      </c>
      <c r="YK24" s="26">
        <f t="shared" si="103"/>
        <v>4.2312278093809752</v>
      </c>
      <c r="YL24" s="211">
        <f t="shared" si="103"/>
        <v>4.3007475052421391</v>
      </c>
      <c r="YN24" s="195" t="s">
        <v>64</v>
      </c>
      <c r="YO24" s="196" t="s">
        <v>24</v>
      </c>
      <c r="YP24" s="26"/>
      <c r="YQ24" s="26"/>
      <c r="YR24" s="26"/>
      <c r="YS24" s="26"/>
      <c r="YT24" s="26"/>
      <c r="YU24" s="26"/>
      <c r="YV24" s="26">
        <v>18.042741644758667</v>
      </c>
      <c r="YW24" s="26">
        <v>0.92294204202533692</v>
      </c>
      <c r="YX24" s="26">
        <f>YX47</f>
        <v>2.2348738782019062</v>
      </c>
      <c r="YY24" s="26">
        <f t="shared" ref="YY24:ZA24" si="104">YY47</f>
        <v>3.4295498930270867</v>
      </c>
      <c r="YZ24" s="26">
        <f t="shared" si="104"/>
        <v>4.084753937858153</v>
      </c>
      <c r="ZA24" s="26">
        <f t="shared" si="104"/>
        <v>4.2616321796942849</v>
      </c>
      <c r="ZB24" s="26">
        <f>ZB47</f>
        <v>4.0194844832216958</v>
      </c>
      <c r="ZC24" s="26">
        <f t="shared" ref="ZC24:ZE24" si="105">ZC47</f>
        <v>4.0442318410813911</v>
      </c>
      <c r="ZD24" s="26">
        <f t="shared" si="105"/>
        <v>4.1084355029238466</v>
      </c>
      <c r="ZE24" s="211">
        <f t="shared" si="105"/>
        <v>4.1772284917351925</v>
      </c>
      <c r="ZK24" s="195" t="s">
        <v>64</v>
      </c>
      <c r="ZL24" s="196" t="s">
        <v>24</v>
      </c>
      <c r="ZM24" s="26"/>
      <c r="ZN24" s="26"/>
      <c r="ZO24" s="26"/>
      <c r="ZP24" s="26"/>
      <c r="ZQ24" s="26"/>
      <c r="ZR24" s="26"/>
      <c r="ZS24" s="26">
        <v>18.042741644758667</v>
      </c>
      <c r="ZT24" s="26">
        <v>0.92294204202533692</v>
      </c>
      <c r="ZU24" s="26">
        <f>ZU47</f>
        <v>2.2348738782019062</v>
      </c>
      <c r="ZV24" s="26">
        <f t="shared" ref="ZV24:ZX24" si="106">ZV47</f>
        <v>3.4295498930270867</v>
      </c>
      <c r="ZW24" s="26">
        <f t="shared" si="106"/>
        <v>4.084753937858153</v>
      </c>
      <c r="ZX24" s="26">
        <f t="shared" si="106"/>
        <v>4.2616321796942849</v>
      </c>
      <c r="ZY24" s="26">
        <f>ZY47</f>
        <v>4.0194844832216958</v>
      </c>
      <c r="ZZ24" s="26">
        <f t="shared" ref="ZZ24:AAB24" si="107">ZZ47</f>
        <v>4.0442318410813911</v>
      </c>
      <c r="AAA24" s="26">
        <f t="shared" si="107"/>
        <v>4.1084355029238466</v>
      </c>
      <c r="AAB24" s="211">
        <f t="shared" si="107"/>
        <v>4.1772284917351925</v>
      </c>
      <c r="AAJ24" s="195" t="s">
        <v>64</v>
      </c>
      <c r="AAK24" s="196" t="s">
        <v>24</v>
      </c>
      <c r="AAL24" s="26"/>
      <c r="AAM24" s="26"/>
      <c r="AAN24" s="26"/>
      <c r="AAO24" s="26"/>
      <c r="AAP24" s="26"/>
      <c r="AAQ24" s="26"/>
      <c r="AAR24" s="26">
        <v>18.042741644758667</v>
      </c>
      <c r="AAS24" s="26">
        <v>0.92294204202533692</v>
      </c>
      <c r="AAT24" s="26">
        <f>AAT47</f>
        <v>2.2348738782019062</v>
      </c>
      <c r="AAU24" s="26">
        <f t="shared" ref="AAU24:AAW24" si="108">AAU47</f>
        <v>3.4295498930270867</v>
      </c>
      <c r="AAV24" s="26">
        <f t="shared" si="108"/>
        <v>4.084753937858153</v>
      </c>
      <c r="AAW24" s="26">
        <f t="shared" si="108"/>
        <v>4.2616321796942849</v>
      </c>
      <c r="AAX24" s="26">
        <f>AAX47</f>
        <v>4.0194844832216958</v>
      </c>
      <c r="AAY24" s="26">
        <f t="shared" ref="AAY24:ABA24" si="109">AAY47</f>
        <v>4.0442318410813911</v>
      </c>
      <c r="AAZ24" s="26">
        <f t="shared" si="109"/>
        <v>4.1084355029238466</v>
      </c>
      <c r="ABA24" s="211">
        <f t="shared" si="109"/>
        <v>4.1772284917351925</v>
      </c>
      <c r="ABN24" s="195" t="s">
        <v>64</v>
      </c>
      <c r="ABO24" s="196" t="s">
        <v>24</v>
      </c>
      <c r="ABP24" s="26"/>
      <c r="ABQ24" s="26"/>
      <c r="ABR24" s="26"/>
      <c r="ABS24" s="26"/>
      <c r="ABT24" s="26"/>
      <c r="ABU24" s="26"/>
      <c r="ABV24" s="26">
        <v>18.042741644758667</v>
      </c>
      <c r="ABW24" s="26">
        <v>0.92294204202533692</v>
      </c>
      <c r="ABX24" s="26">
        <f>ABX47</f>
        <v>2.2348738782019062</v>
      </c>
      <c r="ABY24" s="26">
        <f t="shared" ref="ABY24:ACA24" si="110">ABY47</f>
        <v>3.4295498930270867</v>
      </c>
      <c r="ABZ24" s="26">
        <f t="shared" si="110"/>
        <v>4.084753937858153</v>
      </c>
      <c r="ACA24" s="26">
        <f t="shared" si="110"/>
        <v>4.2616321796942849</v>
      </c>
      <c r="ACB24" s="26">
        <f>ACB47</f>
        <v>4.0231198628631724</v>
      </c>
      <c r="ACC24" s="26">
        <f t="shared" ref="ACC24:ACE24" si="111">ACC47</f>
        <v>4.0516904141572674</v>
      </c>
      <c r="ACD24" s="26">
        <f t="shared" si="111"/>
        <v>4.1178456119753477</v>
      </c>
      <c r="ACE24" s="211">
        <f t="shared" si="111"/>
        <v>4.1885996659242721</v>
      </c>
      <c r="ACG24" s="195" t="s">
        <v>64</v>
      </c>
      <c r="ACH24" s="196" t="s">
        <v>24</v>
      </c>
      <c r="ACI24" s="26"/>
      <c r="ACJ24" s="26"/>
      <c r="ACK24" s="26"/>
      <c r="ACL24" s="26"/>
      <c r="ACM24" s="26"/>
      <c r="ACN24" s="26"/>
      <c r="ACO24" s="26">
        <v>18.042741644758667</v>
      </c>
      <c r="ACP24" s="26">
        <v>0.92294204202533692</v>
      </c>
      <c r="ACQ24" s="26">
        <f>ACQ47</f>
        <v>2.2348738782019062</v>
      </c>
      <c r="ACR24" s="26">
        <f t="shared" ref="ACR24:ACT24" si="112">ACR47</f>
        <v>3.4295498930270867</v>
      </c>
      <c r="ACS24" s="26">
        <f t="shared" si="112"/>
        <v>4.084753937858153</v>
      </c>
      <c r="ACT24" s="26">
        <f t="shared" si="112"/>
        <v>4.2616321796942849</v>
      </c>
      <c r="ACU24" s="26">
        <f>ACU47</f>
        <v>4.0194844832216958</v>
      </c>
      <c r="ACV24" s="26">
        <f t="shared" ref="ACV24:ACX24" si="113">ACV47</f>
        <v>4.0442318410813911</v>
      </c>
      <c r="ACW24" s="26">
        <f t="shared" si="113"/>
        <v>4.1084355029238466</v>
      </c>
      <c r="ACX24" s="211">
        <f t="shared" si="113"/>
        <v>4.1772284917351925</v>
      </c>
    </row>
    <row r="25" spans="1:778" ht="15" thickBot="1" x14ac:dyDescent="0.35">
      <c r="A25" s="55"/>
      <c r="B25" s="32"/>
      <c r="C25" s="35"/>
      <c r="D25" s="35"/>
      <c r="E25" s="35"/>
      <c r="F25" s="35"/>
      <c r="G25" s="35"/>
      <c r="H25" s="39"/>
      <c r="I25" s="36"/>
      <c r="J25" s="36"/>
      <c r="K25" s="36"/>
      <c r="L25" s="36"/>
      <c r="M25" s="36"/>
      <c r="N25" s="36"/>
      <c r="O25" s="36"/>
      <c r="Q25" s="55"/>
      <c r="R25" s="32"/>
      <c r="S25" s="35"/>
      <c r="T25" s="35"/>
      <c r="U25" s="35"/>
      <c r="V25" s="35"/>
      <c r="W25" s="35"/>
      <c r="X25" s="39"/>
      <c r="Y25" s="36"/>
      <c r="Z25" s="36"/>
      <c r="AA25" s="36"/>
      <c r="AB25" s="36"/>
      <c r="AC25" s="36"/>
      <c r="AD25" s="36"/>
      <c r="AE25" s="36"/>
      <c r="AF25" s="36"/>
      <c r="AH25" s="55"/>
      <c r="AI25" s="32"/>
      <c r="AJ25" s="35"/>
      <c r="AK25" s="35"/>
      <c r="AL25" s="35"/>
      <c r="AM25" s="35"/>
      <c r="AN25" s="35"/>
      <c r="AO25" s="39"/>
      <c r="AP25" s="36"/>
      <c r="AQ25" s="36"/>
      <c r="AR25" s="36"/>
      <c r="AS25" s="36"/>
      <c r="AT25" s="36"/>
      <c r="AU25" s="36"/>
      <c r="AV25" s="36"/>
      <c r="AW25" s="36"/>
      <c r="AY25" s="31"/>
      <c r="AZ25" s="32"/>
      <c r="BA25" s="35"/>
      <c r="BB25" s="35"/>
      <c r="BC25" s="35"/>
      <c r="BD25" s="35"/>
      <c r="BE25" s="35"/>
      <c r="BF25" s="36"/>
      <c r="BG25" s="36"/>
      <c r="BH25" s="36"/>
      <c r="BI25" s="36"/>
      <c r="BJ25" s="36"/>
      <c r="BK25" s="36"/>
      <c r="BL25" s="36"/>
      <c r="BM25" s="36"/>
      <c r="BN25" s="36"/>
      <c r="BP25" s="31"/>
      <c r="BQ25" s="32"/>
      <c r="BR25" s="35"/>
      <c r="BS25" s="35"/>
      <c r="BT25" s="35"/>
      <c r="BU25" s="35"/>
      <c r="BV25" s="35"/>
      <c r="BW25" s="36"/>
      <c r="BX25" s="36"/>
      <c r="BY25" s="36"/>
      <c r="BZ25" s="36"/>
      <c r="CA25" s="36"/>
      <c r="CB25" s="36"/>
      <c r="CC25" s="36"/>
      <c r="CD25" s="36"/>
      <c r="CE25" s="36"/>
      <c r="CG25" s="108"/>
      <c r="CH25" s="108"/>
      <c r="CI25" s="108"/>
      <c r="CJ25" s="108"/>
      <c r="CK25" s="108"/>
      <c r="CL25" s="108"/>
      <c r="CM25" s="108"/>
      <c r="CN25" s="108"/>
      <c r="CO25" s="108"/>
      <c r="CP25" s="108"/>
      <c r="CQ25" s="108"/>
      <c r="CR25" s="108"/>
      <c r="CS25" s="108"/>
      <c r="CT25" s="108"/>
      <c r="CU25" s="108"/>
      <c r="CV25" s="108"/>
      <c r="CX25" s="108"/>
      <c r="CY25" s="108"/>
      <c r="CZ25" s="108"/>
      <c r="DA25" s="108"/>
      <c r="DB25" s="108"/>
      <c r="DC25" s="108"/>
      <c r="DD25" s="108"/>
      <c r="DE25" s="108"/>
      <c r="DF25" s="108"/>
      <c r="DG25" s="108"/>
      <c r="DH25" s="108"/>
      <c r="DI25" s="108"/>
      <c r="DJ25" s="108"/>
      <c r="DK25" s="108"/>
      <c r="DL25" s="108"/>
      <c r="DM25" s="108"/>
      <c r="DO25" s="108"/>
      <c r="DP25" s="108"/>
      <c r="DQ25" s="108"/>
      <c r="DR25" s="108"/>
      <c r="DS25" s="108"/>
      <c r="DT25" s="108"/>
      <c r="DU25" s="108"/>
      <c r="DV25" s="108"/>
      <c r="DW25" s="108"/>
      <c r="DX25" s="108"/>
      <c r="DY25" s="108"/>
      <c r="DZ25" s="108"/>
      <c r="EA25" s="108"/>
      <c r="EB25" s="108"/>
      <c r="EC25" s="108"/>
      <c r="ED25" s="108"/>
      <c r="EF25" s="108"/>
      <c r="EG25" s="108"/>
      <c r="EH25" s="108"/>
      <c r="EI25" s="108"/>
      <c r="EJ25" s="108"/>
      <c r="EK25" s="108"/>
      <c r="EL25" s="108"/>
      <c r="EM25" s="108"/>
      <c r="EN25" s="108"/>
      <c r="EO25" s="108"/>
      <c r="EP25" s="108"/>
      <c r="EQ25" s="108"/>
      <c r="ER25" s="108"/>
      <c r="ES25" s="108"/>
      <c r="ET25" s="108"/>
      <c r="EU25" s="108"/>
      <c r="EW25" s="108"/>
      <c r="EX25" s="108"/>
      <c r="EY25" s="108"/>
      <c r="EZ25" s="108"/>
      <c r="FA25" s="108"/>
      <c r="FB25" s="108"/>
      <c r="FC25" s="108"/>
      <c r="FD25" s="108"/>
      <c r="FE25" s="108"/>
      <c r="FF25" s="108"/>
      <c r="FG25" s="108"/>
      <c r="FH25" s="108"/>
      <c r="FI25" s="108"/>
      <c r="FJ25" s="108"/>
      <c r="FK25" s="108"/>
      <c r="FL25" s="108"/>
      <c r="FN25" s="108"/>
      <c r="FO25" s="108"/>
      <c r="FP25" s="108"/>
      <c r="FQ25" s="108"/>
      <c r="FR25" s="108"/>
      <c r="FS25" s="108"/>
      <c r="FT25" s="108"/>
      <c r="FU25" s="108"/>
      <c r="FV25" s="108"/>
      <c r="FW25" s="108"/>
      <c r="FX25" s="108"/>
      <c r="FY25" s="108"/>
      <c r="FZ25" s="108"/>
      <c r="GA25" s="108"/>
      <c r="GB25" s="108"/>
      <c r="GC25" s="108"/>
      <c r="GE25" s="24"/>
      <c r="GF25" s="109"/>
      <c r="GG25" s="110"/>
      <c r="GH25" s="110"/>
      <c r="GI25" s="110"/>
      <c r="GJ25" s="110"/>
      <c r="GK25" s="110"/>
      <c r="GL25" s="110"/>
      <c r="GM25" s="110"/>
      <c r="GN25" s="110"/>
      <c r="GO25" s="110"/>
      <c r="GP25" s="110"/>
      <c r="GQ25" s="110"/>
      <c r="GR25" s="110"/>
      <c r="GS25" s="110"/>
      <c r="GT25" s="110"/>
      <c r="GV25" s="24"/>
      <c r="GW25" s="109"/>
      <c r="GX25" s="110"/>
      <c r="GY25" s="110"/>
      <c r="GZ25" s="110"/>
      <c r="HA25" s="110"/>
      <c r="HB25" s="110"/>
      <c r="HC25" s="110"/>
      <c r="HD25" s="110"/>
      <c r="HE25" s="110"/>
      <c r="HF25" s="110"/>
      <c r="HG25" s="110"/>
      <c r="HH25" s="110"/>
      <c r="HI25" s="110"/>
      <c r="HJ25" s="110"/>
      <c r="HK25" s="110"/>
      <c r="HM25" s="24"/>
      <c r="HN25" s="109"/>
      <c r="HO25" s="110"/>
      <c r="HP25" s="110"/>
      <c r="HQ25" s="110"/>
      <c r="HR25" s="110"/>
      <c r="HS25" s="110"/>
      <c r="HT25" s="110"/>
      <c r="HU25" s="110"/>
      <c r="HV25" s="110"/>
      <c r="HW25" s="110"/>
      <c r="HX25" s="110"/>
      <c r="HY25" s="110"/>
      <c r="HZ25" s="110"/>
      <c r="IA25" s="110"/>
      <c r="IB25" s="110"/>
      <c r="ID25" s="24"/>
      <c r="IE25" s="109"/>
      <c r="IF25" s="110"/>
      <c r="IG25" s="110"/>
      <c r="IH25" s="110"/>
      <c r="II25" s="110"/>
      <c r="IJ25" s="110"/>
      <c r="IK25" s="110"/>
      <c r="IL25" s="110"/>
      <c r="IM25" s="110"/>
      <c r="IN25" s="110"/>
      <c r="IO25" s="110"/>
      <c r="IP25" s="110"/>
      <c r="IQ25" s="110"/>
      <c r="IR25" s="110"/>
      <c r="IS25" s="110"/>
      <c r="IT25" s="110"/>
      <c r="IV25" s="24"/>
      <c r="IW25" s="109"/>
      <c r="IX25" s="110"/>
      <c r="IY25" s="110"/>
      <c r="IZ25" s="110"/>
      <c r="JA25" s="110"/>
      <c r="JB25" s="110"/>
      <c r="JC25" s="110"/>
      <c r="JD25" s="110"/>
      <c r="JE25" s="110"/>
      <c r="JF25" s="110"/>
      <c r="JG25" s="110"/>
      <c r="JH25" s="110"/>
      <c r="JI25" s="110"/>
      <c r="JJ25" s="110"/>
      <c r="JK25" s="110"/>
      <c r="JL25" s="110"/>
      <c r="JN25" s="24"/>
      <c r="JO25" s="109"/>
      <c r="JP25" s="110"/>
      <c r="JQ25" s="110"/>
      <c r="JR25" s="110"/>
      <c r="JS25" s="110"/>
      <c r="JT25" s="110"/>
      <c r="JU25" s="110"/>
      <c r="JV25" s="110"/>
      <c r="JW25" s="110"/>
      <c r="JX25" s="110"/>
      <c r="JY25" s="110"/>
      <c r="JZ25" s="110"/>
      <c r="KA25" s="110"/>
      <c r="KB25" s="110"/>
      <c r="KC25" s="110"/>
      <c r="KD25" s="110"/>
      <c r="KF25" s="24"/>
      <c r="KG25" s="109"/>
      <c r="KH25" s="110"/>
      <c r="KI25" s="110"/>
      <c r="KJ25" s="110"/>
      <c r="KK25" s="110"/>
      <c r="KL25" s="110"/>
      <c r="KM25" s="110"/>
      <c r="KN25" s="110"/>
      <c r="KO25" s="110"/>
      <c r="KP25" s="110"/>
      <c r="KQ25" s="110"/>
      <c r="KR25" s="110"/>
      <c r="KS25" s="110"/>
      <c r="KT25" s="110"/>
      <c r="KU25" s="110"/>
      <c r="KV25" s="110"/>
      <c r="KX25" s="24"/>
      <c r="KY25" s="109"/>
      <c r="KZ25" s="110"/>
      <c r="LA25" s="110"/>
      <c r="LB25" s="110"/>
      <c r="LC25" s="110"/>
      <c r="LD25" s="110"/>
      <c r="LE25" s="110"/>
      <c r="LF25" s="110"/>
      <c r="LG25" s="110"/>
      <c r="LH25" s="110"/>
      <c r="LI25" s="110"/>
      <c r="LJ25" s="110"/>
      <c r="LK25" s="110"/>
      <c r="LL25" s="110"/>
      <c r="LM25" s="110"/>
      <c r="LN25" s="110"/>
      <c r="LP25" s="24" t="s">
        <v>90</v>
      </c>
      <c r="LQ25" s="25" t="s">
        <v>24</v>
      </c>
      <c r="LR25" s="110"/>
      <c r="LS25" s="110"/>
      <c r="LT25" s="110"/>
      <c r="LU25" s="110"/>
      <c r="LV25" s="110"/>
      <c r="LW25" s="110"/>
      <c r="LX25" s="110"/>
      <c r="LY25" s="110"/>
      <c r="LZ25" s="26">
        <v>2.2000000000000002</v>
      </c>
      <c r="MA25" s="26">
        <v>6.34</v>
      </c>
      <c r="MB25" s="26">
        <v>5.2</v>
      </c>
      <c r="MC25" s="26">
        <v>4</v>
      </c>
      <c r="MD25" s="26">
        <v>2.9</v>
      </c>
      <c r="ME25" s="26">
        <v>2.1</v>
      </c>
      <c r="MF25" s="26">
        <v>2.1</v>
      </c>
      <c r="MH25" s="24"/>
      <c r="MI25" s="109"/>
      <c r="MJ25" s="110"/>
      <c r="MK25" s="110"/>
      <c r="ML25" s="110"/>
      <c r="MM25" s="110"/>
      <c r="MN25" s="110"/>
      <c r="MO25" s="110"/>
      <c r="MP25" s="110"/>
      <c r="MQ25" s="110"/>
      <c r="MR25" s="110"/>
      <c r="MS25" s="110"/>
      <c r="MT25" s="110"/>
      <c r="MU25" s="110"/>
      <c r="MV25" s="110"/>
      <c r="MW25" s="110"/>
      <c r="MX25" s="110"/>
      <c r="MZ25" s="24"/>
      <c r="NA25" s="109"/>
      <c r="NB25" s="110"/>
      <c r="NC25" s="110"/>
      <c r="ND25" s="110"/>
      <c r="NE25" s="110"/>
      <c r="NF25" s="110"/>
      <c r="NG25" s="110"/>
      <c r="NH25" s="110"/>
      <c r="NI25" s="110"/>
      <c r="NJ25" s="110"/>
      <c r="NK25" s="110"/>
      <c r="NL25" s="110"/>
      <c r="NM25" s="110"/>
      <c r="NN25" s="110"/>
      <c r="NO25" s="110"/>
      <c r="NP25" s="110"/>
      <c r="NR25" s="24"/>
      <c r="NS25" s="109"/>
      <c r="NT25" s="110"/>
      <c r="NU25" s="110"/>
      <c r="NV25" s="110"/>
      <c r="NW25" s="110"/>
      <c r="NX25" s="110"/>
      <c r="NY25" s="110"/>
      <c r="NZ25" s="110"/>
      <c r="OA25" s="110"/>
      <c r="OB25" s="110"/>
      <c r="OC25" s="110"/>
      <c r="OD25" s="110"/>
      <c r="OE25" s="110"/>
      <c r="OF25" s="110"/>
      <c r="OG25" s="110"/>
      <c r="OH25" s="110"/>
      <c r="OJ25" s="24"/>
      <c r="OK25" s="109"/>
      <c r="OL25" s="110"/>
      <c r="OM25" s="110"/>
      <c r="ON25" s="110"/>
      <c r="OO25" s="110"/>
      <c r="OP25" s="110"/>
      <c r="OQ25" s="110"/>
      <c r="OR25" s="110"/>
      <c r="OS25" s="110"/>
      <c r="OT25" s="110"/>
      <c r="OU25" s="110"/>
      <c r="OV25" s="110"/>
      <c r="OW25" s="110"/>
      <c r="OX25" s="110"/>
      <c r="OY25" s="110"/>
      <c r="OZ25" s="110"/>
      <c r="PB25" s="24"/>
      <c r="PC25" s="109"/>
      <c r="PD25" s="110"/>
      <c r="PE25" s="110"/>
      <c r="PF25" s="110"/>
      <c r="PG25" s="110"/>
      <c r="PH25" s="110"/>
      <c r="PI25" s="110"/>
      <c r="PJ25" s="110"/>
      <c r="PK25" s="110"/>
      <c r="PL25" s="110"/>
      <c r="PM25" s="110"/>
      <c r="PN25" s="110"/>
      <c r="PO25" s="110"/>
      <c r="PP25" s="110"/>
      <c r="PQ25" s="110"/>
      <c r="PR25" s="110"/>
      <c r="PT25" s="139" t="s">
        <v>90</v>
      </c>
      <c r="PU25" s="140" t="s">
        <v>24</v>
      </c>
      <c r="PV25" s="153"/>
      <c r="PW25" s="153"/>
      <c r="PX25" s="153"/>
      <c r="PY25" s="153"/>
      <c r="PZ25" s="153"/>
      <c r="QA25" s="153"/>
      <c r="QB25" s="153"/>
      <c r="QC25" s="153"/>
      <c r="QD25" s="141">
        <v>2.2000000000000002</v>
      </c>
      <c r="QE25" s="141">
        <v>6.34</v>
      </c>
      <c r="QF25" s="141">
        <v>5.2</v>
      </c>
      <c r="QG25" s="141">
        <v>4</v>
      </c>
      <c r="QH25" s="141">
        <v>2.9</v>
      </c>
      <c r="QI25" s="141">
        <v>2.1</v>
      </c>
      <c r="QJ25" s="141">
        <v>2.1</v>
      </c>
      <c r="QL25" s="139" t="s">
        <v>90</v>
      </c>
      <c r="QM25" s="140" t="s">
        <v>24</v>
      </c>
      <c r="QN25" s="153"/>
      <c r="QO25" s="153"/>
      <c r="QP25" s="153"/>
      <c r="QQ25" s="153"/>
      <c r="QR25" s="153"/>
      <c r="QS25" s="153"/>
      <c r="QT25" s="153"/>
      <c r="QU25" s="153"/>
      <c r="QV25" s="176">
        <v>2.2000000000000002</v>
      </c>
      <c r="QW25" s="176">
        <v>6.2</v>
      </c>
      <c r="QX25" s="176">
        <v>5.2</v>
      </c>
      <c r="QY25" s="176">
        <v>4</v>
      </c>
      <c r="QZ25" s="176">
        <v>2.9</v>
      </c>
      <c r="RA25" s="176">
        <v>2.1</v>
      </c>
      <c r="RB25" s="176">
        <v>2.1</v>
      </c>
      <c r="RD25" s="24"/>
      <c r="RE25" s="109"/>
      <c r="RF25" s="110"/>
      <c r="RG25" s="110"/>
      <c r="RH25" s="110"/>
      <c r="RI25" s="110"/>
      <c r="RJ25" s="110"/>
      <c r="RK25" s="110"/>
      <c r="RL25" s="110"/>
      <c r="RM25" s="110"/>
      <c r="RN25" s="110"/>
      <c r="RO25" s="110"/>
      <c r="RP25" s="110"/>
      <c r="RQ25" s="110"/>
      <c r="RR25" s="110"/>
      <c r="RS25" s="110"/>
      <c r="RT25" s="110"/>
      <c r="RV25" s="24"/>
      <c r="RW25" s="109"/>
      <c r="RX25" s="110"/>
      <c r="RY25" s="110"/>
      <c r="RZ25" s="110"/>
      <c r="SA25" s="110"/>
      <c r="SB25" s="110"/>
      <c r="SC25" s="110"/>
      <c r="SD25" s="110"/>
      <c r="SE25" s="110"/>
      <c r="SF25" s="110"/>
      <c r="SG25" s="110"/>
      <c r="SH25" s="110"/>
      <c r="SI25" s="110"/>
      <c r="SJ25" s="110"/>
      <c r="SK25" s="110"/>
      <c r="SL25" s="110"/>
      <c r="SN25" s="24" t="s">
        <v>90</v>
      </c>
      <c r="SO25" s="140" t="s">
        <v>24</v>
      </c>
      <c r="SP25" s="153"/>
      <c r="SQ25" s="153"/>
      <c r="SR25" s="153"/>
      <c r="SS25" s="153"/>
      <c r="ST25" s="153"/>
      <c r="SU25" s="153"/>
      <c r="SV25" s="153"/>
      <c r="SW25" s="153"/>
      <c r="SX25" s="176">
        <v>2.2000000000000002</v>
      </c>
      <c r="SY25" s="176">
        <v>6.2</v>
      </c>
      <c r="SZ25" s="176">
        <v>5</v>
      </c>
      <c r="TA25" s="176">
        <v>4</v>
      </c>
      <c r="TB25" s="176">
        <v>2.9</v>
      </c>
      <c r="TC25" s="176">
        <v>2.1</v>
      </c>
      <c r="TD25" s="176">
        <v>2.1</v>
      </c>
      <c r="TF25" s="24" t="s">
        <v>90</v>
      </c>
      <c r="TG25" s="140" t="s">
        <v>24</v>
      </c>
      <c r="TH25" s="153"/>
      <c r="TI25" s="153"/>
      <c r="TJ25" s="153"/>
      <c r="TK25" s="153"/>
      <c r="TL25" s="153"/>
      <c r="TM25" s="153"/>
      <c r="TN25" s="153"/>
      <c r="TO25" s="153"/>
      <c r="TP25" s="176">
        <v>2.2000000000000002</v>
      </c>
      <c r="TQ25" s="176">
        <v>6.2</v>
      </c>
      <c r="TR25" s="176">
        <v>5.0999999999999996</v>
      </c>
      <c r="TS25" s="176">
        <v>4.68</v>
      </c>
      <c r="TT25" s="176">
        <v>2.84</v>
      </c>
      <c r="TU25" s="176">
        <v>2.77</v>
      </c>
      <c r="TV25" s="176">
        <v>2.67</v>
      </c>
      <c r="TX25" s="24" t="s">
        <v>90</v>
      </c>
      <c r="TY25" s="140" t="s">
        <v>24</v>
      </c>
      <c r="TZ25" s="153"/>
      <c r="UA25" s="153"/>
      <c r="UB25" s="153"/>
      <c r="UC25" s="153"/>
      <c r="UD25" s="153"/>
      <c r="UE25" s="153"/>
      <c r="UF25" s="153"/>
      <c r="UG25" s="153"/>
      <c r="UH25" s="176">
        <v>2.2000000000000002</v>
      </c>
      <c r="UI25" s="176">
        <v>6.2</v>
      </c>
      <c r="UJ25" s="176">
        <v>5.3</v>
      </c>
      <c r="UK25" s="176">
        <v>4.8499999999999996</v>
      </c>
      <c r="UL25" s="176">
        <v>2.84</v>
      </c>
      <c r="UM25" s="176">
        <v>2.77</v>
      </c>
      <c r="UN25" s="176">
        <v>2.67</v>
      </c>
      <c r="UO25" s="176">
        <v>2.67</v>
      </c>
      <c r="UQ25" s="24" t="s">
        <v>90</v>
      </c>
      <c r="UR25" s="140" t="s">
        <v>24</v>
      </c>
      <c r="US25" s="153"/>
      <c r="UT25" s="153"/>
      <c r="UU25" s="153"/>
      <c r="UV25" s="153"/>
      <c r="UW25" s="153"/>
      <c r="UX25" s="153"/>
      <c r="UY25" s="153"/>
      <c r="UZ25" s="153"/>
      <c r="VA25" s="176">
        <v>2.2000000000000002</v>
      </c>
      <c r="VB25" s="176">
        <v>6.2</v>
      </c>
      <c r="VC25" s="176">
        <v>5.3</v>
      </c>
      <c r="VD25" s="176">
        <v>4.8499999999999996</v>
      </c>
      <c r="VE25" s="176">
        <v>2.84</v>
      </c>
      <c r="VF25" s="176">
        <v>2.77</v>
      </c>
      <c r="VG25" s="176">
        <v>2.67</v>
      </c>
      <c r="VH25" s="176">
        <v>2.67</v>
      </c>
      <c r="VJ25" s="195" t="s">
        <v>90</v>
      </c>
      <c r="VK25" s="202" t="s">
        <v>24</v>
      </c>
      <c r="VL25" s="153"/>
      <c r="VM25" s="153"/>
      <c r="VN25" s="153"/>
      <c r="VO25" s="153"/>
      <c r="VP25" s="153"/>
      <c r="VQ25" s="153"/>
      <c r="VR25" s="153"/>
      <c r="VS25" s="153"/>
      <c r="VT25" s="176">
        <v>2.2000000000000002</v>
      </c>
      <c r="VU25" s="176">
        <v>6.2</v>
      </c>
      <c r="VV25" s="176">
        <v>5.3</v>
      </c>
      <c r="VW25" s="176">
        <v>4.8499999999999996</v>
      </c>
      <c r="VX25" s="176">
        <v>2.84</v>
      </c>
      <c r="VY25" s="176">
        <v>2.77</v>
      </c>
      <c r="VZ25" s="176">
        <v>2.67</v>
      </c>
      <c r="WA25" s="176">
        <v>2.67</v>
      </c>
      <c r="WC25" s="195" t="s">
        <v>90</v>
      </c>
      <c r="WD25" s="202" t="s">
        <v>24</v>
      </c>
      <c r="WE25" s="153"/>
      <c r="WF25" s="153"/>
      <c r="WG25" s="153"/>
      <c r="WH25" s="153"/>
      <c r="WI25" s="153"/>
      <c r="WJ25" s="153"/>
      <c r="WK25" s="153"/>
      <c r="WL25" s="153"/>
      <c r="WM25" s="176">
        <v>2.2000000000000002</v>
      </c>
      <c r="WN25" s="176">
        <v>6.2</v>
      </c>
      <c r="WO25" s="176">
        <v>5.3</v>
      </c>
      <c r="WP25" s="176">
        <v>4.8499999999999996</v>
      </c>
      <c r="WQ25" s="176">
        <v>2.84</v>
      </c>
      <c r="WR25" s="176">
        <v>2.77</v>
      </c>
      <c r="WS25" s="176">
        <v>2.67</v>
      </c>
      <c r="WT25" s="217">
        <v>2.67</v>
      </c>
      <c r="WU25" s="223"/>
      <c r="XB25" s="195" t="s">
        <v>90</v>
      </c>
      <c r="XC25" s="202" t="s">
        <v>24</v>
      </c>
      <c r="XD25" s="153"/>
      <c r="XE25" s="153"/>
      <c r="XF25" s="153"/>
      <c r="XG25" s="153"/>
      <c r="XH25" s="153"/>
      <c r="XI25" s="153"/>
      <c r="XJ25" s="153"/>
      <c r="XK25" s="153"/>
      <c r="XL25" s="176">
        <v>2.2000000000000002</v>
      </c>
      <c r="XM25" s="176">
        <v>6.2</v>
      </c>
      <c r="XN25" s="176">
        <v>5.3</v>
      </c>
      <c r="XO25" s="176">
        <v>4.3</v>
      </c>
      <c r="XP25" s="176">
        <v>2.84</v>
      </c>
      <c r="XQ25" s="176">
        <v>2.77</v>
      </c>
      <c r="XR25" s="176">
        <v>2.67</v>
      </c>
      <c r="XS25" s="217">
        <v>2.67</v>
      </c>
      <c r="XU25" s="195" t="s">
        <v>90</v>
      </c>
      <c r="XV25" s="202" t="s">
        <v>24</v>
      </c>
      <c r="XW25" s="153"/>
      <c r="XX25" s="153"/>
      <c r="XY25" s="153"/>
      <c r="XZ25" s="153"/>
      <c r="YA25" s="153"/>
      <c r="YB25" s="153"/>
      <c r="YC25" s="153"/>
      <c r="YD25" s="153"/>
      <c r="YE25" s="176">
        <v>2.2000000000000002</v>
      </c>
      <c r="YF25" s="176">
        <v>6.2</v>
      </c>
      <c r="YG25" s="176">
        <v>5.3</v>
      </c>
      <c r="YH25" s="176">
        <v>4.8499999999999996</v>
      </c>
      <c r="YI25" s="176">
        <v>2.84</v>
      </c>
      <c r="YJ25" s="176">
        <v>2.77</v>
      </c>
      <c r="YK25" s="176">
        <v>2.67</v>
      </c>
      <c r="YL25" s="217">
        <v>2.67</v>
      </c>
      <c r="YN25" s="195" t="s">
        <v>90</v>
      </c>
      <c r="YO25" s="202" t="s">
        <v>24</v>
      </c>
      <c r="YP25" s="153"/>
      <c r="YQ25" s="153"/>
      <c r="YR25" s="153"/>
      <c r="YS25" s="153"/>
      <c r="YT25" s="153"/>
      <c r="YU25" s="153"/>
      <c r="YV25" s="153"/>
      <c r="YW25" s="153"/>
      <c r="YX25" s="176">
        <v>2.2000000000000002</v>
      </c>
      <c r="YY25" s="176">
        <v>6.2</v>
      </c>
      <c r="YZ25" s="176">
        <v>5.3</v>
      </c>
      <c r="ZA25" s="176">
        <v>4.3</v>
      </c>
      <c r="ZB25" s="176">
        <v>2.84</v>
      </c>
      <c r="ZC25" s="176">
        <v>2.77</v>
      </c>
      <c r="ZD25" s="176">
        <v>2.67</v>
      </c>
      <c r="ZE25" s="217">
        <v>2.67</v>
      </c>
      <c r="ZK25" s="195" t="s">
        <v>90</v>
      </c>
      <c r="ZL25" s="202" t="s">
        <v>24</v>
      </c>
      <c r="ZM25" s="153"/>
      <c r="ZN25" s="153"/>
      <c r="ZO25" s="153"/>
      <c r="ZP25" s="153"/>
      <c r="ZQ25" s="153"/>
      <c r="ZR25" s="153"/>
      <c r="ZS25" s="153"/>
      <c r="ZT25" s="153"/>
      <c r="ZU25" s="176">
        <v>2.2000000000000002</v>
      </c>
      <c r="ZV25" s="176">
        <v>6.2</v>
      </c>
      <c r="ZW25" s="176">
        <v>4.7</v>
      </c>
      <c r="ZX25" s="176">
        <v>4.3</v>
      </c>
      <c r="ZY25" s="176">
        <v>2.84</v>
      </c>
      <c r="ZZ25" s="176">
        <v>2.77</v>
      </c>
      <c r="AAA25" s="176">
        <v>2.67</v>
      </c>
      <c r="AAB25" s="217">
        <v>2.67</v>
      </c>
      <c r="AAJ25" s="195" t="s">
        <v>90</v>
      </c>
      <c r="AAK25" s="202" t="s">
        <v>24</v>
      </c>
      <c r="AAL25" s="153"/>
      <c r="AAM25" s="153"/>
      <c r="AAN25" s="153"/>
      <c r="AAO25" s="153"/>
      <c r="AAP25" s="153"/>
      <c r="AAQ25" s="153"/>
      <c r="AAR25" s="153"/>
      <c r="AAS25" s="153"/>
      <c r="AAT25" s="176">
        <v>2.2000000000000002</v>
      </c>
      <c r="AAU25" s="176">
        <v>6.2</v>
      </c>
      <c r="AAV25" s="176">
        <v>4.7</v>
      </c>
      <c r="AAW25" s="176">
        <v>4.3</v>
      </c>
      <c r="AAX25" s="176">
        <v>2.84</v>
      </c>
      <c r="AAY25" s="176">
        <v>2.77</v>
      </c>
      <c r="AAZ25" s="176">
        <v>2.67</v>
      </c>
      <c r="ABA25" s="217">
        <v>2.67</v>
      </c>
      <c r="ABM25" t="s">
        <v>128</v>
      </c>
      <c r="ABN25" s="195" t="s">
        <v>90</v>
      </c>
      <c r="ABO25" s="202" t="s">
        <v>24</v>
      </c>
      <c r="ABP25" s="153"/>
      <c r="ABQ25" s="153"/>
      <c r="ABR25" s="153"/>
      <c r="ABS25" s="153"/>
      <c r="ABT25" s="153"/>
      <c r="ABU25" s="153"/>
      <c r="ABV25" s="153"/>
      <c r="ABW25" s="153"/>
      <c r="ABX25" s="176">
        <v>2.2000000000000002</v>
      </c>
      <c r="ABY25" s="176">
        <v>6.2</v>
      </c>
      <c r="ABZ25" s="176">
        <v>4.7</v>
      </c>
      <c r="ACA25" s="176">
        <v>4.3</v>
      </c>
      <c r="ACB25" s="176">
        <v>2.84</v>
      </c>
      <c r="ACC25" s="176">
        <v>2.77</v>
      </c>
      <c r="ACD25" s="176">
        <v>2.67</v>
      </c>
      <c r="ACE25" s="217">
        <v>2.67</v>
      </c>
      <c r="ACG25" s="195" t="s">
        <v>90</v>
      </c>
      <c r="ACH25" s="202" t="s">
        <v>24</v>
      </c>
      <c r="ACI25" s="153"/>
      <c r="ACJ25" s="153"/>
      <c r="ACK25" s="153"/>
      <c r="ACL25" s="153"/>
      <c r="ACM25" s="153"/>
      <c r="ACN25" s="153"/>
      <c r="ACO25" s="153"/>
      <c r="ACP25" s="153"/>
      <c r="ACQ25" s="176">
        <v>2.2000000000000002</v>
      </c>
      <c r="ACR25" s="176">
        <v>6.2</v>
      </c>
      <c r="ACS25" s="176">
        <v>4.7</v>
      </c>
      <c r="ACT25" s="176">
        <v>4.3</v>
      </c>
      <c r="ACU25" s="176">
        <v>2.84</v>
      </c>
      <c r="ACV25" s="176">
        <v>2.77</v>
      </c>
      <c r="ACW25" s="176">
        <v>2.67</v>
      </c>
      <c r="ACX25" s="217">
        <v>2.67</v>
      </c>
    </row>
    <row r="26" spans="1:778" x14ac:dyDescent="0.3">
      <c r="A26" s="55" t="s">
        <v>31</v>
      </c>
      <c r="B26" s="32" t="s">
        <v>32</v>
      </c>
      <c r="C26" s="35"/>
      <c r="D26" s="35"/>
      <c r="E26" s="35"/>
      <c r="F26" s="35"/>
      <c r="G26" s="35"/>
      <c r="H26" s="51"/>
      <c r="I26" s="36">
        <v>8.6999999999999993</v>
      </c>
      <c r="J26" s="36">
        <v>8.7899999999999991</v>
      </c>
      <c r="K26" s="36">
        <v>8.879999999999999</v>
      </c>
      <c r="L26" s="36">
        <v>8.9699999999999989</v>
      </c>
      <c r="M26" s="36">
        <v>9.0599999999999987</v>
      </c>
      <c r="N26" s="36">
        <v>9.1499999999999986</v>
      </c>
      <c r="O26" s="36">
        <v>9.2399999999999984</v>
      </c>
      <c r="Q26" s="55" t="s">
        <v>31</v>
      </c>
      <c r="R26" s="32" t="s">
        <v>32</v>
      </c>
      <c r="S26" s="35"/>
      <c r="T26" s="35"/>
      <c r="U26" s="35"/>
      <c r="V26" s="35"/>
      <c r="W26" s="35"/>
      <c r="X26" s="51"/>
      <c r="Y26" s="36">
        <v>8.6999999999999993</v>
      </c>
      <c r="Z26" s="36">
        <v>8.7899999999999991</v>
      </c>
      <c r="AA26" s="36">
        <v>8.879999999999999</v>
      </c>
      <c r="AB26" s="36">
        <v>8.9699999999999989</v>
      </c>
      <c r="AC26" s="36">
        <v>9.0599999999999987</v>
      </c>
      <c r="AD26" s="36">
        <v>9.1499999999999986</v>
      </c>
      <c r="AE26" s="36">
        <v>9.2399999999999984</v>
      </c>
      <c r="AF26" s="36">
        <v>9.33</v>
      </c>
      <c r="AH26" s="55" t="s">
        <v>31</v>
      </c>
      <c r="AI26" s="32" t="s">
        <v>32</v>
      </c>
      <c r="AJ26" s="35"/>
      <c r="AK26" s="35"/>
      <c r="AL26" s="35"/>
      <c r="AM26" s="35"/>
      <c r="AN26" s="35"/>
      <c r="AO26" s="51"/>
      <c r="AP26" s="36">
        <v>8.6999999999999993</v>
      </c>
      <c r="AQ26" s="36">
        <v>8.7899999999999991</v>
      </c>
      <c r="AR26" s="36">
        <v>8.879999999999999</v>
      </c>
      <c r="AS26" s="36">
        <v>8.9699999999999989</v>
      </c>
      <c r="AT26" s="36">
        <v>9.0599999999999987</v>
      </c>
      <c r="AU26" s="36">
        <v>9.1499999999999986</v>
      </c>
      <c r="AV26" s="36">
        <v>9.2399999999999984</v>
      </c>
      <c r="AW26" s="36">
        <v>9.33</v>
      </c>
      <c r="AY26" s="31" t="s">
        <v>11</v>
      </c>
      <c r="AZ26" s="32" t="s">
        <v>5</v>
      </c>
      <c r="BA26" s="35"/>
      <c r="BB26" s="35"/>
      <c r="BC26" s="35"/>
      <c r="BD26" s="35"/>
      <c r="BE26" s="35"/>
      <c r="BF26" s="51">
        <v>9.1999999999999998E-3</v>
      </c>
      <c r="BG26" s="51">
        <v>8.9999999999999993E-3</v>
      </c>
      <c r="BH26" s="51">
        <v>8.2963908406916698E-3</v>
      </c>
      <c r="BI26" s="51">
        <v>8.0310531326153178E-3</v>
      </c>
      <c r="BJ26" s="51">
        <v>8.7169624752119201E-3</v>
      </c>
      <c r="BK26" s="51">
        <v>9.814519897010987E-3</v>
      </c>
      <c r="BL26" s="51">
        <v>1.0456969718806164E-2</v>
      </c>
      <c r="BM26" s="51">
        <v>1.0866624220926102E-2</v>
      </c>
      <c r="BN26" s="51">
        <v>1.0853121990697545E-2</v>
      </c>
      <c r="BP26" s="31" t="s">
        <v>11</v>
      </c>
      <c r="BQ26" s="32" t="s">
        <v>5</v>
      </c>
      <c r="BR26" s="35"/>
      <c r="BS26" s="35"/>
      <c r="BT26" s="35"/>
      <c r="BU26" s="35"/>
      <c r="BV26" s="35"/>
      <c r="BW26" s="51">
        <v>9.1999999999999998E-3</v>
      </c>
      <c r="BX26" s="51">
        <v>8.9999999999999993E-3</v>
      </c>
      <c r="BY26" s="51">
        <v>7.5730826650786121E-3</v>
      </c>
      <c r="BZ26" s="51">
        <v>7.7172467840365133E-3</v>
      </c>
      <c r="CA26" s="51">
        <v>8.5658235374233005E-3</v>
      </c>
      <c r="CB26" s="51">
        <v>1.0389723008981999E-2</v>
      </c>
      <c r="CC26" s="51">
        <v>1.146887102326688E-2</v>
      </c>
      <c r="CD26" s="51">
        <v>1.1712958411780106E-2</v>
      </c>
      <c r="CE26" s="51">
        <v>1.1693976978969012E-2</v>
      </c>
      <c r="CG26" s="31" t="s">
        <v>36</v>
      </c>
      <c r="CH26" s="32" t="s">
        <v>10</v>
      </c>
      <c r="CI26" s="33"/>
      <c r="CJ26" s="33"/>
      <c r="CK26" s="33"/>
      <c r="CL26" s="33"/>
      <c r="CM26" s="33"/>
      <c r="CN26" s="34">
        <v>4.75</v>
      </c>
      <c r="CO26" s="34">
        <v>4.25</v>
      </c>
      <c r="CP26" s="34">
        <v>6</v>
      </c>
      <c r="CQ26" s="34">
        <v>6</v>
      </c>
      <c r="CR26" s="34">
        <v>6</v>
      </c>
      <c r="CS26" s="34">
        <v>6</v>
      </c>
      <c r="CT26" s="34">
        <v>6</v>
      </c>
      <c r="CU26" s="34">
        <v>6</v>
      </c>
      <c r="CV26" s="34">
        <v>6</v>
      </c>
      <c r="CX26" s="31" t="s">
        <v>36</v>
      </c>
      <c r="CY26" s="32" t="s">
        <v>10</v>
      </c>
      <c r="CZ26" s="33"/>
      <c r="DA26" s="33"/>
      <c r="DB26" s="33"/>
      <c r="DC26" s="33"/>
      <c r="DD26" s="33"/>
      <c r="DE26" s="34">
        <v>4.75</v>
      </c>
      <c r="DF26" s="34">
        <v>4.25</v>
      </c>
      <c r="DG26" s="34">
        <v>6</v>
      </c>
      <c r="DH26" s="34">
        <v>6</v>
      </c>
      <c r="DI26" s="34">
        <v>6</v>
      </c>
      <c r="DJ26" s="34">
        <v>6</v>
      </c>
      <c r="DK26" s="34">
        <v>6</v>
      </c>
      <c r="DL26" s="34">
        <v>6</v>
      </c>
      <c r="DM26" s="34">
        <v>6</v>
      </c>
      <c r="DO26" s="31" t="s">
        <v>36</v>
      </c>
      <c r="DP26" s="32" t="s">
        <v>10</v>
      </c>
      <c r="DQ26" s="33"/>
      <c r="DR26" s="33"/>
      <c r="DS26" s="33"/>
      <c r="DT26" s="33"/>
      <c r="DU26" s="33"/>
      <c r="DV26" s="34">
        <v>4.75</v>
      </c>
      <c r="DW26" s="34">
        <v>4.25</v>
      </c>
      <c r="DX26" s="34">
        <v>6</v>
      </c>
      <c r="DY26" s="34">
        <v>5.75</v>
      </c>
      <c r="DZ26" s="34">
        <v>5.75</v>
      </c>
      <c r="EA26" s="34">
        <v>5.75</v>
      </c>
      <c r="EB26" s="34">
        <v>5.75</v>
      </c>
      <c r="EC26" s="34">
        <v>5.75</v>
      </c>
      <c r="ED26" s="34">
        <v>5.75</v>
      </c>
      <c r="EF26" s="31" t="s">
        <v>36</v>
      </c>
      <c r="EG26" s="32" t="s">
        <v>10</v>
      </c>
      <c r="EH26" s="33"/>
      <c r="EI26" s="33"/>
      <c r="EJ26" s="33"/>
      <c r="EK26" s="33"/>
      <c r="EL26" s="33"/>
      <c r="EM26" s="34">
        <v>4.75</v>
      </c>
      <c r="EN26" s="34">
        <v>4.25</v>
      </c>
      <c r="EO26" s="34">
        <v>6</v>
      </c>
      <c r="EP26" s="34">
        <v>5.75</v>
      </c>
      <c r="EQ26" s="34">
        <v>5.75</v>
      </c>
      <c r="ER26" s="34">
        <v>5.75</v>
      </c>
      <c r="ES26" s="34">
        <v>5.75</v>
      </c>
      <c r="ET26" s="34">
        <v>5.75</v>
      </c>
      <c r="EU26" s="34">
        <v>5.75</v>
      </c>
      <c r="EW26" s="31" t="s">
        <v>36</v>
      </c>
      <c r="EX26" s="32" t="s">
        <v>10</v>
      </c>
      <c r="EY26" s="33"/>
      <c r="EZ26" s="33"/>
      <c r="FA26" s="33"/>
      <c r="FB26" s="33"/>
      <c r="FC26" s="33"/>
      <c r="FD26" s="34">
        <v>4.75</v>
      </c>
      <c r="FE26" s="34">
        <v>4.25</v>
      </c>
      <c r="FF26" s="34">
        <v>6</v>
      </c>
      <c r="FG26" s="34">
        <v>5</v>
      </c>
      <c r="FH26" s="34">
        <v>5</v>
      </c>
      <c r="FI26" s="34">
        <v>5</v>
      </c>
      <c r="FJ26" s="34">
        <v>5</v>
      </c>
      <c r="FK26" s="34">
        <v>5</v>
      </c>
      <c r="FL26" s="34">
        <v>5</v>
      </c>
      <c r="FN26" s="31" t="s">
        <v>36</v>
      </c>
      <c r="FO26" s="32" t="s">
        <v>10</v>
      </c>
      <c r="FP26" s="33"/>
      <c r="FQ26" s="33"/>
      <c r="FR26" s="33"/>
      <c r="FS26" s="33"/>
      <c r="FT26" s="33"/>
      <c r="FU26" s="34">
        <v>4.75</v>
      </c>
      <c r="FV26" s="34">
        <v>4.25</v>
      </c>
      <c r="FW26" s="34">
        <v>6</v>
      </c>
      <c r="FX26" s="34">
        <v>5</v>
      </c>
      <c r="FY26" s="34">
        <v>5</v>
      </c>
      <c r="FZ26" s="34">
        <v>5</v>
      </c>
      <c r="GA26" s="34">
        <v>5</v>
      </c>
      <c r="GB26" s="34">
        <v>5</v>
      </c>
      <c r="GC26" s="34">
        <v>5</v>
      </c>
      <c r="GE26" s="240" t="s">
        <v>40</v>
      </c>
      <c r="GF26" s="240"/>
      <c r="GG26" s="240"/>
      <c r="GH26" s="240"/>
      <c r="GI26" s="240"/>
      <c r="GJ26" s="240"/>
      <c r="GK26" s="240"/>
      <c r="GL26" s="240"/>
      <c r="GM26" s="240"/>
      <c r="GN26" s="240"/>
      <c r="GO26" s="240"/>
      <c r="GP26" s="240"/>
      <c r="GQ26" s="240"/>
      <c r="GR26" s="240"/>
      <c r="GS26" s="240"/>
      <c r="GT26" s="240"/>
      <c r="GV26" s="240" t="s">
        <v>40</v>
      </c>
      <c r="GW26" s="240"/>
      <c r="GX26" s="240"/>
      <c r="GY26" s="240"/>
      <c r="GZ26" s="240"/>
      <c r="HA26" s="240"/>
      <c r="HB26" s="240"/>
      <c r="HC26" s="240"/>
      <c r="HD26" s="240"/>
      <c r="HE26" s="240"/>
      <c r="HF26" s="240"/>
      <c r="HG26" s="240"/>
      <c r="HH26" s="240"/>
      <c r="HI26" s="240"/>
      <c r="HJ26" s="240"/>
      <c r="HK26" s="240"/>
      <c r="HM26" s="240" t="s">
        <v>40</v>
      </c>
      <c r="HN26" s="240"/>
      <c r="HO26" s="240"/>
      <c r="HP26" s="240"/>
      <c r="HQ26" s="240"/>
      <c r="HR26" s="240"/>
      <c r="HS26" s="240"/>
      <c r="HT26" s="240"/>
      <c r="HU26" s="240"/>
      <c r="HV26" s="240"/>
      <c r="HW26" s="240"/>
      <c r="HX26" s="240"/>
      <c r="HY26" s="240"/>
      <c r="HZ26" s="240"/>
      <c r="IA26" s="240"/>
      <c r="IB26" s="240"/>
      <c r="ID26" s="239" t="s">
        <v>40</v>
      </c>
      <c r="IE26" s="239"/>
      <c r="IF26" s="239"/>
      <c r="IG26" s="239"/>
      <c r="IH26" s="239"/>
      <c r="II26" s="239"/>
      <c r="IJ26" s="239"/>
      <c r="IK26" s="239"/>
      <c r="IL26" s="239"/>
      <c r="IM26" s="239"/>
      <c r="IN26" s="239"/>
      <c r="IO26" s="239"/>
      <c r="IP26" s="239"/>
      <c r="IQ26" s="239"/>
      <c r="IR26" s="239"/>
      <c r="IS26" s="239"/>
      <c r="IT26" s="239"/>
      <c r="IV26" s="239" t="s">
        <v>40</v>
      </c>
      <c r="IW26" s="239"/>
      <c r="IX26" s="239"/>
      <c r="IY26" s="239"/>
      <c r="IZ26" s="239"/>
      <c r="JA26" s="239"/>
      <c r="JB26" s="239"/>
      <c r="JC26" s="239"/>
      <c r="JD26" s="239"/>
      <c r="JE26" s="239"/>
      <c r="JF26" s="239"/>
      <c r="JG26" s="239"/>
      <c r="JH26" s="239"/>
      <c r="JI26" s="239"/>
      <c r="JJ26" s="239"/>
      <c r="JK26" s="239"/>
      <c r="JL26" s="239"/>
      <c r="JN26" s="239" t="s">
        <v>40</v>
      </c>
      <c r="JO26" s="239"/>
      <c r="JP26" s="239"/>
      <c r="JQ26" s="239"/>
      <c r="JR26" s="239"/>
      <c r="JS26" s="239"/>
      <c r="JT26" s="239"/>
      <c r="JU26" s="239"/>
      <c r="JV26" s="239"/>
      <c r="JW26" s="239"/>
      <c r="JX26" s="239"/>
      <c r="JY26" s="239"/>
      <c r="JZ26" s="239"/>
      <c r="KA26" s="239"/>
      <c r="KB26" s="239"/>
      <c r="KC26" s="239"/>
      <c r="KD26" s="239"/>
      <c r="KF26" s="239" t="s">
        <v>40</v>
      </c>
      <c r="KG26" s="239"/>
      <c r="KH26" s="239"/>
      <c r="KI26" s="239"/>
      <c r="KJ26" s="239"/>
      <c r="KK26" s="239"/>
      <c r="KL26" s="239"/>
      <c r="KM26" s="239"/>
      <c r="KN26" s="239"/>
      <c r="KO26" s="239"/>
      <c r="KP26" s="239"/>
      <c r="KQ26" s="239"/>
      <c r="KR26" s="239"/>
      <c r="KS26" s="239"/>
      <c r="KT26" s="239"/>
      <c r="KU26" s="239"/>
      <c r="KV26" s="239"/>
      <c r="KX26" s="239" t="s">
        <v>40</v>
      </c>
      <c r="KY26" s="239"/>
      <c r="KZ26" s="239"/>
      <c r="LA26" s="239"/>
      <c r="LB26" s="239"/>
      <c r="LC26" s="239"/>
      <c r="LD26" s="239"/>
      <c r="LE26" s="239"/>
      <c r="LF26" s="239"/>
      <c r="LG26" s="239"/>
      <c r="LH26" s="239"/>
      <c r="LI26" s="239"/>
      <c r="LJ26" s="239"/>
      <c r="LK26" s="239"/>
      <c r="LL26" s="239"/>
      <c r="LM26" s="239"/>
      <c r="LN26" s="239"/>
      <c r="LP26" s="239" t="s">
        <v>40</v>
      </c>
      <c r="LQ26" s="239"/>
      <c r="LR26" s="239"/>
      <c r="LS26" s="239"/>
      <c r="LT26" s="239"/>
      <c r="LU26" s="239"/>
      <c r="LV26" s="239"/>
      <c r="LW26" s="239"/>
      <c r="LX26" s="239"/>
      <c r="LY26" s="239"/>
      <c r="LZ26" s="239"/>
      <c r="MA26" s="239"/>
      <c r="MB26" s="239"/>
      <c r="MC26" s="239"/>
      <c r="MD26" s="239"/>
      <c r="ME26" s="239"/>
      <c r="MF26" s="239"/>
      <c r="MH26" s="239" t="s">
        <v>40</v>
      </c>
      <c r="MI26" s="239"/>
      <c r="MJ26" s="239"/>
      <c r="MK26" s="239"/>
      <c r="ML26" s="239"/>
      <c r="MM26" s="239"/>
      <c r="MN26" s="239"/>
      <c r="MO26" s="239"/>
      <c r="MP26" s="239"/>
      <c r="MQ26" s="239"/>
      <c r="MR26" s="239"/>
      <c r="MS26" s="239"/>
      <c r="MT26" s="239"/>
      <c r="MU26" s="239"/>
      <c r="MV26" s="239"/>
      <c r="MW26" s="239"/>
      <c r="MX26" s="239"/>
      <c r="MZ26" s="239" t="s">
        <v>40</v>
      </c>
      <c r="NA26" s="239"/>
      <c r="NB26" s="239"/>
      <c r="NC26" s="239"/>
      <c r="ND26" s="239"/>
      <c r="NE26" s="239"/>
      <c r="NF26" s="239"/>
      <c r="NG26" s="239"/>
      <c r="NH26" s="239"/>
      <c r="NI26" s="239"/>
      <c r="NJ26" s="239"/>
      <c r="NK26" s="239"/>
      <c r="NL26" s="239"/>
      <c r="NM26" s="239"/>
      <c r="NN26" s="239"/>
      <c r="NO26" s="239"/>
      <c r="NP26" s="239"/>
      <c r="NR26" s="239" t="s">
        <v>40</v>
      </c>
      <c r="NS26" s="239"/>
      <c r="NT26" s="239"/>
      <c r="NU26" s="239"/>
      <c r="NV26" s="239"/>
      <c r="NW26" s="239"/>
      <c r="NX26" s="239"/>
      <c r="NY26" s="239"/>
      <c r="NZ26" s="239"/>
      <c r="OA26" s="239"/>
      <c r="OB26" s="239"/>
      <c r="OC26" s="239"/>
      <c r="OD26" s="239"/>
      <c r="OE26" s="239"/>
      <c r="OF26" s="239"/>
      <c r="OG26" s="239"/>
      <c r="OH26" s="239"/>
      <c r="OJ26" s="239" t="s">
        <v>40</v>
      </c>
      <c r="OK26" s="239"/>
      <c r="OL26" s="239"/>
      <c r="OM26" s="239"/>
      <c r="ON26" s="239"/>
      <c r="OO26" s="239"/>
      <c r="OP26" s="239"/>
      <c r="OQ26" s="239"/>
      <c r="OR26" s="239"/>
      <c r="OS26" s="239"/>
      <c r="OT26" s="239"/>
      <c r="OU26" s="239"/>
      <c r="OV26" s="239"/>
      <c r="OW26" s="239"/>
      <c r="OX26" s="239"/>
      <c r="OY26" s="239"/>
      <c r="OZ26" s="239"/>
      <c r="PB26" s="239" t="s">
        <v>40</v>
      </c>
      <c r="PC26" s="239"/>
      <c r="PD26" s="239"/>
      <c r="PE26" s="239"/>
      <c r="PF26" s="239"/>
      <c r="PG26" s="239"/>
      <c r="PH26" s="239"/>
      <c r="PI26" s="239"/>
      <c r="PJ26" s="239"/>
      <c r="PK26" s="239"/>
      <c r="PL26" s="239"/>
      <c r="PM26" s="239"/>
      <c r="PN26" s="239"/>
      <c r="PO26" s="239"/>
      <c r="PP26" s="239"/>
      <c r="PQ26" s="239"/>
      <c r="PR26" s="239"/>
      <c r="PT26" s="238" t="s">
        <v>40</v>
      </c>
      <c r="PU26" s="238"/>
      <c r="PV26" s="238"/>
      <c r="PW26" s="238"/>
      <c r="PX26" s="238"/>
      <c r="PY26" s="238"/>
      <c r="PZ26" s="238"/>
      <c r="QA26" s="238"/>
      <c r="QB26" s="238"/>
      <c r="QC26" s="238"/>
      <c r="QD26" s="238"/>
      <c r="QE26" s="238"/>
      <c r="QF26" s="238"/>
      <c r="QG26" s="238"/>
      <c r="QH26" s="238"/>
      <c r="QI26" s="238"/>
      <c r="QJ26" s="238"/>
      <c r="QL26" s="239" t="s">
        <v>40</v>
      </c>
      <c r="QM26" s="239"/>
      <c r="QN26" s="239"/>
      <c r="QO26" s="239"/>
      <c r="QP26" s="239"/>
      <c r="QQ26" s="239"/>
      <c r="QR26" s="239"/>
      <c r="QS26" s="239"/>
      <c r="QT26" s="239"/>
      <c r="QU26" s="239"/>
      <c r="QV26" s="239"/>
      <c r="QW26" s="239"/>
      <c r="QX26" s="239"/>
      <c r="QY26" s="239"/>
      <c r="QZ26" s="239"/>
      <c r="RA26" s="239"/>
      <c r="RB26" s="239"/>
      <c r="RD26" s="239" t="s">
        <v>40</v>
      </c>
      <c r="RE26" s="239"/>
      <c r="RF26" s="239"/>
      <c r="RG26" s="239"/>
      <c r="RH26" s="239"/>
      <c r="RI26" s="239"/>
      <c r="RJ26" s="239"/>
      <c r="RK26" s="239"/>
      <c r="RL26" s="239"/>
      <c r="RM26" s="239"/>
      <c r="RN26" s="239"/>
      <c r="RO26" s="239"/>
      <c r="RP26" s="239"/>
      <c r="RQ26" s="239"/>
      <c r="RR26" s="239"/>
      <c r="RS26" s="239"/>
      <c r="RT26" s="239"/>
      <c r="RV26" s="239" t="s">
        <v>40</v>
      </c>
      <c r="RW26" s="239"/>
      <c r="RX26" s="239"/>
      <c r="RY26" s="239"/>
      <c r="RZ26" s="239"/>
      <c r="SA26" s="239"/>
      <c r="SB26" s="239"/>
      <c r="SC26" s="239"/>
      <c r="SD26" s="239"/>
      <c r="SE26" s="239"/>
      <c r="SF26" s="239"/>
      <c r="SG26" s="239"/>
      <c r="SH26" s="239"/>
      <c r="SI26" s="239"/>
      <c r="SJ26" s="239"/>
      <c r="SK26" s="239"/>
      <c r="SL26" s="239"/>
      <c r="SN26" s="239" t="s">
        <v>40</v>
      </c>
      <c r="SO26" s="239"/>
      <c r="SP26" s="239"/>
      <c r="SQ26" s="239"/>
      <c r="SR26" s="239"/>
      <c r="SS26" s="239"/>
      <c r="ST26" s="239"/>
      <c r="SU26" s="239"/>
      <c r="SV26" s="239"/>
      <c r="SW26" s="239"/>
      <c r="SX26" s="239"/>
      <c r="SY26" s="239"/>
      <c r="SZ26" s="239"/>
      <c r="TA26" s="239"/>
      <c r="TB26" s="239"/>
      <c r="TC26" s="239"/>
      <c r="TD26" s="239"/>
      <c r="TF26" s="239" t="s">
        <v>40</v>
      </c>
      <c r="TG26" s="239"/>
      <c r="TH26" s="239"/>
      <c r="TI26" s="239"/>
      <c r="TJ26" s="239"/>
      <c r="TK26" s="239"/>
      <c r="TL26" s="239"/>
      <c r="TM26" s="239"/>
      <c r="TN26" s="239"/>
      <c r="TO26" s="239"/>
      <c r="TP26" s="239"/>
      <c r="TQ26" s="239"/>
      <c r="TR26" s="239"/>
      <c r="TS26" s="239"/>
      <c r="TT26" s="239"/>
      <c r="TU26" s="239"/>
      <c r="TV26" s="239"/>
      <c r="TX26" s="239" t="s">
        <v>40</v>
      </c>
      <c r="TY26" s="239"/>
      <c r="TZ26" s="239"/>
      <c r="UA26" s="239"/>
      <c r="UB26" s="239"/>
      <c r="UC26" s="239"/>
      <c r="UD26" s="239"/>
      <c r="UE26" s="239"/>
      <c r="UF26" s="239"/>
      <c r="UG26" s="239"/>
      <c r="UH26" s="239"/>
      <c r="UI26" s="239"/>
      <c r="UJ26" s="239"/>
      <c r="UK26" s="239"/>
      <c r="UL26" s="239"/>
      <c r="UM26" s="239"/>
      <c r="UN26" s="239"/>
      <c r="UQ26" s="239" t="s">
        <v>40</v>
      </c>
      <c r="UR26" s="239"/>
      <c r="US26" s="239"/>
      <c r="UT26" s="239"/>
      <c r="UU26" s="239"/>
      <c r="UV26" s="239"/>
      <c r="UW26" s="239"/>
      <c r="UX26" s="239"/>
      <c r="UY26" s="239"/>
      <c r="UZ26" s="239"/>
      <c r="VA26" s="239"/>
      <c r="VB26" s="239"/>
      <c r="VC26" s="239"/>
      <c r="VD26" s="239"/>
      <c r="VE26" s="239"/>
      <c r="VF26" s="239"/>
      <c r="VG26" s="239"/>
      <c r="VJ26" s="236" t="s">
        <v>40</v>
      </c>
      <c r="VK26" s="236"/>
      <c r="VL26" s="236"/>
      <c r="VM26" s="236"/>
      <c r="VN26" s="236"/>
      <c r="VO26" s="236"/>
      <c r="VP26" s="236"/>
      <c r="VQ26" s="236"/>
      <c r="VR26" s="236"/>
      <c r="VS26" s="236"/>
      <c r="VT26" s="236"/>
      <c r="VU26" s="236"/>
      <c r="VV26" s="236"/>
      <c r="VW26" s="236"/>
      <c r="VX26" s="236"/>
      <c r="VY26" s="236"/>
      <c r="VZ26" s="236"/>
      <c r="WC26" s="236" t="s">
        <v>40</v>
      </c>
      <c r="WD26" s="236"/>
      <c r="WE26" s="236"/>
      <c r="WF26" s="236"/>
      <c r="WG26" s="236"/>
      <c r="WH26" s="236"/>
      <c r="WI26" s="236"/>
      <c r="WJ26" s="236"/>
      <c r="WK26" s="236"/>
      <c r="WL26" s="236"/>
      <c r="WM26" s="236"/>
      <c r="WN26" s="236"/>
      <c r="WO26" s="236"/>
      <c r="WP26" s="236"/>
      <c r="WQ26" s="236"/>
      <c r="WR26" s="236"/>
      <c r="WS26" s="236"/>
      <c r="XB26" s="236" t="s">
        <v>40</v>
      </c>
      <c r="XC26" s="236"/>
      <c r="XD26" s="236"/>
      <c r="XE26" s="236"/>
      <c r="XF26" s="236"/>
      <c r="XG26" s="236"/>
      <c r="XH26" s="236"/>
      <c r="XI26" s="236"/>
      <c r="XJ26" s="236"/>
      <c r="XK26" s="236"/>
      <c r="XL26" s="236"/>
      <c r="XM26" s="236"/>
      <c r="XN26" s="236"/>
      <c r="XO26" s="236"/>
      <c r="XP26" s="236"/>
      <c r="XQ26" s="236"/>
      <c r="XR26" s="236"/>
      <c r="XU26" s="236" t="s">
        <v>40</v>
      </c>
      <c r="XV26" s="236"/>
      <c r="XW26" s="236"/>
      <c r="XX26" s="236"/>
      <c r="XY26" s="236"/>
      <c r="XZ26" s="236"/>
      <c r="YA26" s="236"/>
      <c r="YB26" s="236"/>
      <c r="YC26" s="236"/>
      <c r="YD26" s="236"/>
      <c r="YE26" s="236"/>
      <c r="YF26" s="236"/>
      <c r="YG26" s="236"/>
      <c r="YH26" s="236"/>
      <c r="YI26" s="236"/>
      <c r="YJ26" s="236"/>
      <c r="YK26" s="236"/>
      <c r="YN26" s="236" t="s">
        <v>40</v>
      </c>
      <c r="YO26" s="236"/>
      <c r="YP26" s="236"/>
      <c r="YQ26" s="236"/>
      <c r="YR26" s="236"/>
      <c r="YS26" s="236"/>
      <c r="YT26" s="236"/>
      <c r="YU26" s="236"/>
      <c r="YV26" s="236"/>
      <c r="YW26" s="236"/>
      <c r="YX26" s="236"/>
      <c r="YY26" s="236"/>
      <c r="YZ26" s="236"/>
      <c r="ZA26" s="236"/>
      <c r="ZB26" s="236"/>
      <c r="ZC26" s="236"/>
      <c r="ZD26" s="236"/>
      <c r="ZK26" s="236" t="s">
        <v>40</v>
      </c>
      <c r="ZL26" s="236"/>
      <c r="ZM26" s="236"/>
      <c r="ZN26" s="236"/>
      <c r="ZO26" s="236"/>
      <c r="ZP26" s="236"/>
      <c r="ZQ26" s="236"/>
      <c r="ZR26" s="236"/>
      <c r="ZS26" s="236"/>
      <c r="ZT26" s="236"/>
      <c r="ZU26" s="236"/>
      <c r="ZV26" s="236"/>
      <c r="ZW26" s="236"/>
      <c r="ZX26" s="236"/>
      <c r="ZY26" s="236"/>
      <c r="ZZ26" s="236"/>
      <c r="AAA26" s="236"/>
      <c r="AAJ26" s="236" t="s">
        <v>40</v>
      </c>
      <c r="AAK26" s="236"/>
      <c r="AAL26" s="236"/>
      <c r="AAM26" s="236"/>
      <c r="AAN26" s="236"/>
      <c r="AAO26" s="236"/>
      <c r="AAP26" s="236"/>
      <c r="AAQ26" s="236"/>
      <c r="AAR26" s="236"/>
      <c r="AAS26" s="236"/>
      <c r="AAT26" s="236"/>
      <c r="AAU26" s="236"/>
      <c r="AAV26" s="236"/>
      <c r="AAW26" s="236"/>
      <c r="AAX26" s="236"/>
      <c r="AAY26" s="236"/>
      <c r="AAZ26" s="236"/>
      <c r="ABN26" s="236" t="s">
        <v>40</v>
      </c>
      <c r="ABO26" s="236"/>
      <c r="ABP26" s="236"/>
      <c r="ABQ26" s="236"/>
      <c r="ABR26" s="236"/>
      <c r="ABS26" s="236"/>
      <c r="ABT26" s="236"/>
      <c r="ABU26" s="236"/>
      <c r="ABV26" s="236"/>
      <c r="ABW26" s="236"/>
      <c r="ABX26" s="236"/>
      <c r="ABY26" s="236"/>
      <c r="ABZ26" s="236"/>
      <c r="ACA26" s="236"/>
      <c r="ACB26" s="236"/>
      <c r="ACC26" s="236"/>
      <c r="ACD26" s="236"/>
      <c r="ACG26" s="236" t="s">
        <v>40</v>
      </c>
      <c r="ACH26" s="236"/>
      <c r="ACI26" s="236"/>
      <c r="ACJ26" s="236"/>
      <c r="ACK26" s="236"/>
      <c r="ACL26" s="236"/>
      <c r="ACM26" s="236"/>
      <c r="ACN26" s="236"/>
      <c r="ACO26" s="236"/>
      <c r="ACP26" s="236"/>
      <c r="ACQ26" s="236"/>
      <c r="ACR26" s="236"/>
      <c r="ACS26" s="236"/>
      <c r="ACT26" s="236"/>
      <c r="ACU26" s="236"/>
      <c r="ACV26" s="236"/>
      <c r="ACW26" s="236"/>
    </row>
    <row r="27" spans="1:778" ht="17.399999999999999" x14ac:dyDescent="0.3">
      <c r="A27" s="24" t="s">
        <v>23</v>
      </c>
      <c r="B27" s="25" t="s">
        <v>24</v>
      </c>
      <c r="C27" s="26"/>
      <c r="D27" s="26"/>
      <c r="E27" s="26"/>
      <c r="F27" s="26"/>
      <c r="G27" s="26"/>
      <c r="H27" s="26">
        <v>-1.82</v>
      </c>
      <c r="I27" s="26">
        <v>-1.73</v>
      </c>
      <c r="J27" s="26">
        <v>-2.31</v>
      </c>
      <c r="K27" s="26">
        <v>-2.35</v>
      </c>
      <c r="L27" s="26">
        <v>-2.1800000000000002</v>
      </c>
      <c r="M27" s="26">
        <v>-2.06</v>
      </c>
      <c r="N27" s="26">
        <v>-1.95</v>
      </c>
      <c r="O27" s="26">
        <v>-1.82</v>
      </c>
      <c r="Q27" s="24" t="s">
        <v>23</v>
      </c>
      <c r="R27" s="25" t="s">
        <v>24</v>
      </c>
      <c r="S27" s="26"/>
      <c r="T27" s="26"/>
      <c r="U27" s="26"/>
      <c r="V27" s="26"/>
      <c r="W27" s="26"/>
      <c r="X27" s="26">
        <v>-1.82</v>
      </c>
      <c r="Y27" s="26">
        <v>-1.73</v>
      </c>
      <c r="Z27" s="26">
        <v>-2.77</v>
      </c>
      <c r="AA27" s="26">
        <v>-2.72</v>
      </c>
      <c r="AB27" s="26">
        <v>-2.56</v>
      </c>
      <c r="AC27" s="26">
        <v>-2.39</v>
      </c>
      <c r="AD27" s="26">
        <v>-2.21</v>
      </c>
      <c r="AE27" s="26">
        <v>-2.02</v>
      </c>
      <c r="AF27" s="26">
        <v>-1.82</v>
      </c>
      <c r="AH27" s="24" t="s">
        <v>23</v>
      </c>
      <c r="AI27" s="25" t="s">
        <v>24</v>
      </c>
      <c r="AJ27" s="26"/>
      <c r="AK27" s="26"/>
      <c r="AL27" s="26"/>
      <c r="AM27" s="26"/>
      <c r="AN27" s="26"/>
      <c r="AO27" s="26">
        <v>-1.82</v>
      </c>
      <c r="AP27" s="26">
        <v>-1.73</v>
      </c>
      <c r="AQ27" s="26">
        <v>-2.8924999999999996</v>
      </c>
      <c r="AR27" s="26">
        <v>-2.8089343051958569</v>
      </c>
      <c r="AS27" s="26">
        <v>-2.4922754577916311</v>
      </c>
      <c r="AT27" s="26">
        <v>-2.3118707557564644</v>
      </c>
      <c r="AU27" s="26">
        <v>-2.1379186882287162</v>
      </c>
      <c r="AV27" s="26">
        <v>-2.019133423027081</v>
      </c>
      <c r="AW27" s="26">
        <v>-1.8205940316431362</v>
      </c>
      <c r="AY27" s="31" t="s">
        <v>28</v>
      </c>
      <c r="AZ27" s="32" t="s">
        <v>29</v>
      </c>
      <c r="BA27" s="35"/>
      <c r="BB27" s="35"/>
      <c r="BC27" s="35"/>
      <c r="BD27" s="35"/>
      <c r="BE27" s="35"/>
      <c r="BF27" s="36">
        <v>32.57</v>
      </c>
      <c r="BG27" s="36">
        <v>32.162932975934297</v>
      </c>
      <c r="BH27" s="36">
        <v>32.419929435364587</v>
      </c>
      <c r="BI27" s="36">
        <v>33.328421047638194</v>
      </c>
      <c r="BJ27" s="36">
        <v>33.955300297165572</v>
      </c>
      <c r="BK27" s="36">
        <v>34.983890411888133</v>
      </c>
      <c r="BL27" s="36">
        <v>35.766821111524749</v>
      </c>
      <c r="BM27" s="36">
        <v>36.542203333774459</v>
      </c>
      <c r="BN27" s="36">
        <v>37.321577947855239</v>
      </c>
      <c r="BP27" s="31" t="s">
        <v>28</v>
      </c>
      <c r="BQ27" s="32" t="s">
        <v>29</v>
      </c>
      <c r="BR27" s="35"/>
      <c r="BS27" s="35"/>
      <c r="BT27" s="35"/>
      <c r="BU27" s="35"/>
      <c r="BV27" s="35"/>
      <c r="BW27" s="36">
        <v>32.57</v>
      </c>
      <c r="BX27" s="36">
        <v>32.166824015545266</v>
      </c>
      <c r="BY27" s="36">
        <v>32.287467540929192</v>
      </c>
      <c r="BZ27" s="36">
        <v>32.747671973044106</v>
      </c>
      <c r="CA27" s="36">
        <v>33.535963372831432</v>
      </c>
      <c r="CB27" s="36">
        <v>34.280562444966954</v>
      </c>
      <c r="CC27" s="36">
        <v>35.058316819590026</v>
      </c>
      <c r="CD27" s="36">
        <v>35.835218673833396</v>
      </c>
      <c r="CE27" s="36">
        <v>36.622792766232763</v>
      </c>
      <c r="CG27" s="31" t="s">
        <v>11</v>
      </c>
      <c r="CH27" s="32" t="s">
        <v>5</v>
      </c>
      <c r="CI27" s="35"/>
      <c r="CJ27" s="35"/>
      <c r="CK27" s="35"/>
      <c r="CL27" s="35"/>
      <c r="CM27" s="35"/>
      <c r="CN27" s="51">
        <v>9.1999999999999998E-3</v>
      </c>
      <c r="CO27" s="51">
        <v>8.9999999999999993E-3</v>
      </c>
      <c r="CP27" s="51">
        <v>7.4904465198915027E-3</v>
      </c>
      <c r="CQ27" s="51">
        <v>7.2925199723570255E-3</v>
      </c>
      <c r="CR27" s="51">
        <v>8.408154817424629E-3</v>
      </c>
      <c r="CS27" s="51">
        <v>9.9604883525243881E-3</v>
      </c>
      <c r="CT27" s="51">
        <v>1.1000686367345303E-2</v>
      </c>
      <c r="CU27" s="51">
        <v>1.1442576550317884E-2</v>
      </c>
      <c r="CV27" s="51">
        <v>1.1573105828233343E-2</v>
      </c>
      <c r="CW27" s="81">
        <v>1.1599999999999999E-2</v>
      </c>
      <c r="CX27" s="31" t="s">
        <v>11</v>
      </c>
      <c r="CY27" s="32" t="s">
        <v>5</v>
      </c>
      <c r="CZ27" s="35"/>
      <c r="DA27" s="35"/>
      <c r="DB27" s="35"/>
      <c r="DC27" s="35"/>
      <c r="DD27" s="35"/>
      <c r="DE27" s="51">
        <v>9.1999999999999998E-3</v>
      </c>
      <c r="DF27" s="51">
        <v>8.9999999999999993E-3</v>
      </c>
      <c r="DG27" s="51">
        <v>7.4912077444897474E-3</v>
      </c>
      <c r="DH27" s="51">
        <v>6.7878421183253934E-3</v>
      </c>
      <c r="DI27" s="51">
        <v>7.3332344356331625E-3</v>
      </c>
      <c r="DJ27" s="51">
        <v>8.9226154243557954E-3</v>
      </c>
      <c r="DK27" s="51">
        <v>9.9544274682967782E-3</v>
      </c>
      <c r="DL27" s="51">
        <v>1.0461702201937317E-2</v>
      </c>
      <c r="DM27" s="51">
        <v>1.0686841880532372E-2</v>
      </c>
      <c r="DN27" s="81"/>
      <c r="DO27" s="31" t="s">
        <v>11</v>
      </c>
      <c r="DP27" s="32" t="s">
        <v>5</v>
      </c>
      <c r="DQ27" s="35"/>
      <c r="DR27" s="35"/>
      <c r="DS27" s="35"/>
      <c r="DT27" s="35"/>
      <c r="DU27" s="35"/>
      <c r="DV27" s="51">
        <v>9.1999999999999998E-3</v>
      </c>
      <c r="DW27" s="51">
        <v>8.9999999999999993E-3</v>
      </c>
      <c r="DX27" s="51">
        <v>7.4904465198915027E-3</v>
      </c>
      <c r="DY27" s="51">
        <v>7.1631012617896506E-3</v>
      </c>
      <c r="DZ27" s="51">
        <v>8.3808555487894232E-3</v>
      </c>
      <c r="EA27" s="51">
        <v>9.8584007099136173E-3</v>
      </c>
      <c r="EB27" s="51">
        <v>1.0782839615560036E-2</v>
      </c>
      <c r="EC27" s="51">
        <v>1.1169460331585057E-2</v>
      </c>
      <c r="ED27" s="51">
        <v>1.1274716113722105E-2</v>
      </c>
      <c r="EE27" s="81"/>
      <c r="EF27" s="31" t="s">
        <v>11</v>
      </c>
      <c r="EG27" s="32" t="s">
        <v>5</v>
      </c>
      <c r="EH27" s="35"/>
      <c r="EI27" s="35"/>
      <c r="EJ27" s="35"/>
      <c r="EK27" s="35"/>
      <c r="EL27" s="35"/>
      <c r="EM27" s="51">
        <v>9.1999999999999998E-3</v>
      </c>
      <c r="EN27" s="51">
        <v>8.9999999999999993E-3</v>
      </c>
      <c r="EO27" s="51">
        <v>7.4904465198915027E-3</v>
      </c>
      <c r="EP27" s="51">
        <v>7.1639211669340952E-3</v>
      </c>
      <c r="EQ27" s="51">
        <v>8.0202323044347157E-3</v>
      </c>
      <c r="ER27" s="51">
        <v>9.4937829024792642E-3</v>
      </c>
      <c r="ES27" s="51">
        <v>1.0415315005403825E-2</v>
      </c>
      <c r="ET27" s="51">
        <v>1.1044062826679024E-2</v>
      </c>
      <c r="EU27" s="51">
        <v>1.1161727517134734E-2</v>
      </c>
      <c r="EW27" s="31" t="s">
        <v>11</v>
      </c>
      <c r="EX27" s="32" t="s">
        <v>5</v>
      </c>
      <c r="EY27" s="35"/>
      <c r="EZ27" s="35"/>
      <c r="FA27" s="35"/>
      <c r="FB27" s="35"/>
      <c r="FC27" s="35"/>
      <c r="FD27" s="51">
        <v>9.1999999999999998E-3</v>
      </c>
      <c r="FE27" s="51">
        <v>1.0887184911677394E-2</v>
      </c>
      <c r="FF27" s="51">
        <v>6.0371884580143753E-3</v>
      </c>
      <c r="FG27" s="51">
        <v>7.5615782385156649E-3</v>
      </c>
      <c r="FH27" s="51">
        <v>8.6593488407762376E-3</v>
      </c>
      <c r="FI27" s="51">
        <v>1.0028154404922773E-2</v>
      </c>
      <c r="FJ27" s="51">
        <v>1.0771208786489073E-2</v>
      </c>
      <c r="FK27" s="51">
        <v>1.1344572443471757E-2</v>
      </c>
      <c r="FL27" s="51">
        <v>1.1328009013875207E-2</v>
      </c>
      <c r="FN27" s="31" t="s">
        <v>11</v>
      </c>
      <c r="FO27" s="32" t="s">
        <v>5</v>
      </c>
      <c r="FP27" s="35"/>
      <c r="FQ27" s="35"/>
      <c r="FR27" s="35"/>
      <c r="FS27" s="35"/>
      <c r="FT27" s="35"/>
      <c r="FU27" s="51">
        <v>9.1999999999999998E-3</v>
      </c>
      <c r="FV27" s="51">
        <v>1.0882549187032575E-2</v>
      </c>
      <c r="FW27" s="51">
        <v>6.0378311401318996E-3</v>
      </c>
      <c r="FX27" s="51">
        <v>7.5627743198587449E-3</v>
      </c>
      <c r="FY27" s="51">
        <v>8.6598681891303375E-3</v>
      </c>
      <c r="FZ27" s="51">
        <v>1.0028201749959331E-2</v>
      </c>
      <c r="GA27" s="51">
        <v>1.0773108422960531E-2</v>
      </c>
      <c r="GB27" s="51">
        <v>1.1346454874717748E-2</v>
      </c>
      <c r="GC27" s="51">
        <v>1.1471936055952092E-2</v>
      </c>
      <c r="GE27" s="31" t="s">
        <v>36</v>
      </c>
      <c r="GF27" s="32" t="s">
        <v>10</v>
      </c>
      <c r="GG27" s="33"/>
      <c r="GH27" s="33"/>
      <c r="GI27" s="33"/>
      <c r="GJ27" s="33"/>
      <c r="GK27" s="33"/>
      <c r="GL27" s="34">
        <v>4.75</v>
      </c>
      <c r="GM27" s="34">
        <v>4.25</v>
      </c>
      <c r="GN27" s="34">
        <v>6</v>
      </c>
      <c r="GO27" s="34">
        <v>5</v>
      </c>
      <c r="GP27" s="34">
        <v>5</v>
      </c>
      <c r="GQ27" s="34">
        <v>5</v>
      </c>
      <c r="GR27" s="34">
        <v>5</v>
      </c>
      <c r="GS27" s="34">
        <v>5</v>
      </c>
      <c r="GT27" s="34">
        <v>5</v>
      </c>
      <c r="GV27" s="31" t="s">
        <v>36</v>
      </c>
      <c r="GW27" s="32" t="s">
        <v>10</v>
      </c>
      <c r="GX27" s="33"/>
      <c r="GY27" s="33"/>
      <c r="GZ27" s="33"/>
      <c r="HA27" s="33"/>
      <c r="HB27" s="33"/>
      <c r="HC27" s="34">
        <v>4.75</v>
      </c>
      <c r="HD27" s="34">
        <v>4.25</v>
      </c>
      <c r="HE27" s="34">
        <v>6</v>
      </c>
      <c r="HF27" s="34">
        <v>5</v>
      </c>
      <c r="HG27" s="34">
        <v>5</v>
      </c>
      <c r="HH27" s="34">
        <v>5</v>
      </c>
      <c r="HI27" s="34">
        <v>5</v>
      </c>
      <c r="HJ27" s="34">
        <v>5</v>
      </c>
      <c r="HK27" s="34">
        <v>5</v>
      </c>
      <c r="HM27" s="31" t="s">
        <v>36</v>
      </c>
      <c r="HN27" s="32" t="s">
        <v>10</v>
      </c>
      <c r="HO27" s="33"/>
      <c r="HP27" s="33"/>
      <c r="HQ27" s="33"/>
      <c r="HR27" s="33"/>
      <c r="HS27" s="33"/>
      <c r="HT27" s="34">
        <v>4.75</v>
      </c>
      <c r="HU27" s="34">
        <v>4.25</v>
      </c>
      <c r="HV27" s="34">
        <v>6</v>
      </c>
      <c r="HW27" s="34">
        <v>5</v>
      </c>
      <c r="HX27" s="34">
        <v>5</v>
      </c>
      <c r="HY27" s="34">
        <v>5</v>
      </c>
      <c r="HZ27" s="34">
        <v>5</v>
      </c>
      <c r="IA27" s="34">
        <v>5</v>
      </c>
      <c r="IB27" s="34">
        <v>5</v>
      </c>
      <c r="ID27" s="31" t="s">
        <v>36</v>
      </c>
      <c r="IE27" s="32" t="s">
        <v>10</v>
      </c>
      <c r="IF27" s="33"/>
      <c r="IG27" s="33"/>
      <c r="IH27" s="33"/>
      <c r="II27" s="33"/>
      <c r="IJ27" s="33"/>
      <c r="IK27" s="34">
        <v>4.75</v>
      </c>
      <c r="IL27" s="34">
        <v>4.25</v>
      </c>
      <c r="IM27" s="34">
        <v>6</v>
      </c>
      <c r="IN27" s="34">
        <v>5</v>
      </c>
      <c r="IO27" s="34">
        <v>4.5</v>
      </c>
      <c r="IP27" s="34">
        <v>4.5</v>
      </c>
      <c r="IQ27" s="34">
        <v>4.5</v>
      </c>
      <c r="IR27" s="34">
        <v>4.5</v>
      </c>
      <c r="IS27" s="34">
        <v>4.5</v>
      </c>
      <c r="IT27" s="34">
        <v>4.5</v>
      </c>
      <c r="IV27" s="31" t="s">
        <v>36</v>
      </c>
      <c r="IW27" s="32" t="s">
        <v>10</v>
      </c>
      <c r="IX27" s="33"/>
      <c r="IY27" s="33"/>
      <c r="IZ27" s="33"/>
      <c r="JA27" s="33"/>
      <c r="JB27" s="33"/>
      <c r="JC27" s="34">
        <v>4.75</v>
      </c>
      <c r="JD27" s="34">
        <v>4.25</v>
      </c>
      <c r="JE27" s="34">
        <v>6</v>
      </c>
      <c r="JF27" s="34">
        <v>5</v>
      </c>
      <c r="JG27" s="34">
        <v>4.5</v>
      </c>
      <c r="JH27" s="34">
        <v>4.5</v>
      </c>
      <c r="JI27" s="34">
        <v>4.5</v>
      </c>
      <c r="JJ27" s="34">
        <v>4.5</v>
      </c>
      <c r="JK27" s="34">
        <v>4.5</v>
      </c>
      <c r="JL27" s="34">
        <v>4.5</v>
      </c>
      <c r="JN27" s="31" t="s">
        <v>36</v>
      </c>
      <c r="JO27" s="32" t="s">
        <v>10</v>
      </c>
      <c r="JP27" s="33"/>
      <c r="JQ27" s="33"/>
      <c r="JR27" s="33"/>
      <c r="JS27" s="33"/>
      <c r="JT27" s="33"/>
      <c r="JU27" s="34">
        <v>4.75</v>
      </c>
      <c r="JV27" s="34">
        <v>4.25</v>
      </c>
      <c r="JW27" s="34">
        <v>6</v>
      </c>
      <c r="JX27" s="34">
        <v>5</v>
      </c>
      <c r="JY27" s="34">
        <v>4.5</v>
      </c>
      <c r="JZ27" s="34">
        <v>4.5</v>
      </c>
      <c r="KA27" s="34">
        <v>4.5</v>
      </c>
      <c r="KB27" s="34">
        <v>4.5</v>
      </c>
      <c r="KC27" s="34">
        <v>4.5</v>
      </c>
      <c r="KD27" s="34">
        <v>4.5</v>
      </c>
      <c r="KF27" s="31" t="s">
        <v>36</v>
      </c>
      <c r="KG27" s="32" t="s">
        <v>10</v>
      </c>
      <c r="KH27" s="33"/>
      <c r="KI27" s="33"/>
      <c r="KJ27" s="33"/>
      <c r="KK27" s="33"/>
      <c r="KL27" s="33"/>
      <c r="KM27" s="34">
        <v>4.75</v>
      </c>
      <c r="KN27" s="34">
        <v>4.25</v>
      </c>
      <c r="KO27" s="34">
        <v>6</v>
      </c>
      <c r="KP27" s="34">
        <v>5</v>
      </c>
      <c r="KQ27" s="34">
        <v>4.5</v>
      </c>
      <c r="KR27" s="34">
        <v>4.5</v>
      </c>
      <c r="KS27" s="34">
        <v>4.5</v>
      </c>
      <c r="KT27" s="34">
        <v>4.5</v>
      </c>
      <c r="KU27" s="34">
        <v>4.5</v>
      </c>
      <c r="KV27" s="34">
        <v>4.5</v>
      </c>
      <c r="KX27" s="31" t="s">
        <v>36</v>
      </c>
      <c r="KY27" s="32" t="s">
        <v>10</v>
      </c>
      <c r="KZ27" s="33"/>
      <c r="LA27" s="33"/>
      <c r="LB27" s="33"/>
      <c r="LC27" s="33"/>
      <c r="LD27" s="33"/>
      <c r="LE27" s="34">
        <v>4.75</v>
      </c>
      <c r="LF27" s="34">
        <v>4.25</v>
      </c>
      <c r="LG27" s="34">
        <v>6</v>
      </c>
      <c r="LH27" s="34">
        <v>5</v>
      </c>
      <c r="LI27" s="34">
        <v>4.5</v>
      </c>
      <c r="LJ27" s="34">
        <v>4.5</v>
      </c>
      <c r="LK27" s="34">
        <v>4.5</v>
      </c>
      <c r="LL27" s="34">
        <v>4.5</v>
      </c>
      <c r="LM27" s="34">
        <v>4.5</v>
      </c>
      <c r="LN27" s="34">
        <v>4.5</v>
      </c>
      <c r="LP27" s="31" t="s">
        <v>36</v>
      </c>
      <c r="LQ27" s="32" t="s">
        <v>10</v>
      </c>
      <c r="LR27" s="33"/>
      <c r="LS27" s="33"/>
      <c r="LT27" s="33"/>
      <c r="LU27" s="33"/>
      <c r="LV27" s="33"/>
      <c r="LW27" s="34">
        <v>4.75</v>
      </c>
      <c r="LX27" s="34">
        <v>4.25</v>
      </c>
      <c r="LY27" s="34">
        <v>6</v>
      </c>
      <c r="LZ27" s="34">
        <v>5</v>
      </c>
      <c r="MA27" s="34">
        <v>4</v>
      </c>
      <c r="MB27" s="34">
        <v>4</v>
      </c>
      <c r="MC27" s="34">
        <v>4</v>
      </c>
      <c r="MD27" s="34">
        <v>4</v>
      </c>
      <c r="ME27" s="34">
        <v>4</v>
      </c>
      <c r="MF27" s="34">
        <v>4</v>
      </c>
      <c r="MH27" s="31" t="s">
        <v>36</v>
      </c>
      <c r="MI27" s="32" t="s">
        <v>10</v>
      </c>
      <c r="MJ27" s="33"/>
      <c r="MK27" s="33"/>
      <c r="ML27" s="33"/>
      <c r="MM27" s="33"/>
      <c r="MN27" s="33"/>
      <c r="MO27" s="34">
        <v>4.75</v>
      </c>
      <c r="MP27" s="34">
        <v>4.25</v>
      </c>
      <c r="MQ27" s="34">
        <v>6</v>
      </c>
      <c r="MR27" s="34">
        <v>5</v>
      </c>
      <c r="MS27" s="34">
        <v>4.5</v>
      </c>
      <c r="MT27" s="34">
        <v>4.5</v>
      </c>
      <c r="MU27" s="34">
        <v>4.5</v>
      </c>
      <c r="MV27" s="34">
        <v>4.5</v>
      </c>
      <c r="MW27" s="34">
        <v>4.5</v>
      </c>
      <c r="MX27" s="34">
        <v>4.5</v>
      </c>
      <c r="MZ27" s="31" t="s">
        <v>36</v>
      </c>
      <c r="NA27" s="32" t="s">
        <v>10</v>
      </c>
      <c r="NB27" s="33"/>
      <c r="NC27" s="33"/>
      <c r="ND27" s="33"/>
      <c r="NE27" s="33"/>
      <c r="NF27" s="33"/>
      <c r="NG27" s="34">
        <v>4.75</v>
      </c>
      <c r="NH27" s="34">
        <v>4.25</v>
      </c>
      <c r="NI27" s="34">
        <v>6</v>
      </c>
      <c r="NJ27" s="34">
        <v>5</v>
      </c>
      <c r="NK27" s="34">
        <v>4.5</v>
      </c>
      <c r="NL27" s="34">
        <v>4.5</v>
      </c>
      <c r="NM27" s="34">
        <v>4.5</v>
      </c>
      <c r="NN27" s="34">
        <v>4.5</v>
      </c>
      <c r="NO27" s="34">
        <v>4.5</v>
      </c>
      <c r="NP27" s="34">
        <v>4.5</v>
      </c>
      <c r="NR27" s="31" t="s">
        <v>36</v>
      </c>
      <c r="NS27" s="32" t="s">
        <v>10</v>
      </c>
      <c r="NT27" s="33"/>
      <c r="NU27" s="33"/>
      <c r="NV27" s="33"/>
      <c r="NW27" s="33"/>
      <c r="NX27" s="33"/>
      <c r="NY27" s="34">
        <v>4.75</v>
      </c>
      <c r="NZ27" s="34">
        <v>4.25</v>
      </c>
      <c r="OA27" s="34">
        <v>6</v>
      </c>
      <c r="OB27" s="34">
        <v>5</v>
      </c>
      <c r="OC27" s="34">
        <v>4.5</v>
      </c>
      <c r="OD27" s="34">
        <v>4.5</v>
      </c>
      <c r="OE27" s="34">
        <v>4.5</v>
      </c>
      <c r="OF27" s="34">
        <v>4.5</v>
      </c>
      <c r="OG27" s="34">
        <v>4.5</v>
      </c>
      <c r="OH27" s="34">
        <v>4.5</v>
      </c>
      <c r="OJ27" s="31" t="s">
        <v>36</v>
      </c>
      <c r="OK27" s="32" t="s">
        <v>10</v>
      </c>
      <c r="OL27" s="33"/>
      <c r="OM27" s="33"/>
      <c r="ON27" s="33"/>
      <c r="OO27" s="33"/>
      <c r="OP27" s="33"/>
      <c r="OQ27" s="34">
        <v>4.75</v>
      </c>
      <c r="OR27" s="34">
        <v>4.25</v>
      </c>
      <c r="OS27" s="34">
        <v>6</v>
      </c>
      <c r="OT27" s="34">
        <v>5</v>
      </c>
      <c r="OU27" s="34">
        <v>4.5</v>
      </c>
      <c r="OV27" s="34">
        <v>4.5</v>
      </c>
      <c r="OW27" s="34">
        <v>4.5</v>
      </c>
      <c r="OX27" s="34">
        <v>4.5</v>
      </c>
      <c r="OY27" s="34">
        <v>4.5</v>
      </c>
      <c r="OZ27" s="34">
        <v>4.5</v>
      </c>
      <c r="PB27" s="31" t="s">
        <v>36</v>
      </c>
      <c r="PC27" s="32" t="s">
        <v>10</v>
      </c>
      <c r="PD27" s="33"/>
      <c r="PE27" s="33"/>
      <c r="PF27" s="33"/>
      <c r="PG27" s="33"/>
      <c r="PH27" s="33"/>
      <c r="PI27" s="34">
        <v>4.75</v>
      </c>
      <c r="PJ27" s="34">
        <v>4.25</v>
      </c>
      <c r="PK27" s="34">
        <v>6</v>
      </c>
      <c r="PL27" s="34">
        <v>5</v>
      </c>
      <c r="PM27" s="34">
        <v>4.5</v>
      </c>
      <c r="PN27" s="34">
        <v>4.5</v>
      </c>
      <c r="PO27" s="34">
        <v>4.5</v>
      </c>
      <c r="PP27" s="34">
        <v>4.5</v>
      </c>
      <c r="PQ27" s="34">
        <v>4.5</v>
      </c>
      <c r="PR27" s="34">
        <v>4.5</v>
      </c>
      <c r="PT27" s="146" t="s">
        <v>36</v>
      </c>
      <c r="PU27" s="147" t="s">
        <v>10</v>
      </c>
      <c r="PV27" s="148"/>
      <c r="PW27" s="148"/>
      <c r="PX27" s="148"/>
      <c r="PY27" s="148"/>
      <c r="PZ27" s="148"/>
      <c r="QA27" s="149">
        <v>4.75</v>
      </c>
      <c r="QB27" s="149">
        <v>4.25</v>
      </c>
      <c r="QC27" s="149">
        <v>6</v>
      </c>
      <c r="QD27" s="149">
        <v>5</v>
      </c>
      <c r="QE27" s="149">
        <v>4</v>
      </c>
      <c r="QF27" s="149">
        <v>4</v>
      </c>
      <c r="QG27" s="149">
        <v>4</v>
      </c>
      <c r="QH27" s="149">
        <v>4</v>
      </c>
      <c r="QI27" s="149">
        <v>4</v>
      </c>
      <c r="QJ27" s="149">
        <v>4</v>
      </c>
      <c r="QL27" s="31" t="s">
        <v>36</v>
      </c>
      <c r="QM27" s="32" t="s">
        <v>10</v>
      </c>
      <c r="QN27" s="33"/>
      <c r="QO27" s="33"/>
      <c r="QP27" s="33"/>
      <c r="QQ27" s="33"/>
      <c r="QR27" s="33"/>
      <c r="QS27" s="34">
        <v>4.75</v>
      </c>
      <c r="QT27" s="34">
        <v>4.25</v>
      </c>
      <c r="QU27" s="34">
        <v>6</v>
      </c>
      <c r="QV27" s="34">
        <v>5</v>
      </c>
      <c r="QW27" s="34">
        <v>3.75</v>
      </c>
      <c r="QX27" s="34">
        <v>3.75</v>
      </c>
      <c r="QY27" s="34">
        <v>3.75</v>
      </c>
      <c r="QZ27" s="34">
        <v>3.75</v>
      </c>
      <c r="RA27" s="34">
        <v>3.75</v>
      </c>
      <c r="RB27" s="34">
        <v>3.75</v>
      </c>
      <c r="RD27" s="31" t="s">
        <v>36</v>
      </c>
      <c r="RE27" s="32" t="s">
        <v>10</v>
      </c>
      <c r="RF27" s="33"/>
      <c r="RG27" s="33"/>
      <c r="RH27" s="33"/>
      <c r="RI27" s="33"/>
      <c r="RJ27" s="33"/>
      <c r="RK27" s="34">
        <v>4.75</v>
      </c>
      <c r="RL27" s="34">
        <v>4.25</v>
      </c>
      <c r="RM27" s="34">
        <v>6</v>
      </c>
      <c r="RN27" s="34">
        <v>5</v>
      </c>
      <c r="RO27" s="34">
        <v>4.5</v>
      </c>
      <c r="RP27" s="34">
        <v>4.5</v>
      </c>
      <c r="RQ27" s="34">
        <v>4.5</v>
      </c>
      <c r="RR27" s="34">
        <v>4.5</v>
      </c>
      <c r="RS27" s="34">
        <v>4.5</v>
      </c>
      <c r="RT27" s="34">
        <v>4.5</v>
      </c>
      <c r="RV27" s="31" t="s">
        <v>36</v>
      </c>
      <c r="RW27" s="32" t="s">
        <v>10</v>
      </c>
      <c r="RX27" s="33"/>
      <c r="RY27" s="33"/>
      <c r="RZ27" s="33"/>
      <c r="SA27" s="33"/>
      <c r="SB27" s="33"/>
      <c r="SC27" s="34">
        <v>4.75</v>
      </c>
      <c r="SD27" s="34">
        <v>4.25</v>
      </c>
      <c r="SE27" s="34">
        <v>6</v>
      </c>
      <c r="SF27" s="34">
        <v>5</v>
      </c>
      <c r="SG27" s="34">
        <v>4.5</v>
      </c>
      <c r="SH27" s="34">
        <v>4.5</v>
      </c>
      <c r="SI27" s="34">
        <v>4.5</v>
      </c>
      <c r="SJ27" s="34">
        <v>4.5</v>
      </c>
      <c r="SK27" s="34">
        <v>4.5</v>
      </c>
      <c r="SL27" s="34">
        <v>4.5</v>
      </c>
      <c r="SN27" s="31" t="s">
        <v>36</v>
      </c>
      <c r="SO27" s="32" t="s">
        <v>10</v>
      </c>
      <c r="SP27" s="33"/>
      <c r="SQ27" s="33"/>
      <c r="SR27" s="33"/>
      <c r="SS27" s="33"/>
      <c r="ST27" s="33"/>
      <c r="SU27" s="34">
        <v>4.75</v>
      </c>
      <c r="SV27" s="34">
        <v>4.25</v>
      </c>
      <c r="SW27" s="34">
        <v>6</v>
      </c>
      <c r="SX27" s="34">
        <v>5</v>
      </c>
      <c r="SY27" s="34">
        <v>3.75</v>
      </c>
      <c r="SZ27" s="34">
        <v>3.5</v>
      </c>
      <c r="TA27" s="34">
        <v>3.5</v>
      </c>
      <c r="TB27" s="34">
        <v>3.5</v>
      </c>
      <c r="TC27" s="34">
        <v>3.5</v>
      </c>
      <c r="TD27" s="34">
        <v>3.5</v>
      </c>
      <c r="TF27" s="31" t="s">
        <v>36</v>
      </c>
      <c r="TG27" s="32" t="s">
        <v>10</v>
      </c>
      <c r="TH27" s="33"/>
      <c r="TI27" s="33"/>
      <c r="TJ27" s="33"/>
      <c r="TK27" s="33"/>
      <c r="TL27" s="33"/>
      <c r="TM27" s="34">
        <v>4.75</v>
      </c>
      <c r="TN27" s="34">
        <v>4.25</v>
      </c>
      <c r="TO27" s="34">
        <v>6</v>
      </c>
      <c r="TP27" s="34">
        <v>5</v>
      </c>
      <c r="TQ27" s="34">
        <v>3.75</v>
      </c>
      <c r="TR27" s="34">
        <v>3.5</v>
      </c>
      <c r="TS27" s="34">
        <v>3.5</v>
      </c>
      <c r="TT27" s="34">
        <v>3.5</v>
      </c>
      <c r="TU27" s="34">
        <v>3.5</v>
      </c>
      <c r="TV27" s="34">
        <v>3.5</v>
      </c>
      <c r="TX27" s="31" t="s">
        <v>36</v>
      </c>
      <c r="TY27" s="32" t="s">
        <v>10</v>
      </c>
      <c r="TZ27" s="33"/>
      <c r="UA27" s="33"/>
      <c r="UB27" s="33"/>
      <c r="UC27" s="33"/>
      <c r="UD27" s="33"/>
      <c r="UE27" s="34">
        <v>4.75</v>
      </c>
      <c r="UF27" s="34">
        <v>4.25</v>
      </c>
      <c r="UG27" s="34">
        <v>6</v>
      </c>
      <c r="UH27" s="34">
        <v>5</v>
      </c>
      <c r="UI27" s="34">
        <v>3.75</v>
      </c>
      <c r="UJ27" s="34">
        <v>3.5</v>
      </c>
      <c r="UK27" s="34">
        <v>3.5</v>
      </c>
      <c r="UL27" s="34">
        <v>3.5</v>
      </c>
      <c r="UM27" s="34">
        <v>3.5</v>
      </c>
      <c r="UN27" s="34">
        <v>3.5</v>
      </c>
      <c r="UO27" s="34">
        <v>3.5</v>
      </c>
      <c r="UQ27" s="31" t="s">
        <v>36</v>
      </c>
      <c r="UR27" s="32" t="s">
        <v>10</v>
      </c>
      <c r="US27" s="33"/>
      <c r="UT27" s="33"/>
      <c r="UU27" s="33"/>
      <c r="UV27" s="33"/>
      <c r="UW27" s="33"/>
      <c r="UX27" s="34">
        <v>4.75</v>
      </c>
      <c r="UY27" s="34">
        <v>4.25</v>
      </c>
      <c r="UZ27" s="34">
        <v>6</v>
      </c>
      <c r="VA27" s="34">
        <v>5</v>
      </c>
      <c r="VB27" s="34">
        <v>3.75</v>
      </c>
      <c r="VC27" s="34">
        <v>3.5</v>
      </c>
      <c r="VD27" s="34">
        <v>3.5</v>
      </c>
      <c r="VE27" s="34">
        <v>3.5</v>
      </c>
      <c r="VF27" s="34">
        <v>3.5</v>
      </c>
      <c r="VG27" s="34">
        <v>3.5</v>
      </c>
      <c r="VH27" s="34">
        <v>3.5</v>
      </c>
      <c r="VJ27" s="199" t="s">
        <v>36</v>
      </c>
      <c r="VK27" s="200" t="s">
        <v>10</v>
      </c>
      <c r="VL27" s="33"/>
      <c r="VM27" s="33"/>
      <c r="VN27" s="33"/>
      <c r="VO27" s="33"/>
      <c r="VP27" s="33"/>
      <c r="VQ27" s="34">
        <v>4.75</v>
      </c>
      <c r="VR27" s="34">
        <v>4.25</v>
      </c>
      <c r="VS27" s="34">
        <v>6</v>
      </c>
      <c r="VT27" s="34">
        <v>5</v>
      </c>
      <c r="VU27" s="34">
        <v>3.75</v>
      </c>
      <c r="VV27" s="34">
        <v>3.5</v>
      </c>
      <c r="VW27" s="34">
        <v>3.5</v>
      </c>
      <c r="VX27" s="34">
        <v>3.5</v>
      </c>
      <c r="VY27" s="34">
        <v>3.5</v>
      </c>
      <c r="VZ27" s="34">
        <v>3.5</v>
      </c>
      <c r="WA27" s="34">
        <v>3.5</v>
      </c>
      <c r="WC27" s="199" t="s">
        <v>36</v>
      </c>
      <c r="WD27" s="200" t="s">
        <v>10</v>
      </c>
      <c r="WE27" s="33"/>
      <c r="WF27" s="33"/>
      <c r="WG27" s="33"/>
      <c r="WH27" s="33"/>
      <c r="WI27" s="33"/>
      <c r="WJ27" s="34">
        <v>4.75</v>
      </c>
      <c r="WK27" s="34">
        <v>4.25</v>
      </c>
      <c r="WL27" s="34">
        <v>6</v>
      </c>
      <c r="WM27" s="34">
        <v>5</v>
      </c>
      <c r="WN27" s="34">
        <v>3.75</v>
      </c>
      <c r="WO27" s="34">
        <v>3.5</v>
      </c>
      <c r="WP27" s="34">
        <v>3.5</v>
      </c>
      <c r="WQ27" s="34">
        <v>3.5</v>
      </c>
      <c r="WR27" s="34">
        <v>3.5</v>
      </c>
      <c r="WS27" s="34">
        <v>3.5</v>
      </c>
      <c r="WT27" s="34">
        <v>3.5</v>
      </c>
      <c r="WU27" s="89"/>
      <c r="XB27" s="199" t="s">
        <v>36</v>
      </c>
      <c r="XC27" s="200" t="s">
        <v>10</v>
      </c>
      <c r="XD27" s="33"/>
      <c r="XE27" s="33"/>
      <c r="XF27" s="33"/>
      <c r="XG27" s="33"/>
      <c r="XH27" s="33"/>
      <c r="XI27" s="34">
        <v>4.75</v>
      </c>
      <c r="XJ27" s="34">
        <v>4.25</v>
      </c>
      <c r="XK27" s="34">
        <v>6</v>
      </c>
      <c r="XL27" s="34">
        <v>5</v>
      </c>
      <c r="XM27" s="34">
        <v>3.75</v>
      </c>
      <c r="XN27" s="34">
        <v>3.5</v>
      </c>
      <c r="XO27" s="34">
        <v>3.5</v>
      </c>
      <c r="XP27" s="34">
        <v>3.5</v>
      </c>
      <c r="XQ27" s="34">
        <v>3.5</v>
      </c>
      <c r="XR27" s="34">
        <v>3.5</v>
      </c>
      <c r="XS27" s="34">
        <v>3.5</v>
      </c>
      <c r="XU27" s="199" t="s">
        <v>36</v>
      </c>
      <c r="XV27" s="200" t="s">
        <v>10</v>
      </c>
      <c r="XW27" s="33"/>
      <c r="XX27" s="33"/>
      <c r="XY27" s="33"/>
      <c r="XZ27" s="33"/>
      <c r="YA27" s="33"/>
      <c r="YB27" s="34">
        <v>4.75</v>
      </c>
      <c r="YC27" s="34">
        <v>4.25</v>
      </c>
      <c r="YD27" s="34">
        <v>6</v>
      </c>
      <c r="YE27" s="34">
        <v>5</v>
      </c>
      <c r="YF27" s="34">
        <v>3.75</v>
      </c>
      <c r="YG27" s="34">
        <v>3.5</v>
      </c>
      <c r="YH27" s="34">
        <v>3.5</v>
      </c>
      <c r="YI27" s="34">
        <v>3.5</v>
      </c>
      <c r="YJ27" s="34">
        <v>3.5</v>
      </c>
      <c r="YK27" s="34">
        <v>3.5</v>
      </c>
      <c r="YL27" s="34">
        <v>3.5</v>
      </c>
      <c r="YN27" s="199" t="s">
        <v>36</v>
      </c>
      <c r="YO27" s="200" t="s">
        <v>10</v>
      </c>
      <c r="YP27" s="33"/>
      <c r="YQ27" s="33"/>
      <c r="YR27" s="33"/>
      <c r="YS27" s="33"/>
      <c r="YT27" s="33"/>
      <c r="YU27" s="34">
        <v>4.75</v>
      </c>
      <c r="YV27" s="34">
        <v>4.25</v>
      </c>
      <c r="YW27" s="34">
        <v>6</v>
      </c>
      <c r="YX27" s="34">
        <v>5</v>
      </c>
      <c r="YY27" s="34">
        <v>3.75</v>
      </c>
      <c r="YZ27" s="34">
        <v>3.5</v>
      </c>
      <c r="ZA27" s="34">
        <v>3.5</v>
      </c>
      <c r="ZB27" s="34">
        <v>3.5</v>
      </c>
      <c r="ZC27" s="34">
        <v>3.5</v>
      </c>
      <c r="ZD27" s="34">
        <v>3.5</v>
      </c>
      <c r="ZE27" s="34">
        <v>3.5</v>
      </c>
      <c r="ZK27" s="199" t="s">
        <v>36</v>
      </c>
      <c r="ZL27" s="200" t="s">
        <v>10</v>
      </c>
      <c r="ZM27" s="33"/>
      <c r="ZN27" s="33"/>
      <c r="ZO27" s="33"/>
      <c r="ZP27" s="33"/>
      <c r="ZQ27" s="33"/>
      <c r="ZR27" s="34">
        <v>4.75</v>
      </c>
      <c r="ZS27" s="34">
        <v>4.25</v>
      </c>
      <c r="ZT27" s="34">
        <v>6</v>
      </c>
      <c r="ZU27" s="34">
        <v>5</v>
      </c>
      <c r="ZV27" s="34">
        <v>3.75</v>
      </c>
      <c r="ZW27" s="34">
        <v>3.5</v>
      </c>
      <c r="ZX27" s="34">
        <v>3.5</v>
      </c>
      <c r="ZY27" s="34">
        <v>3.5</v>
      </c>
      <c r="ZZ27" s="34">
        <v>3.5</v>
      </c>
      <c r="AAA27" s="34">
        <v>3.5</v>
      </c>
      <c r="AAB27" s="34">
        <v>3.5</v>
      </c>
      <c r="AAD27" s="232"/>
      <c r="AAJ27" s="199" t="s">
        <v>36</v>
      </c>
      <c r="AAK27" s="200" t="s">
        <v>10</v>
      </c>
      <c r="AAL27" s="33"/>
      <c r="AAM27" s="33"/>
      <c r="AAN27" s="33"/>
      <c r="AAO27" s="33"/>
      <c r="AAP27" s="33"/>
      <c r="AAQ27" s="34">
        <v>4.75</v>
      </c>
      <c r="AAR27" s="34">
        <v>4.25</v>
      </c>
      <c r="AAS27" s="34">
        <v>6</v>
      </c>
      <c r="AAT27" s="34">
        <v>5</v>
      </c>
      <c r="AAU27" s="34">
        <v>3.75</v>
      </c>
      <c r="AAV27" s="34">
        <v>3.5</v>
      </c>
      <c r="AAW27" s="34">
        <v>3.5</v>
      </c>
      <c r="AAX27" s="34">
        <v>3.5</v>
      </c>
      <c r="AAY27" s="34">
        <v>3.5</v>
      </c>
      <c r="AAZ27" s="34">
        <v>3.5</v>
      </c>
      <c r="ABA27" s="34">
        <v>3.5</v>
      </c>
      <c r="ABC27" s="232"/>
      <c r="ABN27" s="199" t="s">
        <v>36</v>
      </c>
      <c r="ABO27" s="200" t="s">
        <v>10</v>
      </c>
      <c r="ABP27" s="33"/>
      <c r="ABQ27" s="33"/>
      <c r="ABR27" s="33"/>
      <c r="ABS27" s="33"/>
      <c r="ABT27" s="33"/>
      <c r="ABU27" s="34">
        <v>4.75</v>
      </c>
      <c r="ABV27" s="34">
        <v>4.25</v>
      </c>
      <c r="ABW27" s="34">
        <v>6</v>
      </c>
      <c r="ABX27" s="34">
        <v>5</v>
      </c>
      <c r="ABY27" s="34">
        <v>3.75</v>
      </c>
      <c r="ABZ27" s="34">
        <v>3.5</v>
      </c>
      <c r="ACA27" s="34">
        <v>3.5</v>
      </c>
      <c r="ACB27" s="34">
        <v>3.5</v>
      </c>
      <c r="ACC27" s="34">
        <v>3.5</v>
      </c>
      <c r="ACD27" s="34">
        <v>3.5</v>
      </c>
      <c r="ACE27" s="34">
        <v>3.5</v>
      </c>
      <c r="ACG27" s="199" t="s">
        <v>36</v>
      </c>
      <c r="ACH27" s="200" t="s">
        <v>10</v>
      </c>
      <c r="ACI27" s="33"/>
      <c r="ACJ27" s="33"/>
      <c r="ACK27" s="33"/>
      <c r="ACL27" s="33"/>
      <c r="ACM27" s="33"/>
      <c r="ACN27" s="34">
        <v>4.75</v>
      </c>
      <c r="ACO27" s="34">
        <v>4.25</v>
      </c>
      <c r="ACP27" s="34">
        <v>6</v>
      </c>
      <c r="ACQ27" s="34">
        <v>5</v>
      </c>
      <c r="ACR27" s="34">
        <v>3.75</v>
      </c>
      <c r="ACS27" s="34">
        <v>3.5</v>
      </c>
      <c r="ACT27" s="34">
        <v>3.5</v>
      </c>
      <c r="ACU27" s="34">
        <v>3.5</v>
      </c>
      <c r="ACV27" s="34">
        <v>3.5</v>
      </c>
      <c r="ACW27" s="34">
        <v>3.5</v>
      </c>
      <c r="ACX27" s="34">
        <v>3.5</v>
      </c>
    </row>
    <row r="28" spans="1:778" ht="17.399999999999999" x14ac:dyDescent="0.3">
      <c r="A28" s="19"/>
      <c r="B28" s="20"/>
      <c r="C28" s="37"/>
      <c r="D28" s="37"/>
      <c r="E28" s="37"/>
      <c r="F28" s="37"/>
      <c r="G28" s="37"/>
      <c r="H28" s="40"/>
      <c r="I28" s="54"/>
      <c r="J28" s="54"/>
      <c r="K28" s="54"/>
      <c r="L28" s="52"/>
      <c r="M28" s="52"/>
      <c r="N28" s="52"/>
      <c r="O28" s="52"/>
      <c r="Q28" s="19"/>
      <c r="R28" s="20"/>
      <c r="S28" s="37"/>
      <c r="T28" s="37"/>
      <c r="U28" s="37"/>
      <c r="V28" s="37"/>
      <c r="W28" s="37"/>
      <c r="X28" s="40"/>
      <c r="Y28" s="54"/>
      <c r="Z28" s="54"/>
      <c r="AA28" s="54"/>
      <c r="AB28" s="52"/>
      <c r="AC28" s="52"/>
      <c r="AD28" s="52"/>
      <c r="AE28" s="52"/>
      <c r="AF28" s="52"/>
      <c r="AH28" s="19"/>
      <c r="AI28" s="20"/>
      <c r="AJ28" s="37"/>
      <c r="AK28" s="37"/>
      <c r="AL28" s="37"/>
      <c r="AM28" s="37"/>
      <c r="AN28" s="37"/>
      <c r="AO28" s="40"/>
      <c r="AP28" s="54"/>
      <c r="AQ28" s="54"/>
      <c r="AR28" s="40"/>
      <c r="AS28" s="52"/>
      <c r="AT28" s="52"/>
      <c r="AU28" s="52"/>
      <c r="AV28" s="52"/>
      <c r="AW28" s="52"/>
      <c r="AY28" s="55" t="s">
        <v>31</v>
      </c>
      <c r="AZ28" s="32" t="s">
        <v>32</v>
      </c>
      <c r="BA28" s="35"/>
      <c r="BB28" s="35"/>
      <c r="BC28" s="35"/>
      <c r="BD28" s="35"/>
      <c r="BE28" s="35"/>
      <c r="BF28" s="51"/>
      <c r="BG28" s="36">
        <v>8.6999999999999993</v>
      </c>
      <c r="BH28" s="36">
        <v>8.7899999999999991</v>
      </c>
      <c r="BI28" s="36">
        <v>8.879999999999999</v>
      </c>
      <c r="BJ28" s="36">
        <v>8.9699999999999989</v>
      </c>
      <c r="BK28" s="36">
        <v>9.0599999999999987</v>
      </c>
      <c r="BL28" s="36">
        <v>9.1499999999999986</v>
      </c>
      <c r="BM28" s="36">
        <v>9.2399999999999984</v>
      </c>
      <c r="BN28" s="36">
        <v>9.33</v>
      </c>
      <c r="BP28" s="55" t="s">
        <v>31</v>
      </c>
      <c r="BQ28" s="32" t="s">
        <v>32</v>
      </c>
      <c r="BR28" s="35"/>
      <c r="BS28" s="35"/>
      <c r="BT28" s="35"/>
      <c r="BU28" s="35"/>
      <c r="BV28" s="35"/>
      <c r="BW28" s="51"/>
      <c r="BX28" s="36">
        <v>8.6999999999999993</v>
      </c>
      <c r="BY28" s="36">
        <v>8.68</v>
      </c>
      <c r="BZ28" s="36">
        <v>8.82</v>
      </c>
      <c r="CA28" s="36">
        <v>8.93</v>
      </c>
      <c r="CB28" s="36">
        <v>9.01</v>
      </c>
      <c r="CC28" s="36">
        <v>9.07</v>
      </c>
      <c r="CD28" s="36">
        <v>9.1199999999999992</v>
      </c>
      <c r="CE28" s="36">
        <v>9.16</v>
      </c>
      <c r="CG28" s="31" t="s">
        <v>28</v>
      </c>
      <c r="CH28" s="32" t="s">
        <v>29</v>
      </c>
      <c r="CI28" s="35"/>
      <c r="CJ28" s="35"/>
      <c r="CK28" s="35"/>
      <c r="CL28" s="35"/>
      <c r="CM28" s="35"/>
      <c r="CN28" s="36">
        <v>32.57</v>
      </c>
      <c r="CO28" s="36">
        <v>32.166824015545266</v>
      </c>
      <c r="CP28" s="36">
        <v>32.287467540929192</v>
      </c>
      <c r="CQ28" s="36">
        <v>32.235538342142831</v>
      </c>
      <c r="CR28" s="36">
        <v>32.65992394659299</v>
      </c>
      <c r="CS28" s="36">
        <v>33.708480347529751</v>
      </c>
      <c r="CT28" s="36">
        <v>34.171357219509403</v>
      </c>
      <c r="CU28" s="36">
        <v>34.677933171772096</v>
      </c>
      <c r="CV28" s="36">
        <v>35.201672716680896</v>
      </c>
      <c r="CX28" s="31" t="s">
        <v>28</v>
      </c>
      <c r="CY28" s="32" t="s">
        <v>29</v>
      </c>
      <c r="CZ28" s="35"/>
      <c r="DA28" s="35"/>
      <c r="DB28" s="35"/>
      <c r="DC28" s="35"/>
      <c r="DD28" s="35"/>
      <c r="DE28" s="36">
        <v>32.57</v>
      </c>
      <c r="DF28" s="36">
        <v>32.166824015545266</v>
      </c>
      <c r="DG28" s="36">
        <v>32.287467540929192</v>
      </c>
      <c r="DH28" s="36">
        <v>32.919446004062422</v>
      </c>
      <c r="DI28" s="36">
        <v>33.264867207662768</v>
      </c>
      <c r="DJ28" s="36">
        <v>33.695501934997942</v>
      </c>
      <c r="DK28" s="36">
        <v>34.181597038688118</v>
      </c>
      <c r="DL28" s="36">
        <v>34.670945340754592</v>
      </c>
      <c r="DM28" s="36">
        <v>35.162592815694225</v>
      </c>
      <c r="DO28" s="31" t="s">
        <v>28</v>
      </c>
      <c r="DP28" s="32" t="s">
        <v>29</v>
      </c>
      <c r="DQ28" s="35"/>
      <c r="DR28" s="35"/>
      <c r="DS28" s="35"/>
      <c r="DT28" s="35"/>
      <c r="DU28" s="35"/>
      <c r="DV28" s="36">
        <v>32.57</v>
      </c>
      <c r="DW28" s="36">
        <v>32.166824015545266</v>
      </c>
      <c r="DX28" s="36">
        <v>32.287467540929192</v>
      </c>
      <c r="DY28" s="36">
        <v>32.592837773168199</v>
      </c>
      <c r="DZ28" s="36">
        <v>33.319733554640656</v>
      </c>
      <c r="EA28" s="36">
        <v>33.614776998829932</v>
      </c>
      <c r="EB28" s="36">
        <v>33.958266091164276</v>
      </c>
      <c r="EC28" s="36">
        <v>34.379600699939935</v>
      </c>
      <c r="ED28" s="36">
        <v>34.814585469242395</v>
      </c>
      <c r="EF28" s="31" t="s">
        <v>28</v>
      </c>
      <c r="EG28" s="32" t="s">
        <v>29</v>
      </c>
      <c r="EH28" s="35"/>
      <c r="EI28" s="35"/>
      <c r="EJ28" s="35"/>
      <c r="EK28" s="35"/>
      <c r="EL28" s="35"/>
      <c r="EM28" s="36">
        <v>32.57</v>
      </c>
      <c r="EN28" s="36">
        <v>32.166824015545266</v>
      </c>
      <c r="EO28" s="36">
        <v>32.287467540929192</v>
      </c>
      <c r="EP28" s="36">
        <v>32.599356632363943</v>
      </c>
      <c r="EQ28" s="36">
        <v>33.321845143770418</v>
      </c>
      <c r="ER28" s="36">
        <v>33.626067707852449</v>
      </c>
      <c r="ES28" s="36">
        <v>33.981761817017421</v>
      </c>
      <c r="ET28" s="36">
        <v>34.387041038635033</v>
      </c>
      <c r="EU28" s="36">
        <v>34.818700252796354</v>
      </c>
      <c r="EW28" s="31" t="s">
        <v>28</v>
      </c>
      <c r="EX28" s="32" t="s">
        <v>29</v>
      </c>
      <c r="EY28" s="35"/>
      <c r="EZ28" s="35"/>
      <c r="FA28" s="35"/>
      <c r="FB28" s="35"/>
      <c r="FC28" s="35"/>
      <c r="FD28" s="36">
        <v>32.57</v>
      </c>
      <c r="FE28" s="36">
        <v>32.166824015545266</v>
      </c>
      <c r="FF28" s="36">
        <v>32.287467540929192</v>
      </c>
      <c r="FG28" s="36">
        <v>32.416673515880461</v>
      </c>
      <c r="FH28" s="36">
        <v>33.128093529491665</v>
      </c>
      <c r="FI28" s="36">
        <v>33.476262096218143</v>
      </c>
      <c r="FJ28" s="36">
        <v>33.859411425127419</v>
      </c>
      <c r="FK28" s="36">
        <v>34.27513485045673</v>
      </c>
      <c r="FL28" s="36">
        <v>34.71330665078132</v>
      </c>
      <c r="FN28" s="31" t="s">
        <v>28</v>
      </c>
      <c r="FO28" s="32" t="s">
        <v>29</v>
      </c>
      <c r="FP28" s="35"/>
      <c r="FQ28" s="35"/>
      <c r="FR28" s="35"/>
      <c r="FS28" s="35"/>
      <c r="FT28" s="35"/>
      <c r="FU28" s="36">
        <v>32.57</v>
      </c>
      <c r="FV28" s="36">
        <v>32.166824015545266</v>
      </c>
      <c r="FW28" s="36">
        <v>32.287467540929192</v>
      </c>
      <c r="FX28" s="36">
        <v>32.416673515880461</v>
      </c>
      <c r="FY28" s="36">
        <v>33.128093529491665</v>
      </c>
      <c r="FZ28" s="36">
        <v>33.47644011690258</v>
      </c>
      <c r="GA28" s="36">
        <v>33.858761352755259</v>
      </c>
      <c r="GB28" s="36">
        <v>34.274369244143571</v>
      </c>
      <c r="GC28" s="36">
        <v>34.687349672057067</v>
      </c>
      <c r="GE28" s="31" t="s">
        <v>11</v>
      </c>
      <c r="GF28" s="32" t="s">
        <v>5</v>
      </c>
      <c r="GG28" s="35"/>
      <c r="GH28" s="35"/>
      <c r="GI28" s="35"/>
      <c r="GJ28" s="35"/>
      <c r="GK28" s="35"/>
      <c r="GL28" s="51">
        <v>9.1999999999999998E-3</v>
      </c>
      <c r="GM28" s="51">
        <v>1.0882549187032575E-2</v>
      </c>
      <c r="GN28" s="51">
        <v>6.0378311401318996E-3</v>
      </c>
      <c r="GO28" s="51">
        <v>7.5627743198587449E-3</v>
      </c>
      <c r="GP28" s="51">
        <v>8.6598681891303375E-3</v>
      </c>
      <c r="GQ28" s="51">
        <v>1.0028220497970253E-2</v>
      </c>
      <c r="GR28" s="51">
        <v>1.086889130387414E-2</v>
      </c>
      <c r="GS28" s="51">
        <v>1.1434899790986108E-2</v>
      </c>
      <c r="GT28" s="51">
        <v>1.1513738769868054E-2</v>
      </c>
      <c r="GV28" s="31" t="s">
        <v>11</v>
      </c>
      <c r="GW28" s="32" t="s">
        <v>5</v>
      </c>
      <c r="GX28" s="35"/>
      <c r="GY28" s="35"/>
      <c r="GZ28" s="35"/>
      <c r="HA28" s="35"/>
      <c r="HB28" s="35"/>
      <c r="HC28" s="51">
        <v>9.1999999999999998E-3</v>
      </c>
      <c r="HD28" s="51">
        <v>1.0882549187032575E-2</v>
      </c>
      <c r="HE28" s="51">
        <v>6.059239003103789E-3</v>
      </c>
      <c r="HF28" s="51">
        <v>7.4371763990170869E-3</v>
      </c>
      <c r="HG28" s="51">
        <v>8.509514766921189E-3</v>
      </c>
      <c r="HH28" s="51">
        <v>1.0854526264066688E-2</v>
      </c>
      <c r="HI28" s="51">
        <v>1.1320049893293493E-2</v>
      </c>
      <c r="HJ28" s="51">
        <v>1.1623766859201412E-2</v>
      </c>
      <c r="HK28" s="51">
        <v>1.1827456299149608E-2</v>
      </c>
      <c r="HM28" s="31" t="s">
        <v>11</v>
      </c>
      <c r="HN28" s="32" t="s">
        <v>5</v>
      </c>
      <c r="HO28" s="35"/>
      <c r="HP28" s="35"/>
      <c r="HQ28" s="35"/>
      <c r="HR28" s="35"/>
      <c r="HS28" s="35"/>
      <c r="HT28" s="51">
        <v>9.1999999999999998E-3</v>
      </c>
      <c r="HU28" s="51">
        <v>1.0882549187032575E-2</v>
      </c>
      <c r="HV28" s="51">
        <v>6.059239003103789E-3</v>
      </c>
      <c r="HW28" s="51">
        <v>7.4371763990170869E-3</v>
      </c>
      <c r="HX28" s="51">
        <v>8.2433283399496737E-3</v>
      </c>
      <c r="HY28" s="51">
        <v>1.0954379224617172E-2</v>
      </c>
      <c r="HZ28" s="51">
        <v>1.1302230788097445E-2</v>
      </c>
      <c r="IA28" s="51">
        <v>1.1599999999999999E-2</v>
      </c>
      <c r="IB28" s="51">
        <v>1.177437141150306E-2</v>
      </c>
      <c r="ID28" s="31" t="s">
        <v>11</v>
      </c>
      <c r="IE28" s="32" t="s">
        <v>5</v>
      </c>
      <c r="IF28" s="35"/>
      <c r="IG28" s="35"/>
      <c r="IH28" s="35"/>
      <c r="II28" s="35"/>
      <c r="IJ28" s="35"/>
      <c r="IK28" s="51">
        <v>9.1999999999999998E-3</v>
      </c>
      <c r="IL28" s="51">
        <v>1.0882549187032575E-2</v>
      </c>
      <c r="IM28" s="51">
        <v>6.059239003103789E-3</v>
      </c>
      <c r="IN28" s="51">
        <v>4.9724789060403563E-3</v>
      </c>
      <c r="IO28" s="51">
        <v>-2.1783185598583499E-2</v>
      </c>
      <c r="IP28" s="51">
        <v>2.9314035883525769E-2</v>
      </c>
      <c r="IQ28" s="51">
        <v>1.375138487919414E-2</v>
      </c>
      <c r="IR28" s="51">
        <v>1.3951477134204859E-2</v>
      </c>
      <c r="IS28" s="51">
        <v>1.372417223851663E-2</v>
      </c>
      <c r="IT28" s="51">
        <v>1.3587069223701231E-2</v>
      </c>
      <c r="IV28" s="31" t="s">
        <v>11</v>
      </c>
      <c r="IW28" s="32" t="s">
        <v>5</v>
      </c>
      <c r="IX28" s="35"/>
      <c r="IY28" s="35"/>
      <c r="IZ28" s="35"/>
      <c r="JA28" s="35"/>
      <c r="JB28" s="35"/>
      <c r="JC28" s="51">
        <v>9.1999999999999998E-3</v>
      </c>
      <c r="JD28" s="51">
        <v>1.0882549187032575E-2</v>
      </c>
      <c r="JE28" s="51">
        <v>6.059239003103789E-3</v>
      </c>
      <c r="JF28" s="51">
        <v>4.9724789060403563E-3</v>
      </c>
      <c r="JG28" s="51">
        <v>-2.1774381478581795E-2</v>
      </c>
      <c r="JH28" s="51">
        <v>2.9313757259967765E-2</v>
      </c>
      <c r="JI28" s="51">
        <v>1.3313236325873667E-2</v>
      </c>
      <c r="JJ28" s="51">
        <v>1.3185546731629971E-2</v>
      </c>
      <c r="JK28" s="51">
        <v>1.2686502314823267E-2</v>
      </c>
      <c r="JL28" s="51">
        <v>1.2307019076662318E-2</v>
      </c>
      <c r="JN28" s="31" t="s">
        <v>11</v>
      </c>
      <c r="JO28" s="32" t="s">
        <v>5</v>
      </c>
      <c r="JP28" s="35"/>
      <c r="JQ28" s="35"/>
      <c r="JR28" s="35"/>
      <c r="JS28" s="35"/>
      <c r="JT28" s="35"/>
      <c r="JU28" s="51">
        <v>9.1999999999999998E-3</v>
      </c>
      <c r="JV28" s="51">
        <v>1.0882549187032575E-2</v>
      </c>
      <c r="JW28" s="51">
        <v>6.059239003103789E-3</v>
      </c>
      <c r="JX28" s="51">
        <v>4.9724789060403563E-3</v>
      </c>
      <c r="JY28" s="51">
        <v>-2.1783185598583499E-2</v>
      </c>
      <c r="JZ28" s="51">
        <v>2.9314035883525769E-2</v>
      </c>
      <c r="KA28" s="51">
        <v>1.1314811331742058E-2</v>
      </c>
      <c r="KB28" s="51">
        <v>1.1639887706725416E-2</v>
      </c>
      <c r="KC28" s="51">
        <v>1.1769409254157814E-2</v>
      </c>
      <c r="KD28" s="51">
        <v>1.2028482755908954E-2</v>
      </c>
      <c r="KF28" s="31" t="s">
        <v>11</v>
      </c>
      <c r="KG28" s="32" t="s">
        <v>5</v>
      </c>
      <c r="KH28" s="35"/>
      <c r="KI28" s="35"/>
      <c r="KJ28" s="35"/>
      <c r="KK28" s="35"/>
      <c r="KL28" s="35"/>
      <c r="KM28" s="51">
        <v>9.1999999999999998E-3</v>
      </c>
      <c r="KN28" s="51">
        <v>1.0882549187032575E-2</v>
      </c>
      <c r="KO28" s="51">
        <v>6.059239003103789E-3</v>
      </c>
      <c r="KP28" s="51">
        <v>4.9724789060403563E-3</v>
      </c>
      <c r="KQ28" s="51">
        <v>-2.1783185598583499E-2</v>
      </c>
      <c r="KR28" s="51">
        <v>2.9314035883525769E-2</v>
      </c>
      <c r="KS28" s="51">
        <v>1.1302230788097445E-2</v>
      </c>
      <c r="KT28" s="51">
        <v>1.1599999999999999E-2</v>
      </c>
      <c r="KU28" s="51">
        <v>1.177437141150306E-2</v>
      </c>
      <c r="KV28" s="51">
        <v>1.2028482755908954E-2</v>
      </c>
      <c r="KX28" s="31" t="s">
        <v>11</v>
      </c>
      <c r="KY28" s="32" t="s">
        <v>5</v>
      </c>
      <c r="KZ28" s="35"/>
      <c r="LA28" s="35"/>
      <c r="LB28" s="35"/>
      <c r="LC28" s="35"/>
      <c r="LD28" s="35"/>
      <c r="LE28" s="51">
        <v>9.1999999999999998E-3</v>
      </c>
      <c r="LF28" s="51">
        <v>1.0882549187032575E-2</v>
      </c>
      <c r="LG28" s="51">
        <v>6.059239003103789E-3</v>
      </c>
      <c r="LH28" s="51">
        <v>4.9724789060403563E-3</v>
      </c>
      <c r="LI28" s="51">
        <v>-2.1774381478581795E-2</v>
      </c>
      <c r="LJ28" s="51">
        <v>2.9313757259967765E-2</v>
      </c>
      <c r="LK28" s="51">
        <v>1.3740861657082659E-2</v>
      </c>
      <c r="LL28" s="51">
        <v>1.3963879069840868E-2</v>
      </c>
      <c r="LM28" s="51">
        <v>1.3739947990056844E-2</v>
      </c>
      <c r="LN28" s="51">
        <v>1.356990206854447E-2</v>
      </c>
      <c r="LP28" s="31" t="s">
        <v>11</v>
      </c>
      <c r="LQ28" s="32" t="s">
        <v>5</v>
      </c>
      <c r="LR28" s="35"/>
      <c r="LS28" s="35"/>
      <c r="LT28" s="35"/>
      <c r="LU28" s="35"/>
      <c r="LV28" s="35"/>
      <c r="LW28" s="51">
        <v>9.1999999999999998E-3</v>
      </c>
      <c r="LX28" s="51">
        <v>1.0882549187032575E-2</v>
      </c>
      <c r="LY28" s="51">
        <v>6.059239003103789E-3</v>
      </c>
      <c r="LZ28" s="51">
        <v>4.9724807799897963E-3</v>
      </c>
      <c r="MA28" s="51">
        <v>-4.6189535093691614E-2</v>
      </c>
      <c r="MB28" s="51">
        <v>1.9985341672190016E-2</v>
      </c>
      <c r="MC28" s="51">
        <v>1.9465598907032478E-2</v>
      </c>
      <c r="MD28" s="51">
        <v>1.6269343864146357E-2</v>
      </c>
      <c r="ME28" s="51">
        <v>1.5598099206961535E-2</v>
      </c>
      <c r="MF28" s="51">
        <v>1.4969659213287523E-2</v>
      </c>
      <c r="MH28" s="31" t="s">
        <v>11</v>
      </c>
      <c r="MI28" s="32" t="s">
        <v>5</v>
      </c>
      <c r="MJ28" s="35"/>
      <c r="MK28" s="35"/>
      <c r="ML28" s="35"/>
      <c r="MM28" s="35"/>
      <c r="MN28" s="35"/>
      <c r="MO28" s="51">
        <v>9.1999999999999998E-3</v>
      </c>
      <c r="MP28" s="51">
        <v>1.0882549187032575E-2</v>
      </c>
      <c r="MQ28" s="51">
        <v>6.059239003103789E-3</v>
      </c>
      <c r="MR28" s="51">
        <v>4.9724789060403563E-3</v>
      </c>
      <c r="MS28" s="51">
        <v>-2.109989007958335E-2</v>
      </c>
      <c r="MT28" s="51">
        <v>3.015940057819555E-2</v>
      </c>
      <c r="MU28" s="51">
        <v>1.4612807426791941E-2</v>
      </c>
      <c r="MV28" s="51">
        <v>1.4987569951744772E-2</v>
      </c>
      <c r="MW28" s="51">
        <v>1.4829943611778473E-2</v>
      </c>
      <c r="MX28" s="51">
        <v>1.468402888682907E-2</v>
      </c>
      <c r="MZ28" s="31" t="s">
        <v>11</v>
      </c>
      <c r="NA28" s="32" t="s">
        <v>5</v>
      </c>
      <c r="NB28" s="35"/>
      <c r="NC28" s="35"/>
      <c r="ND28" s="35"/>
      <c r="NE28" s="35"/>
      <c r="NF28" s="35"/>
      <c r="NG28" s="51">
        <v>9.1999999999999998E-3</v>
      </c>
      <c r="NH28" s="51">
        <v>1.0882549187032575E-2</v>
      </c>
      <c r="NI28" s="51">
        <v>6.059239003103789E-3</v>
      </c>
      <c r="NJ28" s="51">
        <v>4.9724789060403563E-3</v>
      </c>
      <c r="NK28" s="51">
        <v>-2.1106324456677705E-2</v>
      </c>
      <c r="NL28" s="51">
        <v>3.0277101455940425E-2</v>
      </c>
      <c r="NM28" s="51">
        <v>1.5264105994095889E-2</v>
      </c>
      <c r="NN28" s="51">
        <v>1.5950255692285475E-2</v>
      </c>
      <c r="NO28" s="51">
        <v>1.5743194460255294E-2</v>
      </c>
      <c r="NP28" s="51">
        <v>1.5739195052605348E-2</v>
      </c>
      <c r="NR28" s="31" t="s">
        <v>11</v>
      </c>
      <c r="NS28" s="32" t="s">
        <v>5</v>
      </c>
      <c r="NT28" s="35"/>
      <c r="NU28" s="35"/>
      <c r="NV28" s="35"/>
      <c r="NW28" s="35"/>
      <c r="NX28" s="35"/>
      <c r="NY28" s="51">
        <v>9.1999999999999998E-3</v>
      </c>
      <c r="NZ28" s="51">
        <v>1.0882549187032575E-2</v>
      </c>
      <c r="OA28" s="51">
        <v>6.059239003103789E-3</v>
      </c>
      <c r="OB28" s="51">
        <v>4.9724789060403563E-3</v>
      </c>
      <c r="OC28" s="51">
        <v>-2.1106324456677705E-2</v>
      </c>
      <c r="OD28" s="51">
        <v>3.0277101455940425E-2</v>
      </c>
      <c r="OE28" s="51">
        <v>1.5900000000000001E-2</v>
      </c>
      <c r="OF28" s="51">
        <v>1.7000000000000001E-2</v>
      </c>
      <c r="OG28" s="51">
        <v>1.7299999999999999E-2</v>
      </c>
      <c r="OH28" s="51">
        <v>1.7399999999999999E-2</v>
      </c>
      <c r="OJ28" s="31" t="s">
        <v>11</v>
      </c>
      <c r="OK28" s="32" t="s">
        <v>5</v>
      </c>
      <c r="OL28" s="35"/>
      <c r="OM28" s="35"/>
      <c r="ON28" s="35"/>
      <c r="OO28" s="35"/>
      <c r="OP28" s="35"/>
      <c r="OQ28" s="51">
        <v>9.1999999999999998E-3</v>
      </c>
      <c r="OR28" s="51">
        <v>1.0882549187032575E-2</v>
      </c>
      <c r="OS28" s="51">
        <v>6.059239003103789E-3</v>
      </c>
      <c r="OT28" s="51">
        <v>4.9724789060403563E-3</v>
      </c>
      <c r="OU28" s="51">
        <v>-2.1106324456677705E-2</v>
      </c>
      <c r="OV28" s="51">
        <v>3.0272486913881735E-2</v>
      </c>
      <c r="OW28" s="51">
        <v>1.5468440422857777E-2</v>
      </c>
      <c r="OX28" s="51">
        <v>1.6681863960600118E-2</v>
      </c>
      <c r="OY28" s="51">
        <v>1.6132399968481259E-2</v>
      </c>
      <c r="OZ28" s="51">
        <v>1.6272026552126562E-2</v>
      </c>
      <c r="PB28" s="31" t="s">
        <v>11</v>
      </c>
      <c r="PC28" s="32" t="s">
        <v>5</v>
      </c>
      <c r="PD28" s="35"/>
      <c r="PE28" s="35"/>
      <c r="PF28" s="35"/>
      <c r="PG28" s="35"/>
      <c r="PH28" s="35"/>
      <c r="PI28" s="51">
        <v>9.1999999999999998E-3</v>
      </c>
      <c r="PJ28" s="51">
        <v>1.0882549187032575E-2</v>
      </c>
      <c r="PK28" s="51">
        <v>6.059239003103789E-3</v>
      </c>
      <c r="PL28" s="51">
        <v>4.9724789060403563E-3</v>
      </c>
      <c r="PM28" s="51">
        <v>-2.1106324456677705E-2</v>
      </c>
      <c r="PN28" s="51">
        <v>3.0272486913881735E-2</v>
      </c>
      <c r="PO28" s="51">
        <v>1.5468278117465539E-2</v>
      </c>
      <c r="PP28" s="51">
        <v>1.6244281351299517E-2</v>
      </c>
      <c r="PQ28" s="51">
        <v>1.5865254864361189E-2</v>
      </c>
      <c r="PR28" s="51">
        <v>1.6119365669236219E-2</v>
      </c>
      <c r="PT28" s="146" t="s">
        <v>11</v>
      </c>
      <c r="PU28" s="147" t="s">
        <v>5</v>
      </c>
      <c r="PV28" s="150"/>
      <c r="PW28" s="150"/>
      <c r="PX28" s="150"/>
      <c r="PY28" s="150"/>
      <c r="PZ28" s="150"/>
      <c r="QA28" s="154">
        <v>9.1999999999999998E-3</v>
      </c>
      <c r="QB28" s="154">
        <v>1.0882549187032575E-2</v>
      </c>
      <c r="QC28" s="154">
        <v>6.059239003103789E-3</v>
      </c>
      <c r="QD28" s="154">
        <v>4.9724807799897963E-3</v>
      </c>
      <c r="QE28" s="154">
        <v>-4.7203030779124799E-2</v>
      </c>
      <c r="QF28" s="154">
        <v>1.8606262837661092E-2</v>
      </c>
      <c r="QG28" s="154">
        <v>1.5876079104023555E-2</v>
      </c>
      <c r="QH28" s="154">
        <v>1.5855373975301568E-2</v>
      </c>
      <c r="QI28" s="154">
        <v>1.5947625941247656E-2</v>
      </c>
      <c r="QJ28" s="154">
        <v>1.6083649731586824E-2</v>
      </c>
      <c r="QL28" s="31" t="s">
        <v>11</v>
      </c>
      <c r="QM28" s="32" t="s">
        <v>5</v>
      </c>
      <c r="QN28" s="35"/>
      <c r="QO28" s="35"/>
      <c r="QP28" s="35"/>
      <c r="QQ28" s="35"/>
      <c r="QR28" s="35"/>
      <c r="QS28" s="51">
        <v>9.1999999999999998E-3</v>
      </c>
      <c r="QT28" s="51">
        <v>1.0882549187032575E-2</v>
      </c>
      <c r="QU28" s="51">
        <v>6.059239003103789E-3</v>
      </c>
      <c r="QV28" s="51">
        <v>4.9724789060403563E-3</v>
      </c>
      <c r="QW28" s="51">
        <v>-5.0962849737249405E-2</v>
      </c>
      <c r="QX28" s="51">
        <v>2.1037103980348082E-3</v>
      </c>
      <c r="QY28" s="51">
        <v>1.3021450288804859E-2</v>
      </c>
      <c r="QZ28" s="51">
        <v>1.4317340875563023E-2</v>
      </c>
      <c r="RA28" s="51">
        <v>1.5327247352324935E-2</v>
      </c>
      <c r="RB28" s="51">
        <v>1.5669301814232206E-2</v>
      </c>
      <c r="RD28" s="31" t="s">
        <v>11</v>
      </c>
      <c r="RE28" s="32" t="s">
        <v>5</v>
      </c>
      <c r="RF28" s="35"/>
      <c r="RG28" s="35"/>
      <c r="RH28" s="35"/>
      <c r="RI28" s="35"/>
      <c r="RJ28" s="35"/>
      <c r="RK28" s="51">
        <v>9.1999999999999998E-3</v>
      </c>
      <c r="RL28" s="51">
        <v>1.0882549187032575E-2</v>
      </c>
      <c r="RM28" s="51">
        <v>6.059239003103789E-3</v>
      </c>
      <c r="RN28" s="51">
        <v>4.9724789060403563E-3</v>
      </c>
      <c r="RO28" s="51">
        <v>-2.1106324456677705E-2</v>
      </c>
      <c r="RP28" s="51">
        <v>2.9561749514289914E-2</v>
      </c>
      <c r="RQ28" s="51">
        <v>1.5988405389947946E-2</v>
      </c>
      <c r="RR28" s="51">
        <v>1.7392208995909542E-2</v>
      </c>
      <c r="RS28" s="51">
        <v>1.6689478771309663E-2</v>
      </c>
      <c r="RT28" s="51">
        <v>1.6846643264241346E-2</v>
      </c>
      <c r="RV28" s="31" t="s">
        <v>11</v>
      </c>
      <c r="RW28" s="32" t="s">
        <v>5</v>
      </c>
      <c r="RX28" s="35"/>
      <c r="RY28" s="35"/>
      <c r="RZ28" s="35"/>
      <c r="SA28" s="35"/>
      <c r="SB28" s="35"/>
      <c r="SC28" s="51">
        <v>9.1999999999999998E-3</v>
      </c>
      <c r="SD28" s="51">
        <v>1.0882549187032575E-2</v>
      </c>
      <c r="SE28" s="51">
        <v>6.059239003103789E-3</v>
      </c>
      <c r="SF28" s="51">
        <v>4.9724789060403563E-3</v>
      </c>
      <c r="SG28" s="51">
        <v>-2.1106324456677705E-2</v>
      </c>
      <c r="SH28" s="51">
        <v>2.9561749514289914E-2</v>
      </c>
      <c r="SI28" s="51">
        <v>1.5988405389947946E-2</v>
      </c>
      <c r="SJ28" s="51">
        <v>1.7392208995909542E-2</v>
      </c>
      <c r="SK28" s="51">
        <v>1.6689478771309663E-2</v>
      </c>
      <c r="SL28" s="51">
        <v>1.6846643264241346E-2</v>
      </c>
      <c r="SN28" s="31" t="s">
        <v>11</v>
      </c>
      <c r="SO28" s="32" t="s">
        <v>5</v>
      </c>
      <c r="SP28" s="35"/>
      <c r="SQ28" s="35"/>
      <c r="SR28" s="35"/>
      <c r="SS28" s="35"/>
      <c r="ST28" s="35"/>
      <c r="SU28" s="51">
        <v>9.1999999999999998E-3</v>
      </c>
      <c r="SV28" s="51">
        <v>1.0882549187032575E-2</v>
      </c>
      <c r="SW28" s="51">
        <v>6.059239003103789E-3</v>
      </c>
      <c r="SX28" s="51">
        <v>4.9724789060403563E-3</v>
      </c>
      <c r="SY28" s="51">
        <v>-5.0962849737249405E-2</v>
      </c>
      <c r="SZ28" s="51">
        <v>3.0164916597439362E-3</v>
      </c>
      <c r="TA28" s="51">
        <v>1.3926760070527955E-2</v>
      </c>
      <c r="TB28" s="51">
        <v>1.4578438749285327E-2</v>
      </c>
      <c r="TC28" s="51">
        <v>1.5549749385773914E-2</v>
      </c>
      <c r="TD28" s="51">
        <v>1.5729168027418083E-2</v>
      </c>
      <c r="TF28" s="31" t="s">
        <v>11</v>
      </c>
      <c r="TG28" s="32" t="s">
        <v>5</v>
      </c>
      <c r="TH28" s="35"/>
      <c r="TI28" s="35"/>
      <c r="TJ28" s="35"/>
      <c r="TK28" s="35"/>
      <c r="TL28" s="35"/>
      <c r="TM28" s="51">
        <v>9.1999999999999998E-3</v>
      </c>
      <c r="TN28" s="51">
        <v>1.0882549187032575E-2</v>
      </c>
      <c r="TO28" s="51">
        <v>6.059239003103789E-3</v>
      </c>
      <c r="TP28" s="51">
        <v>4.9724789060403563E-3</v>
      </c>
      <c r="TQ28" s="51">
        <v>-5.0962849737249405E-2</v>
      </c>
      <c r="TR28" s="51">
        <v>-6.1047748481483088E-3</v>
      </c>
      <c r="TS28" s="51">
        <v>1.1669683149859056E-2</v>
      </c>
      <c r="TT28" s="51">
        <v>1.2773908091715525E-2</v>
      </c>
      <c r="TU28" s="51">
        <v>1.4061516644452432E-2</v>
      </c>
      <c r="TV28" s="51">
        <v>1.449004171374213E-2</v>
      </c>
      <c r="TX28" s="31" t="s">
        <v>11</v>
      </c>
      <c r="TY28" s="32" t="s">
        <v>5</v>
      </c>
      <c r="TZ28" s="35"/>
      <c r="UA28" s="35"/>
      <c r="UB28" s="35"/>
      <c r="UC28" s="35"/>
      <c r="UD28" s="35"/>
      <c r="UE28" s="51">
        <v>9.1999999999999998E-3</v>
      </c>
      <c r="UF28" s="51">
        <v>1.0882549187032575E-2</v>
      </c>
      <c r="UG28" s="51">
        <v>6.059239003103789E-3</v>
      </c>
      <c r="UH28" s="51">
        <v>4.9724789060403563E-3</v>
      </c>
      <c r="UI28" s="51">
        <v>-5.0962849737249405E-2</v>
      </c>
      <c r="UJ28" s="51">
        <v>-3.880569642562226E-3</v>
      </c>
      <c r="UK28" s="51">
        <v>1.3226367700301278E-2</v>
      </c>
      <c r="UL28" s="51">
        <v>1.4347712556738834E-2</v>
      </c>
      <c r="UM28" s="51">
        <v>1.5635747799743083E-2</v>
      </c>
      <c r="UN28" s="51">
        <v>1.5848491215487037E-2</v>
      </c>
      <c r="UO28" s="51">
        <v>1.5805285265355629E-2</v>
      </c>
      <c r="UQ28" s="31" t="s">
        <v>11</v>
      </c>
      <c r="UR28" s="32" t="s">
        <v>5</v>
      </c>
      <c r="US28" s="35"/>
      <c r="UT28" s="35"/>
      <c r="UU28" s="35"/>
      <c r="UV28" s="35"/>
      <c r="UW28" s="35"/>
      <c r="UX28" s="51">
        <v>9.1999999999999998E-3</v>
      </c>
      <c r="UY28" s="51">
        <v>1.0882549187032575E-2</v>
      </c>
      <c r="UZ28" s="51">
        <v>6.059239003103789E-3</v>
      </c>
      <c r="VA28" s="51">
        <v>4.9724789060403563E-3</v>
      </c>
      <c r="VB28" s="51">
        <v>-5.0962849737249405E-2</v>
      </c>
      <c r="VC28" s="51">
        <v>-3.880569642562226E-3</v>
      </c>
      <c r="VD28" s="51">
        <v>1.3226367700301278E-2</v>
      </c>
      <c r="VE28" s="51">
        <v>1.4198705375374265E-2</v>
      </c>
      <c r="VF28" s="51">
        <v>1.5278496394576901E-2</v>
      </c>
      <c r="VG28" s="51">
        <v>1.5504185690969674E-2</v>
      </c>
      <c r="VH28" s="51">
        <v>1.5627501708234792E-2</v>
      </c>
      <c r="VJ28" s="199" t="s">
        <v>11</v>
      </c>
      <c r="VK28" s="200" t="s">
        <v>5</v>
      </c>
      <c r="VL28" s="35"/>
      <c r="VM28" s="35"/>
      <c r="VN28" s="35"/>
      <c r="VO28" s="35"/>
      <c r="VP28" s="35"/>
      <c r="VQ28" s="51">
        <v>9.1999999999999998E-3</v>
      </c>
      <c r="VR28" s="51">
        <v>1.0882549187032575E-2</v>
      </c>
      <c r="VS28" s="51">
        <v>6.059239003103789E-3</v>
      </c>
      <c r="VT28" s="51">
        <v>4.9724789060403563E-3</v>
      </c>
      <c r="VU28" s="51">
        <v>-5.0962849737249405E-2</v>
      </c>
      <c r="VV28" s="51">
        <v>-6.3763338640916434E-3</v>
      </c>
      <c r="VW28" s="51">
        <v>1.4503274745511607E-2</v>
      </c>
      <c r="VX28" s="51">
        <v>1.3425351454407597E-2</v>
      </c>
      <c r="VY28" s="51">
        <v>1.3449662832758502E-2</v>
      </c>
      <c r="VZ28" s="51">
        <v>1.4005562192303422E-2</v>
      </c>
      <c r="WA28" s="51">
        <v>1.4584431421912347E-2</v>
      </c>
      <c r="WC28" s="199" t="s">
        <v>11</v>
      </c>
      <c r="WD28" s="200" t="s">
        <v>5</v>
      </c>
      <c r="WE28" s="35"/>
      <c r="WF28" s="35"/>
      <c r="WG28" s="35"/>
      <c r="WH28" s="35"/>
      <c r="WI28" s="35"/>
      <c r="WJ28" s="51">
        <v>9.1999999999999998E-3</v>
      </c>
      <c r="WK28" s="51">
        <v>1.0882549187032575E-2</v>
      </c>
      <c r="WL28" s="51">
        <v>6.059239003103789E-3</v>
      </c>
      <c r="WM28" s="51">
        <v>4.9724789060403563E-3</v>
      </c>
      <c r="WN28" s="51">
        <v>-5.0963098018328434E-2</v>
      </c>
      <c r="WO28" s="51">
        <v>-4.6677989097579919E-3</v>
      </c>
      <c r="WP28" s="51">
        <v>1.4390639205082767E-2</v>
      </c>
      <c r="WQ28" s="51">
        <v>1.3600571027584607E-2</v>
      </c>
      <c r="WR28" s="51">
        <v>1.355799197219576E-2</v>
      </c>
      <c r="WS28" s="51">
        <v>1.4037956220471992E-2</v>
      </c>
      <c r="WT28" s="51">
        <v>1.4523154256519621E-2</v>
      </c>
      <c r="WU28" s="106"/>
      <c r="XB28" s="199" t="s">
        <v>11</v>
      </c>
      <c r="XC28" s="200" t="s">
        <v>5</v>
      </c>
      <c r="XD28" s="35"/>
      <c r="XE28" s="35"/>
      <c r="XF28" s="35"/>
      <c r="XG28" s="35"/>
      <c r="XH28" s="35"/>
      <c r="XI28" s="51">
        <v>9.1999999999999998E-3</v>
      </c>
      <c r="XJ28" s="51">
        <v>1.0882549187032575E-2</v>
      </c>
      <c r="XK28" s="51">
        <v>6.059239003103789E-3</v>
      </c>
      <c r="XL28" s="51">
        <v>4.9724789060403563E-3</v>
      </c>
      <c r="XM28" s="51">
        <v>-5.0963116925537011E-2</v>
      </c>
      <c r="XN28" s="51">
        <v>-4.6677989097579919E-3</v>
      </c>
      <c r="XO28" s="51">
        <v>1.4390639205082767E-2</v>
      </c>
      <c r="XP28" s="51">
        <v>1.3600571027584607E-2</v>
      </c>
      <c r="XQ28" s="51">
        <v>1.3558123138484035E-2</v>
      </c>
      <c r="XR28" s="51">
        <v>1.4038219317141998E-2</v>
      </c>
      <c r="XS28" s="51">
        <v>1.4523210231786043E-2</v>
      </c>
      <c r="XU28" s="199" t="s">
        <v>11</v>
      </c>
      <c r="XV28" s="200" t="s">
        <v>5</v>
      </c>
      <c r="XW28" s="35"/>
      <c r="XX28" s="35"/>
      <c r="XY28" s="35"/>
      <c r="XZ28" s="35"/>
      <c r="YA28" s="35"/>
      <c r="YB28" s="51">
        <v>9.1999999999999998E-3</v>
      </c>
      <c r="YC28" s="51">
        <v>1.0882549187032575E-2</v>
      </c>
      <c r="YD28" s="51">
        <v>6.059239003103789E-3</v>
      </c>
      <c r="YE28" s="51">
        <v>4.9724789060403563E-3</v>
      </c>
      <c r="YF28" s="51">
        <v>-5.0963116925537011E-2</v>
      </c>
      <c r="YG28" s="51">
        <v>-4.6677989097579919E-3</v>
      </c>
      <c r="YH28" s="51">
        <v>1.4390639205082767E-2</v>
      </c>
      <c r="YI28" s="51">
        <v>1.3600571027584607E-2</v>
      </c>
      <c r="YJ28" s="51">
        <v>1.3558123138484035E-2</v>
      </c>
      <c r="YK28" s="51">
        <v>1.4038219317141998E-2</v>
      </c>
      <c r="YL28" s="51">
        <v>1.4523210231786043E-2</v>
      </c>
      <c r="YN28" s="199" t="s">
        <v>11</v>
      </c>
      <c r="YO28" s="200" t="s">
        <v>5</v>
      </c>
      <c r="YP28" s="35"/>
      <c r="YQ28" s="35"/>
      <c r="YR28" s="35"/>
      <c r="YS28" s="35"/>
      <c r="YT28" s="35"/>
      <c r="YU28" s="51">
        <v>9.1999999999999998E-3</v>
      </c>
      <c r="YV28" s="51">
        <v>1.0882549187032575E-2</v>
      </c>
      <c r="YW28" s="51">
        <v>6.059239003103789E-3</v>
      </c>
      <c r="YX28" s="51">
        <v>4.9724789060403563E-3</v>
      </c>
      <c r="YY28" s="51">
        <v>-5.0963116925537011E-2</v>
      </c>
      <c r="YZ28" s="51">
        <v>-4.7136805002436777E-3</v>
      </c>
      <c r="ZA28" s="51">
        <v>1.4439064248374045E-2</v>
      </c>
      <c r="ZB28" s="51">
        <v>1.3633036622486605E-2</v>
      </c>
      <c r="ZC28" s="51">
        <v>1.3563660868676664E-2</v>
      </c>
      <c r="ZD28" s="51">
        <v>1.4043753092986222E-2</v>
      </c>
      <c r="ZE28" s="51">
        <v>1.4527330733725252E-2</v>
      </c>
      <c r="ZK28" s="199" t="s">
        <v>11</v>
      </c>
      <c r="ZL28" s="200" t="s">
        <v>5</v>
      </c>
      <c r="ZM28" s="35"/>
      <c r="ZN28" s="35"/>
      <c r="ZO28" s="35"/>
      <c r="ZP28" s="35"/>
      <c r="ZQ28" s="35"/>
      <c r="ZR28" s="51">
        <v>9.1999999999999998E-3</v>
      </c>
      <c r="ZS28" s="51">
        <v>1.0882549187032575E-2</v>
      </c>
      <c r="ZT28" s="51">
        <v>6.059239003103789E-3</v>
      </c>
      <c r="ZU28" s="51">
        <v>4.9724789060403563E-3</v>
      </c>
      <c r="ZV28" s="51">
        <v>-5.0963116925537011E-2</v>
      </c>
      <c r="ZW28" s="51">
        <v>-4.7136805002436777E-3</v>
      </c>
      <c r="ZX28" s="51">
        <v>1.4439064248374045E-2</v>
      </c>
      <c r="ZY28" s="51">
        <v>1.3633036622486605E-2</v>
      </c>
      <c r="ZZ28" s="51">
        <v>1.3563660868676664E-2</v>
      </c>
      <c r="AAA28" s="51">
        <v>1.4043753092986222E-2</v>
      </c>
      <c r="AAB28" s="51">
        <v>1.4527330733725252E-2</v>
      </c>
      <c r="AAD28" s="232"/>
      <c r="AAJ28" s="199" t="s">
        <v>11</v>
      </c>
      <c r="AAK28" s="200" t="s">
        <v>5</v>
      </c>
      <c r="AAL28" s="35"/>
      <c r="AAM28" s="35"/>
      <c r="AAN28" s="35"/>
      <c r="AAO28" s="35"/>
      <c r="AAP28" s="35"/>
      <c r="AAQ28" s="51">
        <v>9.1999999999999998E-3</v>
      </c>
      <c r="AAR28" s="51">
        <v>1.0882549187032575E-2</v>
      </c>
      <c r="AAS28" s="51">
        <v>6.059239003103789E-3</v>
      </c>
      <c r="AAT28" s="51">
        <v>4.9724789060403563E-3</v>
      </c>
      <c r="AAU28" s="51">
        <v>-5.0963116925537011E-2</v>
      </c>
      <c r="AAV28" s="51">
        <v>-4.7136805002436777E-3</v>
      </c>
      <c r="AAW28" s="51">
        <v>1.4439064248374045E-2</v>
      </c>
      <c r="AAX28" s="51">
        <v>1.3633036622486605E-2</v>
      </c>
      <c r="AAY28" s="51">
        <v>1.3563660868676664E-2</v>
      </c>
      <c r="AAZ28" s="51">
        <v>1.4043753092986222E-2</v>
      </c>
      <c r="ABA28" s="51">
        <v>1.4527330733725252E-2</v>
      </c>
      <c r="ABC28" s="232"/>
      <c r="ABM28" t="s">
        <v>128</v>
      </c>
      <c r="ABN28" s="199" t="s">
        <v>11</v>
      </c>
      <c r="ABO28" s="200" t="s">
        <v>5</v>
      </c>
      <c r="ABP28" s="35"/>
      <c r="ABQ28" s="35"/>
      <c r="ABR28" s="35"/>
      <c r="ABS28" s="35"/>
      <c r="ABT28" s="35"/>
      <c r="ABU28" s="51">
        <v>9.1999999999999998E-3</v>
      </c>
      <c r="ABV28" s="51">
        <v>1.0882549187032575E-2</v>
      </c>
      <c r="ABW28" s="51">
        <v>6.059239003103789E-3</v>
      </c>
      <c r="ABX28" s="51">
        <v>4.9724789060403563E-3</v>
      </c>
      <c r="ABY28" s="51">
        <v>-5.0963116925537011E-2</v>
      </c>
      <c r="ABZ28" s="51">
        <v>-4.7136805002436777E-3</v>
      </c>
      <c r="ACA28" s="51">
        <v>1.4439064248374045E-2</v>
      </c>
      <c r="ACB28" s="51">
        <v>1.3543968514186266E-2</v>
      </c>
      <c r="ACC28" s="51">
        <v>1.356888655307853E-2</v>
      </c>
      <c r="ACD28" s="51">
        <v>1.4048612497913338E-2</v>
      </c>
      <c r="ACE28" s="51">
        <v>1.4531700364666778E-2</v>
      </c>
      <c r="ACG28" s="199" t="s">
        <v>11</v>
      </c>
      <c r="ACH28" s="200" t="s">
        <v>5</v>
      </c>
      <c r="ACI28" s="35"/>
      <c r="ACJ28" s="35"/>
      <c r="ACK28" s="35"/>
      <c r="ACL28" s="35"/>
      <c r="ACM28" s="35"/>
      <c r="ACN28" s="51">
        <v>9.1999999999999998E-3</v>
      </c>
      <c r="ACO28" s="51">
        <v>1.0882549187032575E-2</v>
      </c>
      <c r="ACP28" s="51">
        <v>6.059239003103789E-3</v>
      </c>
      <c r="ACQ28" s="51">
        <v>4.9724789060403563E-3</v>
      </c>
      <c r="ACR28" s="51">
        <v>-5.0963116925537011E-2</v>
      </c>
      <c r="ACS28" s="51">
        <v>-4.7136805002436777E-3</v>
      </c>
      <c r="ACT28" s="51">
        <v>1.4439064248374045E-2</v>
      </c>
      <c r="ACU28" s="51">
        <v>1.3633036622486605E-2</v>
      </c>
      <c r="ACV28" s="51">
        <v>1.3563660868676664E-2</v>
      </c>
      <c r="ACW28" s="51">
        <v>1.4043753092986222E-2</v>
      </c>
      <c r="ACX28" s="51">
        <v>1.4527330733725252E-2</v>
      </c>
    </row>
    <row r="29" spans="1:778" ht="17.399999999999999" x14ac:dyDescent="0.3">
      <c r="A29" s="7" t="s">
        <v>25</v>
      </c>
      <c r="B29" s="20"/>
      <c r="C29" s="37"/>
      <c r="D29" s="37"/>
      <c r="E29" s="37"/>
      <c r="F29" s="37"/>
      <c r="G29" s="37"/>
      <c r="H29" s="50"/>
      <c r="I29" s="40"/>
      <c r="J29" s="40"/>
      <c r="K29" s="40"/>
      <c r="L29" s="40"/>
      <c r="M29" s="40"/>
      <c r="N29" s="40"/>
      <c r="O29" s="40"/>
      <c r="Q29" s="7" t="s">
        <v>25</v>
      </c>
      <c r="R29" s="20"/>
      <c r="S29" s="37"/>
      <c r="T29" s="37"/>
      <c r="U29" s="37"/>
      <c r="V29" s="37"/>
      <c r="W29" s="37"/>
      <c r="X29" s="50"/>
      <c r="Y29" s="40"/>
      <c r="Z29" s="40"/>
      <c r="AA29" s="40"/>
      <c r="AB29" s="40"/>
      <c r="AC29" s="40"/>
      <c r="AD29" s="40"/>
      <c r="AE29" s="40"/>
      <c r="AF29" s="40"/>
      <c r="AH29" s="7" t="s">
        <v>25</v>
      </c>
      <c r="AI29" s="60"/>
      <c r="AJ29" s="37"/>
      <c r="AK29" s="37"/>
      <c r="AL29" s="37"/>
      <c r="AM29" s="37"/>
      <c r="AN29" s="37"/>
      <c r="AO29" s="50"/>
      <c r="AP29" s="40"/>
      <c r="AQ29" s="40"/>
      <c r="AR29" s="40"/>
      <c r="AS29" s="40"/>
      <c r="AT29" s="40"/>
      <c r="AU29" s="40"/>
      <c r="AV29" s="40"/>
      <c r="AW29" s="40"/>
      <c r="AY29" s="19"/>
      <c r="AZ29" s="20"/>
      <c r="BA29" s="37"/>
      <c r="BB29" s="37"/>
      <c r="BC29" s="37"/>
      <c r="BD29" s="37"/>
      <c r="BE29" s="37"/>
      <c r="BF29" s="40"/>
      <c r="BG29" s="54"/>
      <c r="BH29" s="54"/>
      <c r="BI29" s="40"/>
      <c r="BJ29" s="40"/>
      <c r="BK29" s="40"/>
      <c r="BL29" s="40"/>
      <c r="BM29" s="40"/>
      <c r="BN29" s="40"/>
      <c r="BO29" s="40"/>
      <c r="BP29" s="19"/>
      <c r="BQ29" s="20"/>
      <c r="BR29" s="37"/>
      <c r="BS29" s="37"/>
      <c r="BT29" s="37"/>
      <c r="BU29" s="37"/>
      <c r="BV29" s="37"/>
      <c r="BW29" s="40"/>
      <c r="BX29" s="50"/>
      <c r="BY29" s="50"/>
      <c r="BZ29" s="50"/>
      <c r="CA29" s="50"/>
      <c r="CB29" s="50"/>
      <c r="CC29" s="50"/>
      <c r="CD29" s="50"/>
      <c r="CE29" s="50"/>
      <c r="CG29" s="31" t="s">
        <v>45</v>
      </c>
      <c r="CH29" s="32" t="s">
        <v>29</v>
      </c>
      <c r="CI29" s="35"/>
      <c r="CJ29" s="35"/>
      <c r="CK29" s="35"/>
      <c r="CL29" s="35"/>
      <c r="CM29" s="35"/>
      <c r="CN29" s="36"/>
      <c r="CO29" s="36">
        <v>6.7494962065342046</v>
      </c>
      <c r="CP29" s="36">
        <v>6.7185520174258624</v>
      </c>
      <c r="CQ29" s="36">
        <v>6.8472088876728767</v>
      </c>
      <c r="CR29" s="36">
        <v>6.7496793534875943</v>
      </c>
      <c r="CS29" s="36">
        <v>6.6751670444784814</v>
      </c>
      <c r="CT29" s="36">
        <v>6.5696719039569951</v>
      </c>
      <c r="CU29" s="36">
        <v>6.5325294547462569</v>
      </c>
      <c r="CV29" s="36">
        <v>6.532601371156721</v>
      </c>
      <c r="CX29" s="31" t="s">
        <v>45</v>
      </c>
      <c r="CY29" s="32" t="s">
        <v>29</v>
      </c>
      <c r="CZ29" s="35"/>
      <c r="DA29" s="35"/>
      <c r="DB29" s="35"/>
      <c r="DC29" s="35"/>
      <c r="DD29" s="35"/>
      <c r="DE29" s="36"/>
      <c r="DF29" s="36">
        <v>6.7494962065342046</v>
      </c>
      <c r="DG29" s="36">
        <v>6.7186562881629825</v>
      </c>
      <c r="DH29" s="36">
        <v>6.9214608411893064</v>
      </c>
      <c r="DI29" s="36">
        <v>6.9091482752424564</v>
      </c>
      <c r="DJ29" s="36">
        <v>6.8341838469387772</v>
      </c>
      <c r="DK29" s="36">
        <v>6.7286653597405524</v>
      </c>
      <c r="DL29" s="36">
        <v>6.6884151559694311</v>
      </c>
      <c r="DM29" s="36">
        <v>6.6839100349261509</v>
      </c>
      <c r="DO29" s="31" t="s">
        <v>45</v>
      </c>
      <c r="DP29" s="32" t="s">
        <v>29</v>
      </c>
      <c r="DQ29" s="35"/>
      <c r="DR29" s="35"/>
      <c r="DS29" s="35"/>
      <c r="DT29" s="35"/>
      <c r="DU29" s="35"/>
      <c r="DV29" s="36"/>
      <c r="DW29" s="36">
        <v>6.7494962065342046</v>
      </c>
      <c r="DX29" s="36">
        <v>6.7185520174258624</v>
      </c>
      <c r="DY29" s="36">
        <v>6.8675304786350786</v>
      </c>
      <c r="DZ29" s="36">
        <v>6.7548135346370612</v>
      </c>
      <c r="EA29" s="36">
        <v>6.6890508519913139</v>
      </c>
      <c r="EB29" s="36">
        <v>6.5976255109766715</v>
      </c>
      <c r="EC29" s="36">
        <v>6.5662717967716038</v>
      </c>
      <c r="ED29" s="36">
        <v>6.5705076374653837</v>
      </c>
      <c r="EF29" s="31" t="s">
        <v>45</v>
      </c>
      <c r="EG29" s="32" t="s">
        <v>29</v>
      </c>
      <c r="EH29" s="35"/>
      <c r="EI29" s="35"/>
      <c r="EJ29" s="35"/>
      <c r="EK29" s="35"/>
      <c r="EL29" s="35"/>
      <c r="EM29" s="36"/>
      <c r="EN29" s="36">
        <v>6.7494962065342046</v>
      </c>
      <c r="EO29" s="36">
        <v>6.7185520174258624</v>
      </c>
      <c r="EP29" s="36">
        <v>6.8674231321262642</v>
      </c>
      <c r="EQ29" s="36">
        <v>6.8051811171078187</v>
      </c>
      <c r="ER29" s="36">
        <v>6.7406768319831816</v>
      </c>
      <c r="ES29" s="36">
        <v>6.6499916209228269</v>
      </c>
      <c r="ET29" s="36">
        <v>6.5914020969032237</v>
      </c>
      <c r="EU29" s="36">
        <v>6.594849538761868</v>
      </c>
      <c r="EW29" s="31" t="s">
        <v>45</v>
      </c>
      <c r="EX29" s="32" t="s">
        <v>29</v>
      </c>
      <c r="EY29" s="35"/>
      <c r="EZ29" s="35"/>
      <c r="FA29" s="35"/>
      <c r="FB29" s="35"/>
      <c r="FC29" s="35"/>
      <c r="FD29" s="36"/>
      <c r="FE29" s="36">
        <v>6.7494962065342046</v>
      </c>
      <c r="FF29" s="36">
        <v>6.7185520174258624</v>
      </c>
      <c r="FG29" s="36">
        <v>6.8461336828309367</v>
      </c>
      <c r="FH29" s="36">
        <v>6.7518644188236188</v>
      </c>
      <c r="FI29" s="36">
        <v>6.6879875790837016</v>
      </c>
      <c r="FJ29" s="36">
        <v>6.6107970264129889</v>
      </c>
      <c r="FK29" s="36">
        <v>6.5520832433210892</v>
      </c>
      <c r="FL29" s="36">
        <v>6.5664352542373017</v>
      </c>
      <c r="FN29" s="31" t="s">
        <v>45</v>
      </c>
      <c r="FO29" s="32" t="s">
        <v>29</v>
      </c>
      <c r="FP29" s="35"/>
      <c r="FQ29" s="35"/>
      <c r="FR29" s="35"/>
      <c r="FS29" s="35"/>
      <c r="FT29" s="35"/>
      <c r="FU29" s="36"/>
      <c r="FV29" s="36">
        <v>6.4244581097785955</v>
      </c>
      <c r="FW29" s="36">
        <v>6.3899913192304307</v>
      </c>
      <c r="FX29" s="36">
        <v>6.5169676642377334</v>
      </c>
      <c r="FY29" s="36">
        <v>6.4217743944515409</v>
      </c>
      <c r="FZ29" s="36">
        <v>6.3556119865068323</v>
      </c>
      <c r="GA29" s="36">
        <v>6.2755455486300482</v>
      </c>
      <c r="GB29" s="36">
        <v>6.2138885744865107</v>
      </c>
      <c r="GC29" s="36">
        <v>6.2094287593870803</v>
      </c>
      <c r="GE29" s="31" t="s">
        <v>28</v>
      </c>
      <c r="GF29" s="32" t="s">
        <v>29</v>
      </c>
      <c r="GG29" s="35"/>
      <c r="GH29" s="35"/>
      <c r="GI29" s="35"/>
      <c r="GJ29" s="35"/>
      <c r="GK29" s="35"/>
      <c r="GL29" s="36">
        <v>32.57</v>
      </c>
      <c r="GM29" s="36">
        <v>32.166824015545266</v>
      </c>
      <c r="GN29" s="36">
        <v>32.287467540929192</v>
      </c>
      <c r="GO29" s="36">
        <v>32.420902745488576</v>
      </c>
      <c r="GP29" s="36">
        <v>33.126066668041858</v>
      </c>
      <c r="GQ29" s="36">
        <v>33.476160341200888</v>
      </c>
      <c r="GR29" s="36">
        <v>33.855470776999091</v>
      </c>
      <c r="GS29" s="36">
        <v>34.271050039166397</v>
      </c>
      <c r="GT29" s="36">
        <v>34.703557693983377</v>
      </c>
      <c r="GV29" s="31" t="s">
        <v>28</v>
      </c>
      <c r="GW29" s="32" t="s">
        <v>29</v>
      </c>
      <c r="GX29" s="35"/>
      <c r="GY29" s="35"/>
      <c r="GZ29" s="35"/>
      <c r="HA29" s="35"/>
      <c r="HB29" s="35"/>
      <c r="HC29" s="36">
        <v>32.57</v>
      </c>
      <c r="HD29" s="36">
        <v>32.166824015545266</v>
      </c>
      <c r="HE29" s="36">
        <v>32.277155245151882</v>
      </c>
      <c r="HF29" s="36">
        <v>32.332382401528157</v>
      </c>
      <c r="HG29" s="36">
        <v>32.60011983425985</v>
      </c>
      <c r="HH29" s="36">
        <v>32.968113711591506</v>
      </c>
      <c r="HI29" s="36">
        <v>33.382463115360999</v>
      </c>
      <c r="HJ29" s="36">
        <v>33.81564222394163</v>
      </c>
      <c r="HK29" s="36">
        <v>34.259113729814281</v>
      </c>
      <c r="HM29" s="31" t="s">
        <v>28</v>
      </c>
      <c r="HN29" s="32" t="s">
        <v>29</v>
      </c>
      <c r="HO29" s="35"/>
      <c r="HP29" s="35"/>
      <c r="HQ29" s="35"/>
      <c r="HR29" s="35"/>
      <c r="HS29" s="35"/>
      <c r="HT29" s="36">
        <v>32.57</v>
      </c>
      <c r="HU29" s="36">
        <v>32.166824015545266</v>
      </c>
      <c r="HV29" s="36">
        <v>32.277155245151882</v>
      </c>
      <c r="HW29" s="36">
        <v>32.332382401528157</v>
      </c>
      <c r="HX29" s="36">
        <v>32.61431205893787</v>
      </c>
      <c r="HY29" s="36">
        <v>32.973696973133073</v>
      </c>
      <c r="HZ29" s="36">
        <v>33.394451590647684</v>
      </c>
      <c r="IA29" s="36">
        <v>33.83099599007339</v>
      </c>
      <c r="IB29" s="36">
        <v>34.277943539507881</v>
      </c>
      <c r="ID29" s="31" t="s">
        <v>28</v>
      </c>
      <c r="IE29" s="32" t="s">
        <v>29</v>
      </c>
      <c r="IF29" s="35"/>
      <c r="IG29" s="35"/>
      <c r="IH29" s="35"/>
      <c r="II29" s="35"/>
      <c r="IJ29" s="35"/>
      <c r="IK29" s="36">
        <v>32.57</v>
      </c>
      <c r="IL29" s="36">
        <v>32.166824015545266</v>
      </c>
      <c r="IM29" s="36">
        <v>32.277155245151882</v>
      </c>
      <c r="IN29" s="36">
        <v>32.332382401528157</v>
      </c>
      <c r="IO29" s="36"/>
      <c r="IP29" s="36"/>
      <c r="IQ29" s="36"/>
      <c r="IR29" s="36"/>
      <c r="IS29" s="36"/>
      <c r="IT29" s="36"/>
      <c r="IV29" s="31" t="s">
        <v>28</v>
      </c>
      <c r="IW29" s="32" t="s">
        <v>29</v>
      </c>
      <c r="IX29" s="35"/>
      <c r="IY29" s="35"/>
      <c r="IZ29" s="35"/>
      <c r="JA29" s="35"/>
      <c r="JB29" s="35"/>
      <c r="JC29" s="36">
        <v>32.57</v>
      </c>
      <c r="JD29" s="36">
        <v>32.166824015545266</v>
      </c>
      <c r="JE29" s="36">
        <v>32.277155245151882</v>
      </c>
      <c r="JF29" s="36">
        <v>32.332382401528157</v>
      </c>
      <c r="JG29" s="36"/>
      <c r="JH29" s="36"/>
      <c r="JI29" s="36"/>
      <c r="JJ29" s="36"/>
      <c r="JK29" s="36"/>
      <c r="JL29" s="36"/>
      <c r="JN29" s="31" t="s">
        <v>28</v>
      </c>
      <c r="JO29" s="32" t="s">
        <v>29</v>
      </c>
      <c r="JP29" s="35"/>
      <c r="JQ29" s="35"/>
      <c r="JR29" s="35"/>
      <c r="JS29" s="35"/>
      <c r="JT29" s="35"/>
      <c r="JU29" s="36">
        <v>32.57</v>
      </c>
      <c r="JV29" s="36">
        <v>32.166824015545266</v>
      </c>
      <c r="JW29" s="36">
        <v>32.277155245151882</v>
      </c>
      <c r="JX29" s="36">
        <v>32.332382401528157</v>
      </c>
      <c r="JY29" s="36"/>
      <c r="JZ29" s="36"/>
      <c r="KA29" s="36"/>
      <c r="KB29" s="36"/>
      <c r="KC29" s="36"/>
      <c r="KD29" s="36"/>
      <c r="KF29" s="31" t="s">
        <v>28</v>
      </c>
      <c r="KG29" s="32" t="s">
        <v>29</v>
      </c>
      <c r="KH29" s="35"/>
      <c r="KI29" s="35"/>
      <c r="KJ29" s="35"/>
      <c r="KK29" s="35"/>
      <c r="KL29" s="35"/>
      <c r="KM29" s="36">
        <v>32.57</v>
      </c>
      <c r="KN29" s="36">
        <v>32.166824015545266</v>
      </c>
      <c r="KO29" s="36">
        <v>32.277155245151882</v>
      </c>
      <c r="KP29" s="36">
        <v>32.332382401528157</v>
      </c>
      <c r="KQ29" s="36"/>
      <c r="KR29" s="36"/>
      <c r="KS29" s="36"/>
      <c r="KT29" s="36"/>
      <c r="KU29" s="36"/>
      <c r="KV29" s="36"/>
      <c r="KX29" s="31" t="s">
        <v>28</v>
      </c>
      <c r="KY29" s="32" t="s">
        <v>29</v>
      </c>
      <c r="KZ29" s="35"/>
      <c r="LA29" s="35"/>
      <c r="LB29" s="35"/>
      <c r="LC29" s="35"/>
      <c r="LD29" s="35"/>
      <c r="LE29" s="36">
        <v>32.57</v>
      </c>
      <c r="LF29" s="36">
        <v>32.166824015545266</v>
      </c>
      <c r="LG29" s="36">
        <v>32.277155245151882</v>
      </c>
      <c r="LH29" s="36">
        <f>LH37</f>
        <v>32.339202350191592</v>
      </c>
      <c r="LI29" s="36">
        <f t="shared" ref="LI29:LN29" si="114">LI37</f>
        <v>31.721849433395988</v>
      </c>
      <c r="LJ29" s="36">
        <f t="shared" si="114"/>
        <v>32.044764146854511</v>
      </c>
      <c r="LK29" s="36">
        <f t="shared" si="114"/>
        <v>32.40030995113959</v>
      </c>
      <c r="LL29" s="36">
        <f t="shared" si="114"/>
        <v>32.854569368092932</v>
      </c>
      <c r="LM29" s="36">
        <f t="shared" si="114"/>
        <v>33.338810098650697</v>
      </c>
      <c r="LN29" s="36">
        <f t="shared" si="114"/>
        <v>33.841350502040882</v>
      </c>
      <c r="LP29" s="31" t="s">
        <v>28</v>
      </c>
      <c r="LQ29" s="32" t="s">
        <v>29</v>
      </c>
      <c r="LR29" s="35"/>
      <c r="LS29" s="35"/>
      <c r="LT29" s="35"/>
      <c r="LU29" s="35"/>
      <c r="LV29" s="35"/>
      <c r="LW29" s="36">
        <v>32.57</v>
      </c>
      <c r="LX29" s="36">
        <v>32.166824015545266</v>
      </c>
      <c r="LY29" s="36">
        <v>32.277155245151882</v>
      </c>
      <c r="LZ29" s="36">
        <f>LZ37</f>
        <v>32.339202350191592</v>
      </c>
      <c r="MA29" s="36">
        <f t="shared" ref="MA29:MF29" si="115">MA37</f>
        <v>30.837548642007345</v>
      </c>
      <c r="MB29" s="36">
        <f t="shared" si="115"/>
        <v>31.634009026285568</v>
      </c>
      <c r="MC29" s="36">
        <f t="shared" si="115"/>
        <v>32.335946317206563</v>
      </c>
      <c r="MD29" s="36">
        <f t="shared" si="115"/>
        <v>32.760313093428174</v>
      </c>
      <c r="ME29" s="36">
        <f t="shared" si="115"/>
        <v>33.26729974535661</v>
      </c>
      <c r="MF29" s="36">
        <f t="shared" si="115"/>
        <v>33.7853820662746</v>
      </c>
      <c r="MH29" s="31" t="s">
        <v>28</v>
      </c>
      <c r="MI29" s="32" t="s">
        <v>29</v>
      </c>
      <c r="MJ29" s="35"/>
      <c r="MK29" s="35"/>
      <c r="ML29" s="35"/>
      <c r="MM29" s="35"/>
      <c r="MN29" s="35"/>
      <c r="MO29" s="36">
        <v>32.57</v>
      </c>
      <c r="MP29" s="36">
        <v>32.166824015545266</v>
      </c>
      <c r="MQ29" s="36">
        <v>32.277155245151882</v>
      </c>
      <c r="MR29" s="36">
        <f>MR37</f>
        <v>32.339202350191592</v>
      </c>
      <c r="MS29" s="36">
        <f t="shared" ref="MS29:MX29" si="116">MS37</f>
        <v>31.726804339543136</v>
      </c>
      <c r="MT29" s="36">
        <f t="shared" si="116"/>
        <v>32.306637385465244</v>
      </c>
      <c r="MU29" s="36">
        <f t="shared" si="116"/>
        <v>32.561553074187913</v>
      </c>
      <c r="MV29" s="36">
        <f t="shared" si="116"/>
        <v>32.948160851637354</v>
      </c>
      <c r="MW29" s="36">
        <f t="shared" si="116"/>
        <v>33.401406213304206</v>
      </c>
      <c r="MX29" s="36">
        <f t="shared" si="116"/>
        <v>33.854150885589782</v>
      </c>
      <c r="MZ29" s="31" t="s">
        <v>28</v>
      </c>
      <c r="NA29" s="32" t="s">
        <v>29</v>
      </c>
      <c r="NB29" s="35"/>
      <c r="NC29" s="35"/>
      <c r="ND29" s="35"/>
      <c r="NE29" s="35"/>
      <c r="NF29" s="35"/>
      <c r="NG29" s="36">
        <v>32.57</v>
      </c>
      <c r="NH29" s="36">
        <v>32.166824015545266</v>
      </c>
      <c r="NI29" s="36">
        <v>32.277155245151882</v>
      </c>
      <c r="NJ29" s="36">
        <f>NJ37</f>
        <v>32.339202350191592</v>
      </c>
      <c r="NK29" s="36">
        <f t="shared" ref="NK29:NP29" si="117">NK37</f>
        <v>31.726804339543136</v>
      </c>
      <c r="NL29" s="36">
        <f t="shared" si="117"/>
        <v>33.010231465526921</v>
      </c>
      <c r="NM29" s="36">
        <f t="shared" si="117"/>
        <v>33.083862423672613</v>
      </c>
      <c r="NN29" s="36">
        <f t="shared" si="117"/>
        <v>33.329242981094261</v>
      </c>
      <c r="NO29" s="36">
        <f t="shared" si="117"/>
        <v>33.758652306309159</v>
      </c>
      <c r="NP29" s="36">
        <f t="shared" si="117"/>
        <v>34.151552765501641</v>
      </c>
      <c r="NR29" s="31" t="s">
        <v>28</v>
      </c>
      <c r="NS29" s="32" t="s">
        <v>29</v>
      </c>
      <c r="NT29" s="35"/>
      <c r="NU29" s="35"/>
      <c r="NV29" s="35"/>
      <c r="NW29" s="35"/>
      <c r="NX29" s="35"/>
      <c r="NY29" s="36">
        <v>32.57</v>
      </c>
      <c r="NZ29" s="36">
        <v>32.166824015545266</v>
      </c>
      <c r="OA29" s="36">
        <v>32.277155245151882</v>
      </c>
      <c r="OB29" s="36">
        <f>OB37</f>
        <v>32.339202350191592</v>
      </c>
      <c r="OC29" s="36">
        <f t="shared" ref="OC29:OH29" si="118">OC37</f>
        <v>31.726804339543136</v>
      </c>
      <c r="OD29" s="36">
        <f t="shared" si="118"/>
        <v>33.010231465526921</v>
      </c>
      <c r="OE29" s="36">
        <f t="shared" si="118"/>
        <v>33.281174921338071</v>
      </c>
      <c r="OF29" s="36">
        <f t="shared" si="118"/>
        <v>33.615569919936718</v>
      </c>
      <c r="OG29" s="36">
        <f t="shared" si="118"/>
        <v>33.995603422229493</v>
      </c>
      <c r="OH29" s="36">
        <f t="shared" si="118"/>
        <v>34.388791109674862</v>
      </c>
      <c r="OJ29" s="31" t="s">
        <v>28</v>
      </c>
      <c r="OK29" s="32" t="s">
        <v>29</v>
      </c>
      <c r="OL29" s="35"/>
      <c r="OM29" s="35"/>
      <c r="ON29" s="35"/>
      <c r="OO29" s="35"/>
      <c r="OP29" s="35"/>
      <c r="OQ29" s="36">
        <v>32.57</v>
      </c>
      <c r="OR29" s="36">
        <v>32.166824015545266</v>
      </c>
      <c r="OS29" s="36">
        <v>32.277155245151882</v>
      </c>
      <c r="OT29" s="36">
        <f>OT37</f>
        <v>32.339202350191592</v>
      </c>
      <c r="OU29" s="36">
        <f t="shared" ref="OU29:OZ29" si="119">OU37</f>
        <v>31.726804339543136</v>
      </c>
      <c r="OV29" s="36">
        <f t="shared" si="119"/>
        <v>33.010231465526921</v>
      </c>
      <c r="OW29" s="36">
        <f t="shared" si="119"/>
        <v>33.496212817820457</v>
      </c>
      <c r="OX29" s="36">
        <f t="shared" si="119"/>
        <v>33.532557006998459</v>
      </c>
      <c r="OY29" s="36">
        <f t="shared" si="119"/>
        <v>34.126669102607075</v>
      </c>
      <c r="OZ29" s="36">
        <f t="shared" si="119"/>
        <v>34.47603024249397</v>
      </c>
      <c r="PB29" s="31" t="s">
        <v>28</v>
      </c>
      <c r="PC29" s="32" t="s">
        <v>29</v>
      </c>
      <c r="PD29" s="35"/>
      <c r="PE29" s="35"/>
      <c r="PF29" s="35"/>
      <c r="PG29" s="35"/>
      <c r="PH29" s="35"/>
      <c r="PI29" s="36">
        <v>32.57</v>
      </c>
      <c r="PJ29" s="36">
        <v>32.166824015545266</v>
      </c>
      <c r="PK29" s="36">
        <v>32.277155245151882</v>
      </c>
      <c r="PL29" s="36">
        <f>PL37</f>
        <v>32.339202350191592</v>
      </c>
      <c r="PM29" s="36">
        <f t="shared" ref="PM29:PR29" si="120">PM37</f>
        <v>31.726804339543136</v>
      </c>
      <c r="PN29" s="36">
        <f t="shared" si="120"/>
        <v>33.010231465526921</v>
      </c>
      <c r="PO29" s="36">
        <f t="shared" si="120"/>
        <v>0</v>
      </c>
      <c r="PP29" s="36">
        <f t="shared" si="120"/>
        <v>0</v>
      </c>
      <c r="PQ29" s="36">
        <f t="shared" si="120"/>
        <v>0</v>
      </c>
      <c r="PR29" s="36">
        <f t="shared" si="120"/>
        <v>0</v>
      </c>
      <c r="PT29" s="146" t="s">
        <v>28</v>
      </c>
      <c r="PU29" s="147" t="s">
        <v>29</v>
      </c>
      <c r="PV29" s="150"/>
      <c r="PW29" s="150"/>
      <c r="PX29" s="150"/>
      <c r="PY29" s="150"/>
      <c r="PZ29" s="150"/>
      <c r="QA29" s="151">
        <v>32.57</v>
      </c>
      <c r="QB29" s="151">
        <v>32.166824015545266</v>
      </c>
      <c r="QC29" s="151">
        <v>32.277155245151882</v>
      </c>
      <c r="QD29" s="151">
        <f>QD37</f>
        <v>32.332379332962887</v>
      </c>
      <c r="QE29" s="151">
        <f t="shared" ref="QE29:QJ29" si="121">QE37</f>
        <v>31.70433471258335</v>
      </c>
      <c r="QF29" s="151">
        <f t="shared" si="121"/>
        <v>30.90714177081902</v>
      </c>
      <c r="QG29" s="151">
        <f>QG37</f>
        <v>33.404187625601637</v>
      </c>
      <c r="QH29" s="151">
        <f t="shared" si="121"/>
        <v>33.706603643338006</v>
      </c>
      <c r="QI29" s="151">
        <f t="shared" si="121"/>
        <v>33.99667221482126</v>
      </c>
      <c r="QJ29" s="151">
        <f t="shared" si="121"/>
        <v>34.184263889611501</v>
      </c>
      <c r="QL29" s="31" t="s">
        <v>28</v>
      </c>
      <c r="QM29" s="32" t="s">
        <v>29</v>
      </c>
      <c r="QN29" s="35"/>
      <c r="QO29" s="35"/>
      <c r="QP29" s="35"/>
      <c r="QQ29" s="35"/>
      <c r="QR29" s="35"/>
      <c r="QS29" s="36">
        <v>32.57</v>
      </c>
      <c r="QT29" s="36">
        <v>32.166824015545266</v>
      </c>
      <c r="QU29" s="36">
        <v>32.277155245151882</v>
      </c>
      <c r="QV29" s="36">
        <f>QV37</f>
        <v>32.347134524488894</v>
      </c>
      <c r="QW29" s="36">
        <f t="shared" ref="QW29:RB29" si="122">QW37</f>
        <v>31.733429458947793</v>
      </c>
      <c r="QX29" s="36">
        <f t="shared" si="122"/>
        <v>30.985328451875908</v>
      </c>
      <c r="QY29" s="36">
        <f>QY37</f>
        <v>31.867100350491555</v>
      </c>
      <c r="QZ29" s="36">
        <f t="shared" si="122"/>
        <v>32.212587409687337</v>
      </c>
      <c r="RA29" s="36">
        <f t="shared" si="122"/>
        <v>32.515037302984744</v>
      </c>
      <c r="RB29" s="36">
        <f t="shared" si="122"/>
        <v>32.700158163102458</v>
      </c>
      <c r="RD29" s="31" t="s">
        <v>28</v>
      </c>
      <c r="RE29" s="32" t="s">
        <v>29</v>
      </c>
      <c r="RF29" s="35"/>
      <c r="RG29" s="35"/>
      <c r="RH29" s="35"/>
      <c r="RI29" s="35"/>
      <c r="RJ29" s="35"/>
      <c r="RK29" s="36">
        <v>32.57</v>
      </c>
      <c r="RL29" s="36">
        <v>32.166824015545266</v>
      </c>
      <c r="RM29" s="36">
        <v>32.277155245151882</v>
      </c>
      <c r="RN29" s="36">
        <f>RN37</f>
        <v>32.339202350191592</v>
      </c>
      <c r="RO29" s="36">
        <f t="shared" ref="RO29:RT29" si="123">RO37</f>
        <v>31.726804339543136</v>
      </c>
      <c r="RP29" s="36">
        <f t="shared" si="123"/>
        <v>32.104987347415282</v>
      </c>
      <c r="RQ29" s="36">
        <f t="shared" si="123"/>
        <v>33.270163754868001</v>
      </c>
      <c r="RR29" s="36">
        <f t="shared" si="123"/>
        <v>33.708893473264204</v>
      </c>
      <c r="RS29" s="36">
        <f t="shared" si="123"/>
        <v>34.205380377307947</v>
      </c>
      <c r="RT29" s="36">
        <f t="shared" si="123"/>
        <v>34.536875869914077</v>
      </c>
      <c r="RV29" s="31" t="s">
        <v>28</v>
      </c>
      <c r="RW29" s="32" t="s">
        <v>29</v>
      </c>
      <c r="RX29" s="35"/>
      <c r="RY29" s="35"/>
      <c r="RZ29" s="35"/>
      <c r="SA29" s="35"/>
      <c r="SB29" s="35"/>
      <c r="SC29" s="36">
        <v>32.57</v>
      </c>
      <c r="SD29" s="36">
        <v>32.166824015545266</v>
      </c>
      <c r="SE29" s="36">
        <v>32.277155245151882</v>
      </c>
      <c r="SF29" s="36">
        <f>SF37</f>
        <v>32.339202350191592</v>
      </c>
      <c r="SG29" s="36">
        <f t="shared" ref="SG29:SL29" si="124">SG37</f>
        <v>31.726804339543136</v>
      </c>
      <c r="SH29" s="36">
        <f t="shared" si="124"/>
        <v>32.104987347415282</v>
      </c>
      <c r="SI29" s="36">
        <f t="shared" si="124"/>
        <v>33.263833903891474</v>
      </c>
      <c r="SJ29" s="36">
        <f t="shared" si="124"/>
        <v>33.698963209729037</v>
      </c>
      <c r="SK29" s="36">
        <f t="shared" si="124"/>
        <v>34.191423834325931</v>
      </c>
      <c r="SL29" s="36">
        <f t="shared" si="124"/>
        <v>34.517205550637073</v>
      </c>
      <c r="SN29" s="31" t="s">
        <v>28</v>
      </c>
      <c r="SO29" s="32" t="s">
        <v>29</v>
      </c>
      <c r="SP29" s="35"/>
      <c r="SQ29" s="35"/>
      <c r="SR29" s="35"/>
      <c r="SS29" s="35"/>
      <c r="ST29" s="35"/>
      <c r="SU29" s="36">
        <v>32.57</v>
      </c>
      <c r="SV29" s="36">
        <v>32.166824015545266</v>
      </c>
      <c r="SW29" s="36">
        <v>32.277155245151882</v>
      </c>
      <c r="SX29" s="36">
        <f>SX37</f>
        <v>32.347134524488894</v>
      </c>
      <c r="SY29" s="36">
        <f t="shared" ref="SY29:SZ29" si="125">SY37</f>
        <v>31.733429458947793</v>
      </c>
      <c r="SZ29" s="36">
        <f t="shared" si="125"/>
        <v>30.675294243431779</v>
      </c>
      <c r="TA29" s="36">
        <f>TA37</f>
        <v>31.647191057250801</v>
      </c>
      <c r="TB29" s="36">
        <f t="shared" ref="TB29:TD29" si="126">TB37</f>
        <v>31.998004501861416</v>
      </c>
      <c r="TC29" s="36">
        <f t="shared" si="126"/>
        <v>32.211405289889228</v>
      </c>
      <c r="TD29" s="36">
        <f t="shared" si="126"/>
        <v>32.366734006152548</v>
      </c>
      <c r="TF29" s="31" t="s">
        <v>28</v>
      </c>
      <c r="TG29" s="32" t="s">
        <v>29</v>
      </c>
      <c r="TH29" s="35"/>
      <c r="TI29" s="35"/>
      <c r="TJ29" s="35"/>
      <c r="TK29" s="35"/>
      <c r="TL29" s="35"/>
      <c r="TM29" s="36">
        <v>32.57</v>
      </c>
      <c r="TN29" s="36">
        <v>32.166824015545266</v>
      </c>
      <c r="TO29" s="36">
        <v>32.277155245151882</v>
      </c>
      <c r="TP29" s="36">
        <f>TP37</f>
        <v>32.347134524488894</v>
      </c>
      <c r="TQ29" s="36">
        <f t="shared" ref="TQ29:TR29" si="127">TQ37</f>
        <v>31.733429458947793</v>
      </c>
      <c r="TR29" s="36">
        <f t="shared" si="127"/>
        <v>31.495413325233923</v>
      </c>
      <c r="TS29" s="36">
        <f>TS37</f>
        <v>32.30275393599635</v>
      </c>
      <c r="TT29" s="36">
        <f t="shared" ref="TT29:TV29" si="128">TT37</f>
        <v>32.584926098841791</v>
      </c>
      <c r="TU29" s="36">
        <f t="shared" si="128"/>
        <v>32.723390061881368</v>
      </c>
      <c r="TV29" s="36">
        <f t="shared" si="128"/>
        <v>32.886926691345934</v>
      </c>
      <c r="TX29" s="31" t="s">
        <v>28</v>
      </c>
      <c r="TY29" s="32" t="s">
        <v>29</v>
      </c>
      <c r="TZ29" s="35"/>
      <c r="UA29" s="35"/>
      <c r="UB29" s="35"/>
      <c r="UC29" s="35"/>
      <c r="UD29" s="35"/>
      <c r="UE29" s="36">
        <v>32.57</v>
      </c>
      <c r="UF29" s="36">
        <v>32.166824015545266</v>
      </c>
      <c r="UG29" s="36">
        <v>32.277155245151882</v>
      </c>
      <c r="UH29" s="36">
        <f>UH37</f>
        <v>32.347134524488894</v>
      </c>
      <c r="UI29" s="36">
        <f t="shared" ref="UI29:UJ29" si="129">UI37</f>
        <v>31.733429458947793</v>
      </c>
      <c r="UJ29" s="36">
        <f t="shared" si="129"/>
        <v>30.873493395578876</v>
      </c>
      <c r="UK29" s="36">
        <f>UK37</f>
        <v>31.176459994669788</v>
      </c>
      <c r="UL29" s="36">
        <f t="shared" ref="UL29:UO29" si="130">UL37</f>
        <v>30.844589253923949</v>
      </c>
      <c r="UM29" s="36">
        <f t="shared" si="130"/>
        <v>31.024618498620683</v>
      </c>
      <c r="UN29" s="36">
        <f t="shared" si="130"/>
        <v>31.219564416074586</v>
      </c>
      <c r="UO29" s="36">
        <f t="shared" si="130"/>
        <v>31.459053938557314</v>
      </c>
      <c r="UQ29" s="31" t="s">
        <v>28</v>
      </c>
      <c r="UR29" s="32" t="s">
        <v>29</v>
      </c>
      <c r="US29" s="35"/>
      <c r="UT29" s="35"/>
      <c r="UU29" s="35"/>
      <c r="UV29" s="35"/>
      <c r="UW29" s="35"/>
      <c r="UX29" s="36">
        <v>32.57</v>
      </c>
      <c r="UY29" s="36">
        <v>32.166824015545266</v>
      </c>
      <c r="UZ29" s="36">
        <v>32.277155245151882</v>
      </c>
      <c r="VA29" s="36">
        <f>VA37</f>
        <v>32.347134524488894</v>
      </c>
      <c r="VB29" s="36">
        <f t="shared" ref="VB29:VC29" si="131">VB37</f>
        <v>31.733429458947793</v>
      </c>
      <c r="VC29" s="36">
        <f t="shared" si="131"/>
        <v>30.873493395578876</v>
      </c>
      <c r="VD29" s="36">
        <f>VD37</f>
        <v>31.078128561304691</v>
      </c>
      <c r="VE29" s="36">
        <f t="shared" ref="VE29:VG29" si="132">VE37</f>
        <v>30.910596855818323</v>
      </c>
      <c r="VF29" s="36">
        <f t="shared" si="132"/>
        <v>31.094305570081527</v>
      </c>
      <c r="VG29" s="36">
        <f t="shared" si="132"/>
        <v>31.247088563316328</v>
      </c>
      <c r="VH29" s="36">
        <f t="shared" ref="VH29" si="133">VH37</f>
        <v>31.489575480387572</v>
      </c>
      <c r="VJ29" s="199" t="s">
        <v>28</v>
      </c>
      <c r="VK29" s="200" t="s">
        <v>29</v>
      </c>
      <c r="VL29" s="35"/>
      <c r="VM29" s="35"/>
      <c r="VN29" s="35"/>
      <c r="VO29" s="35"/>
      <c r="VP29" s="35"/>
      <c r="VQ29" s="36">
        <v>32.57</v>
      </c>
      <c r="VR29" s="36">
        <v>32.166824015545266</v>
      </c>
      <c r="VS29" s="36">
        <v>32.277155245151882</v>
      </c>
      <c r="VT29" s="36">
        <f>VT37</f>
        <v>32.347134524488894</v>
      </c>
      <c r="VU29" s="36">
        <f t="shared" ref="VU29:VV29" si="134">VU37</f>
        <v>31.733429458947793</v>
      </c>
      <c r="VV29" s="36">
        <f t="shared" si="134"/>
        <v>30.873493395578876</v>
      </c>
      <c r="VW29" s="36">
        <f>VW37</f>
        <v>31.078128561304691</v>
      </c>
      <c r="VX29" s="36">
        <f t="shared" ref="VX29:WA29" si="135">VX37</f>
        <v>30.910596855818323</v>
      </c>
      <c r="VY29" s="36">
        <f t="shared" si="135"/>
        <v>31.094305570081527</v>
      </c>
      <c r="VZ29" s="36">
        <f t="shared" si="135"/>
        <v>31.247088563316328</v>
      </c>
      <c r="WA29" s="36">
        <f t="shared" si="135"/>
        <v>31.489575480387572</v>
      </c>
      <c r="WC29" s="199" t="s">
        <v>28</v>
      </c>
      <c r="WD29" s="200" t="s">
        <v>29</v>
      </c>
      <c r="WE29" s="35"/>
      <c r="WF29" s="35"/>
      <c r="WG29" s="35"/>
      <c r="WH29" s="35"/>
      <c r="WI29" s="35"/>
      <c r="WJ29" s="36">
        <v>32.57</v>
      </c>
      <c r="WK29" s="36">
        <v>32.166824015545266</v>
      </c>
      <c r="WL29" s="36">
        <v>32.277155245151882</v>
      </c>
      <c r="WM29" s="36">
        <f>WM37</f>
        <v>32.347134524488894</v>
      </c>
      <c r="WN29" s="36">
        <f t="shared" ref="WN29:WO29" si="136">WN37</f>
        <v>31.733429458947793</v>
      </c>
      <c r="WO29" s="36">
        <f t="shared" si="136"/>
        <v>30.873493395578876</v>
      </c>
      <c r="WP29" s="36">
        <f>WP37</f>
        <v>31.078128561304691</v>
      </c>
      <c r="WQ29" s="36">
        <f t="shared" ref="WQ29:WT29" si="137">WQ37</f>
        <v>30.910596855818323</v>
      </c>
      <c r="WR29" s="36">
        <f t="shared" si="137"/>
        <v>31.094305570081527</v>
      </c>
      <c r="WS29" s="36">
        <f t="shared" si="137"/>
        <v>31.247088563316328</v>
      </c>
      <c r="WT29" s="36">
        <f t="shared" si="137"/>
        <v>31.489575480387572</v>
      </c>
      <c r="WU29" s="89"/>
      <c r="XB29" s="199" t="s">
        <v>28</v>
      </c>
      <c r="XC29" s="200" t="s">
        <v>29</v>
      </c>
      <c r="XD29" s="35"/>
      <c r="XE29" s="35"/>
      <c r="XF29" s="35"/>
      <c r="XG29" s="35"/>
      <c r="XH29" s="35"/>
      <c r="XI29" s="36">
        <v>32.57</v>
      </c>
      <c r="XJ29" s="36">
        <v>32.166824015545266</v>
      </c>
      <c r="XK29" s="36">
        <v>32.277155245151882</v>
      </c>
      <c r="XL29" s="36">
        <f>XL37</f>
        <v>32.347134524488894</v>
      </c>
      <c r="XM29" s="36">
        <f t="shared" ref="XM29:XN29" si="138">XM37</f>
        <v>31.733429458947793</v>
      </c>
      <c r="XN29" s="36">
        <f t="shared" si="138"/>
        <v>30.873493395578876</v>
      </c>
      <c r="XO29" s="36">
        <f>XO37</f>
        <v>31.078128561304691</v>
      </c>
      <c r="XP29" s="36">
        <f t="shared" ref="XP29:XS29" si="139">XP37</f>
        <v>30.910596855818323</v>
      </c>
      <c r="XQ29" s="36">
        <f t="shared" si="139"/>
        <v>31.094305570081527</v>
      </c>
      <c r="XR29" s="36">
        <f t="shared" si="139"/>
        <v>31.247088563316328</v>
      </c>
      <c r="XS29" s="36">
        <f t="shared" si="139"/>
        <v>31.489575480387572</v>
      </c>
      <c r="XU29" s="199" t="s">
        <v>28</v>
      </c>
      <c r="XV29" s="200" t="s">
        <v>29</v>
      </c>
      <c r="XW29" s="35"/>
      <c r="XX29" s="35"/>
      <c r="XY29" s="35"/>
      <c r="XZ29" s="35"/>
      <c r="YA29" s="35"/>
      <c r="YB29" s="36">
        <v>32.57</v>
      </c>
      <c r="YC29" s="36">
        <v>32.166824015545266</v>
      </c>
      <c r="YD29" s="36">
        <v>32.277155245151882</v>
      </c>
      <c r="YE29" s="36">
        <f>YE37</f>
        <v>32.347134524488894</v>
      </c>
      <c r="YF29" s="36">
        <f t="shared" ref="YF29:YG29" si="140">YF37</f>
        <v>31.733429458947793</v>
      </c>
      <c r="YG29" s="36">
        <f t="shared" si="140"/>
        <v>30.873493395578876</v>
      </c>
      <c r="YH29" s="36">
        <f>YH37</f>
        <v>31.078128561304691</v>
      </c>
      <c r="YI29" s="36">
        <f t="shared" ref="YI29:YL29" si="141">YI37</f>
        <v>30.910596855818323</v>
      </c>
      <c r="YJ29" s="36">
        <f t="shared" si="141"/>
        <v>31.094305570081527</v>
      </c>
      <c r="YK29" s="36">
        <f t="shared" si="141"/>
        <v>31.247088563316328</v>
      </c>
      <c r="YL29" s="36">
        <f t="shared" si="141"/>
        <v>31.489575480387572</v>
      </c>
      <c r="YN29" s="199" t="s">
        <v>28</v>
      </c>
      <c r="YO29" s="200" t="s">
        <v>29</v>
      </c>
      <c r="YP29" s="35"/>
      <c r="YQ29" s="35"/>
      <c r="YR29" s="35"/>
      <c r="YS29" s="35"/>
      <c r="YT29" s="35"/>
      <c r="YU29" s="36">
        <v>32.57</v>
      </c>
      <c r="YV29" s="36">
        <v>32.166824015545266</v>
      </c>
      <c r="YW29" s="36">
        <v>32.277155245151882</v>
      </c>
      <c r="YX29" s="36">
        <f>YX37</f>
        <v>32.347134524488894</v>
      </c>
      <c r="YY29" s="36">
        <f t="shared" ref="YY29:YZ29" si="142">YY37</f>
        <v>31.733429458947793</v>
      </c>
      <c r="YZ29" s="36">
        <f t="shared" si="142"/>
        <v>30.873493395578876</v>
      </c>
      <c r="ZA29" s="36">
        <f>ZA37</f>
        <v>31.078128561304691</v>
      </c>
      <c r="ZB29" s="36">
        <f t="shared" ref="ZB29:ZE29" si="143">ZB37</f>
        <v>30.910596855818323</v>
      </c>
      <c r="ZC29" s="36">
        <f t="shared" si="143"/>
        <v>31.094305570081527</v>
      </c>
      <c r="ZD29" s="36">
        <f t="shared" si="143"/>
        <v>31.247088563316328</v>
      </c>
      <c r="ZE29" s="36">
        <f t="shared" si="143"/>
        <v>31.489575480387572</v>
      </c>
      <c r="ZK29" s="199" t="s">
        <v>28</v>
      </c>
      <c r="ZL29" s="200" t="s">
        <v>29</v>
      </c>
      <c r="ZM29" s="35"/>
      <c r="ZN29" s="35"/>
      <c r="ZO29" s="35"/>
      <c r="ZP29" s="35"/>
      <c r="ZQ29" s="35"/>
      <c r="ZR29" s="36">
        <v>32.57</v>
      </c>
      <c r="ZS29" s="36">
        <v>32.166824015545266</v>
      </c>
      <c r="ZT29" s="36">
        <v>32.277155245151882</v>
      </c>
      <c r="ZU29" s="36">
        <f>ZU37</f>
        <v>32.347134524488894</v>
      </c>
      <c r="ZV29" s="36">
        <f t="shared" ref="ZV29:ZW29" si="144">ZV37</f>
        <v>31.733429458947793</v>
      </c>
      <c r="ZW29" s="36">
        <f t="shared" si="144"/>
        <v>30.873493395578876</v>
      </c>
      <c r="ZX29" s="36">
        <f>ZX37</f>
        <v>31.078128561304691</v>
      </c>
      <c r="ZY29" s="36">
        <f t="shared" ref="ZY29:AAB29" si="145">ZY37</f>
        <v>30.910596855818323</v>
      </c>
      <c r="ZZ29" s="36">
        <f t="shared" si="145"/>
        <v>31.094305570081527</v>
      </c>
      <c r="AAA29" s="36">
        <f t="shared" si="145"/>
        <v>31.247088563316328</v>
      </c>
      <c r="AAB29" s="36">
        <f t="shared" si="145"/>
        <v>31.489575480387572</v>
      </c>
      <c r="AAD29" s="232"/>
      <c r="AAJ29" s="199" t="s">
        <v>28</v>
      </c>
      <c r="AAK29" s="200" t="s">
        <v>29</v>
      </c>
      <c r="AAL29" s="35"/>
      <c r="AAM29" s="35"/>
      <c r="AAN29" s="35"/>
      <c r="AAO29" s="35"/>
      <c r="AAP29" s="35"/>
      <c r="AAQ29" s="36">
        <v>32.57</v>
      </c>
      <c r="AAR29" s="36">
        <v>32.166824015545266</v>
      </c>
      <c r="AAS29" s="36">
        <v>32.277155245151882</v>
      </c>
      <c r="AAT29" s="36">
        <f>AAT37</f>
        <v>32.347134524488894</v>
      </c>
      <c r="AAU29" s="36">
        <f t="shared" ref="AAU29:AAV29" si="146">AAU37</f>
        <v>31.733429458947793</v>
      </c>
      <c r="AAV29" s="36">
        <f t="shared" si="146"/>
        <v>30.873493395578876</v>
      </c>
      <c r="AAW29" s="36">
        <f>AAW37</f>
        <v>31.078128561304691</v>
      </c>
      <c r="AAX29" s="36">
        <f t="shared" ref="AAX29:ABA29" si="147">AAX37</f>
        <v>30.910596855818323</v>
      </c>
      <c r="AAY29" s="36">
        <f t="shared" si="147"/>
        <v>31.094305570081527</v>
      </c>
      <c r="AAZ29" s="36">
        <f t="shared" si="147"/>
        <v>31.247088563316328</v>
      </c>
      <c r="ABA29" s="36">
        <f t="shared" si="147"/>
        <v>31.489575480387572</v>
      </c>
      <c r="ABC29" s="232"/>
      <c r="ABN29" s="199" t="s">
        <v>28</v>
      </c>
      <c r="ABO29" s="200" t="s">
        <v>29</v>
      </c>
      <c r="ABP29" s="35"/>
      <c r="ABQ29" s="35"/>
      <c r="ABR29" s="35"/>
      <c r="ABS29" s="35"/>
      <c r="ABT29" s="35"/>
      <c r="ABU29" s="36">
        <v>32.57</v>
      </c>
      <c r="ABV29" s="36">
        <v>32.166824015545266</v>
      </c>
      <c r="ABW29" s="36">
        <v>32.277155245151882</v>
      </c>
      <c r="ABX29" s="36">
        <f>ABX37</f>
        <v>32.347134524488894</v>
      </c>
      <c r="ABY29" s="36">
        <f t="shared" ref="ABY29:ABZ29" si="148">ABY37</f>
        <v>31.733429458947793</v>
      </c>
      <c r="ABZ29" s="36">
        <f t="shared" si="148"/>
        <v>30.873493395578876</v>
      </c>
      <c r="ACA29" s="36">
        <f>ACA37</f>
        <v>31.078128561304691</v>
      </c>
      <c r="ACB29" s="36">
        <f t="shared" ref="ACB29:ACE29" si="149">ACB37</f>
        <v>30.910596855818323</v>
      </c>
      <c r="ACC29" s="36">
        <f t="shared" si="149"/>
        <v>31.094305570081527</v>
      </c>
      <c r="ACD29" s="36">
        <f t="shared" si="149"/>
        <v>31.247088563316328</v>
      </c>
      <c r="ACE29" s="36">
        <f t="shared" si="149"/>
        <v>31.489575480387572</v>
      </c>
      <c r="ACG29" s="199" t="s">
        <v>28</v>
      </c>
      <c r="ACH29" s="200" t="s">
        <v>29</v>
      </c>
      <c r="ACI29" s="35"/>
      <c r="ACJ29" s="35"/>
      <c r="ACK29" s="35"/>
      <c r="ACL29" s="35"/>
      <c r="ACM29" s="35"/>
      <c r="ACN29" s="36">
        <v>32.57</v>
      </c>
      <c r="ACO29" s="36">
        <v>32.166824015545266</v>
      </c>
      <c r="ACP29" s="36">
        <v>32.277155245151882</v>
      </c>
      <c r="ACQ29" s="36">
        <f>ACQ37</f>
        <v>32.347134524488894</v>
      </c>
      <c r="ACR29" s="36">
        <f t="shared" ref="ACR29:ACS29" si="150">ACR37</f>
        <v>31.733429458947793</v>
      </c>
      <c r="ACS29" s="36">
        <f t="shared" si="150"/>
        <v>30.873493395578876</v>
      </c>
      <c r="ACT29" s="36">
        <f>ACT37</f>
        <v>31.078128561304691</v>
      </c>
      <c r="ACU29" s="36">
        <f t="shared" ref="ACU29:ACX29" si="151">ACU37</f>
        <v>30.910596855818323</v>
      </c>
      <c r="ACV29" s="36">
        <f t="shared" si="151"/>
        <v>31.094305570081527</v>
      </c>
      <c r="ACW29" s="36">
        <f t="shared" si="151"/>
        <v>31.247088563316328</v>
      </c>
      <c r="ACX29" s="36">
        <f t="shared" si="151"/>
        <v>31.489575480387572</v>
      </c>
    </row>
    <row r="30" spans="1:778" ht="17.399999999999999" x14ac:dyDescent="0.3">
      <c r="A30" s="7" t="s">
        <v>26</v>
      </c>
      <c r="B30" s="20"/>
      <c r="C30" s="37"/>
      <c r="D30" s="37"/>
      <c r="E30" s="37"/>
      <c r="F30" s="37"/>
      <c r="G30" s="37"/>
      <c r="H30" s="40"/>
      <c r="Q30" s="7" t="s">
        <v>26</v>
      </c>
      <c r="R30" s="20"/>
      <c r="S30" s="37"/>
      <c r="T30" s="37"/>
      <c r="U30" s="37"/>
      <c r="V30" s="37"/>
      <c r="W30" s="37"/>
      <c r="X30" s="40"/>
      <c r="AH30" s="7" t="s">
        <v>26</v>
      </c>
      <c r="AI30" s="20"/>
      <c r="AJ30" s="37"/>
      <c r="AK30" s="37"/>
      <c r="AL30" s="37"/>
      <c r="AM30" s="37"/>
      <c r="AN30" s="37"/>
      <c r="AO30" s="40"/>
      <c r="AS30" s="52"/>
      <c r="AT30" s="52"/>
      <c r="AU30" s="52"/>
      <c r="AV30" s="52"/>
      <c r="AW30" s="52"/>
      <c r="AY30" s="7" t="s">
        <v>25</v>
      </c>
      <c r="AZ30" s="60"/>
      <c r="BA30" s="37"/>
      <c r="BB30" s="37"/>
      <c r="BC30" s="37"/>
      <c r="BD30" s="37"/>
      <c r="BE30" s="37"/>
      <c r="BF30" s="50"/>
      <c r="BG30" s="40"/>
      <c r="BH30" s="40"/>
      <c r="BI30" s="40"/>
      <c r="BJ30" s="40"/>
      <c r="BK30" s="40"/>
      <c r="BL30" s="40"/>
      <c r="BM30" s="40"/>
      <c r="BN30" s="40"/>
      <c r="BP30" s="7" t="s">
        <v>25</v>
      </c>
      <c r="BQ30" s="60"/>
      <c r="BR30" s="37"/>
      <c r="BS30" s="37"/>
      <c r="BT30" s="37"/>
      <c r="BU30" s="37"/>
      <c r="BV30" s="37"/>
      <c r="BW30" s="50"/>
      <c r="BX30" s="40"/>
      <c r="BY30" s="40"/>
      <c r="BZ30" s="40"/>
      <c r="CA30" s="40"/>
      <c r="CB30" s="40"/>
      <c r="CC30" s="40"/>
      <c r="CD30" s="40"/>
      <c r="CE30" s="40"/>
      <c r="CG30" s="55" t="s">
        <v>31</v>
      </c>
      <c r="CH30" s="32" t="s">
        <v>32</v>
      </c>
      <c r="CI30" s="35"/>
      <c r="CJ30" s="35"/>
      <c r="CK30" s="35"/>
      <c r="CL30" s="35"/>
      <c r="CM30" s="35"/>
      <c r="CN30" s="51"/>
      <c r="CO30" s="36">
        <v>8.638799999999998</v>
      </c>
      <c r="CP30" s="36">
        <v>8.6762999999999995</v>
      </c>
      <c r="CQ30" s="36">
        <v>8.7662999999999993</v>
      </c>
      <c r="CR30" s="36">
        <v>8.8562999999999992</v>
      </c>
      <c r="CS30" s="36">
        <v>8.946299999999999</v>
      </c>
      <c r="CT30" s="36">
        <v>9.0362999999999989</v>
      </c>
      <c r="CU30" s="36">
        <v>9.1262999999999987</v>
      </c>
      <c r="CV30" s="36">
        <v>9.2162999999999986</v>
      </c>
      <c r="CX30" s="55" t="s">
        <v>31</v>
      </c>
      <c r="CY30" s="32" t="s">
        <v>32</v>
      </c>
      <c r="CZ30" s="35"/>
      <c r="DA30" s="35"/>
      <c r="DB30" s="35"/>
      <c r="DC30" s="35"/>
      <c r="DD30" s="35"/>
      <c r="DE30" s="51"/>
      <c r="DF30" s="36">
        <v>8.638799999999998</v>
      </c>
      <c r="DG30" s="36">
        <v>8.6762999999999995</v>
      </c>
      <c r="DH30" s="36">
        <v>8.7662999999999993</v>
      </c>
      <c r="DI30" s="36">
        <v>8.8562999999999992</v>
      </c>
      <c r="DJ30" s="36">
        <v>8.946299999999999</v>
      </c>
      <c r="DK30" s="36">
        <v>9.0362999999999989</v>
      </c>
      <c r="DL30" s="36">
        <v>9.1262999999999987</v>
      </c>
      <c r="DM30" s="36">
        <v>9.2162999999999986</v>
      </c>
      <c r="DO30" s="55" t="s">
        <v>31</v>
      </c>
      <c r="DP30" s="32" t="s">
        <v>32</v>
      </c>
      <c r="DQ30" s="35"/>
      <c r="DR30" s="35"/>
      <c r="DS30" s="35"/>
      <c r="DT30" s="35"/>
      <c r="DU30" s="35"/>
      <c r="DV30" s="51"/>
      <c r="DW30" s="36">
        <v>8.638799999999998</v>
      </c>
      <c r="DX30" s="36">
        <v>8.6762999999999995</v>
      </c>
      <c r="DY30" s="36">
        <v>8.7662999999999993</v>
      </c>
      <c r="DZ30" s="36">
        <v>8.8562999999999992</v>
      </c>
      <c r="EA30" s="36">
        <v>8.946299999999999</v>
      </c>
      <c r="EB30" s="36">
        <v>9.0362999999999989</v>
      </c>
      <c r="EC30" s="36">
        <v>9.1262999999999987</v>
      </c>
      <c r="ED30" s="36">
        <v>9.2162999999999986</v>
      </c>
      <c r="EF30" s="55" t="s">
        <v>31</v>
      </c>
      <c r="EG30" s="32" t="s">
        <v>32</v>
      </c>
      <c r="EH30" s="35"/>
      <c r="EI30" s="35"/>
      <c r="EJ30" s="35"/>
      <c r="EK30" s="35"/>
      <c r="EL30" s="35"/>
      <c r="EM30" s="51"/>
      <c r="EN30" s="36">
        <v>8.638799999999998</v>
      </c>
      <c r="EO30" s="36">
        <v>8.6762999999999995</v>
      </c>
      <c r="EP30" s="36">
        <v>8.7662999999999993</v>
      </c>
      <c r="EQ30" s="36">
        <v>8.8562999999999992</v>
      </c>
      <c r="ER30" s="36">
        <v>8.946299999999999</v>
      </c>
      <c r="ES30" s="36">
        <v>9.0362999999999989</v>
      </c>
      <c r="ET30" s="36">
        <v>9.1262999999999987</v>
      </c>
      <c r="EU30" s="36">
        <v>9.2162999999999986</v>
      </c>
      <c r="EW30" s="55" t="s">
        <v>31</v>
      </c>
      <c r="EX30" s="32" t="s">
        <v>32</v>
      </c>
      <c r="EY30" s="35"/>
      <c r="EZ30" s="35"/>
      <c r="FA30" s="35"/>
      <c r="FB30" s="35"/>
      <c r="FC30" s="35"/>
      <c r="FD30" s="51"/>
      <c r="FE30" s="36">
        <v>8.34</v>
      </c>
      <c r="FF30" s="36">
        <v>8.41</v>
      </c>
      <c r="FG30" s="36">
        <v>8.5</v>
      </c>
      <c r="FH30" s="36">
        <v>8.59</v>
      </c>
      <c r="FI30" s="36">
        <v>8.68</v>
      </c>
      <c r="FJ30" s="36">
        <v>8.77</v>
      </c>
      <c r="FK30" s="36">
        <v>8.86</v>
      </c>
      <c r="FL30" s="36">
        <v>8.9499999999999993</v>
      </c>
      <c r="FN30" s="55" t="s">
        <v>31</v>
      </c>
      <c r="FO30" s="32" t="s">
        <v>32</v>
      </c>
      <c r="FP30" s="35"/>
      <c r="FQ30" s="35"/>
      <c r="FR30" s="35"/>
      <c r="FS30" s="35"/>
      <c r="FT30" s="35"/>
      <c r="FU30" s="51"/>
      <c r="FV30" s="36">
        <v>8.34</v>
      </c>
      <c r="FW30" s="36">
        <v>8.41</v>
      </c>
      <c r="FX30" s="36">
        <v>8.5</v>
      </c>
      <c r="FY30" s="36">
        <v>8.59</v>
      </c>
      <c r="FZ30" s="36">
        <v>8.68</v>
      </c>
      <c r="GA30" s="36">
        <v>8.77</v>
      </c>
      <c r="GB30" s="36">
        <v>8.86</v>
      </c>
      <c r="GC30" s="36">
        <v>8.9499999999999993</v>
      </c>
      <c r="GE30" s="31" t="s">
        <v>45</v>
      </c>
      <c r="GF30" s="32" t="s">
        <v>29</v>
      </c>
      <c r="GG30" s="35"/>
      <c r="GH30" s="35"/>
      <c r="GI30" s="35"/>
      <c r="GJ30" s="35"/>
      <c r="GK30" s="35"/>
      <c r="GL30" s="36"/>
      <c r="GM30" s="36">
        <v>6.4244581097785991</v>
      </c>
      <c r="GN30" s="36">
        <v>6.3899913192304361</v>
      </c>
      <c r="GO30" s="36">
        <v>6.5169676642377414</v>
      </c>
      <c r="GP30" s="36">
        <v>6.4217743944515329</v>
      </c>
      <c r="GQ30" s="36">
        <v>6.3556104084870384</v>
      </c>
      <c r="GR30" s="36">
        <v>6.2632408374494668</v>
      </c>
      <c r="GS30" s="36">
        <v>6.2019269786487836</v>
      </c>
      <c r="GT30" s="36">
        <v>6.2008319453126868</v>
      </c>
      <c r="GV30" s="31" t="s">
        <v>45</v>
      </c>
      <c r="GW30" s="32" t="s">
        <v>29</v>
      </c>
      <c r="GX30" s="35"/>
      <c r="GY30" s="35"/>
      <c r="GZ30" s="35"/>
      <c r="HA30" s="35"/>
      <c r="HB30" s="35"/>
      <c r="HC30" s="36"/>
      <c r="HD30" s="36">
        <v>6.4244581097785991</v>
      </c>
      <c r="HE30" s="36">
        <v>6.3881953469865964</v>
      </c>
      <c r="HF30" s="36">
        <v>6.5434449003669064</v>
      </c>
      <c r="HG30" s="36">
        <v>6.4744300008105533</v>
      </c>
      <c r="HH30" s="36">
        <v>6.2654162706775418</v>
      </c>
      <c r="HI30" s="36">
        <v>6.2116130794630982</v>
      </c>
      <c r="HJ30" s="36">
        <v>6.1761247185896622</v>
      </c>
      <c r="HK30" s="36">
        <v>6.154207657788981</v>
      </c>
      <c r="HM30" s="31" t="s">
        <v>45</v>
      </c>
      <c r="HN30" s="32" t="s">
        <v>29</v>
      </c>
      <c r="HO30" s="35"/>
      <c r="HP30" s="35"/>
      <c r="HQ30" s="35"/>
      <c r="HR30" s="35"/>
      <c r="HS30" s="35"/>
      <c r="HT30" s="36"/>
      <c r="HU30" s="36">
        <v>6.4244581097785991</v>
      </c>
      <c r="HV30" s="36">
        <v>6.3881953469865964</v>
      </c>
      <c r="HW30" s="36">
        <v>6.5434449003669064</v>
      </c>
      <c r="HX30" s="36">
        <v>6.5129836608137923</v>
      </c>
      <c r="HY30" s="36">
        <v>6.2542026854382877</v>
      </c>
      <c r="HZ30" s="36">
        <v>6.2139911637445344</v>
      </c>
      <c r="IA30" s="36">
        <v>6.18</v>
      </c>
      <c r="IB30" s="36">
        <v>6.1588044309585221</v>
      </c>
      <c r="ID30" s="31" t="s">
        <v>45</v>
      </c>
      <c r="IE30" s="32" t="s">
        <v>29</v>
      </c>
      <c r="IF30" s="35"/>
      <c r="IG30" s="35"/>
      <c r="IH30" s="35"/>
      <c r="II30" s="35"/>
      <c r="IJ30" s="35"/>
      <c r="IK30" s="36"/>
      <c r="IL30" s="36">
        <v>6.4244581097785991</v>
      </c>
      <c r="IM30" s="36">
        <v>6.3881953469865964</v>
      </c>
      <c r="IN30" s="36">
        <v>6.5434449003669064</v>
      </c>
      <c r="IO30" s="36">
        <v>21.758436823834</v>
      </c>
      <c r="IP30" s="36">
        <v>4.6673515870323721</v>
      </c>
      <c r="IQ30" s="36">
        <v>6.0684840674648219</v>
      </c>
      <c r="IR30" s="36">
        <v>6.001845972075091</v>
      </c>
      <c r="IS30" s="36">
        <v>5.9932313970089419</v>
      </c>
      <c r="IT30" s="36">
        <v>5.9827444942822741</v>
      </c>
      <c r="IV30" s="31" t="s">
        <v>45</v>
      </c>
      <c r="IW30" s="32" t="s">
        <v>29</v>
      </c>
      <c r="IX30" s="35"/>
      <c r="IY30" s="35"/>
      <c r="IZ30" s="35"/>
      <c r="JA30" s="35"/>
      <c r="JB30" s="35"/>
      <c r="JC30" s="36"/>
      <c r="JD30" s="36">
        <v>6.4244581097785991</v>
      </c>
      <c r="JE30" s="36">
        <v>6.3881953469865964</v>
      </c>
      <c r="JF30" s="36">
        <v>6.5434449003668345</v>
      </c>
      <c r="JG30" s="36">
        <v>21.758436823834</v>
      </c>
      <c r="JH30" s="36">
        <v>4.6673515870323721</v>
      </c>
      <c r="JI30" s="36">
        <v>6.1047300287944273</v>
      </c>
      <c r="JJ30" s="36">
        <v>6.0688448187492803</v>
      </c>
      <c r="JK30" s="36">
        <v>6.0900076770381046</v>
      </c>
      <c r="JL30" s="36">
        <v>6.1096736018820943</v>
      </c>
      <c r="JN30" s="31" t="s">
        <v>45</v>
      </c>
      <c r="JO30" s="32" t="s">
        <v>29</v>
      </c>
      <c r="JP30" s="35"/>
      <c r="JQ30" s="35"/>
      <c r="JR30" s="35"/>
      <c r="JS30" s="35"/>
      <c r="JT30" s="35"/>
      <c r="JU30" s="36"/>
      <c r="JV30" s="36">
        <v>6.4244581097785991</v>
      </c>
      <c r="JW30" s="36">
        <v>6.3881953469865964</v>
      </c>
      <c r="JX30" s="36">
        <v>6.5434449003668389</v>
      </c>
      <c r="JY30" s="36">
        <v>21.758436823834</v>
      </c>
      <c r="JZ30" s="36">
        <v>4.6673515870323721</v>
      </c>
      <c r="KA30" s="36">
        <v>6.2711110826708536</v>
      </c>
      <c r="KB30" s="36">
        <v>6.2176902143464012</v>
      </c>
      <c r="KC30" s="36">
        <v>6.2043034262587957</v>
      </c>
      <c r="KD30" s="36">
        <v>6.1823169964525171</v>
      </c>
      <c r="KF30" s="31" t="s">
        <v>45</v>
      </c>
      <c r="KG30" s="32" t="s">
        <v>29</v>
      </c>
      <c r="KH30" s="35"/>
      <c r="KI30" s="35"/>
      <c r="KJ30" s="35"/>
      <c r="KK30" s="35"/>
      <c r="KL30" s="35"/>
      <c r="KM30" s="36"/>
      <c r="KN30" s="36">
        <v>6.4244581097785991</v>
      </c>
      <c r="KO30" s="36">
        <v>6.3881953469865964</v>
      </c>
      <c r="KP30" s="36">
        <v>6.5434449003668327</v>
      </c>
      <c r="KQ30" s="36">
        <v>21.758437975685499</v>
      </c>
      <c r="KR30" s="36">
        <v>4.6673515935603112</v>
      </c>
      <c r="KS30" s="36">
        <v>6.3892561112275184</v>
      </c>
      <c r="KT30" s="36">
        <v>6.3151754230248045</v>
      </c>
      <c r="KU30" s="36">
        <v>6.2652146686089791</v>
      </c>
      <c r="KV30" s="36">
        <v>6.214019685179629</v>
      </c>
      <c r="KX30" s="31" t="s">
        <v>45</v>
      </c>
      <c r="KY30" s="32" t="s">
        <v>29</v>
      </c>
      <c r="KZ30" s="35"/>
      <c r="LA30" s="35"/>
      <c r="LB30" s="35"/>
      <c r="LC30" s="35"/>
      <c r="LD30" s="35"/>
      <c r="LE30" s="36"/>
      <c r="LF30" s="36">
        <v>6.4244581097785991</v>
      </c>
      <c r="LG30" s="36">
        <v>6.3881953469865964</v>
      </c>
      <c r="LH30" s="36">
        <v>6.5434449003669064</v>
      </c>
      <c r="LI30" s="36">
        <v>21.758436823834</v>
      </c>
      <c r="LJ30" s="36">
        <v>4.6673515870323721</v>
      </c>
      <c r="LK30" s="36">
        <v>6.0684840674648219</v>
      </c>
      <c r="LL30" s="36">
        <v>6.001845972075091</v>
      </c>
      <c r="LM30" s="36">
        <v>5.9932313970089419</v>
      </c>
      <c r="LN30" s="36">
        <v>5.9827444942822741</v>
      </c>
      <c r="LP30" s="31" t="s">
        <v>45</v>
      </c>
      <c r="LQ30" s="32" t="s">
        <v>29</v>
      </c>
      <c r="LR30" s="35"/>
      <c r="LS30" s="35"/>
      <c r="LT30" s="35"/>
      <c r="LU30" s="35"/>
      <c r="LV30" s="35"/>
      <c r="LW30" s="36"/>
      <c r="LX30" s="36">
        <v>6.4244581097785991</v>
      </c>
      <c r="LY30" s="36">
        <v>6.3881953469865964</v>
      </c>
      <c r="LZ30" s="36">
        <v>6.5434449003668309</v>
      </c>
      <c r="MA30" s="36">
        <v>-20.725392463386292</v>
      </c>
      <c r="MB30" s="36">
        <v>5.7641230110326287</v>
      </c>
      <c r="MC30" s="36">
        <v>5.6708120906960664</v>
      </c>
      <c r="MD30" s="36">
        <v>5.9421902513879763</v>
      </c>
      <c r="ME30" s="36">
        <v>5.9437581877405528</v>
      </c>
      <c r="MF30" s="36">
        <v>5.9543128741632305</v>
      </c>
      <c r="MH30" s="31" t="s">
        <v>45</v>
      </c>
      <c r="MI30" s="32" t="s">
        <v>29</v>
      </c>
      <c r="MJ30" s="35"/>
      <c r="MK30" s="35"/>
      <c r="ML30" s="35"/>
      <c r="MM30" s="35"/>
      <c r="MN30" s="35"/>
      <c r="MO30" s="36"/>
      <c r="MP30" s="36">
        <v>6.4244581097785991</v>
      </c>
      <c r="MQ30" s="36">
        <v>6.3881953469865964</v>
      </c>
      <c r="MR30" s="36">
        <v>6.5434449003669064</v>
      </c>
      <c r="MS30" s="36">
        <v>20.742493860441279</v>
      </c>
      <c r="MT30" s="36">
        <v>4.5942591799169366</v>
      </c>
      <c r="MU30" s="36">
        <v>5.9380836632900058</v>
      </c>
      <c r="MV30" s="36">
        <v>5.8577724940035933</v>
      </c>
      <c r="MW30" s="36">
        <v>5.839449494693536</v>
      </c>
      <c r="MX30" s="36">
        <v>5.8274602044018549</v>
      </c>
      <c r="MZ30" s="31" t="s">
        <v>45</v>
      </c>
      <c r="NA30" s="32" t="s">
        <v>29</v>
      </c>
      <c r="NB30" s="35"/>
      <c r="NC30" s="35"/>
      <c r="ND30" s="35"/>
      <c r="NE30" s="35"/>
      <c r="NF30" s="35"/>
      <c r="NG30" s="36"/>
      <c r="NH30" s="36">
        <v>6.4244581097785991</v>
      </c>
      <c r="NI30" s="36">
        <v>6.3881953469865964</v>
      </c>
      <c r="NJ30" s="36">
        <v>6.5434449003669064</v>
      </c>
      <c r="NK30" s="36">
        <v>20.742493860441279</v>
      </c>
      <c r="NL30" s="36">
        <v>4.5675432408528875</v>
      </c>
      <c r="NM30" s="36">
        <v>5.8259306584016342</v>
      </c>
      <c r="NN30" s="36">
        <v>5.7300165246219867</v>
      </c>
      <c r="NO30" s="36">
        <v>5.7190607259053969</v>
      </c>
      <c r="NP30" s="36">
        <v>5.6961460679211093</v>
      </c>
      <c r="NR30" s="31" t="s">
        <v>45</v>
      </c>
      <c r="NS30" s="32" t="s">
        <v>29</v>
      </c>
      <c r="NT30" s="35"/>
      <c r="NU30" s="35"/>
      <c r="NV30" s="35"/>
      <c r="NW30" s="35"/>
      <c r="NX30" s="35"/>
      <c r="NY30" s="36"/>
      <c r="NZ30" s="36">
        <v>6.4244581097785991</v>
      </c>
      <c r="OA30" s="36">
        <v>6.3881953469865964</v>
      </c>
      <c r="OB30" s="36">
        <v>6.5434449003669064</v>
      </c>
      <c r="OC30" s="36">
        <v>20.742493860441279</v>
      </c>
      <c r="OD30" s="36">
        <v>4.5675432408528875</v>
      </c>
      <c r="OE30" s="36">
        <v>5.7370540634810148</v>
      </c>
      <c r="OF30" s="36">
        <v>5.5923541100494054</v>
      </c>
      <c r="OG30" s="36">
        <v>5.5305866322522395</v>
      </c>
      <c r="OH30" s="36">
        <v>5.4924624530616057</v>
      </c>
      <c r="OJ30" s="31" t="s">
        <v>45</v>
      </c>
      <c r="OK30" s="32" t="s">
        <v>29</v>
      </c>
      <c r="OL30" s="35"/>
      <c r="OM30" s="35"/>
      <c r="ON30" s="35"/>
      <c r="OO30" s="35"/>
      <c r="OP30" s="35"/>
      <c r="OQ30" s="36"/>
      <c r="OR30" s="36">
        <v>6.4244581097785991</v>
      </c>
      <c r="OS30" s="36">
        <v>6.3881953469865964</v>
      </c>
      <c r="OT30" s="36">
        <v>6.5434449003669064</v>
      </c>
      <c r="OU30" s="36">
        <v>20.742493860441279</v>
      </c>
      <c r="OV30" s="36">
        <v>4.5675432408528875</v>
      </c>
      <c r="OW30" s="36">
        <v>5.7683277802202353</v>
      </c>
      <c r="OX30" s="36">
        <v>5.6394762207551405</v>
      </c>
      <c r="OY30" s="36">
        <v>5.6515488237487723</v>
      </c>
      <c r="OZ30" s="36">
        <v>5.6208912184389499</v>
      </c>
      <c r="PB30" s="31" t="s">
        <v>45</v>
      </c>
      <c r="PC30" s="32" t="s">
        <v>29</v>
      </c>
      <c r="PD30" s="35"/>
      <c r="PE30" s="35"/>
      <c r="PF30" s="35"/>
      <c r="PG30" s="35"/>
      <c r="PH30" s="35"/>
      <c r="PI30" s="36"/>
      <c r="PJ30" s="36">
        <v>6.4244581097785991</v>
      </c>
      <c r="PK30" s="36">
        <v>6.3881953469865964</v>
      </c>
      <c r="PL30" s="36">
        <v>6.5434449003669064</v>
      </c>
      <c r="PM30" s="36">
        <v>20.742493860441279</v>
      </c>
      <c r="PN30" s="36">
        <v>4.5675432408528875</v>
      </c>
      <c r="PO30" s="36">
        <v>5.7683277802202353</v>
      </c>
      <c r="PP30" s="36">
        <v>5.6513092681612305</v>
      </c>
      <c r="PQ30" s="36">
        <v>5.6582425136039776</v>
      </c>
      <c r="PR30" s="36">
        <v>5.6254524651577746</v>
      </c>
      <c r="PT30" s="146" t="s">
        <v>45</v>
      </c>
      <c r="PU30" s="147" t="s">
        <v>29</v>
      </c>
      <c r="PV30" s="150"/>
      <c r="PW30" s="150"/>
      <c r="PX30" s="150"/>
      <c r="PY30" s="150"/>
      <c r="PZ30" s="150"/>
      <c r="QA30" s="151"/>
      <c r="QB30" s="151">
        <v>6.4244581097785991</v>
      </c>
      <c r="QC30" s="151">
        <v>6.3881953469865964</v>
      </c>
      <c r="QD30" s="151">
        <v>6.5434449003668309</v>
      </c>
      <c r="QE30" s="151">
        <v>-23.436696396625774</v>
      </c>
      <c r="QF30" s="151">
        <v>5.8397878699235166</v>
      </c>
      <c r="QG30" s="151">
        <v>5.9330971707983871</v>
      </c>
      <c r="QH30" s="151">
        <v>5.8931558093767018</v>
      </c>
      <c r="QI30" s="151">
        <v>5.8464029759304665</v>
      </c>
      <c r="QJ30" s="151">
        <v>5.8024123852299594</v>
      </c>
      <c r="QL30" s="31" t="s">
        <v>45</v>
      </c>
      <c r="QM30" s="32" t="s">
        <v>29</v>
      </c>
      <c r="QN30" s="35"/>
      <c r="QO30" s="35"/>
      <c r="QP30" s="35"/>
      <c r="QQ30" s="35"/>
      <c r="QR30" s="35"/>
      <c r="QS30" s="36"/>
      <c r="QT30" s="36">
        <v>6.4244581097785991</v>
      </c>
      <c r="QU30" s="36">
        <v>6.3881953469865964</v>
      </c>
      <c r="QV30" s="36">
        <v>6.5434449003669064</v>
      </c>
      <c r="QW30" s="36">
        <v>-15.404640725159558</v>
      </c>
      <c r="QX30" s="36">
        <v>7.0340029405766424</v>
      </c>
      <c r="QY30" s="36">
        <v>6.4391525294255203</v>
      </c>
      <c r="QZ30" s="36">
        <v>6.1956252494037418</v>
      </c>
      <c r="RA30" s="36">
        <v>6.0360862754822238</v>
      </c>
      <c r="RB30" s="36">
        <v>5.9628492131471749</v>
      </c>
      <c r="RD30" s="31" t="s">
        <v>45</v>
      </c>
      <c r="RE30" s="32" t="s">
        <v>29</v>
      </c>
      <c r="RF30" s="35"/>
      <c r="RG30" s="35"/>
      <c r="RH30" s="35"/>
      <c r="RI30" s="35"/>
      <c r="RJ30" s="35"/>
      <c r="RK30" s="36"/>
      <c r="RL30" s="36">
        <v>6.4244581097785991</v>
      </c>
      <c r="RM30" s="36">
        <v>6.3881953469865964</v>
      </c>
      <c r="RN30" s="36">
        <v>6.5434449003669064</v>
      </c>
      <c r="RO30" s="36">
        <v>20.742493860441279</v>
      </c>
      <c r="RP30" s="36">
        <v>4.645109811798573</v>
      </c>
      <c r="RQ30" s="36">
        <v>5.7182998727206815</v>
      </c>
      <c r="RR30" s="36">
        <v>5.5353817995053554</v>
      </c>
      <c r="RS30" s="36">
        <v>5.5690012509099276</v>
      </c>
      <c r="RT30" s="36">
        <v>5.5371286007933636</v>
      </c>
      <c r="RV30" s="31" t="s">
        <v>45</v>
      </c>
      <c r="RW30" s="32" t="s">
        <v>29</v>
      </c>
      <c r="RX30" s="35"/>
      <c r="RY30" s="35"/>
      <c r="RZ30" s="35"/>
      <c r="SA30" s="35"/>
      <c r="SB30" s="35"/>
      <c r="SC30" s="36"/>
      <c r="SD30" s="36">
        <v>6.4244581097785991</v>
      </c>
      <c r="SE30" s="36">
        <v>6.3881953469865964</v>
      </c>
      <c r="SF30" s="36">
        <v>6.5434449003669064</v>
      </c>
      <c r="SG30" s="36">
        <v>20.742493860441279</v>
      </c>
      <c r="SH30" s="36">
        <v>4.645109811798573</v>
      </c>
      <c r="SI30" s="36">
        <v>5.7182998727206815</v>
      </c>
      <c r="SJ30" s="36">
        <v>5.5353817995053554</v>
      </c>
      <c r="SK30" s="36">
        <v>5.5690012509099276</v>
      </c>
      <c r="SL30" s="36">
        <v>5.5371286007933636</v>
      </c>
      <c r="SN30" s="31" t="s">
        <v>45</v>
      </c>
      <c r="SO30" s="32" t="s">
        <v>29</v>
      </c>
      <c r="SP30" s="35"/>
      <c r="SQ30" s="35"/>
      <c r="SR30" s="35"/>
      <c r="SS30" s="35"/>
      <c r="ST30" s="35"/>
      <c r="SU30" s="36"/>
      <c r="SV30" s="36">
        <v>6.4244581097785991</v>
      </c>
      <c r="SW30" s="36">
        <v>6.3881953469865964</v>
      </c>
      <c r="SX30" s="36">
        <v>6.5434449003669064</v>
      </c>
      <c r="SY30" s="36">
        <v>-15.404640725159558</v>
      </c>
      <c r="SZ30" s="36">
        <v>6.8759566697703578</v>
      </c>
      <c r="TA30" s="36">
        <v>6.3046586131587734</v>
      </c>
      <c r="TB30" s="36">
        <v>6.1464684450129923</v>
      </c>
      <c r="TC30" s="36">
        <v>5.9962921166446321</v>
      </c>
      <c r="TD30" s="36">
        <v>5.9425213309159481</v>
      </c>
      <c r="TF30" s="31" t="s">
        <v>45</v>
      </c>
      <c r="TG30" s="32" t="s">
        <v>29</v>
      </c>
      <c r="TH30" s="35"/>
      <c r="TI30" s="35"/>
      <c r="TJ30" s="35"/>
      <c r="TK30" s="35"/>
      <c r="TL30" s="35"/>
      <c r="TM30" s="36"/>
      <c r="TN30" s="36">
        <v>6.4244581097785991</v>
      </c>
      <c r="TO30" s="36">
        <v>6.3881953469865964</v>
      </c>
      <c r="TP30" s="36">
        <v>6.5434449003669064</v>
      </c>
      <c r="TQ30" s="36">
        <v>-15.404640725159558</v>
      </c>
      <c r="TR30" s="36">
        <v>8.6006921024123155</v>
      </c>
      <c r="TS30" s="36">
        <v>6.6167942550720458</v>
      </c>
      <c r="TT30" s="36">
        <v>6.4233134345390006</v>
      </c>
      <c r="TU30" s="36">
        <v>6.2504172981731072</v>
      </c>
      <c r="TV30" s="36">
        <v>6.1805673601129021</v>
      </c>
      <c r="TX30" s="31" t="s">
        <v>45</v>
      </c>
      <c r="TY30" s="32" t="s">
        <v>29</v>
      </c>
      <c r="TZ30" s="35"/>
      <c r="UA30" s="35"/>
      <c r="UB30" s="35"/>
      <c r="UC30" s="35"/>
      <c r="UD30" s="35"/>
      <c r="UE30" s="36"/>
      <c r="UF30" s="36">
        <v>6.4244581097785991</v>
      </c>
      <c r="UG30" s="36">
        <v>6.3881953469865964</v>
      </c>
      <c r="UH30" s="36">
        <v>6.5434449003669064</v>
      </c>
      <c r="UI30" s="36">
        <v>-15.404640725159558</v>
      </c>
      <c r="UJ30" s="36">
        <v>8.1914103890199303</v>
      </c>
      <c r="UK30" s="36">
        <v>6.4449390316342736</v>
      </c>
      <c r="UL30" s="36">
        <v>6.2451344847068766</v>
      </c>
      <c r="UM30" s="36">
        <v>6.0580666300287893</v>
      </c>
      <c r="UN30" s="36">
        <v>5.9927773154082633</v>
      </c>
      <c r="UO30" s="36">
        <v>5.980323912317294</v>
      </c>
      <c r="UQ30" s="31" t="s">
        <v>45</v>
      </c>
      <c r="UR30" s="32" t="s">
        <v>29</v>
      </c>
      <c r="US30" s="35"/>
      <c r="UT30" s="35"/>
      <c r="UU30" s="35"/>
      <c r="UV30" s="35"/>
      <c r="UW30" s="35"/>
      <c r="UX30" s="36"/>
      <c r="UY30" s="36">
        <v>6.4244581097785991</v>
      </c>
      <c r="UZ30" s="36">
        <v>6.3881953469865964</v>
      </c>
      <c r="VA30" s="36">
        <v>6.5434449003669064</v>
      </c>
      <c r="VB30" s="36">
        <v>-15.404640725159558</v>
      </c>
      <c r="VC30" s="36">
        <v>8.1914103890199303</v>
      </c>
      <c r="VD30" s="36">
        <v>6.4449390316342736</v>
      </c>
      <c r="VE30" s="36">
        <v>6.2698235531019169</v>
      </c>
      <c r="VF30" s="36">
        <v>6.1081074375493181</v>
      </c>
      <c r="VG30" s="36">
        <v>6.0422629497174674</v>
      </c>
      <c r="VH30" s="36">
        <v>6.0071205072181071</v>
      </c>
      <c r="VJ30" s="199" t="s">
        <v>45</v>
      </c>
      <c r="VK30" s="200" t="s">
        <v>29</v>
      </c>
      <c r="VL30" s="35"/>
      <c r="VM30" s="35"/>
      <c r="VN30" s="35"/>
      <c r="VO30" s="35"/>
      <c r="VP30" s="35"/>
      <c r="VQ30" s="36"/>
      <c r="VR30" s="36">
        <v>6.4244581097785991</v>
      </c>
      <c r="VS30" s="36">
        <v>6.3881953469865964</v>
      </c>
      <c r="VT30" s="36">
        <v>6.5434449003669064</v>
      </c>
      <c r="VU30" s="36">
        <v>-15.404640725159558</v>
      </c>
      <c r="VV30" s="36">
        <v>8.8257637102140194</v>
      </c>
      <c r="VW30" s="36">
        <v>6.3349892024453016</v>
      </c>
      <c r="VX30" s="36">
        <v>6.3349998999999997</v>
      </c>
      <c r="VY30" s="36">
        <v>6.3074065181565135</v>
      </c>
      <c r="VZ30" s="36">
        <v>6.2190774750276914</v>
      </c>
      <c r="WA30" s="36">
        <v>6.1459658429643245</v>
      </c>
      <c r="WC30" s="199" t="s">
        <v>45</v>
      </c>
      <c r="WD30" s="200" t="s">
        <v>29</v>
      </c>
      <c r="WE30" s="35"/>
      <c r="WF30" s="35"/>
      <c r="WG30" s="35"/>
      <c r="WH30" s="35"/>
      <c r="WI30" s="35"/>
      <c r="WJ30" s="36"/>
      <c r="WK30" s="36">
        <v>6.4244581097785991</v>
      </c>
      <c r="WL30" s="36">
        <v>6.3881953469865964</v>
      </c>
      <c r="WM30" s="36">
        <v>6.5434449003669064</v>
      </c>
      <c r="WN30" s="36">
        <v>-15.404640725159558</v>
      </c>
      <c r="WO30" s="36">
        <v>8.7664443436198507</v>
      </c>
      <c r="WP30" s="36">
        <v>6.3558173532197122</v>
      </c>
      <c r="WQ30" s="36">
        <v>6.3074619642559391</v>
      </c>
      <c r="WR30" s="36">
        <v>6.2864368920912224</v>
      </c>
      <c r="WS30" s="36">
        <v>6.2069607057235316</v>
      </c>
      <c r="WT30" s="36">
        <v>6.1466300268984897</v>
      </c>
      <c r="WU30" s="89"/>
      <c r="XB30" s="199" t="s">
        <v>45</v>
      </c>
      <c r="XC30" s="200" t="s">
        <v>29</v>
      </c>
      <c r="XD30" s="35"/>
      <c r="XE30" s="35"/>
      <c r="XF30" s="35"/>
      <c r="XG30" s="35"/>
      <c r="XH30" s="35"/>
      <c r="XI30" s="36"/>
      <c r="XJ30" s="36">
        <v>6.4244581097785991</v>
      </c>
      <c r="XK30" s="36">
        <v>6.3881953469865964</v>
      </c>
      <c r="XL30" s="36">
        <v>6.5434449003669064</v>
      </c>
      <c r="XM30" s="36">
        <v>-15.404703813722016</v>
      </c>
      <c r="XN30" s="36">
        <v>8.7664443436198507</v>
      </c>
      <c r="XO30" s="36">
        <v>6.3558173532197122</v>
      </c>
      <c r="XP30" s="36">
        <v>6.3074619642559391</v>
      </c>
      <c r="XQ30" s="36">
        <v>6.2864209907802087</v>
      </c>
      <c r="XR30" s="36">
        <v>6.2069258888336849</v>
      </c>
      <c r="XS30" s="36">
        <v>6.1466179390616027</v>
      </c>
      <c r="XU30" s="199" t="s">
        <v>45</v>
      </c>
      <c r="XV30" s="200" t="s">
        <v>29</v>
      </c>
      <c r="XW30" s="35"/>
      <c r="XX30" s="35"/>
      <c r="XY30" s="35"/>
      <c r="XZ30" s="35"/>
      <c r="YA30" s="35"/>
      <c r="YB30" s="36"/>
      <c r="YC30" s="36">
        <v>6.4244581097785991</v>
      </c>
      <c r="YD30" s="36">
        <v>6.3881953469865964</v>
      </c>
      <c r="YE30" s="36">
        <v>6.5434449003669064</v>
      </c>
      <c r="YF30" s="36">
        <v>-15.404703813722016</v>
      </c>
      <c r="YG30" s="36">
        <v>8.7664443436198507</v>
      </c>
      <c r="YH30" s="36">
        <v>6.3558173532197122</v>
      </c>
      <c r="YI30" s="36">
        <v>6.3074619642559391</v>
      </c>
      <c r="YJ30" s="36">
        <v>6.2864209907802087</v>
      </c>
      <c r="YK30" s="36">
        <v>6.2069258888336849</v>
      </c>
      <c r="YL30" s="36">
        <v>6.1466179390616027</v>
      </c>
      <c r="YN30" s="199" t="s">
        <v>45</v>
      </c>
      <c r="YO30" s="200" t="s">
        <v>29</v>
      </c>
      <c r="YP30" s="35"/>
      <c r="YQ30" s="35"/>
      <c r="YR30" s="35"/>
      <c r="YS30" s="35"/>
      <c r="YT30" s="35"/>
      <c r="YU30" s="36"/>
      <c r="YV30" s="36">
        <v>6.4244581097785991</v>
      </c>
      <c r="YW30" s="36">
        <v>6.3881953469865964</v>
      </c>
      <c r="YX30" s="36">
        <v>6.5434449003669064</v>
      </c>
      <c r="YY30" s="36">
        <v>-15.404703813722016</v>
      </c>
      <c r="YZ30" s="36">
        <v>8.777980410243206</v>
      </c>
      <c r="ZA30" s="36">
        <v>6.3501629334637313</v>
      </c>
      <c r="ZB30" s="36">
        <v>6.3034109940393712</v>
      </c>
      <c r="ZC30" s="36">
        <v>6.2856368363458275</v>
      </c>
      <c r="ZD30" s="36">
        <v>6.2060625468747137</v>
      </c>
      <c r="ZE30" s="36">
        <v>6.1458592480011074</v>
      </c>
      <c r="ZK30" s="199" t="s">
        <v>45</v>
      </c>
      <c r="ZL30" s="200" t="s">
        <v>29</v>
      </c>
      <c r="ZM30" s="35"/>
      <c r="ZN30" s="35"/>
      <c r="ZO30" s="35"/>
      <c r="ZP30" s="35"/>
      <c r="ZQ30" s="35"/>
      <c r="ZR30" s="36"/>
      <c r="ZS30" s="36">
        <v>6.4244581097785991</v>
      </c>
      <c r="ZT30" s="36">
        <v>6.3881953469865964</v>
      </c>
      <c r="ZU30" s="36">
        <v>6.5434449003669064</v>
      </c>
      <c r="ZV30" s="36">
        <v>-15.404703813722016</v>
      </c>
      <c r="ZW30" s="36">
        <v>8.777980410243206</v>
      </c>
      <c r="ZX30" s="36">
        <v>6.3501629334637313</v>
      </c>
      <c r="ZY30" s="36">
        <v>6.3034109940393712</v>
      </c>
      <c r="ZZ30" s="36">
        <v>6.2856368363458275</v>
      </c>
      <c r="AAA30" s="36">
        <v>6.2060625468747137</v>
      </c>
      <c r="AAB30" s="36">
        <v>6.1458592480011074</v>
      </c>
      <c r="AAD30" s="232"/>
      <c r="AAJ30" s="199" t="s">
        <v>45</v>
      </c>
      <c r="AAK30" s="200" t="s">
        <v>29</v>
      </c>
      <c r="AAL30" s="35"/>
      <c r="AAM30" s="35"/>
      <c r="AAN30" s="35"/>
      <c r="AAO30" s="35"/>
      <c r="AAP30" s="35"/>
      <c r="AAQ30" s="36"/>
      <c r="AAR30" s="36">
        <v>6.4244581097785991</v>
      </c>
      <c r="AAS30" s="36">
        <v>6.3881953469865964</v>
      </c>
      <c r="AAT30" s="36">
        <v>6.5434449003669064</v>
      </c>
      <c r="AAU30" s="36">
        <v>-15.404703813722016</v>
      </c>
      <c r="AAV30" s="36">
        <v>8.777980410243206</v>
      </c>
      <c r="AAW30" s="36">
        <v>6.3501629334637313</v>
      </c>
      <c r="AAX30" s="36">
        <v>6.3034109940393712</v>
      </c>
      <c r="AAY30" s="36">
        <v>6.2856368363458275</v>
      </c>
      <c r="AAZ30" s="36">
        <v>6.2060625468747137</v>
      </c>
      <c r="ABA30" s="36">
        <v>6.1458592480011074</v>
      </c>
      <c r="ABC30" s="232"/>
      <c r="ABM30" t="s">
        <v>128</v>
      </c>
      <c r="ABN30" s="199" t="s">
        <v>45</v>
      </c>
      <c r="ABO30" s="200" t="s">
        <v>29</v>
      </c>
      <c r="ABP30" s="35"/>
      <c r="ABQ30" s="35"/>
      <c r="ABR30" s="35"/>
      <c r="ABS30" s="35"/>
      <c r="ABT30" s="35"/>
      <c r="ABU30" s="36"/>
      <c r="ABV30" s="36">
        <v>6.4244581097785991</v>
      </c>
      <c r="ABW30" s="36">
        <v>6.3881953469865964</v>
      </c>
      <c r="ABX30" s="36">
        <v>6.5434449003669064</v>
      </c>
      <c r="ABY30" s="36">
        <v>-15.404703813722016</v>
      </c>
      <c r="ABZ30" s="36">
        <v>8.777980410243206</v>
      </c>
      <c r="ACA30" s="36">
        <v>6.3501629334637313</v>
      </c>
      <c r="ACB30" s="36">
        <v>6.3153987017337894</v>
      </c>
      <c r="ACC30" s="36">
        <v>6.2857292121494233</v>
      </c>
      <c r="ACD30" s="36">
        <v>6.2061078115350004</v>
      </c>
      <c r="ACE30" s="36">
        <v>6.1458776714768844</v>
      </c>
      <c r="ACG30" s="199" t="s">
        <v>45</v>
      </c>
      <c r="ACH30" s="200" t="s">
        <v>29</v>
      </c>
      <c r="ACI30" s="35"/>
      <c r="ACJ30" s="35"/>
      <c r="ACK30" s="35"/>
      <c r="ACL30" s="35"/>
      <c r="ACM30" s="35"/>
      <c r="ACN30" s="36"/>
      <c r="ACO30" s="36">
        <v>6.4244581097785991</v>
      </c>
      <c r="ACP30" s="36">
        <v>6.3881953469865964</v>
      </c>
      <c r="ACQ30" s="36">
        <v>6.5434449003669064</v>
      </c>
      <c r="ACR30" s="36">
        <v>-15.404703813722016</v>
      </c>
      <c r="ACS30" s="36">
        <v>8.777980410243206</v>
      </c>
      <c r="ACT30" s="36">
        <v>6.3501629334637313</v>
      </c>
      <c r="ACU30" s="36">
        <v>6.3034109940393712</v>
      </c>
      <c r="ACV30" s="36">
        <v>6.2856368363458275</v>
      </c>
      <c r="ACW30" s="36">
        <v>6.2060625468747137</v>
      </c>
      <c r="ACX30" s="36">
        <v>6.1458592480011074</v>
      </c>
    </row>
    <row r="31" spans="1:778" x14ac:dyDescent="0.3">
      <c r="A31" s="44" t="s">
        <v>13</v>
      </c>
      <c r="B31" s="42" t="s">
        <v>24</v>
      </c>
      <c r="C31" s="43">
        <v>35777182.857142851</v>
      </c>
      <c r="D31" s="43">
        <v>2366.2184806975283</v>
      </c>
      <c r="E31" s="43">
        <v>86.4375908519972</v>
      </c>
      <c r="F31" s="43">
        <v>41.237081272509336</v>
      </c>
      <c r="G31" s="43">
        <v>-29.466724691668698</v>
      </c>
      <c r="H31" s="46">
        <v>57.662274735207994</v>
      </c>
      <c r="I31" s="46">
        <v>57.308641487893752</v>
      </c>
      <c r="J31" s="46">
        <v>56.824552990630075</v>
      </c>
      <c r="K31" s="46">
        <v>57.111296821966086</v>
      </c>
      <c r="L31" s="46">
        <v>57.152622567856405</v>
      </c>
      <c r="M31" s="46">
        <v>57.088985035650367</v>
      </c>
      <c r="N31" s="46">
        <v>56.88773394195367</v>
      </c>
      <c r="O31" s="46">
        <v>56.656058455879744</v>
      </c>
      <c r="Q31" s="44" t="s">
        <v>13</v>
      </c>
      <c r="R31" s="42" t="s">
        <v>24</v>
      </c>
      <c r="S31" s="43">
        <v>35777182.857142851</v>
      </c>
      <c r="T31" s="43">
        <v>2366.2184806975283</v>
      </c>
      <c r="U31" s="43">
        <v>86.4375908519972</v>
      </c>
      <c r="V31" s="43">
        <v>41.237081272509336</v>
      </c>
      <c r="W31" s="43">
        <v>-29.466724691668698</v>
      </c>
      <c r="X31" s="46">
        <v>57.662274735207994</v>
      </c>
      <c r="Y31" s="57">
        <v>57.308641487893752</v>
      </c>
      <c r="Z31" s="57">
        <v>56.749662183693609</v>
      </c>
      <c r="AA31" s="57">
        <v>57.058088246933337</v>
      </c>
      <c r="AB31" s="57">
        <v>57.089191936707962</v>
      </c>
      <c r="AC31" s="57">
        <v>57.090166411521992</v>
      </c>
      <c r="AD31" s="57">
        <v>56.962914674450857</v>
      </c>
      <c r="AE31" s="57">
        <v>56.747142672853975</v>
      </c>
      <c r="AF31" s="57">
        <v>56.500778663354147</v>
      </c>
      <c r="AH31" s="44" t="s">
        <v>13</v>
      </c>
      <c r="AI31" s="42" t="s">
        <v>24</v>
      </c>
      <c r="AJ31" s="43">
        <v>35777182.857142851</v>
      </c>
      <c r="AK31" s="43">
        <v>2366.2184806975283</v>
      </c>
      <c r="AL31" s="43">
        <v>86.4375908519972</v>
      </c>
      <c r="AM31" s="43">
        <v>41.237081272509336</v>
      </c>
      <c r="AN31" s="43">
        <v>-29.466724691668698</v>
      </c>
      <c r="AO31" s="46">
        <v>57.662274735207994</v>
      </c>
      <c r="AP31" s="57">
        <v>57.308641487893752</v>
      </c>
      <c r="AQ31" s="57">
        <v>57.188329057828945</v>
      </c>
      <c r="AR31" s="57">
        <v>57.702730922659953</v>
      </c>
      <c r="AS31" s="57">
        <v>57.941417213079205</v>
      </c>
      <c r="AT31" s="57">
        <v>58.017037717513112</v>
      </c>
      <c r="AU31" s="57">
        <v>57.963329627472461</v>
      </c>
      <c r="AV31" s="57">
        <v>57.822074386057686</v>
      </c>
      <c r="AW31" s="57">
        <v>57.645250160665199</v>
      </c>
      <c r="AY31" s="7" t="s">
        <v>26</v>
      </c>
      <c r="AZ31" s="20"/>
      <c r="BA31" s="37"/>
      <c r="BB31" s="37"/>
      <c r="BC31" s="37"/>
      <c r="BD31" s="37"/>
      <c r="BE31" s="37"/>
      <c r="BF31" s="40"/>
      <c r="BI31" s="52"/>
      <c r="BJ31" s="52"/>
      <c r="BK31" s="52"/>
      <c r="BL31" s="52"/>
      <c r="BM31" s="52"/>
      <c r="BN31" s="52"/>
      <c r="BP31" s="7" t="s">
        <v>26</v>
      </c>
      <c r="BQ31" s="20"/>
      <c r="BR31" s="37"/>
      <c r="BS31" s="37"/>
      <c r="BT31" s="37"/>
      <c r="BU31" s="37"/>
      <c r="BV31" s="37"/>
      <c r="BW31" s="40"/>
      <c r="BZ31" s="52"/>
      <c r="CA31" s="52"/>
      <c r="CB31" s="52"/>
      <c r="CC31" s="52"/>
      <c r="CD31" s="52"/>
      <c r="CE31" s="52"/>
      <c r="CG31" s="19"/>
      <c r="CH31" s="20"/>
      <c r="CI31" s="37"/>
      <c r="CJ31" s="37"/>
      <c r="CK31" s="37"/>
      <c r="CL31" s="37"/>
      <c r="CM31" s="37"/>
      <c r="CN31" s="40"/>
      <c r="CO31" s="40"/>
      <c r="CP31" s="40"/>
      <c r="CQ31" s="40"/>
      <c r="CR31" s="40"/>
      <c r="CS31" s="40"/>
      <c r="CT31" s="40"/>
      <c r="CU31" s="40"/>
      <c r="CV31" s="40"/>
      <c r="CX31" s="19"/>
      <c r="CY31" s="20"/>
      <c r="CZ31" s="37"/>
      <c r="DA31" s="37"/>
      <c r="DB31" s="37"/>
      <c r="DC31" s="37"/>
      <c r="DD31" s="37"/>
      <c r="DE31" s="40"/>
      <c r="DF31" s="40"/>
      <c r="DG31" s="40"/>
      <c r="DH31" s="40"/>
      <c r="DI31" s="40"/>
      <c r="DJ31" s="40"/>
      <c r="DK31" s="40"/>
      <c r="DL31" s="40"/>
      <c r="DM31" s="40"/>
      <c r="DO31" s="19"/>
      <c r="DP31" s="20"/>
      <c r="DQ31" s="37"/>
      <c r="DR31" s="37"/>
      <c r="DS31" s="37"/>
      <c r="DT31" s="37"/>
      <c r="DU31" s="37"/>
      <c r="DV31" s="40"/>
      <c r="DW31" s="40"/>
      <c r="DX31" s="40"/>
      <c r="DY31" s="40"/>
      <c r="DZ31" s="40"/>
      <c r="EA31" s="40"/>
      <c r="EB31" s="40"/>
      <c r="EC31" s="40"/>
      <c r="ED31" s="40"/>
      <c r="EF31" s="19"/>
      <c r="EG31" s="20"/>
      <c r="EH31" s="37"/>
      <c r="EI31" s="37"/>
      <c r="EJ31" s="37"/>
      <c r="EK31" s="37"/>
      <c r="EL31" s="37"/>
      <c r="EM31" s="40"/>
      <c r="EN31" s="40"/>
      <c r="EO31" s="40"/>
      <c r="EP31" s="40"/>
      <c r="EQ31" s="40"/>
      <c r="ER31" s="40"/>
      <c r="ES31" s="40"/>
      <c r="ET31" s="40"/>
      <c r="EU31" s="40"/>
      <c r="EW31" s="19"/>
      <c r="EX31" s="20"/>
      <c r="EY31" s="37"/>
      <c r="EZ31" s="37"/>
      <c r="FA31" s="37"/>
      <c r="FB31" s="37"/>
      <c r="FC31" s="37"/>
      <c r="FD31" s="40"/>
      <c r="FE31" s="40"/>
      <c r="FF31" s="40"/>
      <c r="FG31" s="40"/>
      <c r="FH31" s="40"/>
      <c r="FI31" s="40"/>
      <c r="FJ31" s="40"/>
      <c r="FK31" s="40"/>
      <c r="FL31" s="40"/>
      <c r="FN31" s="19"/>
      <c r="FO31" s="20"/>
      <c r="FP31" s="37"/>
      <c r="FQ31" s="37"/>
      <c r="FR31" s="37"/>
      <c r="FS31" s="37"/>
      <c r="FT31" s="37"/>
      <c r="FU31" s="40"/>
      <c r="FV31" s="40"/>
      <c r="FW31" s="40"/>
      <c r="FX31" s="40"/>
      <c r="FY31" s="40"/>
      <c r="FZ31" s="40"/>
      <c r="GA31" s="40"/>
      <c r="GB31" s="40"/>
      <c r="GC31" s="40"/>
      <c r="GE31" s="55" t="s">
        <v>31</v>
      </c>
      <c r="GF31" s="32" t="s">
        <v>32</v>
      </c>
      <c r="GG31" s="35"/>
      <c r="GH31" s="35"/>
      <c r="GI31" s="35"/>
      <c r="GJ31" s="35"/>
      <c r="GK31" s="35"/>
      <c r="GL31" s="51"/>
      <c r="GM31" s="36">
        <v>8.34</v>
      </c>
      <c r="GN31" s="36">
        <v>8.41</v>
      </c>
      <c r="GO31" s="36">
        <v>8.5</v>
      </c>
      <c r="GP31" s="36">
        <v>8.59</v>
      </c>
      <c r="GQ31" s="36">
        <v>8.68</v>
      </c>
      <c r="GR31" s="36">
        <v>8.77</v>
      </c>
      <c r="GS31" s="36">
        <v>8.86</v>
      </c>
      <c r="GT31" s="36">
        <v>8.9499999999999993</v>
      </c>
      <c r="GV31" s="55" t="s">
        <v>31</v>
      </c>
      <c r="GW31" s="32" t="s">
        <v>32</v>
      </c>
      <c r="GX31" s="35"/>
      <c r="GY31" s="35"/>
      <c r="GZ31" s="35"/>
      <c r="HA31" s="35"/>
      <c r="HB31" s="35"/>
      <c r="HC31" s="51"/>
      <c r="HD31" s="36">
        <v>8.34</v>
      </c>
      <c r="HE31" s="36">
        <v>8.41</v>
      </c>
      <c r="HF31" s="36">
        <v>8.5</v>
      </c>
      <c r="HG31" s="36">
        <v>8.59</v>
      </c>
      <c r="HH31" s="36">
        <v>8.68</v>
      </c>
      <c r="HI31" s="36">
        <v>8.77</v>
      </c>
      <c r="HJ31" s="36">
        <v>8.86</v>
      </c>
      <c r="HK31" s="36">
        <v>8.9499999999999993</v>
      </c>
      <c r="HM31" s="55" t="s">
        <v>31</v>
      </c>
      <c r="HN31" s="32" t="s">
        <v>32</v>
      </c>
      <c r="HO31" s="35"/>
      <c r="HP31" s="35"/>
      <c r="HQ31" s="35"/>
      <c r="HR31" s="35"/>
      <c r="HS31" s="35"/>
      <c r="HT31" s="51"/>
      <c r="HU31" s="36">
        <v>8.34</v>
      </c>
      <c r="HV31" s="36">
        <v>8.41</v>
      </c>
      <c r="HW31" s="36">
        <v>8.5</v>
      </c>
      <c r="HX31" s="36">
        <v>8.59</v>
      </c>
      <c r="HY31" s="36">
        <v>8.68</v>
      </c>
      <c r="HZ31" s="36">
        <v>8.77</v>
      </c>
      <c r="IA31" s="36">
        <v>8.86</v>
      </c>
      <c r="IB31" s="36">
        <v>8.9499999999999993</v>
      </c>
      <c r="ID31" s="55" t="s">
        <v>31</v>
      </c>
      <c r="IE31" s="32" t="s">
        <v>32</v>
      </c>
      <c r="IF31" s="35"/>
      <c r="IG31" s="35"/>
      <c r="IH31" s="35"/>
      <c r="II31" s="35"/>
      <c r="IJ31" s="35"/>
      <c r="IK31" s="51"/>
      <c r="IL31" s="36">
        <v>8.34</v>
      </c>
      <c r="IM31" s="36">
        <v>8.41</v>
      </c>
      <c r="IN31" s="36">
        <v>8.5500000000000007</v>
      </c>
      <c r="IO31" s="36">
        <v>8.64</v>
      </c>
      <c r="IP31" s="36">
        <v>8.73</v>
      </c>
      <c r="IQ31" s="36">
        <v>8.82</v>
      </c>
      <c r="IR31" s="36">
        <v>8.91</v>
      </c>
      <c r="IS31" s="36">
        <v>9</v>
      </c>
      <c r="IT31" s="36">
        <v>9.09</v>
      </c>
      <c r="IV31" s="55" t="s">
        <v>31</v>
      </c>
      <c r="IW31" s="32" t="s">
        <v>32</v>
      </c>
      <c r="IX31" s="35"/>
      <c r="IY31" s="35"/>
      <c r="IZ31" s="35"/>
      <c r="JA31" s="35"/>
      <c r="JB31" s="35"/>
      <c r="JC31" s="51"/>
      <c r="JD31" s="36">
        <v>8.34</v>
      </c>
      <c r="JE31" s="36">
        <v>8.41</v>
      </c>
      <c r="JF31" s="36">
        <v>8.5500000000000007</v>
      </c>
      <c r="JG31" s="36">
        <v>8.64</v>
      </c>
      <c r="JH31" s="36">
        <v>8.73</v>
      </c>
      <c r="JI31" s="36">
        <v>8.82</v>
      </c>
      <c r="JJ31" s="36">
        <v>8.91</v>
      </c>
      <c r="JK31" s="36">
        <v>9</v>
      </c>
      <c r="JL31" s="36">
        <v>9.09</v>
      </c>
      <c r="JN31" s="55" t="s">
        <v>31</v>
      </c>
      <c r="JO31" s="32" t="s">
        <v>32</v>
      </c>
      <c r="JP31" s="35"/>
      <c r="JQ31" s="35"/>
      <c r="JR31" s="35"/>
      <c r="JS31" s="35"/>
      <c r="JT31" s="35"/>
      <c r="JU31" s="51"/>
      <c r="JV31" s="36">
        <v>8.34</v>
      </c>
      <c r="JW31" s="36">
        <v>8.41</v>
      </c>
      <c r="JX31" s="36">
        <v>8.5500000000000007</v>
      </c>
      <c r="JY31" s="36">
        <v>8.64</v>
      </c>
      <c r="JZ31" s="36">
        <v>8.73</v>
      </c>
      <c r="KA31" s="36">
        <v>8.82</v>
      </c>
      <c r="KB31" s="36">
        <v>8.91</v>
      </c>
      <c r="KC31" s="36">
        <v>9</v>
      </c>
      <c r="KD31" s="36">
        <v>9.09</v>
      </c>
      <c r="KF31" s="55" t="s">
        <v>31</v>
      </c>
      <c r="KG31" s="32" t="s">
        <v>32</v>
      </c>
      <c r="KH31" s="35"/>
      <c r="KI31" s="35"/>
      <c r="KJ31" s="35"/>
      <c r="KK31" s="35"/>
      <c r="KL31" s="35"/>
      <c r="KM31" s="51"/>
      <c r="KN31" s="36">
        <v>8.34</v>
      </c>
      <c r="KO31" s="36">
        <v>8.41</v>
      </c>
      <c r="KP31" s="36">
        <v>8.5500000000000007</v>
      </c>
      <c r="KQ31" s="36">
        <v>8.64</v>
      </c>
      <c r="KR31" s="36">
        <v>8.73</v>
      </c>
      <c r="KS31" s="36">
        <v>8.82</v>
      </c>
      <c r="KT31" s="36">
        <v>8.91</v>
      </c>
      <c r="KU31" s="36">
        <v>9</v>
      </c>
      <c r="KV31" s="36">
        <v>9.09</v>
      </c>
      <c r="KX31" s="55" t="s">
        <v>31</v>
      </c>
      <c r="KY31" s="32" t="s">
        <v>32</v>
      </c>
      <c r="KZ31" s="35"/>
      <c r="LA31" s="35"/>
      <c r="LB31" s="35"/>
      <c r="LC31" s="35"/>
      <c r="LD31" s="35"/>
      <c r="LE31" s="51"/>
      <c r="LF31" s="36">
        <v>8.34</v>
      </c>
      <c r="LG31" s="36">
        <v>8.41</v>
      </c>
      <c r="LH31" s="36">
        <v>8.5500000000000007</v>
      </c>
      <c r="LI31" s="36">
        <v>8.64</v>
      </c>
      <c r="LJ31" s="36">
        <v>8.73</v>
      </c>
      <c r="LK31" s="36">
        <v>8.82</v>
      </c>
      <c r="LL31" s="36">
        <v>8.91</v>
      </c>
      <c r="LM31" s="36">
        <v>9</v>
      </c>
      <c r="LN31" s="36">
        <v>9.09</v>
      </c>
      <c r="LP31" s="55" t="s">
        <v>31</v>
      </c>
      <c r="LQ31" s="32" t="s">
        <v>32</v>
      </c>
      <c r="LR31" s="35"/>
      <c r="LS31" s="35"/>
      <c r="LT31" s="35"/>
      <c r="LU31" s="35"/>
      <c r="LV31" s="35"/>
      <c r="LW31" s="51"/>
      <c r="LX31" s="36">
        <v>8.34</v>
      </c>
      <c r="LY31" s="36">
        <v>8.41</v>
      </c>
      <c r="LZ31" s="36">
        <v>8.5500000000000007</v>
      </c>
      <c r="MA31" s="36">
        <v>8.64</v>
      </c>
      <c r="MB31" s="36">
        <v>8.73</v>
      </c>
      <c r="MC31" s="36">
        <v>8.82</v>
      </c>
      <c r="MD31" s="36">
        <v>8.91</v>
      </c>
      <c r="ME31" s="36">
        <v>9</v>
      </c>
      <c r="MF31" s="36">
        <v>9.09</v>
      </c>
      <c r="MH31" s="55" t="s">
        <v>31</v>
      </c>
      <c r="MI31" s="32" t="s">
        <v>32</v>
      </c>
      <c r="MJ31" s="35"/>
      <c r="MK31" s="35"/>
      <c r="ML31" s="35"/>
      <c r="MM31" s="35"/>
      <c r="MN31" s="35"/>
      <c r="MO31" s="51"/>
      <c r="MP31" s="36">
        <v>8.34</v>
      </c>
      <c r="MQ31" s="36">
        <v>8.41</v>
      </c>
      <c r="MR31" s="36">
        <v>8.5500000000000007</v>
      </c>
      <c r="MS31" s="36">
        <v>8.64</v>
      </c>
      <c r="MT31" s="36">
        <v>8.73</v>
      </c>
      <c r="MU31" s="36">
        <v>8.82</v>
      </c>
      <c r="MV31" s="36">
        <v>8.91</v>
      </c>
      <c r="MW31" s="36">
        <v>9</v>
      </c>
      <c r="MX31" s="36">
        <v>9.09</v>
      </c>
      <c r="MZ31" s="55" t="s">
        <v>31</v>
      </c>
      <c r="NA31" s="32" t="s">
        <v>32</v>
      </c>
      <c r="NB31" s="35"/>
      <c r="NC31" s="35"/>
      <c r="ND31" s="35"/>
      <c r="NE31" s="35"/>
      <c r="NF31" s="35"/>
      <c r="NG31" s="51"/>
      <c r="NH31" s="36">
        <v>8.34</v>
      </c>
      <c r="NI31" s="36">
        <v>8.41</v>
      </c>
      <c r="NJ31" s="36">
        <v>8.5500000000000007</v>
      </c>
      <c r="NK31" s="36">
        <v>8.64</v>
      </c>
      <c r="NL31" s="36">
        <v>8.73</v>
      </c>
      <c r="NM31" s="36">
        <v>8.82</v>
      </c>
      <c r="NN31" s="36">
        <v>8.91</v>
      </c>
      <c r="NO31" s="36">
        <v>9</v>
      </c>
      <c r="NP31" s="36">
        <v>9.09</v>
      </c>
      <c r="NR31" s="55" t="s">
        <v>31</v>
      </c>
      <c r="NS31" s="32" t="s">
        <v>32</v>
      </c>
      <c r="NT31" s="35"/>
      <c r="NU31" s="35"/>
      <c r="NV31" s="35"/>
      <c r="NW31" s="35"/>
      <c r="NX31" s="35"/>
      <c r="NY31" s="51"/>
      <c r="NZ31" s="36">
        <v>8.34</v>
      </c>
      <c r="OA31" s="36">
        <v>8.41</v>
      </c>
      <c r="OB31" s="36">
        <v>8.5500000000000007</v>
      </c>
      <c r="OC31" s="36">
        <v>8.64</v>
      </c>
      <c r="OD31" s="36">
        <v>8.73</v>
      </c>
      <c r="OE31" s="36">
        <v>8.82</v>
      </c>
      <c r="OF31" s="36">
        <v>8.91</v>
      </c>
      <c r="OG31" s="36">
        <v>9</v>
      </c>
      <c r="OH31" s="36">
        <v>9.09</v>
      </c>
      <c r="OJ31" s="55" t="s">
        <v>31</v>
      </c>
      <c r="OK31" s="32" t="s">
        <v>32</v>
      </c>
      <c r="OL31" s="35"/>
      <c r="OM31" s="35"/>
      <c r="ON31" s="35"/>
      <c r="OO31" s="35"/>
      <c r="OP31" s="35"/>
      <c r="OQ31" s="51"/>
      <c r="OR31" s="36">
        <v>8.34</v>
      </c>
      <c r="OS31" s="36">
        <v>8.41</v>
      </c>
      <c r="OT31" s="36">
        <v>8.5500000000000007</v>
      </c>
      <c r="OU31" s="36">
        <v>8.64</v>
      </c>
      <c r="OV31" s="36">
        <v>8.73</v>
      </c>
      <c r="OW31" s="36">
        <v>8.82</v>
      </c>
      <c r="OX31" s="36">
        <v>8.91</v>
      </c>
      <c r="OY31" s="36">
        <v>9</v>
      </c>
      <c r="OZ31" s="36">
        <v>9.09</v>
      </c>
      <c r="PB31" s="55" t="s">
        <v>31</v>
      </c>
      <c r="PC31" s="32" t="s">
        <v>32</v>
      </c>
      <c r="PD31" s="35"/>
      <c r="PE31" s="35"/>
      <c r="PF31" s="35"/>
      <c r="PG31" s="35"/>
      <c r="PH31" s="35"/>
      <c r="PI31" s="51"/>
      <c r="PJ31" s="36">
        <v>8.34</v>
      </c>
      <c r="PK31" s="36">
        <v>8.41</v>
      </c>
      <c r="PL31" s="36">
        <v>8.5500000000000007</v>
      </c>
      <c r="PM31" s="36">
        <v>8.64</v>
      </c>
      <c r="PN31" s="36">
        <v>8.73</v>
      </c>
      <c r="PO31" s="36">
        <v>8.82</v>
      </c>
      <c r="PP31" s="36">
        <v>8.91</v>
      </c>
      <c r="PQ31" s="36">
        <v>9</v>
      </c>
      <c r="PR31" s="36">
        <v>9.09</v>
      </c>
      <c r="PT31" s="146" t="s">
        <v>100</v>
      </c>
      <c r="PU31" s="147" t="s">
        <v>32</v>
      </c>
      <c r="PV31" s="150"/>
      <c r="PW31" s="150"/>
      <c r="PX31" s="150"/>
      <c r="PY31" s="150"/>
      <c r="PZ31" s="150"/>
      <c r="QA31" s="154"/>
      <c r="QB31" s="151">
        <v>8.34</v>
      </c>
      <c r="QC31" s="151">
        <v>8.41</v>
      </c>
      <c r="QD31" s="151">
        <v>8.5500000000000007</v>
      </c>
      <c r="QE31" s="151">
        <v>8.64</v>
      </c>
      <c r="QF31" s="151">
        <v>8.73</v>
      </c>
      <c r="QG31" s="151">
        <v>8.82</v>
      </c>
      <c r="QH31" s="151">
        <v>8.91</v>
      </c>
      <c r="QI31" s="151">
        <v>9</v>
      </c>
      <c r="QJ31" s="151">
        <v>9.09</v>
      </c>
      <c r="QL31" s="55" t="s">
        <v>31</v>
      </c>
      <c r="QM31" s="32" t="s">
        <v>32</v>
      </c>
      <c r="QN31" s="35"/>
      <c r="QO31" s="35"/>
      <c r="QP31" s="35"/>
      <c r="QQ31" s="35"/>
      <c r="QR31" s="35"/>
      <c r="QS31" s="51"/>
      <c r="QT31" s="36">
        <v>8.34</v>
      </c>
      <c r="QU31" s="36">
        <v>8.41</v>
      </c>
      <c r="QV31" s="36">
        <v>8.5500000000000007</v>
      </c>
      <c r="QW31" s="36">
        <v>8.76</v>
      </c>
      <c r="QX31" s="36">
        <v>8.85</v>
      </c>
      <c r="QY31" s="36">
        <v>8.94</v>
      </c>
      <c r="QZ31" s="36">
        <v>9.0299999999999994</v>
      </c>
      <c r="RA31" s="36">
        <v>9.1199999999999992</v>
      </c>
      <c r="RB31" s="36">
        <v>9.2099999999999991</v>
      </c>
      <c r="RD31" s="55" t="s">
        <v>31</v>
      </c>
      <c r="RE31" s="32" t="s">
        <v>32</v>
      </c>
      <c r="RF31" s="35"/>
      <c r="RG31" s="35"/>
      <c r="RH31" s="35"/>
      <c r="RI31" s="35"/>
      <c r="RJ31" s="35"/>
      <c r="RK31" s="51"/>
      <c r="RL31" s="36">
        <v>8.34</v>
      </c>
      <c r="RM31" s="36">
        <v>8.41</v>
      </c>
      <c r="RN31" s="36">
        <v>8.5500000000000007</v>
      </c>
      <c r="RO31" s="36">
        <v>8.64</v>
      </c>
      <c r="RP31" s="36">
        <v>8.73</v>
      </c>
      <c r="RQ31" s="36">
        <v>8.82</v>
      </c>
      <c r="RR31" s="36">
        <v>8.91</v>
      </c>
      <c r="RS31" s="36">
        <v>9</v>
      </c>
      <c r="RT31" s="36">
        <v>9.09</v>
      </c>
      <c r="RV31" s="55" t="s">
        <v>31</v>
      </c>
      <c r="RW31" s="32" t="s">
        <v>32</v>
      </c>
      <c r="RX31" s="35"/>
      <c r="RY31" s="35"/>
      <c r="RZ31" s="35"/>
      <c r="SA31" s="35"/>
      <c r="SB31" s="35"/>
      <c r="SC31" s="51"/>
      <c r="SD31" s="36">
        <v>8.34</v>
      </c>
      <c r="SE31" s="36">
        <v>8.41</v>
      </c>
      <c r="SF31" s="36">
        <v>8.5500000000000007</v>
      </c>
      <c r="SG31" s="36">
        <v>8.64</v>
      </c>
      <c r="SH31" s="36">
        <v>8.73</v>
      </c>
      <c r="SI31" s="36">
        <v>8.82</v>
      </c>
      <c r="SJ31" s="36">
        <v>8.91</v>
      </c>
      <c r="SK31" s="36">
        <v>9</v>
      </c>
      <c r="SL31" s="36">
        <v>9.09</v>
      </c>
      <c r="SN31" s="31" t="s">
        <v>100</v>
      </c>
      <c r="SO31" s="32" t="s">
        <v>32</v>
      </c>
      <c r="SP31" s="35"/>
      <c r="SQ31" s="35"/>
      <c r="SR31" s="35"/>
      <c r="SS31" s="35"/>
      <c r="ST31" s="35"/>
      <c r="SU31" s="51"/>
      <c r="SV31" s="36">
        <v>8.34</v>
      </c>
      <c r="SW31" s="36">
        <v>8.41</v>
      </c>
      <c r="SX31" s="36">
        <v>8.5500000000000007</v>
      </c>
      <c r="SY31" s="36">
        <v>8.76</v>
      </c>
      <c r="SZ31" s="36">
        <v>8.85</v>
      </c>
      <c r="TA31" s="36">
        <v>8.94</v>
      </c>
      <c r="TB31" s="36">
        <v>9.0299999999999994</v>
      </c>
      <c r="TC31" s="36">
        <v>9.1199999999999992</v>
      </c>
      <c r="TD31" s="36">
        <v>9.2099999999999991</v>
      </c>
      <c r="TF31" s="31" t="s">
        <v>100</v>
      </c>
      <c r="TG31" s="32" t="s">
        <v>32</v>
      </c>
      <c r="TH31" s="35"/>
      <c r="TI31" s="35"/>
      <c r="TJ31" s="35"/>
      <c r="TK31" s="35"/>
      <c r="TL31" s="35"/>
      <c r="TM31" s="51"/>
      <c r="TN31" s="36">
        <v>8.34</v>
      </c>
      <c r="TO31" s="36">
        <v>8.41</v>
      </c>
      <c r="TP31" s="36">
        <v>8.5500000000000007</v>
      </c>
      <c r="TQ31" s="36">
        <v>8.76</v>
      </c>
      <c r="TR31" s="36">
        <v>8.85</v>
      </c>
      <c r="TS31" s="36">
        <v>8.94</v>
      </c>
      <c r="TT31" s="36">
        <v>9.0299999999999994</v>
      </c>
      <c r="TU31" s="36">
        <v>9.1199999999999992</v>
      </c>
      <c r="TV31" s="36">
        <v>9.2099999999999991</v>
      </c>
      <c r="TX31" s="31" t="s">
        <v>100</v>
      </c>
      <c r="TY31" s="32" t="s">
        <v>32</v>
      </c>
      <c r="TZ31" s="35"/>
      <c r="UA31" s="35"/>
      <c r="UB31" s="35"/>
      <c r="UC31" s="35"/>
      <c r="UD31" s="35"/>
      <c r="UE31" s="51"/>
      <c r="UF31" s="36">
        <v>8.34</v>
      </c>
      <c r="UG31" s="36">
        <v>8.41</v>
      </c>
      <c r="UH31" s="36">
        <v>8.5500000000000007</v>
      </c>
      <c r="UI31" s="36">
        <v>8.76</v>
      </c>
      <c r="UJ31" s="36">
        <v>8.85</v>
      </c>
      <c r="UK31" s="36">
        <v>8.94</v>
      </c>
      <c r="UL31" s="36">
        <v>9.0299999999999994</v>
      </c>
      <c r="UM31" s="36">
        <v>9.1199999999999992</v>
      </c>
      <c r="UN31" s="36">
        <v>9.2099999999999991</v>
      </c>
      <c r="UO31" s="36">
        <v>9.3000000000000007</v>
      </c>
      <c r="UQ31" s="31" t="s">
        <v>100</v>
      </c>
      <c r="UR31" s="32" t="s">
        <v>32</v>
      </c>
      <c r="US31" s="35"/>
      <c r="UT31" s="35"/>
      <c r="UU31" s="35"/>
      <c r="UV31" s="35"/>
      <c r="UW31" s="35"/>
      <c r="UX31" s="51"/>
      <c r="UY31" s="36">
        <v>8.34</v>
      </c>
      <c r="UZ31" s="36">
        <v>8.41</v>
      </c>
      <c r="VA31" s="36">
        <v>8.5500000000000007</v>
      </c>
      <c r="VB31" s="36">
        <v>8.76</v>
      </c>
      <c r="VC31" s="36">
        <v>8.85</v>
      </c>
      <c r="VD31" s="36">
        <v>8.94</v>
      </c>
      <c r="VE31" s="36">
        <v>9.0299999999999994</v>
      </c>
      <c r="VF31" s="36">
        <v>9.1199999999999992</v>
      </c>
      <c r="VG31" s="36">
        <v>9.2099999999999991</v>
      </c>
      <c r="VH31" s="36">
        <v>9.3000000000000007</v>
      </c>
      <c r="VJ31" s="199" t="s">
        <v>100</v>
      </c>
      <c r="VK31" s="200" t="s">
        <v>32</v>
      </c>
      <c r="VL31" s="35"/>
      <c r="VM31" s="35"/>
      <c r="VN31" s="35"/>
      <c r="VO31" s="35"/>
      <c r="VP31" s="35"/>
      <c r="VQ31" s="51"/>
      <c r="VR31" s="36">
        <v>8.34</v>
      </c>
      <c r="VS31" s="36">
        <v>8.41</v>
      </c>
      <c r="VT31" s="36">
        <v>8.5500000000000007</v>
      </c>
      <c r="VU31" s="36">
        <v>8.76</v>
      </c>
      <c r="VV31" s="36">
        <v>8.85</v>
      </c>
      <c r="VW31" s="36">
        <v>8.94</v>
      </c>
      <c r="VX31" s="36">
        <v>9.0299999999999994</v>
      </c>
      <c r="VY31" s="36">
        <v>9.1199999999999992</v>
      </c>
      <c r="VZ31" s="36">
        <v>9.2099999999999991</v>
      </c>
      <c r="WA31" s="36">
        <v>9.3000000000000007</v>
      </c>
      <c r="WC31" s="199" t="s">
        <v>100</v>
      </c>
      <c r="WD31" s="200" t="s">
        <v>32</v>
      </c>
      <c r="WE31" s="35"/>
      <c r="WF31" s="35"/>
      <c r="WG31" s="35"/>
      <c r="WH31" s="35"/>
      <c r="WI31" s="35"/>
      <c r="WJ31" s="51"/>
      <c r="WK31" s="36">
        <v>8.34</v>
      </c>
      <c r="WL31" s="36">
        <v>8.41</v>
      </c>
      <c r="WM31" s="36">
        <v>8.5500000000000007</v>
      </c>
      <c r="WN31" s="36">
        <v>8.76</v>
      </c>
      <c r="WO31" s="36">
        <v>8.82</v>
      </c>
      <c r="WP31" s="36">
        <v>8.91</v>
      </c>
      <c r="WQ31" s="36">
        <v>9</v>
      </c>
      <c r="WR31" s="36">
        <v>9.09</v>
      </c>
      <c r="WS31" s="36">
        <v>9.18</v>
      </c>
      <c r="WT31" s="36">
        <v>9.27</v>
      </c>
      <c r="WU31" s="89"/>
      <c r="XB31" s="199" t="s">
        <v>100</v>
      </c>
      <c r="XC31" s="200" t="s">
        <v>32</v>
      </c>
      <c r="XD31" s="35"/>
      <c r="XE31" s="35"/>
      <c r="XF31" s="35"/>
      <c r="XG31" s="35"/>
      <c r="XH31" s="35"/>
      <c r="XI31" s="51"/>
      <c r="XJ31" s="36">
        <v>8.34</v>
      </c>
      <c r="XK31" s="36">
        <v>8.41</v>
      </c>
      <c r="XL31" s="36">
        <v>8.5500000000000007</v>
      </c>
      <c r="XM31" s="36">
        <v>8.76</v>
      </c>
      <c r="XN31" s="36">
        <v>8.82</v>
      </c>
      <c r="XO31" s="36">
        <v>8.91</v>
      </c>
      <c r="XP31" s="36">
        <v>9</v>
      </c>
      <c r="XQ31" s="36">
        <v>9.09</v>
      </c>
      <c r="XR31" s="36">
        <v>9.18</v>
      </c>
      <c r="XS31" s="36">
        <v>9.27</v>
      </c>
      <c r="XU31" s="199" t="s">
        <v>100</v>
      </c>
      <c r="XV31" s="200" t="s">
        <v>32</v>
      </c>
      <c r="XW31" s="35"/>
      <c r="XX31" s="35"/>
      <c r="XY31" s="35"/>
      <c r="XZ31" s="35"/>
      <c r="YA31" s="35"/>
      <c r="YB31" s="51"/>
      <c r="YC31" s="36">
        <v>8.34</v>
      </c>
      <c r="YD31" s="36">
        <v>8.41</v>
      </c>
      <c r="YE31" s="36">
        <v>8.5500000000000007</v>
      </c>
      <c r="YF31" s="36">
        <v>8.76</v>
      </c>
      <c r="YG31" s="36">
        <v>8.82</v>
      </c>
      <c r="YH31" s="36">
        <v>8.91</v>
      </c>
      <c r="YI31" s="36">
        <v>9</v>
      </c>
      <c r="YJ31" s="36">
        <v>9.09</v>
      </c>
      <c r="YK31" s="36">
        <v>9.18</v>
      </c>
      <c r="YL31" s="36">
        <v>9.27</v>
      </c>
      <c r="YN31" s="199" t="s">
        <v>100</v>
      </c>
      <c r="YO31" s="200" t="s">
        <v>32</v>
      </c>
      <c r="YP31" s="35"/>
      <c r="YQ31" s="35"/>
      <c r="YR31" s="35"/>
      <c r="YS31" s="35"/>
      <c r="YT31" s="35"/>
      <c r="YU31" s="51"/>
      <c r="YV31" s="36">
        <v>8.34</v>
      </c>
      <c r="YW31" s="36">
        <v>8.41</v>
      </c>
      <c r="YX31" s="36">
        <v>8.5500000000000007</v>
      </c>
      <c r="YY31" s="36">
        <v>8.76</v>
      </c>
      <c r="YZ31" s="36">
        <v>8.82</v>
      </c>
      <c r="ZA31" s="36">
        <v>8.91</v>
      </c>
      <c r="ZB31" s="36">
        <v>9</v>
      </c>
      <c r="ZC31" s="36">
        <v>9.09</v>
      </c>
      <c r="ZD31" s="36">
        <v>9.18</v>
      </c>
      <c r="ZE31" s="36">
        <v>9.27</v>
      </c>
      <c r="ZK31" s="199" t="s">
        <v>100</v>
      </c>
      <c r="ZL31" s="200" t="s">
        <v>32</v>
      </c>
      <c r="ZM31" s="35"/>
      <c r="ZN31" s="35"/>
      <c r="ZO31" s="35"/>
      <c r="ZP31" s="35"/>
      <c r="ZQ31" s="35"/>
      <c r="ZR31" s="51"/>
      <c r="ZS31" s="36">
        <v>8.34</v>
      </c>
      <c r="ZT31" s="36">
        <v>8.41</v>
      </c>
      <c r="ZU31" s="36">
        <v>8.5500000000000007</v>
      </c>
      <c r="ZV31" s="36">
        <v>8.76</v>
      </c>
      <c r="ZW31" s="36">
        <v>8.82</v>
      </c>
      <c r="ZX31" s="36">
        <v>8.91</v>
      </c>
      <c r="ZY31" s="36">
        <v>9</v>
      </c>
      <c r="ZZ31" s="36">
        <v>9.09</v>
      </c>
      <c r="AAA31" s="36">
        <v>9.18</v>
      </c>
      <c r="AAB31" s="36">
        <v>9.27</v>
      </c>
      <c r="AAJ31" s="199" t="s">
        <v>100</v>
      </c>
      <c r="AAK31" s="200" t="s">
        <v>32</v>
      </c>
      <c r="AAL31" s="35"/>
      <c r="AAM31" s="35"/>
      <c r="AAN31" s="35"/>
      <c r="AAO31" s="35"/>
      <c r="AAP31" s="35"/>
      <c r="AAQ31" s="51"/>
      <c r="AAR31" s="36">
        <v>8.34</v>
      </c>
      <c r="AAS31" s="36">
        <v>8.41</v>
      </c>
      <c r="AAT31" s="36">
        <v>8.5500000000000007</v>
      </c>
      <c r="AAU31" s="36">
        <v>8.76</v>
      </c>
      <c r="AAV31" s="36">
        <v>8.82</v>
      </c>
      <c r="AAW31" s="36">
        <v>8.91</v>
      </c>
      <c r="AAX31" s="36">
        <v>9</v>
      </c>
      <c r="AAY31" s="36">
        <v>9.09</v>
      </c>
      <c r="AAZ31" s="36">
        <v>9.18</v>
      </c>
      <c r="ABA31" s="36">
        <v>9.27</v>
      </c>
      <c r="ABN31" s="199" t="s">
        <v>100</v>
      </c>
      <c r="ABO31" s="200" t="s">
        <v>32</v>
      </c>
      <c r="ABP31" s="35"/>
      <c r="ABQ31" s="35"/>
      <c r="ABR31" s="35"/>
      <c r="ABS31" s="35"/>
      <c r="ABT31" s="35"/>
      <c r="ABU31" s="51"/>
      <c r="ABV31" s="36">
        <v>8.34</v>
      </c>
      <c r="ABW31" s="36">
        <v>8.41</v>
      </c>
      <c r="ABX31" s="36">
        <v>8.5500000000000007</v>
      </c>
      <c r="ABY31" s="36">
        <v>8.76</v>
      </c>
      <c r="ABZ31" s="36">
        <v>8.82</v>
      </c>
      <c r="ACA31" s="36">
        <v>8.91</v>
      </c>
      <c r="ACB31" s="36">
        <v>9</v>
      </c>
      <c r="ACC31" s="36">
        <v>9.09</v>
      </c>
      <c r="ACD31" s="36">
        <v>9.18</v>
      </c>
      <c r="ACE31" s="36">
        <v>9.27</v>
      </c>
      <c r="ACG31" s="199" t="s">
        <v>100</v>
      </c>
      <c r="ACH31" s="200" t="s">
        <v>32</v>
      </c>
      <c r="ACI31" s="35"/>
      <c r="ACJ31" s="35"/>
      <c r="ACK31" s="35"/>
      <c r="ACL31" s="35"/>
      <c r="ACM31" s="35"/>
      <c r="ACN31" s="51"/>
      <c r="ACO31" s="36">
        <v>8.34</v>
      </c>
      <c r="ACP31" s="36">
        <v>8.41</v>
      </c>
      <c r="ACQ31" s="36">
        <v>8.5500000000000007</v>
      </c>
      <c r="ACR31" s="36">
        <v>8.76</v>
      </c>
      <c r="ACS31" s="36">
        <v>8.82</v>
      </c>
      <c r="ACT31" s="36">
        <v>8.91</v>
      </c>
      <c r="ACU31" s="36">
        <v>9</v>
      </c>
      <c r="ACV31" s="36">
        <v>9.09</v>
      </c>
      <c r="ACW31" s="36">
        <v>9.18</v>
      </c>
      <c r="ACX31" s="36">
        <v>9.27</v>
      </c>
    </row>
    <row r="32" spans="1:778" x14ac:dyDescent="0.3">
      <c r="A32" s="41" t="s">
        <v>14</v>
      </c>
      <c r="B32" s="42" t="s">
        <v>24</v>
      </c>
      <c r="C32" s="43"/>
      <c r="D32" s="43"/>
      <c r="E32" s="43"/>
      <c r="F32" s="43"/>
      <c r="G32" s="43"/>
      <c r="H32" s="46">
        <v>9.4498135235122476</v>
      </c>
      <c r="I32" s="46">
        <v>9.1021227451919291</v>
      </c>
      <c r="J32" s="46">
        <v>8.9184090275813066</v>
      </c>
      <c r="K32" s="46">
        <v>8.9821945282427649</v>
      </c>
      <c r="L32" s="46">
        <v>8.9648938917881438</v>
      </c>
      <c r="M32" s="46">
        <v>8.8510439782671195</v>
      </c>
      <c r="N32" s="46">
        <v>8.697551287242046</v>
      </c>
      <c r="O32" s="46">
        <v>8.5330365369376153</v>
      </c>
      <c r="Q32" s="41" t="s">
        <v>14</v>
      </c>
      <c r="R32" s="42" t="s">
        <v>24</v>
      </c>
      <c r="S32" s="43"/>
      <c r="T32" s="43"/>
      <c r="U32" s="43"/>
      <c r="V32" s="43"/>
      <c r="W32" s="43"/>
      <c r="X32" s="46">
        <v>9.4498135235122476</v>
      </c>
      <c r="Y32" s="57">
        <v>9.1021227451919291</v>
      </c>
      <c r="Z32" s="57">
        <v>8.8949072330817849</v>
      </c>
      <c r="AA32" s="57">
        <v>8.9407289556742739</v>
      </c>
      <c r="AB32" s="57">
        <v>8.9226309879019929</v>
      </c>
      <c r="AC32" s="57">
        <v>8.8053097302076395</v>
      </c>
      <c r="AD32" s="57">
        <v>8.6546206373381658</v>
      </c>
      <c r="AE32" s="57">
        <v>8.4836051693016259</v>
      </c>
      <c r="AF32" s="57">
        <v>8.2822173251147415</v>
      </c>
      <c r="AH32" s="41" t="s">
        <v>14</v>
      </c>
      <c r="AI32" s="42" t="s">
        <v>24</v>
      </c>
      <c r="AJ32" s="43"/>
      <c r="AK32" s="43"/>
      <c r="AL32" s="43"/>
      <c r="AM32" s="43"/>
      <c r="AN32" s="43"/>
      <c r="AO32" s="46">
        <v>9.4498135235122476</v>
      </c>
      <c r="AP32" s="57">
        <v>9.1021227451919291</v>
      </c>
      <c r="AQ32" s="57">
        <v>8.8872056615965853</v>
      </c>
      <c r="AR32" s="57">
        <v>8.9734240310293547</v>
      </c>
      <c r="AS32" s="57">
        <v>8.8653424478933349</v>
      </c>
      <c r="AT32" s="57">
        <v>8.7271121635063071</v>
      </c>
      <c r="AU32" s="57">
        <v>8.5533415143840816</v>
      </c>
      <c r="AV32" s="57">
        <v>8.3600512768727704</v>
      </c>
      <c r="AW32" s="57">
        <v>8.148405173973865</v>
      </c>
      <c r="AY32" s="44" t="s">
        <v>13</v>
      </c>
      <c r="AZ32" s="42" t="s">
        <v>24</v>
      </c>
      <c r="BA32" s="43">
        <v>35777182.857142851</v>
      </c>
      <c r="BB32" s="43">
        <v>2366.2184806975283</v>
      </c>
      <c r="BC32" s="43">
        <v>86.4375908519972</v>
      </c>
      <c r="BD32" s="43">
        <v>41.237081272509336</v>
      </c>
      <c r="BE32" s="43">
        <v>-29.466724691668698</v>
      </c>
      <c r="BF32" s="46">
        <v>57.662274735207994</v>
      </c>
      <c r="BG32" s="57">
        <v>57.308641487893752</v>
      </c>
      <c r="BH32" s="57">
        <v>57.115064185639454</v>
      </c>
      <c r="BI32" s="57">
        <v>57.459313682502966</v>
      </c>
      <c r="BJ32" s="57">
        <v>57.634352412951728</v>
      </c>
      <c r="BK32" s="57">
        <v>57.66681975858674</v>
      </c>
      <c r="BL32" s="57">
        <v>57.795665185524236</v>
      </c>
      <c r="BM32" s="57">
        <v>57.863888366091068</v>
      </c>
      <c r="BN32" s="57">
        <v>57.907838310320024</v>
      </c>
      <c r="BP32" s="44" t="s">
        <v>13</v>
      </c>
      <c r="BQ32" s="42" t="s">
        <v>24</v>
      </c>
      <c r="BR32" s="43"/>
      <c r="BS32" s="43"/>
      <c r="BT32" s="43"/>
      <c r="BU32" s="43"/>
      <c r="BV32" s="43"/>
      <c r="BW32" s="46">
        <v>57.662274735207994</v>
      </c>
      <c r="BX32" s="57">
        <v>57.319838964485847</v>
      </c>
      <c r="BY32" s="57">
        <v>56.954451527798142</v>
      </c>
      <c r="BZ32" s="57">
        <v>57.460514496411029</v>
      </c>
      <c r="CA32" s="57">
        <v>57.884096833446222</v>
      </c>
      <c r="CB32" s="57">
        <v>58.042111621481531</v>
      </c>
      <c r="CC32" s="57">
        <v>58.12289996952692</v>
      </c>
      <c r="CD32" s="57">
        <v>58.15151917640484</v>
      </c>
      <c r="CE32" s="57">
        <v>58.193319901190002</v>
      </c>
      <c r="CG32" s="7" t="s">
        <v>25</v>
      </c>
      <c r="CH32" s="60"/>
      <c r="CI32" s="37"/>
      <c r="CJ32" s="37"/>
      <c r="CK32" s="37"/>
      <c r="CL32" s="37"/>
      <c r="CM32" s="37"/>
      <c r="CN32" s="50"/>
      <c r="CO32" s="40"/>
      <c r="CP32" s="40"/>
      <c r="CQ32" s="40"/>
      <c r="CR32" s="40"/>
      <c r="CS32" s="40"/>
      <c r="CT32" s="40"/>
      <c r="CU32" s="40"/>
      <c r="CV32" s="40"/>
      <c r="CX32" s="7" t="s">
        <v>25</v>
      </c>
      <c r="CY32" s="60"/>
      <c r="CZ32" s="37"/>
      <c r="DA32" s="37"/>
      <c r="DB32" s="37"/>
      <c r="DC32" s="37"/>
      <c r="DD32" s="37"/>
      <c r="DE32" s="50"/>
      <c r="DF32" s="40"/>
      <c r="DG32" s="40"/>
      <c r="DH32" s="40"/>
      <c r="DI32" s="40"/>
      <c r="DJ32" s="40"/>
      <c r="DK32" s="40"/>
      <c r="DL32" s="40"/>
      <c r="DM32" s="40"/>
      <c r="DO32" s="7" t="s">
        <v>25</v>
      </c>
      <c r="DP32" s="60"/>
      <c r="DQ32" s="37"/>
      <c r="DR32" s="37"/>
      <c r="DS32" s="37"/>
      <c r="DT32" s="37"/>
      <c r="DU32" s="37"/>
      <c r="DV32" s="50"/>
      <c r="DW32" s="40"/>
      <c r="DX32" s="40"/>
      <c r="DY32" s="40"/>
      <c r="DZ32" s="40"/>
      <c r="EA32" s="40"/>
      <c r="EB32" s="40"/>
      <c r="EC32" s="40"/>
      <c r="ED32" s="40"/>
      <c r="EF32" s="7" t="s">
        <v>25</v>
      </c>
      <c r="EG32" s="60"/>
      <c r="EH32" s="37"/>
      <c r="EI32" s="37"/>
      <c r="EJ32" s="37"/>
      <c r="EK32" s="37"/>
      <c r="EL32" s="37"/>
      <c r="EM32" s="50"/>
      <c r="EN32" s="40"/>
      <c r="EO32" s="40"/>
      <c r="EP32" s="40"/>
      <c r="EQ32" s="40"/>
      <c r="ER32" s="40"/>
      <c r="ES32" s="40"/>
      <c r="ET32" s="40"/>
      <c r="EU32" s="40"/>
      <c r="EW32" s="7" t="s">
        <v>25</v>
      </c>
      <c r="EX32" s="60"/>
      <c r="EY32" s="37"/>
      <c r="EZ32" s="37"/>
      <c r="FA32" s="37"/>
      <c r="FB32" s="37"/>
      <c r="FC32" s="37"/>
      <c r="FD32" s="50"/>
      <c r="FE32" s="40"/>
      <c r="FF32" s="40"/>
      <c r="FG32" s="40"/>
      <c r="FH32" s="40"/>
      <c r="FI32" s="40"/>
      <c r="FJ32" s="40"/>
      <c r="FK32" s="40"/>
      <c r="FL32" s="40"/>
      <c r="FN32" s="7" t="s">
        <v>25</v>
      </c>
      <c r="FO32" s="60"/>
      <c r="FP32" s="37"/>
      <c r="FQ32" s="37"/>
      <c r="FR32" s="37"/>
      <c r="FS32" s="37"/>
      <c r="FT32" s="37"/>
      <c r="FU32" s="50"/>
      <c r="FV32" s="40"/>
      <c r="FW32" s="40"/>
      <c r="FX32" s="40"/>
      <c r="FY32" s="40"/>
      <c r="FZ32" s="40"/>
      <c r="GA32" s="40"/>
      <c r="GB32" s="40"/>
      <c r="GC32" s="40"/>
      <c r="GE32" s="19"/>
      <c r="GF32" s="20"/>
      <c r="GG32" s="37"/>
      <c r="GH32" s="37"/>
      <c r="GI32" s="37"/>
      <c r="GJ32" s="37"/>
      <c r="GK32" s="37"/>
      <c r="GL32" s="40"/>
      <c r="GM32" s="40"/>
      <c r="GN32" s="40"/>
      <c r="GO32" s="40"/>
      <c r="GP32" s="40"/>
      <c r="GQ32" s="40"/>
      <c r="GR32" s="40"/>
      <c r="GS32" s="40"/>
      <c r="GT32" s="40"/>
      <c r="GV32" s="19"/>
      <c r="GW32" s="20"/>
      <c r="GX32" s="37"/>
      <c r="GY32" s="37"/>
      <c r="GZ32" s="37"/>
      <c r="HA32" s="37"/>
      <c r="HB32" s="37"/>
      <c r="HC32" s="40"/>
      <c r="HD32" s="40"/>
      <c r="HE32" s="40"/>
      <c r="HF32" s="40"/>
      <c r="HG32" s="40"/>
      <c r="HH32" s="40"/>
      <c r="HI32" s="40"/>
      <c r="HJ32" s="40"/>
      <c r="HK32" s="40"/>
      <c r="HM32" s="19"/>
      <c r="HN32" s="20"/>
      <c r="HO32" s="37"/>
      <c r="HP32" s="37"/>
      <c r="HQ32" s="37"/>
      <c r="HR32" s="37"/>
      <c r="HS32" s="37"/>
      <c r="HT32" s="40"/>
      <c r="HU32" s="40"/>
      <c r="HV32" s="40"/>
      <c r="HW32" s="40"/>
      <c r="HX32" s="40"/>
      <c r="HY32" s="40"/>
      <c r="HZ32" s="40"/>
      <c r="IA32" s="40"/>
      <c r="IB32" s="40"/>
      <c r="ID32" s="19"/>
      <c r="IE32" s="20"/>
      <c r="IF32" s="37"/>
      <c r="IG32" s="37"/>
      <c r="IH32" s="37"/>
      <c r="II32" s="37"/>
      <c r="IJ32" s="37"/>
      <c r="IK32" s="40"/>
      <c r="IL32" s="40"/>
      <c r="IM32" s="40"/>
      <c r="IN32" s="40"/>
      <c r="IO32" s="40"/>
      <c r="IP32" s="40"/>
      <c r="IQ32" s="40"/>
      <c r="IR32" s="40"/>
      <c r="IS32" s="40"/>
      <c r="IT32" s="40"/>
      <c r="IV32" s="19"/>
      <c r="IW32" s="20"/>
      <c r="IX32" s="37"/>
      <c r="IY32" s="37"/>
      <c r="IZ32" s="37"/>
      <c r="JA32" s="37"/>
      <c r="JB32" s="37"/>
      <c r="JC32" s="40"/>
      <c r="JD32" s="40"/>
      <c r="JE32" s="40"/>
      <c r="JF32" s="40"/>
      <c r="JG32" s="40"/>
      <c r="JH32" s="40"/>
      <c r="JI32" s="40"/>
      <c r="JJ32" s="40"/>
      <c r="JK32" s="40"/>
      <c r="JL32" s="40"/>
      <c r="JN32" s="19"/>
      <c r="JO32" s="20"/>
      <c r="JP32" s="37"/>
      <c r="JQ32" s="37"/>
      <c r="JR32" s="37"/>
      <c r="JS32" s="37"/>
      <c r="JT32" s="37"/>
      <c r="JU32" s="40"/>
      <c r="JV32" s="40"/>
      <c r="JW32" s="40"/>
      <c r="JX32" s="40"/>
      <c r="JY32" s="40"/>
      <c r="JZ32" s="40"/>
      <c r="KA32" s="40"/>
      <c r="KB32" s="40"/>
      <c r="KC32" s="40"/>
      <c r="KD32" s="40"/>
      <c r="KF32" s="19"/>
      <c r="KG32" s="20"/>
      <c r="KH32" s="37"/>
      <c r="KI32" s="37"/>
      <c r="KJ32" s="37"/>
      <c r="KK32" s="37"/>
      <c r="KL32" s="37"/>
      <c r="KM32" s="40"/>
      <c r="KN32" s="40"/>
      <c r="KO32" s="40"/>
      <c r="KP32" s="40"/>
      <c r="KQ32" s="40"/>
      <c r="KR32" s="40"/>
      <c r="KS32" s="40"/>
      <c r="KT32" s="40"/>
      <c r="KU32" s="40"/>
      <c r="KV32" s="40"/>
      <c r="KX32" s="19"/>
      <c r="KY32" s="20"/>
      <c r="KZ32" s="37"/>
      <c r="LA32" s="37"/>
      <c r="LB32" s="37"/>
      <c r="LC32" s="37"/>
      <c r="LD32" s="37"/>
      <c r="LE32" s="40"/>
      <c r="LF32" s="40"/>
      <c r="LG32" s="40"/>
      <c r="LH32" s="40"/>
      <c r="LI32" s="40"/>
      <c r="LJ32" s="40"/>
      <c r="LK32" s="40"/>
      <c r="LL32" s="40"/>
      <c r="LM32" s="40"/>
      <c r="LN32" s="40"/>
      <c r="LP32" s="19"/>
      <c r="LQ32" s="20"/>
      <c r="LR32" s="37"/>
      <c r="LS32" s="37"/>
      <c r="LT32" s="37"/>
      <c r="LU32" s="37"/>
      <c r="LV32" s="37"/>
      <c r="LW32" s="40"/>
      <c r="LX32" s="40"/>
      <c r="LY32" s="40"/>
      <c r="LZ32" s="40"/>
      <c r="MA32" s="40"/>
      <c r="MB32" s="40"/>
      <c r="MC32" s="40"/>
      <c r="MD32" s="40"/>
      <c r="ME32" s="40"/>
      <c r="MF32" s="40"/>
      <c r="MH32" s="19"/>
      <c r="MI32" s="20"/>
      <c r="MJ32" s="37"/>
      <c r="MK32" s="37"/>
      <c r="ML32" s="37"/>
      <c r="MM32" s="37"/>
      <c r="MN32" s="37"/>
      <c r="MO32" s="40"/>
      <c r="MP32" s="40"/>
      <c r="MQ32" s="40"/>
      <c r="MR32" s="40"/>
      <c r="MS32" s="40"/>
      <c r="MT32" s="40"/>
      <c r="MU32" s="40"/>
      <c r="MV32" s="40"/>
      <c r="MW32" s="40"/>
      <c r="MX32" s="40"/>
      <c r="MZ32" s="19"/>
      <c r="NA32" s="20"/>
      <c r="NB32" s="37"/>
      <c r="NC32" s="37"/>
      <c r="ND32" s="37"/>
      <c r="NE32" s="37"/>
      <c r="NF32" s="37"/>
      <c r="NG32" s="40"/>
      <c r="NH32" s="40"/>
      <c r="NI32" s="40"/>
      <c r="NJ32" s="40"/>
      <c r="NK32" s="40"/>
      <c r="NL32" s="40"/>
      <c r="NM32" s="40"/>
      <c r="NN32" s="40"/>
      <c r="NO32" s="40"/>
      <c r="NP32" s="40"/>
      <c r="NR32" s="19"/>
      <c r="NS32" s="20"/>
      <c r="NT32" s="37"/>
      <c r="NU32" s="37"/>
      <c r="NV32" s="37"/>
      <c r="NW32" s="37"/>
      <c r="NX32" s="37"/>
      <c r="NY32" s="40"/>
      <c r="NZ32" s="40"/>
      <c r="OA32" s="40"/>
      <c r="OB32" s="40"/>
      <c r="OC32" s="40"/>
      <c r="OD32" s="40"/>
      <c r="OE32" s="40"/>
      <c r="OF32" s="40"/>
      <c r="OG32" s="40"/>
      <c r="OH32" s="40"/>
      <c r="OJ32" s="19"/>
      <c r="OK32" s="20"/>
      <c r="OL32" s="37"/>
      <c r="OM32" s="37"/>
      <c r="ON32" s="37"/>
      <c r="OO32" s="37"/>
      <c r="OP32" s="37"/>
      <c r="OQ32" s="40"/>
      <c r="OR32" s="40"/>
      <c r="OS32" s="40"/>
      <c r="OT32" s="40"/>
      <c r="OU32" s="40"/>
      <c r="OV32" s="40"/>
      <c r="OW32" s="40"/>
      <c r="OX32" s="40"/>
      <c r="OY32" s="40"/>
      <c r="OZ32" s="40"/>
      <c r="PB32" s="19"/>
      <c r="PC32" s="20"/>
      <c r="PD32" s="37"/>
      <c r="PE32" s="37"/>
      <c r="PF32" s="37"/>
      <c r="PG32" s="37"/>
      <c r="PH32" s="37"/>
      <c r="PI32" s="40"/>
      <c r="PJ32" s="40"/>
      <c r="PK32" s="40"/>
      <c r="PL32" s="40"/>
      <c r="PM32" s="40"/>
      <c r="PN32" s="40"/>
      <c r="PO32" s="40"/>
      <c r="PP32" s="40"/>
      <c r="PQ32" s="40"/>
      <c r="PR32" s="40"/>
      <c r="PT32" s="19"/>
      <c r="PU32" s="20"/>
      <c r="PV32" s="37"/>
      <c r="PW32" s="37"/>
      <c r="PX32" s="37"/>
      <c r="PY32" s="37"/>
      <c r="PZ32" s="37"/>
      <c r="QA32" s="40"/>
      <c r="QB32" s="40"/>
      <c r="QC32" s="40"/>
      <c r="QD32" s="40"/>
      <c r="QE32" s="40"/>
      <c r="QF32" s="40"/>
      <c r="QG32" s="40"/>
      <c r="QH32" s="40"/>
      <c r="QI32" s="40"/>
      <c r="QJ32" s="40"/>
      <c r="QL32" s="19"/>
      <c r="QM32" s="20"/>
      <c r="QN32" s="37"/>
      <c r="QO32" s="37"/>
      <c r="QP32" s="37"/>
      <c r="QQ32" s="37"/>
      <c r="QR32" s="37"/>
      <c r="QS32" s="40"/>
      <c r="QT32" s="40"/>
      <c r="QU32" s="40"/>
      <c r="QV32" s="40"/>
      <c r="QW32" s="40"/>
      <c r="QX32" s="40"/>
      <c r="QY32" s="40"/>
      <c r="QZ32" s="40"/>
      <c r="RA32" s="40"/>
      <c r="RB32" s="40"/>
      <c r="RD32" s="19"/>
      <c r="RE32" s="20"/>
      <c r="RF32" s="37"/>
      <c r="RG32" s="37"/>
      <c r="RH32" s="37"/>
      <c r="RI32" s="37"/>
      <c r="RJ32" s="37"/>
      <c r="RK32" s="40"/>
      <c r="RL32" s="40"/>
      <c r="RM32" s="40"/>
      <c r="RN32" s="40"/>
      <c r="RO32" s="40"/>
      <c r="RP32" s="40"/>
      <c r="RQ32" s="40"/>
      <c r="RR32" s="40"/>
      <c r="RS32" s="40"/>
      <c r="RT32" s="40"/>
      <c r="RV32" s="19"/>
      <c r="RW32" s="20"/>
      <c r="RX32" s="37"/>
      <c r="RY32" s="37"/>
      <c r="RZ32" s="37"/>
      <c r="SA32" s="37"/>
      <c r="SB32" s="37"/>
      <c r="SC32" s="40"/>
      <c r="SD32" s="40"/>
      <c r="SE32" s="40"/>
      <c r="SF32" s="40"/>
      <c r="SG32" s="40"/>
      <c r="SH32" s="50"/>
      <c r="SI32" s="50"/>
      <c r="SJ32" s="50"/>
      <c r="SK32" s="50"/>
      <c r="SL32" s="50"/>
      <c r="SN32" s="19"/>
      <c r="SO32" s="20"/>
      <c r="SP32" s="37"/>
      <c r="SQ32" s="37"/>
      <c r="SR32" s="37"/>
      <c r="SS32" s="37"/>
      <c r="ST32" s="37"/>
      <c r="SU32" s="40"/>
      <c r="SV32" s="40"/>
      <c r="SW32" s="40"/>
      <c r="SX32" s="40"/>
      <c r="SY32" s="40"/>
      <c r="SZ32" s="40"/>
      <c r="TA32" s="40"/>
      <c r="TB32" s="40"/>
      <c r="TC32" s="40"/>
      <c r="TD32" s="40"/>
      <c r="TF32" s="19"/>
      <c r="TG32" s="20"/>
      <c r="TH32" s="37"/>
      <c r="TI32" s="37"/>
      <c r="TJ32" s="37"/>
      <c r="TK32" s="37"/>
      <c r="TL32" s="37"/>
      <c r="TM32" s="40"/>
      <c r="TN32" s="40"/>
      <c r="TO32" s="40"/>
      <c r="TP32" s="40"/>
      <c r="TQ32" s="40"/>
      <c r="TR32" s="40"/>
      <c r="TS32" s="40"/>
      <c r="TT32" s="40"/>
      <c r="TU32" s="40"/>
      <c r="TV32" s="40"/>
      <c r="TX32" s="19"/>
      <c r="TY32" s="20"/>
      <c r="TZ32" s="37"/>
      <c r="UA32" s="37"/>
      <c r="UB32" s="37"/>
      <c r="UC32" s="37"/>
      <c r="UD32" s="37"/>
      <c r="UE32" s="40"/>
      <c r="UF32" s="40"/>
      <c r="UG32" s="40"/>
      <c r="UH32" s="40"/>
      <c r="UI32" s="40"/>
      <c r="UJ32" s="40"/>
      <c r="UK32" s="40"/>
      <c r="UL32" s="40"/>
      <c r="UM32" s="40"/>
      <c r="UN32" s="40"/>
      <c r="UQ32" s="181" t="s">
        <v>117</v>
      </c>
      <c r="UR32" s="20"/>
      <c r="US32" s="37"/>
      <c r="UT32" s="37"/>
      <c r="UU32" s="37"/>
      <c r="UV32" s="37"/>
      <c r="UW32" s="37"/>
      <c r="UX32" s="40"/>
      <c r="UY32" s="40"/>
      <c r="UZ32" s="40"/>
      <c r="VA32" s="40"/>
      <c r="VB32" s="40"/>
      <c r="VC32" s="40"/>
      <c r="VD32" s="40"/>
      <c r="VE32" s="40"/>
      <c r="VF32" s="40"/>
      <c r="VG32" s="40"/>
      <c r="VJ32" s="203" t="s">
        <v>117</v>
      </c>
      <c r="VK32" s="192"/>
      <c r="VL32" s="37"/>
      <c r="VM32" s="37"/>
      <c r="VN32" s="37"/>
      <c r="VO32" s="37"/>
      <c r="VP32" s="37"/>
      <c r="VQ32" s="40"/>
      <c r="VR32" s="40"/>
      <c r="VS32" s="40"/>
      <c r="VT32" s="40"/>
      <c r="VU32" s="40"/>
      <c r="VV32" s="40"/>
      <c r="VW32" s="40"/>
      <c r="VX32" s="40"/>
      <c r="VY32" s="40"/>
      <c r="VZ32" s="40"/>
      <c r="WC32" s="203" t="s">
        <v>117</v>
      </c>
      <c r="WD32" s="192"/>
      <c r="WE32" s="37"/>
      <c r="WF32" s="37"/>
      <c r="WG32" s="37"/>
      <c r="WH32" s="37"/>
      <c r="WI32" s="37"/>
      <c r="WJ32" s="40"/>
      <c r="WK32" s="40"/>
      <c r="WL32" s="40"/>
      <c r="WM32" s="40"/>
      <c r="WN32" s="40"/>
      <c r="WO32" s="40"/>
      <c r="WP32" s="40"/>
      <c r="WQ32" s="40"/>
      <c r="WR32" s="40"/>
      <c r="WS32" s="40"/>
      <c r="XB32" s="203" t="s">
        <v>117</v>
      </c>
      <c r="XC32" s="192"/>
      <c r="XD32" s="37"/>
      <c r="XE32" s="37"/>
      <c r="XF32" s="37"/>
      <c r="XG32" s="37"/>
      <c r="XH32" s="37"/>
      <c r="XI32" s="40"/>
      <c r="XJ32" s="40"/>
      <c r="XK32" s="40"/>
      <c r="XL32" s="40"/>
      <c r="XM32" s="40"/>
      <c r="XN32" s="40"/>
      <c r="XO32" s="40"/>
      <c r="XP32" s="40"/>
      <c r="XQ32" s="40"/>
      <c r="XR32" s="40"/>
      <c r="XU32" s="203" t="s">
        <v>117</v>
      </c>
      <c r="XV32" s="192"/>
      <c r="XW32" s="37"/>
      <c r="XX32" s="37"/>
      <c r="XY32" s="37"/>
      <c r="XZ32" s="37"/>
      <c r="YA32" s="37"/>
      <c r="YB32" s="40"/>
      <c r="YC32" s="40"/>
      <c r="YD32" s="40"/>
      <c r="YE32" s="40"/>
      <c r="YF32" s="40"/>
      <c r="YG32" s="40"/>
      <c r="YH32" s="40"/>
      <c r="YI32" s="40"/>
      <c r="YJ32" s="40"/>
      <c r="YK32" s="40"/>
      <c r="YN32" s="203" t="s">
        <v>117</v>
      </c>
      <c r="YO32" s="192"/>
      <c r="YP32" s="37"/>
      <c r="YQ32" s="37"/>
      <c r="YR32" s="37"/>
      <c r="YS32" s="37"/>
      <c r="YT32" s="37"/>
      <c r="YU32" s="40"/>
      <c r="YV32" s="40"/>
      <c r="YW32" s="40"/>
      <c r="YX32" s="40"/>
      <c r="YY32" s="40"/>
      <c r="YZ32" s="40"/>
      <c r="ZA32" s="40"/>
      <c r="ZB32" s="40"/>
      <c r="ZC32" s="40"/>
      <c r="ZD32" s="40"/>
      <c r="ZK32" s="203" t="s">
        <v>117</v>
      </c>
      <c r="ZL32" s="192"/>
      <c r="ZM32" s="37"/>
      <c r="ZN32" s="37"/>
      <c r="ZO32" s="37"/>
      <c r="ZP32" s="37"/>
      <c r="ZQ32" s="37"/>
      <c r="ZR32" s="40"/>
      <c r="ZS32" s="40"/>
      <c r="ZT32" s="40"/>
      <c r="ZU32" s="40"/>
      <c r="ZV32" s="40"/>
      <c r="ZW32" s="40"/>
      <c r="ZX32" s="40"/>
      <c r="ZY32" s="40"/>
      <c r="ZZ32" s="40"/>
      <c r="AAA32" s="40"/>
      <c r="AAJ32" s="203" t="s">
        <v>117</v>
      </c>
      <c r="AAK32" s="192"/>
      <c r="AAL32" s="37"/>
      <c r="AAM32" s="37"/>
      <c r="AAN32" s="37"/>
      <c r="AAO32" s="37"/>
      <c r="AAP32" s="37"/>
      <c r="AAQ32" s="40"/>
      <c r="AAR32" s="40"/>
      <c r="AAS32" s="40"/>
      <c r="AAT32" s="40"/>
      <c r="AAU32" s="40"/>
      <c r="AAV32" s="40"/>
      <c r="AAW32" s="40"/>
      <c r="AAX32" s="40"/>
      <c r="AAY32" s="40"/>
      <c r="AAZ32" s="40"/>
      <c r="ABN32" s="203" t="s">
        <v>130</v>
      </c>
      <c r="ABO32" s="192"/>
      <c r="ABP32" s="37"/>
      <c r="ABQ32" s="37"/>
      <c r="ABR32" s="37"/>
      <c r="ABS32" s="37"/>
      <c r="ABT32" s="37"/>
      <c r="ABU32" s="40"/>
      <c r="ABV32" s="40"/>
      <c r="ABW32" s="40"/>
      <c r="ABX32" s="40"/>
      <c r="ABY32" s="40"/>
      <c r="ABZ32" s="40"/>
      <c r="ACA32" s="40"/>
      <c r="ACB32" s="40"/>
      <c r="ACC32" s="40"/>
      <c r="ACD32" s="40"/>
      <c r="ACG32" s="203" t="s">
        <v>117</v>
      </c>
      <c r="ACH32" s="192"/>
      <c r="ACI32" s="37"/>
      <c r="ACJ32" s="37"/>
      <c r="ACK32" s="37"/>
      <c r="ACL32" s="37"/>
      <c r="ACM32" s="37"/>
      <c r="ACN32" s="40"/>
      <c r="ACO32" s="40"/>
      <c r="ACP32" s="40"/>
      <c r="ACQ32" s="40"/>
      <c r="ACR32" s="40"/>
      <c r="ACS32" s="40"/>
      <c r="ACT32" s="40"/>
      <c r="ACU32" s="40"/>
      <c r="ACV32" s="40"/>
      <c r="ACW32" s="40"/>
    </row>
    <row r="33" spans="1:778" x14ac:dyDescent="0.3">
      <c r="A33" s="44" t="s">
        <v>15</v>
      </c>
      <c r="B33" s="42" t="s">
        <v>24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6">
        <v>32.566775484762509</v>
      </c>
      <c r="I33" s="46">
        <v>32.162932975934297</v>
      </c>
      <c r="J33" s="46">
        <v>32.378613048655403</v>
      </c>
      <c r="K33" s="46">
        <v>32.79</v>
      </c>
      <c r="L33" s="46">
        <v>33.701708061393596</v>
      </c>
      <c r="M33" s="46">
        <v>34.385285387989093</v>
      </c>
      <c r="N33" s="46">
        <v>35.087585484317074</v>
      </c>
      <c r="O33" s="46">
        <v>35.81134827604108</v>
      </c>
      <c r="Q33" s="44" t="s">
        <v>15</v>
      </c>
      <c r="R33" s="42" t="s">
        <v>24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6">
        <v>32.566775484762509</v>
      </c>
      <c r="Y33" s="57">
        <v>32.162932975934297</v>
      </c>
      <c r="Z33" s="57">
        <v>32.353721949545402</v>
      </c>
      <c r="AA33" s="57">
        <v>33.255029036884132</v>
      </c>
      <c r="AB33" s="57">
        <v>33.75312162629929</v>
      </c>
      <c r="AC33" s="57">
        <v>34.507477031396753</v>
      </c>
      <c r="AD33" s="57">
        <v>35.253529295680543</v>
      </c>
      <c r="AE33" s="57">
        <v>35.982316505943061</v>
      </c>
      <c r="AF33" s="57">
        <v>36.727479975078623</v>
      </c>
      <c r="AH33" s="44" t="s">
        <v>15</v>
      </c>
      <c r="AI33" s="42" t="s">
        <v>24</v>
      </c>
      <c r="AJ33" s="45">
        <v>0</v>
      </c>
      <c r="AK33" s="45">
        <v>0</v>
      </c>
      <c r="AL33" s="45">
        <v>0</v>
      </c>
      <c r="AM33" s="45">
        <v>0</v>
      </c>
      <c r="AN33" s="45">
        <v>0</v>
      </c>
      <c r="AO33" s="46">
        <v>32.566775484762509</v>
      </c>
      <c r="AP33" s="57">
        <v>32.162932975934297</v>
      </c>
      <c r="AQ33" s="57">
        <v>32.486102501189272</v>
      </c>
      <c r="AR33" s="57">
        <v>33.454929418503134</v>
      </c>
      <c r="AS33" s="57">
        <v>34.173548668977951</v>
      </c>
      <c r="AT33" s="57">
        <v>34.896548191090304</v>
      </c>
      <c r="AU33" s="57">
        <v>35.591668542114718</v>
      </c>
      <c r="AV33" s="57">
        <v>36.274697947182041</v>
      </c>
      <c r="AW33" s="57">
        <v>36.963826555030977</v>
      </c>
      <c r="AY33" s="41" t="s">
        <v>14</v>
      </c>
      <c r="AZ33" s="42" t="s">
        <v>24</v>
      </c>
      <c r="BA33" s="43"/>
      <c r="BB33" s="43"/>
      <c r="BC33" s="43"/>
      <c r="BD33" s="43"/>
      <c r="BE33" s="43"/>
      <c r="BF33" s="46">
        <v>9.4498135235122476</v>
      </c>
      <c r="BG33" s="57">
        <v>9.1021227451919291</v>
      </c>
      <c r="BH33" s="57">
        <v>9.094078408949688</v>
      </c>
      <c r="BI33" s="57">
        <v>8.860886621521038</v>
      </c>
      <c r="BJ33" s="57">
        <v>8.7224480902279957</v>
      </c>
      <c r="BK33" s="57">
        <v>8.5535945387519323</v>
      </c>
      <c r="BL33" s="57">
        <v>8.3982166167048895</v>
      </c>
      <c r="BM33" s="57">
        <v>8.2280636987281071</v>
      </c>
      <c r="BN33" s="57">
        <v>8.0496643853705852</v>
      </c>
      <c r="BP33" s="41" t="s">
        <v>14</v>
      </c>
      <c r="BQ33" s="42" t="s">
        <v>24</v>
      </c>
      <c r="BR33" s="43"/>
      <c r="BS33" s="43"/>
      <c r="BT33" s="43"/>
      <c r="BU33" s="43"/>
      <c r="BV33" s="43"/>
      <c r="BW33" s="46">
        <v>9.4498135235122476</v>
      </c>
      <c r="BX33" s="57">
        <v>9.0861486969320566</v>
      </c>
      <c r="BY33" s="57">
        <v>8.9809420068651136</v>
      </c>
      <c r="BZ33" s="57">
        <v>9.0341792900378231</v>
      </c>
      <c r="CA33" s="57">
        <v>8.9810071065695851</v>
      </c>
      <c r="CB33" s="57">
        <v>8.856575036090975</v>
      </c>
      <c r="CC33" s="57">
        <v>8.7115005503111984</v>
      </c>
      <c r="CD33" s="57">
        <v>8.567449349900734</v>
      </c>
      <c r="CE33" s="57">
        <v>8.3771457545562544</v>
      </c>
      <c r="CG33" s="7" t="s">
        <v>26</v>
      </c>
      <c r="CH33" s="20"/>
      <c r="CI33" s="37"/>
      <c r="CJ33" s="37"/>
      <c r="CK33" s="37"/>
      <c r="CL33" s="37"/>
      <c r="CM33" s="37"/>
      <c r="CN33" s="40"/>
      <c r="CQ33" s="52"/>
      <c r="CR33" s="52"/>
      <c r="CS33" s="52"/>
      <c r="CT33" s="52"/>
      <c r="CU33" s="52"/>
      <c r="CV33" s="52"/>
      <c r="CX33" s="7" t="s">
        <v>26</v>
      </c>
      <c r="CY33" s="20"/>
      <c r="CZ33" s="37"/>
      <c r="DA33" s="37"/>
      <c r="DB33" s="37"/>
      <c r="DC33" s="37"/>
      <c r="DD33" s="37"/>
      <c r="DE33" s="40"/>
      <c r="DH33" s="52"/>
      <c r="DI33" s="52"/>
      <c r="DJ33" s="52"/>
      <c r="DK33" s="52"/>
      <c r="DL33" s="52"/>
      <c r="DM33" s="52"/>
      <c r="DO33" s="7" t="s">
        <v>26</v>
      </c>
      <c r="DP33" s="20"/>
      <c r="DQ33" s="37"/>
      <c r="DR33" s="37"/>
      <c r="DS33" s="37"/>
      <c r="DT33" s="37"/>
      <c r="DU33" s="37"/>
      <c r="DV33" s="40"/>
      <c r="DY33" s="52"/>
      <c r="DZ33" s="52"/>
      <c r="EA33" s="52"/>
      <c r="EB33" s="52"/>
      <c r="EC33" s="52"/>
      <c r="ED33" s="52"/>
      <c r="EF33" s="7" t="s">
        <v>26</v>
      </c>
      <c r="EG33" s="20"/>
      <c r="EH33" s="37"/>
      <c r="EI33" s="37"/>
      <c r="EJ33" s="37"/>
      <c r="EK33" s="37"/>
      <c r="EL33" s="37"/>
      <c r="EM33" s="40"/>
      <c r="EP33" s="52"/>
      <c r="EQ33" s="52"/>
      <c r="ER33" s="52"/>
      <c r="ES33" s="52"/>
      <c r="ET33" s="52"/>
      <c r="EU33" s="52"/>
      <c r="EW33" s="7" t="s">
        <v>26</v>
      </c>
      <c r="EX33" s="20"/>
      <c r="EY33" s="37"/>
      <c r="EZ33" s="37"/>
      <c r="FA33" s="37"/>
      <c r="FB33" s="37"/>
      <c r="FC33" s="37"/>
      <c r="FD33" s="40"/>
      <c r="FG33" s="52"/>
      <c r="FH33" s="52"/>
      <c r="FI33" s="52"/>
      <c r="FJ33" s="52"/>
      <c r="FK33" s="52"/>
      <c r="FL33" s="52"/>
      <c r="FN33" s="7" t="s">
        <v>26</v>
      </c>
      <c r="FO33" s="20"/>
      <c r="FP33" s="37"/>
      <c r="FQ33" s="37"/>
      <c r="FR33" s="37"/>
      <c r="FS33" s="37"/>
      <c r="FT33" s="37"/>
      <c r="FU33" s="40"/>
      <c r="FX33" s="52"/>
      <c r="FY33" s="52"/>
      <c r="FZ33" s="52"/>
      <c r="GA33" s="52"/>
      <c r="GB33" s="52"/>
      <c r="GC33" s="52"/>
      <c r="GE33" s="7" t="s">
        <v>25</v>
      </c>
      <c r="GF33" s="60"/>
      <c r="GG33" s="37"/>
      <c r="GH33" s="37"/>
      <c r="GI33" s="37"/>
      <c r="GJ33" s="37"/>
      <c r="GK33" s="37"/>
      <c r="GL33" s="50"/>
      <c r="GM33" s="40"/>
      <c r="GN33" s="40"/>
      <c r="GO33" s="40"/>
      <c r="GP33" s="40"/>
      <c r="GQ33" s="40"/>
      <c r="GR33" s="40"/>
      <c r="GS33" s="40"/>
      <c r="GT33" s="40"/>
      <c r="GV33" s="7" t="s">
        <v>25</v>
      </c>
      <c r="GW33" s="60"/>
      <c r="GX33" s="37"/>
      <c r="GY33" s="37"/>
      <c r="GZ33" s="37"/>
      <c r="HA33" s="37"/>
      <c r="HB33" s="37"/>
      <c r="HC33" s="50"/>
      <c r="HD33" s="40"/>
      <c r="HE33" s="40"/>
      <c r="HF33" s="40"/>
      <c r="HG33" s="40"/>
      <c r="HH33" s="40"/>
      <c r="HI33" s="40"/>
      <c r="HJ33" s="40"/>
      <c r="HK33" s="40"/>
      <c r="HM33" s="7" t="s">
        <v>25</v>
      </c>
      <c r="HN33" s="60"/>
      <c r="HO33" s="37"/>
      <c r="HP33" s="37"/>
      <c r="HQ33" s="37"/>
      <c r="HR33" s="37"/>
      <c r="HS33" s="37"/>
      <c r="HT33" s="50"/>
      <c r="HU33" s="40"/>
      <c r="HV33" s="40"/>
      <c r="HW33" s="40"/>
      <c r="HX33" s="40"/>
      <c r="HY33" s="40"/>
      <c r="HZ33" s="40"/>
      <c r="IA33" s="40"/>
      <c r="IB33" s="40"/>
      <c r="ID33" s="7" t="s">
        <v>25</v>
      </c>
      <c r="IE33" s="60"/>
      <c r="IF33" s="37"/>
      <c r="IG33" s="37"/>
      <c r="IH33" s="37"/>
      <c r="II33" s="37"/>
      <c r="IJ33" s="37"/>
      <c r="IK33" s="50"/>
      <c r="IL33" s="40"/>
      <c r="IM33" s="40"/>
      <c r="IN33" s="40"/>
      <c r="IO33" s="40"/>
      <c r="IP33" s="40"/>
      <c r="IQ33" s="40"/>
      <c r="IR33" s="40"/>
      <c r="IS33" s="40"/>
      <c r="IT33" s="40"/>
      <c r="IV33" s="7" t="s">
        <v>25</v>
      </c>
      <c r="IW33" s="60"/>
      <c r="IX33" s="37"/>
      <c r="IY33" s="37"/>
      <c r="IZ33" s="37"/>
      <c r="JA33" s="37"/>
      <c r="JB33" s="37"/>
      <c r="JC33" s="50"/>
      <c r="JD33" s="40"/>
      <c r="JE33" s="40"/>
      <c r="JF33" s="40"/>
      <c r="JG33" s="40"/>
      <c r="JH33" s="40"/>
      <c r="JI33" s="40"/>
      <c r="JJ33" s="40"/>
      <c r="JK33" s="40"/>
      <c r="JL33" s="40"/>
      <c r="JN33" s="7" t="s">
        <v>25</v>
      </c>
      <c r="JO33" s="60"/>
      <c r="JP33" s="37"/>
      <c r="JQ33" s="37"/>
      <c r="JR33" s="37"/>
      <c r="JS33" s="37"/>
      <c r="JT33" s="37"/>
      <c r="JU33" s="50"/>
      <c r="JV33" s="40"/>
      <c r="JW33" s="40"/>
      <c r="JX33" s="40"/>
      <c r="JY33" s="40"/>
      <c r="JZ33" s="40"/>
      <c r="KA33" s="40"/>
      <c r="KB33" s="40"/>
      <c r="KC33" s="40"/>
      <c r="KD33" s="40"/>
      <c r="KF33" s="7" t="s">
        <v>25</v>
      </c>
      <c r="KG33" s="60"/>
      <c r="KH33" s="37"/>
      <c r="KI33" s="37"/>
      <c r="KJ33" s="37"/>
      <c r="KK33" s="37"/>
      <c r="KL33" s="37"/>
      <c r="KM33" s="50"/>
      <c r="KN33" s="40"/>
      <c r="KO33" s="40"/>
      <c r="KP33" s="40"/>
      <c r="KQ33" s="40"/>
      <c r="KR33" s="40"/>
      <c r="KS33" s="40"/>
      <c r="KT33" s="40"/>
      <c r="KU33" s="40"/>
      <c r="KV33" s="40"/>
      <c r="KX33" s="7" t="s">
        <v>25</v>
      </c>
      <c r="KY33" s="60"/>
      <c r="KZ33" s="37"/>
      <c r="LA33" s="37"/>
      <c r="LB33" s="37"/>
      <c r="LC33" s="37"/>
      <c r="LD33" s="37"/>
      <c r="LE33" s="50"/>
      <c r="LF33" s="40"/>
      <c r="LG33" s="40"/>
      <c r="LH33" s="40"/>
      <c r="LI33" s="40"/>
      <c r="LJ33" s="40"/>
      <c r="LK33" s="40"/>
      <c r="LL33" s="40"/>
      <c r="LM33" s="40"/>
      <c r="LN33" s="40"/>
      <c r="LP33" s="7" t="s">
        <v>25</v>
      </c>
      <c r="LQ33" s="60"/>
      <c r="LR33" s="37"/>
      <c r="LS33" s="37"/>
      <c r="LT33" s="37"/>
      <c r="LU33" s="37"/>
      <c r="LV33" s="37"/>
      <c r="LW33" s="50"/>
      <c r="LX33" s="40"/>
      <c r="LY33" s="40"/>
      <c r="LZ33" s="40"/>
      <c r="MA33" s="40"/>
      <c r="MB33" s="40"/>
      <c r="MC33" s="40"/>
      <c r="MD33" s="40"/>
      <c r="ME33" s="40"/>
      <c r="MF33" s="40"/>
      <c r="MH33" s="7" t="s">
        <v>25</v>
      </c>
      <c r="MI33" s="60"/>
      <c r="MJ33" s="37"/>
      <c r="MK33" s="37"/>
      <c r="ML33" s="37"/>
      <c r="MM33" s="37"/>
      <c r="MN33" s="37"/>
      <c r="MO33" s="50"/>
      <c r="MP33" s="40"/>
      <c r="MQ33" s="40"/>
      <c r="MR33" s="40"/>
      <c r="MS33" s="40"/>
      <c r="MT33" s="50"/>
      <c r="MU33" s="50"/>
      <c r="MV33" s="50"/>
      <c r="MW33" s="50"/>
      <c r="MX33" s="50"/>
      <c r="MZ33" s="7" t="s">
        <v>25</v>
      </c>
      <c r="NA33" s="60"/>
      <c r="NB33" s="37"/>
      <c r="NC33" s="37"/>
      <c r="ND33" s="37"/>
      <c r="NE33" s="37"/>
      <c r="NF33" s="37"/>
      <c r="NG33" s="50"/>
      <c r="NH33" s="40"/>
      <c r="NI33" s="40"/>
      <c r="NJ33" s="40"/>
      <c r="NK33" s="40"/>
      <c r="NL33" s="50"/>
      <c r="NM33" s="50"/>
      <c r="NN33" s="50"/>
      <c r="NO33" s="50"/>
      <c r="NP33" s="50"/>
      <c r="NR33" s="7" t="s">
        <v>25</v>
      </c>
      <c r="NS33" s="60"/>
      <c r="NT33" s="37"/>
      <c r="NU33" s="37"/>
      <c r="NV33" s="37"/>
      <c r="NW33" s="37"/>
      <c r="NX33" s="37"/>
      <c r="NY33" s="50"/>
      <c r="NZ33" s="40"/>
      <c r="OA33" s="40"/>
      <c r="OB33" s="40"/>
      <c r="OC33" s="40"/>
      <c r="OD33" s="40"/>
      <c r="OE33" s="40"/>
      <c r="OF33" s="40"/>
      <c r="OG33" s="40"/>
      <c r="OH33" s="40"/>
      <c r="OJ33" s="7" t="s">
        <v>25</v>
      </c>
      <c r="OK33" s="60"/>
      <c r="OL33" s="37"/>
      <c r="OM33" s="37"/>
      <c r="ON33" s="37"/>
      <c r="OO33" s="37"/>
      <c r="OP33" s="37"/>
      <c r="OQ33" s="50"/>
      <c r="OR33" s="40"/>
      <c r="OS33" s="40"/>
      <c r="OT33" s="40"/>
      <c r="OU33" s="40"/>
      <c r="OV33" s="40"/>
      <c r="OW33" s="40"/>
      <c r="OX33" s="40"/>
      <c r="OY33" s="40"/>
      <c r="OZ33" s="40"/>
      <c r="PB33" s="7" t="s">
        <v>25</v>
      </c>
      <c r="PC33" s="60"/>
      <c r="PD33" s="37"/>
      <c r="PE33" s="37"/>
      <c r="PF33" s="37"/>
      <c r="PG33" s="37"/>
      <c r="PH33" s="37"/>
      <c r="PI33" s="50"/>
      <c r="PJ33" s="40"/>
      <c r="PK33" s="40"/>
      <c r="PL33" s="40"/>
      <c r="PM33" s="40"/>
      <c r="PN33" s="40"/>
      <c r="PO33" s="40"/>
      <c r="PP33" s="40"/>
      <c r="PQ33" s="40"/>
      <c r="PR33" s="40"/>
      <c r="PT33" s="155" t="s">
        <v>25</v>
      </c>
      <c r="PU33" s="156"/>
      <c r="PV33" s="137"/>
      <c r="PW33" s="137"/>
      <c r="PX33" s="137"/>
      <c r="PY33" s="137"/>
      <c r="PZ33" s="137"/>
      <c r="QA33" s="157"/>
      <c r="QB33" s="76"/>
      <c r="QC33" s="76"/>
      <c r="QD33" s="76"/>
      <c r="QE33" s="76"/>
      <c r="QF33" s="76"/>
      <c r="QG33" s="76"/>
      <c r="QH33" s="76"/>
      <c r="QI33" s="76"/>
      <c r="QJ33" s="76"/>
      <c r="QL33" s="7" t="s">
        <v>25</v>
      </c>
      <c r="QM33" s="60"/>
      <c r="QN33" s="37"/>
      <c r="QO33" s="37"/>
      <c r="QP33" s="37"/>
      <c r="QQ33" s="37"/>
      <c r="QR33" s="37"/>
      <c r="QS33" s="50"/>
      <c r="QT33" s="40"/>
      <c r="QU33" s="40"/>
      <c r="QV33" s="40"/>
      <c r="QW33" s="40"/>
      <c r="QX33" s="40"/>
      <c r="QY33" s="40"/>
      <c r="QZ33" s="40"/>
      <c r="RA33" s="40"/>
      <c r="RB33" s="40"/>
      <c r="RD33" s="7" t="s">
        <v>25</v>
      </c>
      <c r="RE33" s="60"/>
      <c r="RF33" s="37"/>
      <c r="RG33" s="37"/>
      <c r="RH33" s="37"/>
      <c r="RI33" s="37"/>
      <c r="RJ33" s="37"/>
      <c r="RK33" s="50"/>
      <c r="RL33" s="40"/>
      <c r="RM33" s="40"/>
      <c r="RN33" s="40"/>
      <c r="RO33" s="40"/>
      <c r="RP33" s="40"/>
      <c r="RQ33" s="40"/>
      <c r="RR33" s="40"/>
      <c r="RS33" s="40"/>
      <c r="RT33" s="40"/>
      <c r="RV33" s="7" t="s">
        <v>25</v>
      </c>
      <c r="RW33" s="60"/>
      <c r="RX33" s="37"/>
      <c r="RY33" s="37"/>
      <c r="RZ33" s="37"/>
      <c r="SA33" s="37"/>
      <c r="SB33" s="37"/>
      <c r="SC33" s="50"/>
      <c r="SD33" s="40"/>
      <c r="SE33" s="40"/>
      <c r="SF33" s="40"/>
      <c r="SG33" s="40"/>
      <c r="SH33" s="40"/>
      <c r="SI33" s="50"/>
      <c r="SJ33" s="50"/>
      <c r="SK33" s="50"/>
      <c r="SL33" s="50"/>
      <c r="SN33" s="7" t="s">
        <v>25</v>
      </c>
      <c r="SO33" s="60"/>
      <c r="SP33" s="37"/>
      <c r="SQ33" s="37"/>
      <c r="SR33" s="37"/>
      <c r="SS33" s="37"/>
      <c r="ST33" s="37"/>
      <c r="SU33" s="50"/>
      <c r="SV33" s="40"/>
      <c r="SW33" s="40"/>
      <c r="SX33" s="40"/>
      <c r="SY33" s="178"/>
      <c r="SZ33" s="50"/>
      <c r="TA33" s="40"/>
      <c r="TB33" s="40"/>
      <c r="TC33" s="40"/>
      <c r="TD33" s="40"/>
      <c r="TF33" s="7" t="s">
        <v>25</v>
      </c>
      <c r="TG33" s="60"/>
      <c r="TH33" s="37"/>
      <c r="TI33" s="37"/>
      <c r="TJ33" s="37"/>
      <c r="TK33" s="37"/>
      <c r="TL33" s="37"/>
      <c r="TM33" s="50"/>
      <c r="TN33" s="40"/>
      <c r="TO33" s="40"/>
      <c r="TP33" s="40"/>
      <c r="TQ33" s="178"/>
      <c r="TR33" s="50"/>
      <c r="TS33" s="40"/>
      <c r="TT33" s="40"/>
      <c r="TU33" s="40"/>
      <c r="TV33" s="40"/>
      <c r="TX33" s="7" t="s">
        <v>25</v>
      </c>
      <c r="TY33" s="60"/>
      <c r="TZ33" s="37"/>
      <c r="UA33" s="37"/>
      <c r="UB33" s="37"/>
      <c r="UC33" s="37"/>
      <c r="UD33" s="37"/>
      <c r="UE33" s="50"/>
      <c r="UF33" s="40"/>
      <c r="UG33" s="40"/>
      <c r="UH33" s="40"/>
      <c r="UI33" s="178"/>
      <c r="UJ33" s="50"/>
      <c r="UK33" s="40"/>
      <c r="UL33" s="40"/>
      <c r="UM33" s="40"/>
      <c r="UN33" s="40"/>
      <c r="UQ33" s="7" t="s">
        <v>25</v>
      </c>
      <c r="UR33" s="60"/>
      <c r="US33" s="37"/>
      <c r="UT33" s="37"/>
      <c r="UU33" s="37"/>
      <c r="UV33" s="37"/>
      <c r="UW33" s="37"/>
      <c r="UX33" s="50"/>
      <c r="UY33" s="40"/>
      <c r="UZ33" s="40"/>
      <c r="VA33" s="40"/>
      <c r="VB33" s="178"/>
      <c r="VC33" s="50"/>
      <c r="VD33" s="40"/>
      <c r="VE33" s="40"/>
      <c r="VF33" s="40"/>
      <c r="VG33" s="40"/>
      <c r="VJ33" s="184" t="s">
        <v>25</v>
      </c>
      <c r="VK33" s="204"/>
      <c r="VL33" s="37"/>
      <c r="VM33" s="37"/>
      <c r="VN33" s="37"/>
      <c r="VO33" s="37"/>
      <c r="VP33" s="37"/>
      <c r="VQ33" s="50"/>
      <c r="VR33" s="40"/>
      <c r="VS33" s="40"/>
      <c r="VT33" s="40"/>
      <c r="VU33" s="178"/>
      <c r="VV33" s="50"/>
      <c r="VW33" s="40"/>
      <c r="VX33" s="40"/>
      <c r="VY33" s="40"/>
      <c r="VZ33" s="40"/>
      <c r="WC33" s="184" t="s">
        <v>25</v>
      </c>
      <c r="WD33" s="204"/>
      <c r="WE33" s="37"/>
      <c r="WF33" s="37"/>
      <c r="WG33" s="37"/>
      <c r="WH33" s="37"/>
      <c r="WI33" s="37"/>
      <c r="WJ33" s="50"/>
      <c r="WK33" s="40"/>
      <c r="WL33" s="40"/>
      <c r="WM33" s="40"/>
      <c r="WN33" s="178"/>
      <c r="WO33" s="50"/>
      <c r="WP33" s="40"/>
      <c r="WQ33" s="40"/>
      <c r="WR33" s="40"/>
      <c r="WS33" s="40"/>
      <c r="XB33" s="184" t="s">
        <v>25</v>
      </c>
      <c r="XC33" s="204"/>
      <c r="XD33" s="37"/>
      <c r="XE33" s="37"/>
      <c r="XF33" s="37"/>
      <c r="XG33" s="37"/>
      <c r="XH33" s="37"/>
      <c r="XI33" s="50"/>
      <c r="XJ33" s="40"/>
      <c r="XK33" s="40"/>
      <c r="XL33" s="40"/>
      <c r="XM33" s="178"/>
      <c r="XN33" s="50"/>
      <c r="XO33" s="40"/>
      <c r="XP33" s="40"/>
      <c r="XQ33" s="40"/>
      <c r="XR33" s="40"/>
      <c r="XU33" s="184" t="s">
        <v>25</v>
      </c>
      <c r="XV33" s="204"/>
      <c r="XW33" s="37"/>
      <c r="XX33" s="37"/>
      <c r="XY33" s="37"/>
      <c r="XZ33" s="37"/>
      <c r="YA33" s="37"/>
      <c r="YB33" s="50"/>
      <c r="YC33" s="40"/>
      <c r="YD33" s="40"/>
      <c r="YE33" s="40"/>
      <c r="YF33" s="178"/>
      <c r="YG33" s="50"/>
      <c r="YH33" s="40"/>
      <c r="YI33" s="40"/>
      <c r="YJ33" s="40"/>
      <c r="YK33" s="40"/>
      <c r="YN33" s="184" t="s">
        <v>25</v>
      </c>
      <c r="YO33" s="204"/>
      <c r="YP33" s="37"/>
      <c r="YQ33" s="37"/>
      <c r="YR33" s="37"/>
      <c r="YS33" s="37"/>
      <c r="YT33" s="37"/>
      <c r="YU33" s="50"/>
      <c r="YV33" s="40"/>
      <c r="YW33" s="40"/>
      <c r="YX33" s="40"/>
      <c r="YY33" s="178"/>
      <c r="YZ33" s="50"/>
      <c r="ZA33" s="40"/>
      <c r="ZB33" s="40"/>
      <c r="ZC33" s="40"/>
      <c r="ZD33" s="40"/>
      <c r="ZK33" s="184" t="s">
        <v>25</v>
      </c>
      <c r="ZL33" s="204"/>
      <c r="ZM33" s="37"/>
      <c r="ZN33" s="37"/>
      <c r="ZO33" s="37"/>
      <c r="ZP33" s="37"/>
      <c r="ZQ33" s="37"/>
      <c r="ZR33" s="50"/>
      <c r="ZS33" s="40"/>
      <c r="ZT33" s="40"/>
      <c r="ZU33" s="40"/>
      <c r="ZV33" s="178"/>
      <c r="ZW33" s="50"/>
      <c r="ZX33" s="40"/>
      <c r="ZY33" s="40"/>
      <c r="ZZ33" s="40"/>
      <c r="AAA33" s="40"/>
      <c r="AAJ33" s="184" t="s">
        <v>25</v>
      </c>
      <c r="AAK33" s="204"/>
      <c r="AAL33" s="37"/>
      <c r="AAM33" s="37"/>
      <c r="AAN33" s="37"/>
      <c r="AAO33" s="37"/>
      <c r="AAP33" s="37"/>
      <c r="AAQ33" s="50"/>
      <c r="AAR33" s="40"/>
      <c r="AAS33" s="40"/>
      <c r="AAT33" s="40"/>
      <c r="AAU33" s="178"/>
      <c r="AAV33" s="50"/>
      <c r="AAW33" s="40"/>
      <c r="AAX33" s="40"/>
      <c r="AAY33" s="40"/>
      <c r="AAZ33" s="40"/>
      <c r="ABN33" s="184" t="s">
        <v>25</v>
      </c>
      <c r="ABO33" s="204"/>
      <c r="ABP33" s="37"/>
      <c r="ABQ33" s="37"/>
      <c r="ABR33" s="37"/>
      <c r="ABS33" s="37"/>
      <c r="ABT33" s="37"/>
      <c r="ABU33" s="50"/>
      <c r="ABV33" s="40"/>
      <c r="ABW33" s="40"/>
      <c r="ABX33" s="40"/>
      <c r="ABY33" s="178"/>
      <c r="ABZ33" s="50"/>
      <c r="ACA33" s="40"/>
      <c r="ACB33" s="40"/>
      <c r="ACC33" s="40"/>
      <c r="ACD33" s="40"/>
      <c r="ACG33" s="184" t="s">
        <v>25</v>
      </c>
      <c r="ACH33" s="204"/>
      <c r="ACI33" s="37"/>
      <c r="ACJ33" s="37"/>
      <c r="ACK33" s="37"/>
      <c r="ACL33" s="37"/>
      <c r="ACM33" s="37"/>
      <c r="ACN33" s="50"/>
      <c r="ACO33" s="40"/>
      <c r="ACP33" s="40"/>
      <c r="ACQ33" s="40"/>
      <c r="ACR33" s="178"/>
      <c r="ACS33" s="50"/>
      <c r="ACT33" s="40"/>
      <c r="ACU33" s="40"/>
      <c r="ACV33" s="40"/>
      <c r="ACW33" s="40"/>
    </row>
    <row r="34" spans="1:778" x14ac:dyDescent="0.3">
      <c r="A34" s="44" t="s">
        <v>17</v>
      </c>
      <c r="B34" s="42" t="s">
        <v>24</v>
      </c>
      <c r="C34" s="45">
        <v>12.485252785216787</v>
      </c>
      <c r="D34" s="45">
        <v>11.927493329721935</v>
      </c>
      <c r="E34" s="45">
        <v>11.664207293538199</v>
      </c>
      <c r="F34" s="45">
        <v>11.32567230907317</v>
      </c>
      <c r="G34" s="45">
        <v>9.4229154336659491</v>
      </c>
      <c r="H34" s="46">
        <v>19.08090735535664</v>
      </c>
      <c r="I34" s="46">
        <v>20.370815059060618</v>
      </c>
      <c r="J34" s="46">
        <v>20.97818079565296</v>
      </c>
      <c r="K34" s="46">
        <v>20.975079696670569</v>
      </c>
      <c r="L34" s="46">
        <v>20.99</v>
      </c>
      <c r="M34" s="46">
        <v>21.02</v>
      </c>
      <c r="N34" s="46">
        <v>21.08</v>
      </c>
      <c r="O34" s="46">
        <v>21.11</v>
      </c>
      <c r="Q34" s="44" t="s">
        <v>17</v>
      </c>
      <c r="R34" s="42" t="s">
        <v>24</v>
      </c>
      <c r="S34" s="45">
        <v>12.485252785216787</v>
      </c>
      <c r="T34" s="45">
        <v>11.927493329721935</v>
      </c>
      <c r="U34" s="45">
        <v>11.664207293538199</v>
      </c>
      <c r="V34" s="45">
        <v>11.32567230907317</v>
      </c>
      <c r="W34" s="45">
        <v>9.4229154336659491</v>
      </c>
      <c r="X34" s="46">
        <v>19.08090735535664</v>
      </c>
      <c r="Y34" s="57">
        <v>20.370815059060618</v>
      </c>
      <c r="Z34" s="57">
        <v>21.039533109994881</v>
      </c>
      <c r="AA34" s="57">
        <v>21.075041211218092</v>
      </c>
      <c r="AB34" s="57">
        <v>20.825425348985121</v>
      </c>
      <c r="AC34" s="57">
        <v>20.848750694632869</v>
      </c>
      <c r="AD34" s="57">
        <v>20.872494831425247</v>
      </c>
      <c r="AE34" s="57">
        <v>20.876125306401409</v>
      </c>
      <c r="AF34" s="57">
        <v>20.869925936906657</v>
      </c>
      <c r="AH34" s="44" t="s">
        <v>17</v>
      </c>
      <c r="AI34" s="42" t="s">
        <v>24</v>
      </c>
      <c r="AJ34" s="45">
        <v>12.485252785216787</v>
      </c>
      <c r="AK34" s="45">
        <v>11.927493329721935</v>
      </c>
      <c r="AL34" s="45">
        <v>11.664207293538199</v>
      </c>
      <c r="AM34" s="45">
        <v>11.32567230907317</v>
      </c>
      <c r="AN34" s="45">
        <v>9.4229154336659491</v>
      </c>
      <c r="AO34" s="46">
        <v>19.08090735535664</v>
      </c>
      <c r="AP34" s="57">
        <v>20.370815059060618</v>
      </c>
      <c r="AQ34" s="57">
        <v>21.294296019793567</v>
      </c>
      <c r="AR34" s="57">
        <v>21.465137669325621</v>
      </c>
      <c r="AS34" s="57">
        <v>21.495259953300096</v>
      </c>
      <c r="AT34" s="57">
        <v>21.532441038904217</v>
      </c>
      <c r="AU34" s="57">
        <v>21.61673725046408</v>
      </c>
      <c r="AV34" s="57">
        <v>21.678546701893957</v>
      </c>
      <c r="AW34" s="57">
        <v>21.730984673463276</v>
      </c>
      <c r="AY34" s="44" t="s">
        <v>15</v>
      </c>
      <c r="AZ34" s="42" t="s">
        <v>24</v>
      </c>
      <c r="BA34" s="45">
        <v>0</v>
      </c>
      <c r="BB34" s="45">
        <v>0</v>
      </c>
      <c r="BC34" s="45">
        <v>0</v>
      </c>
      <c r="BD34" s="45">
        <v>0</v>
      </c>
      <c r="BE34" s="45">
        <v>0</v>
      </c>
      <c r="BF34" s="46">
        <v>32.566775484762509</v>
      </c>
      <c r="BG34" s="57">
        <v>32.162932975934297</v>
      </c>
      <c r="BH34" s="57">
        <v>32.419929435364587</v>
      </c>
      <c r="BI34" s="57">
        <v>33.328421047638194</v>
      </c>
      <c r="BJ34" s="57">
        <v>33.955300297165572</v>
      </c>
      <c r="BK34" s="57">
        <v>34.983890411888133</v>
      </c>
      <c r="BL34" s="57">
        <v>35.766821111524749</v>
      </c>
      <c r="BM34" s="57">
        <v>36.542203333774459</v>
      </c>
      <c r="BN34" s="57">
        <v>37.321577947855239</v>
      </c>
      <c r="BP34" s="44" t="s">
        <v>15</v>
      </c>
      <c r="BQ34" s="42" t="s">
        <v>24</v>
      </c>
      <c r="BR34" s="45"/>
      <c r="BS34" s="45"/>
      <c r="BT34" s="45"/>
      <c r="BU34" s="45"/>
      <c r="BV34" s="45"/>
      <c r="BW34" s="46">
        <v>32.566775484762509</v>
      </c>
      <c r="BX34" s="57">
        <v>32.166824015545266</v>
      </c>
      <c r="BY34" s="57">
        <v>32.287467540929192</v>
      </c>
      <c r="BZ34" s="57">
        <v>32.747671973044106</v>
      </c>
      <c r="CA34" s="57">
        <v>33.535963372831432</v>
      </c>
      <c r="CB34" s="57">
        <v>34.280562444966954</v>
      </c>
      <c r="CC34" s="57">
        <v>35.058316819590026</v>
      </c>
      <c r="CD34" s="57">
        <v>35.835218673833388</v>
      </c>
      <c r="CE34" s="57">
        <v>36.622792766232763</v>
      </c>
      <c r="CG34" s="44" t="s">
        <v>13</v>
      </c>
      <c r="CH34" s="42" t="s">
        <v>24</v>
      </c>
      <c r="CI34" s="43"/>
      <c r="CJ34" s="43"/>
      <c r="CK34" s="43"/>
      <c r="CL34" s="43"/>
      <c r="CM34" s="43"/>
      <c r="CN34" s="46">
        <v>57.662274735207994</v>
      </c>
      <c r="CO34" s="57">
        <v>57.319838964485847</v>
      </c>
      <c r="CP34" s="57">
        <v>56.954451527798142</v>
      </c>
      <c r="CQ34" s="57">
        <v>57.010361361765774</v>
      </c>
      <c r="CR34" s="57">
        <v>57.314383011496886</v>
      </c>
      <c r="CS34" s="57">
        <v>58.035492184582239</v>
      </c>
      <c r="CT34" s="57">
        <v>58.279049313883689</v>
      </c>
      <c r="CU34" s="57">
        <v>58.47897583011855</v>
      </c>
      <c r="CV34" s="57">
        <v>58.662539626303747</v>
      </c>
      <c r="CX34" s="44" t="s">
        <v>13</v>
      </c>
      <c r="CY34" s="42" t="s">
        <v>24</v>
      </c>
      <c r="CZ34" s="43"/>
      <c r="DA34" s="43"/>
      <c r="DB34" s="43"/>
      <c r="DC34" s="43"/>
      <c r="DD34" s="43"/>
      <c r="DE34" s="46">
        <v>57.662274735207994</v>
      </c>
      <c r="DF34" s="57">
        <v>57.319838964485847</v>
      </c>
      <c r="DG34" s="57">
        <v>56.954451527798142</v>
      </c>
      <c r="DH34" s="57">
        <v>57.301912512335974</v>
      </c>
      <c r="DI34" s="57">
        <v>57.783118890351794</v>
      </c>
      <c r="DJ34" s="57">
        <v>58.154710416404598</v>
      </c>
      <c r="DK34" s="57">
        <v>58.416191820864704</v>
      </c>
      <c r="DL34" s="57">
        <v>58.635067705568275</v>
      </c>
      <c r="DM34" s="57">
        <v>58.842380102692815</v>
      </c>
      <c r="DO34" s="44" t="s">
        <v>13</v>
      </c>
      <c r="DP34" s="42" t="s">
        <v>24</v>
      </c>
      <c r="DQ34" s="43"/>
      <c r="DR34" s="43"/>
      <c r="DS34" s="43"/>
      <c r="DT34" s="43"/>
      <c r="DU34" s="43"/>
      <c r="DV34" s="46">
        <v>57.662274735207994</v>
      </c>
      <c r="DW34" s="57">
        <v>57.319838964485847</v>
      </c>
      <c r="DX34" s="57">
        <v>56.954451527798142</v>
      </c>
      <c r="DY34" s="57">
        <v>57.216549541909224</v>
      </c>
      <c r="DZ34" s="57">
        <v>57.256866506267244</v>
      </c>
      <c r="EA34" s="57">
        <v>57.188867538330754</v>
      </c>
      <c r="EB34" s="57">
        <v>57.257765984438549</v>
      </c>
      <c r="EC34" s="57">
        <v>57.354358287550909</v>
      </c>
      <c r="ED34" s="57">
        <v>57.449200927492519</v>
      </c>
      <c r="EF34" s="44" t="s">
        <v>13</v>
      </c>
      <c r="EG34" s="42" t="s">
        <v>24</v>
      </c>
      <c r="EH34" s="43"/>
      <c r="EI34" s="43"/>
      <c r="EJ34" s="43"/>
      <c r="EK34" s="43"/>
      <c r="EL34" s="43"/>
      <c r="EM34" s="46">
        <v>57.662274735207994</v>
      </c>
      <c r="EN34" s="57">
        <v>57.319838964485847</v>
      </c>
      <c r="EO34" s="57">
        <v>56.954451527798142</v>
      </c>
      <c r="EP34" s="57">
        <v>57.229149390047915</v>
      </c>
      <c r="EQ34" s="57">
        <v>57.26173084187289</v>
      </c>
      <c r="ER34" s="57">
        <v>57.203276096147306</v>
      </c>
      <c r="ES34" s="57">
        <v>57.280862521496402</v>
      </c>
      <c r="ET34" s="57">
        <v>57.378070065316237</v>
      </c>
      <c r="EU34" s="57">
        <v>57.472005984936516</v>
      </c>
      <c r="EW34" s="44" t="s">
        <v>13</v>
      </c>
      <c r="EX34" s="42" t="s">
        <v>24</v>
      </c>
      <c r="EY34" s="43"/>
      <c r="EZ34" s="43"/>
      <c r="FA34" s="43"/>
      <c r="FB34" s="43"/>
      <c r="FC34" s="43"/>
      <c r="FD34" s="46">
        <v>57.662274735207994</v>
      </c>
      <c r="FE34" s="57">
        <v>57.319838964485847</v>
      </c>
      <c r="FF34" s="57">
        <v>56.954451527798142</v>
      </c>
      <c r="FG34" s="57">
        <v>57.680267250604864</v>
      </c>
      <c r="FH34" s="57">
        <v>57.867398271385348</v>
      </c>
      <c r="FI34" s="57">
        <v>57.709574473854687</v>
      </c>
      <c r="FJ34" s="57">
        <v>57.76265120888808</v>
      </c>
      <c r="FK34" s="57">
        <v>57.849960098893405</v>
      </c>
      <c r="FL34" s="57">
        <v>57.958097861173371</v>
      </c>
      <c r="FN34" s="44" t="s">
        <v>13</v>
      </c>
      <c r="FO34" s="42" t="s">
        <v>24</v>
      </c>
      <c r="FP34" s="43"/>
      <c r="FQ34" s="43"/>
      <c r="FR34" s="43"/>
      <c r="FS34" s="43"/>
      <c r="FT34" s="43"/>
      <c r="FU34" s="46">
        <v>57.662274735207994</v>
      </c>
      <c r="FV34" s="57">
        <v>57.319838964485847</v>
      </c>
      <c r="FW34" s="57">
        <v>56.954451527798142</v>
      </c>
      <c r="FX34" s="57">
        <v>57.680267250604864</v>
      </c>
      <c r="FY34" s="57">
        <v>57.867398271385348</v>
      </c>
      <c r="FZ34" s="57">
        <v>57.709499171216692</v>
      </c>
      <c r="GA34" s="57">
        <v>57.762516152613316</v>
      </c>
      <c r="GB34" s="57">
        <v>57.849786856715035</v>
      </c>
      <c r="GC34" s="57">
        <v>57.952341098562677</v>
      </c>
      <c r="GE34" s="7" t="s">
        <v>26</v>
      </c>
      <c r="GF34" s="20"/>
      <c r="GG34" s="37"/>
      <c r="GH34" s="37"/>
      <c r="GI34" s="37"/>
      <c r="GJ34" s="37"/>
      <c r="GK34" s="37"/>
      <c r="GL34" s="40"/>
      <c r="GM34"/>
      <c r="GN34"/>
      <c r="GO34" s="52"/>
      <c r="GP34" s="52"/>
      <c r="GQ34" s="52"/>
      <c r="GR34" s="52"/>
      <c r="GS34" s="52"/>
      <c r="GT34" s="52"/>
      <c r="GV34" s="7" t="s">
        <v>26</v>
      </c>
      <c r="GW34" s="20"/>
      <c r="GX34" s="37"/>
      <c r="GY34" s="37"/>
      <c r="GZ34" s="37"/>
      <c r="HA34" s="37"/>
      <c r="HB34" s="37"/>
      <c r="HC34" s="40"/>
      <c r="HF34" s="52"/>
      <c r="HG34" s="52"/>
      <c r="HH34" s="52"/>
      <c r="HI34" s="52"/>
      <c r="HJ34" s="52"/>
      <c r="HK34" s="52"/>
      <c r="HM34" s="7" t="s">
        <v>26</v>
      </c>
      <c r="HN34" s="20"/>
      <c r="HO34" s="37"/>
      <c r="HP34" s="37"/>
      <c r="HQ34" s="37"/>
      <c r="HR34" s="37"/>
      <c r="HS34" s="37"/>
      <c r="HT34" s="40"/>
      <c r="HW34" s="52"/>
      <c r="HX34" s="52"/>
      <c r="HY34" s="52"/>
      <c r="HZ34" s="52"/>
      <c r="IA34" s="52"/>
      <c r="IB34" s="52"/>
      <c r="ID34" s="7" t="s">
        <v>26</v>
      </c>
      <c r="IE34" s="20"/>
      <c r="IF34" s="37"/>
      <c r="IG34" s="37"/>
      <c r="IH34" s="37"/>
      <c r="II34" s="37"/>
      <c r="IJ34" s="37"/>
      <c r="IK34" s="40"/>
      <c r="IN34" s="52"/>
      <c r="IO34" s="52"/>
      <c r="IP34" s="52"/>
      <c r="IQ34" s="52"/>
      <c r="IR34" s="52"/>
      <c r="IS34" s="52"/>
      <c r="IV34" s="7" t="s">
        <v>26</v>
      </c>
      <c r="IW34" s="20"/>
      <c r="IX34" s="37"/>
      <c r="IY34" s="37"/>
      <c r="IZ34" s="37"/>
      <c r="JA34" s="37"/>
      <c r="JB34" s="37"/>
      <c r="JC34" s="40"/>
      <c r="JF34" s="52"/>
      <c r="JG34" s="52"/>
      <c r="JH34" s="52"/>
      <c r="JI34" s="52"/>
      <c r="JJ34" s="52"/>
      <c r="JK34" s="52"/>
      <c r="JN34" s="7" t="s">
        <v>26</v>
      </c>
      <c r="JO34" s="20"/>
      <c r="JP34" s="37"/>
      <c r="JQ34" s="37"/>
      <c r="JR34" s="37"/>
      <c r="JS34" s="37"/>
      <c r="JT34" s="37"/>
      <c r="JU34" s="40"/>
      <c r="JX34" s="52"/>
      <c r="JY34" s="52"/>
      <c r="JZ34" s="52"/>
      <c r="KA34" s="52"/>
      <c r="KB34" s="52"/>
      <c r="KC34" s="52"/>
      <c r="KD34" s="52"/>
      <c r="KF34" s="7" t="s">
        <v>26</v>
      </c>
      <c r="KG34" s="20"/>
      <c r="KH34" s="37"/>
      <c r="KI34" s="37"/>
      <c r="KJ34" s="37"/>
      <c r="KK34" s="37"/>
      <c r="KL34" s="37"/>
      <c r="KM34" s="40"/>
      <c r="KP34" s="52"/>
      <c r="KQ34" s="52"/>
      <c r="KR34" s="52"/>
      <c r="KS34" s="52"/>
      <c r="KT34" s="52"/>
      <c r="KU34" s="52"/>
      <c r="KX34" s="7" t="s">
        <v>26</v>
      </c>
      <c r="KY34" s="20"/>
      <c r="KZ34" s="37"/>
      <c r="LA34" s="37"/>
      <c r="LB34" s="37"/>
      <c r="LC34" s="37"/>
      <c r="LD34" s="37"/>
      <c r="LE34" s="40"/>
      <c r="LH34" s="52"/>
      <c r="LI34" s="52"/>
      <c r="LJ34" s="52"/>
      <c r="LK34" s="52"/>
      <c r="LL34" s="52"/>
      <c r="LM34" s="52"/>
      <c r="LN34" s="52"/>
      <c r="LP34" s="7" t="s">
        <v>26</v>
      </c>
      <c r="LQ34" s="20"/>
      <c r="LR34" s="37"/>
      <c r="LS34" s="37"/>
      <c r="LT34" s="37"/>
      <c r="LU34" s="37"/>
      <c r="LV34" s="37"/>
      <c r="LW34" s="40"/>
      <c r="LZ34" s="52"/>
      <c r="MA34" s="52"/>
      <c r="MB34" s="52"/>
      <c r="MC34" s="52"/>
      <c r="MD34" s="52"/>
      <c r="ME34" s="52"/>
      <c r="MF34" s="52"/>
      <c r="MH34" s="7" t="s">
        <v>26</v>
      </c>
      <c r="MI34" s="20"/>
      <c r="MJ34" s="37"/>
      <c r="MK34" s="37"/>
      <c r="ML34" s="37"/>
      <c r="MM34" s="37"/>
      <c r="MN34" s="37"/>
      <c r="MO34" s="40"/>
      <c r="MR34" s="52"/>
      <c r="MS34" s="52"/>
      <c r="MT34" s="52"/>
      <c r="MU34" s="52"/>
      <c r="MV34" s="52"/>
      <c r="MW34" s="52"/>
      <c r="MX34" s="52"/>
      <c r="MZ34" s="7" t="s">
        <v>26</v>
      </c>
      <c r="NA34" s="20"/>
      <c r="NB34" s="37"/>
      <c r="NC34" s="37"/>
      <c r="ND34" s="37"/>
      <c r="NE34" s="37"/>
      <c r="NF34" s="37"/>
      <c r="NG34" s="40"/>
      <c r="NJ34" s="52"/>
      <c r="NK34" s="52"/>
      <c r="NL34" s="52"/>
      <c r="NM34" s="52"/>
      <c r="NN34" s="52"/>
      <c r="NO34" s="52"/>
      <c r="NP34" s="52"/>
      <c r="NR34" s="7" t="s">
        <v>26</v>
      </c>
      <c r="NS34" s="20"/>
      <c r="NT34" s="37"/>
      <c r="NU34" s="37"/>
      <c r="NV34" s="37"/>
      <c r="NW34" s="37"/>
      <c r="NX34" s="37"/>
      <c r="NY34" s="40"/>
      <c r="OB34" s="52"/>
      <c r="OC34" s="52"/>
      <c r="OD34" s="52"/>
      <c r="OE34" s="52"/>
      <c r="OF34" s="52"/>
      <c r="OG34" s="52"/>
      <c r="OH34" s="52"/>
      <c r="OJ34" s="7" t="s">
        <v>26</v>
      </c>
      <c r="OK34" s="20"/>
      <c r="OL34" s="37"/>
      <c r="OM34" s="37"/>
      <c r="ON34" s="37"/>
      <c r="OO34" s="37"/>
      <c r="OP34" s="37"/>
      <c r="OQ34" s="40"/>
      <c r="OT34" s="52"/>
      <c r="OU34" s="52"/>
      <c r="OV34" s="52"/>
      <c r="OW34" s="52"/>
      <c r="OX34" s="52"/>
      <c r="OY34" s="52"/>
      <c r="OZ34" s="52"/>
      <c r="PB34" s="7" t="s">
        <v>26</v>
      </c>
      <c r="PC34" s="20"/>
      <c r="PD34" s="37"/>
      <c r="PE34" s="37"/>
      <c r="PF34" s="37"/>
      <c r="PG34" s="37"/>
      <c r="PH34" s="37"/>
      <c r="PI34" s="40"/>
      <c r="PL34" s="52"/>
      <c r="PM34" s="52"/>
      <c r="PN34" s="52"/>
      <c r="PO34" s="52"/>
      <c r="PP34" s="52"/>
      <c r="PQ34" s="52"/>
      <c r="PR34" s="52"/>
      <c r="PT34" s="155" t="s">
        <v>26</v>
      </c>
      <c r="PU34" s="133"/>
      <c r="PV34" s="137"/>
      <c r="PW34" s="137"/>
      <c r="PX34" s="137"/>
      <c r="PY34" s="137"/>
      <c r="PZ34" s="137"/>
      <c r="QA34" s="76"/>
      <c r="QB34" s="158"/>
      <c r="QC34" s="158"/>
      <c r="QD34" s="159"/>
      <c r="QE34" s="159"/>
      <c r="QF34" s="159"/>
      <c r="QG34" s="159"/>
      <c r="QH34" s="159"/>
      <c r="QI34" s="159"/>
      <c r="QJ34" s="159"/>
      <c r="QL34" s="7" t="s">
        <v>26</v>
      </c>
      <c r="QM34" s="20"/>
      <c r="QN34" s="37"/>
      <c r="QO34" s="37"/>
      <c r="QP34" s="37"/>
      <c r="QQ34" s="37"/>
      <c r="QR34" s="37"/>
      <c r="QS34" s="40"/>
      <c r="QV34" s="52"/>
      <c r="QW34" s="52"/>
      <c r="QX34" s="52"/>
      <c r="QY34" s="52"/>
      <c r="QZ34" s="52"/>
      <c r="RA34" s="52"/>
      <c r="RB34" s="52"/>
      <c r="RD34" s="7" t="s">
        <v>26</v>
      </c>
      <c r="RE34" s="20"/>
      <c r="RF34" s="37"/>
      <c r="RG34" s="37"/>
      <c r="RH34" s="37"/>
      <c r="RI34" s="37"/>
      <c r="RJ34" s="37"/>
      <c r="RK34" s="40"/>
      <c r="RN34" s="52"/>
      <c r="RO34" s="52"/>
      <c r="RP34" s="52"/>
      <c r="RQ34" s="52"/>
      <c r="RR34" s="52"/>
      <c r="RS34" s="52"/>
      <c r="RT34" s="52"/>
      <c r="RV34" s="7" t="s">
        <v>26</v>
      </c>
      <c r="RW34" s="20"/>
      <c r="RX34" s="37"/>
      <c r="RY34" s="37"/>
      <c r="RZ34" s="37"/>
      <c r="SA34" s="37"/>
      <c r="SB34" s="37"/>
      <c r="SC34" s="40"/>
      <c r="SF34" s="52"/>
      <c r="SG34" s="52"/>
      <c r="SH34" s="52"/>
      <c r="SI34" s="52"/>
      <c r="SJ34" s="52"/>
      <c r="SK34" s="52"/>
      <c r="SL34" s="52"/>
      <c r="SN34" s="7" t="s">
        <v>26</v>
      </c>
      <c r="SO34" s="20"/>
      <c r="SP34" s="37"/>
      <c r="SQ34" s="37"/>
      <c r="SR34" s="37"/>
      <c r="SS34" s="37"/>
      <c r="ST34" s="37"/>
      <c r="SU34" s="40"/>
      <c r="SX34" s="52"/>
      <c r="SY34" s="52"/>
      <c r="SZ34" s="52"/>
      <c r="TA34" s="52"/>
      <c r="TB34" s="52"/>
      <c r="TC34" s="52"/>
      <c r="TD34" s="52"/>
      <c r="TF34" s="7" t="s">
        <v>26</v>
      </c>
      <c r="TG34" s="20"/>
      <c r="TH34" s="37"/>
      <c r="TI34" s="37"/>
      <c r="TJ34" s="37"/>
      <c r="TK34" s="37"/>
      <c r="TL34" s="37"/>
      <c r="TM34" s="40"/>
      <c r="TP34" s="52"/>
      <c r="TQ34" s="52"/>
      <c r="TR34" s="52"/>
      <c r="TS34" s="52"/>
      <c r="TT34" s="52"/>
      <c r="TU34" s="52"/>
      <c r="TV34" s="52"/>
      <c r="TX34" s="7" t="s">
        <v>26</v>
      </c>
      <c r="TY34" s="20"/>
      <c r="TZ34" s="37"/>
      <c r="UA34" s="37"/>
      <c r="UB34" s="37"/>
      <c r="UC34" s="37"/>
      <c r="UD34" s="37"/>
      <c r="UE34" s="40"/>
      <c r="UH34" s="52"/>
      <c r="UI34" s="52"/>
      <c r="UJ34" s="52"/>
      <c r="UK34" s="52"/>
      <c r="UL34" s="52"/>
      <c r="UM34" s="52"/>
      <c r="UN34" s="52"/>
      <c r="UQ34" s="7" t="s">
        <v>26</v>
      </c>
      <c r="UR34" s="20"/>
      <c r="US34" s="37"/>
      <c r="UT34" s="37"/>
      <c r="UU34" s="37"/>
      <c r="UV34" s="37"/>
      <c r="UW34" s="37"/>
      <c r="UX34" s="40"/>
      <c r="VA34" s="52"/>
      <c r="VB34" s="52"/>
      <c r="VC34" s="52"/>
      <c r="VD34" s="52"/>
      <c r="VE34" s="52"/>
      <c r="VF34" s="52"/>
      <c r="VG34" s="52"/>
      <c r="VJ34" s="184" t="s">
        <v>26</v>
      </c>
      <c r="VK34" s="192"/>
      <c r="VL34" s="37"/>
      <c r="VM34" s="37"/>
      <c r="VN34" s="37"/>
      <c r="VO34" s="37"/>
      <c r="VP34" s="37"/>
      <c r="VQ34" s="40"/>
      <c r="VT34" s="52"/>
      <c r="VU34" s="52"/>
      <c r="VV34" s="52"/>
      <c r="VW34" s="52"/>
      <c r="VX34" s="52"/>
      <c r="VY34" s="52"/>
      <c r="VZ34" s="52"/>
      <c r="WC34" s="184" t="s">
        <v>26</v>
      </c>
      <c r="WD34" s="192"/>
      <c r="WE34" s="37"/>
      <c r="WF34" s="37"/>
      <c r="WG34" s="37"/>
      <c r="WH34" s="37"/>
      <c r="WI34" s="37"/>
      <c r="WJ34" s="40"/>
      <c r="WM34" s="52"/>
      <c r="WN34" s="52"/>
      <c r="WO34" s="52"/>
      <c r="WP34" s="52"/>
      <c r="WQ34" s="52"/>
      <c r="WR34" s="52"/>
      <c r="WS34" s="52"/>
      <c r="XB34" s="184" t="s">
        <v>26</v>
      </c>
      <c r="XC34" s="192"/>
      <c r="XD34" s="37"/>
      <c r="XE34" s="37"/>
      <c r="XF34" s="37"/>
      <c r="XG34" s="37"/>
      <c r="XH34" s="37"/>
      <c r="XI34" s="40"/>
      <c r="XL34" s="52"/>
      <c r="XM34" s="52"/>
      <c r="XN34" s="52"/>
      <c r="XO34" s="52"/>
      <c r="XP34" s="52"/>
      <c r="XQ34" s="52"/>
      <c r="XR34" s="52"/>
      <c r="XU34" s="184" t="s">
        <v>26</v>
      </c>
      <c r="XV34" s="192"/>
      <c r="XW34" s="37"/>
      <c r="XX34" s="37"/>
      <c r="XY34" s="37"/>
      <c r="XZ34" s="37"/>
      <c r="YA34" s="37"/>
      <c r="YB34" s="40"/>
      <c r="YE34" s="52"/>
      <c r="YF34" s="52"/>
      <c r="YG34" s="52"/>
      <c r="YH34" s="52"/>
      <c r="YI34" s="52"/>
      <c r="YJ34" s="52"/>
      <c r="YK34" s="52"/>
      <c r="YN34" s="184" t="s">
        <v>26</v>
      </c>
      <c r="YO34" s="192"/>
      <c r="YP34" s="37"/>
      <c r="YQ34" s="37"/>
      <c r="YR34" s="37"/>
      <c r="YS34" s="37"/>
      <c r="YT34" s="37"/>
      <c r="YU34" s="40"/>
      <c r="YX34" s="52"/>
      <c r="YY34" s="52"/>
      <c r="YZ34" s="52"/>
      <c r="ZA34" s="52"/>
      <c r="ZB34" s="52"/>
      <c r="ZC34" s="52"/>
      <c r="ZD34" s="52"/>
      <c r="ZK34" s="184" t="s">
        <v>26</v>
      </c>
      <c r="ZL34" s="192"/>
      <c r="ZM34" s="37"/>
      <c r="ZN34" s="37"/>
      <c r="ZO34" s="37"/>
      <c r="ZP34" s="37"/>
      <c r="ZQ34" s="37"/>
      <c r="ZR34" s="40"/>
      <c r="ZU34" s="52"/>
      <c r="ZV34" s="52"/>
      <c r="ZW34" s="52"/>
      <c r="ZX34" s="52"/>
      <c r="ZY34" s="52"/>
      <c r="ZZ34" s="52"/>
      <c r="AAA34" s="52"/>
      <c r="AAJ34" s="184" t="s">
        <v>26</v>
      </c>
      <c r="AAK34" s="192"/>
      <c r="AAL34" s="37"/>
      <c r="AAM34" s="37"/>
      <c r="AAN34" s="37"/>
      <c r="AAO34" s="37"/>
      <c r="AAP34" s="37"/>
      <c r="AAQ34" s="40"/>
      <c r="AAT34" s="52"/>
      <c r="AAU34" s="52"/>
      <c r="AAV34" s="52"/>
      <c r="AAW34" s="52"/>
      <c r="AAX34" s="52"/>
      <c r="AAY34" s="52"/>
      <c r="AAZ34" s="52"/>
      <c r="ABN34" s="184" t="s">
        <v>26</v>
      </c>
      <c r="ABO34" s="192"/>
      <c r="ABP34" s="37"/>
      <c r="ABQ34" s="37"/>
      <c r="ABR34" s="37"/>
      <c r="ABS34" s="37"/>
      <c r="ABT34" s="37"/>
      <c r="ABU34" s="40"/>
      <c r="ABX34" s="52"/>
      <c r="ABY34" s="52"/>
      <c r="ABZ34" s="52"/>
      <c r="ACA34" s="52"/>
      <c r="ACB34" s="52"/>
      <c r="ACC34" s="52"/>
      <c r="ACD34" s="52"/>
      <c r="ACG34" s="184" t="s">
        <v>26</v>
      </c>
      <c r="ACH34" s="192"/>
      <c r="ACI34" s="37"/>
      <c r="ACJ34" s="37"/>
      <c r="ACK34" s="37"/>
      <c r="ACL34" s="37"/>
      <c r="ACM34" s="37"/>
      <c r="ACN34" s="40"/>
      <c r="ACQ34" s="52"/>
      <c r="ACR34" s="52"/>
      <c r="ACS34" s="52"/>
      <c r="ACT34" s="52"/>
      <c r="ACU34" s="52"/>
      <c r="ACV34" s="52"/>
      <c r="ACW34" s="52"/>
    </row>
    <row r="35" spans="1:778" x14ac:dyDescent="0.3">
      <c r="A35" s="44" t="s">
        <v>18</v>
      </c>
      <c r="B35" s="42" t="s">
        <v>24</v>
      </c>
      <c r="C35" s="47">
        <v>14.764806444290238</v>
      </c>
      <c r="D35" s="47">
        <v>12.319036479565435</v>
      </c>
      <c r="E35" s="47">
        <v>14.020991056774399</v>
      </c>
      <c r="F35" s="47">
        <v>9.6440259607809367</v>
      </c>
      <c r="G35" s="47">
        <v>12.910555233467965</v>
      </c>
      <c r="H35" s="48">
        <v>18.305896862670732</v>
      </c>
      <c r="I35" s="48">
        <v>19.165420301604691</v>
      </c>
      <c r="J35" s="48">
        <v>20.531030460592497</v>
      </c>
      <c r="K35" s="48">
        <v>20.660026692005005</v>
      </c>
      <c r="L35" s="48">
        <v>19.979572331748098</v>
      </c>
      <c r="M35" s="48">
        <v>19.806874761685954</v>
      </c>
      <c r="N35" s="48">
        <v>19.568803420666125</v>
      </c>
      <c r="O35" s="48">
        <v>19.338814625009693</v>
      </c>
      <c r="Q35" s="44" t="s">
        <v>18</v>
      </c>
      <c r="R35" s="42" t="s">
        <v>24</v>
      </c>
      <c r="S35" s="47">
        <v>14.764806444290238</v>
      </c>
      <c r="T35" s="47">
        <v>12.319036479565435</v>
      </c>
      <c r="U35" s="47">
        <v>14.020991056774399</v>
      </c>
      <c r="V35" s="47">
        <v>9.6440259607809367</v>
      </c>
      <c r="W35" s="47">
        <v>12.910555233467965</v>
      </c>
      <c r="X35" s="48">
        <v>18.305896862670732</v>
      </c>
      <c r="Y35" s="58">
        <v>19.165420301604691</v>
      </c>
      <c r="Z35" s="58">
        <v>20.690606970346828</v>
      </c>
      <c r="AA35" s="58">
        <v>20.978057272473936</v>
      </c>
      <c r="AB35" s="58">
        <v>20.22587983154968</v>
      </c>
      <c r="AC35" s="58">
        <v>20.238372960595132</v>
      </c>
      <c r="AD35" s="58">
        <v>20.013214149270759</v>
      </c>
      <c r="AE35" s="58">
        <v>19.759782038088201</v>
      </c>
      <c r="AF35" s="58">
        <v>19.479003110936862</v>
      </c>
      <c r="AH35" s="44" t="s">
        <v>18</v>
      </c>
      <c r="AI35" s="42" t="s">
        <v>24</v>
      </c>
      <c r="AJ35" s="47">
        <v>14.764806444290238</v>
      </c>
      <c r="AK35" s="47">
        <v>12.319036479565435</v>
      </c>
      <c r="AL35" s="47">
        <v>14.020991056774399</v>
      </c>
      <c r="AM35" s="47">
        <v>9.6440259607809367</v>
      </c>
      <c r="AN35" s="47">
        <v>12.910555233467965</v>
      </c>
      <c r="AO35" s="48">
        <v>18.305896862670732</v>
      </c>
      <c r="AP35" s="58">
        <v>19.165420301604691</v>
      </c>
      <c r="AQ35" s="58">
        <v>21.65262031355601</v>
      </c>
      <c r="AR35" s="58">
        <v>22.309780470581948</v>
      </c>
      <c r="AS35" s="58">
        <v>22.498859150113965</v>
      </c>
      <c r="AT35" s="58">
        <v>22.470051081837372</v>
      </c>
      <c r="AU35" s="58">
        <v>22.464596067594282</v>
      </c>
      <c r="AV35" s="58">
        <v>22.265485199583384</v>
      </c>
      <c r="AW35" s="58">
        <v>22.026182141531869</v>
      </c>
      <c r="AY35" s="44" t="s">
        <v>17</v>
      </c>
      <c r="AZ35" s="42" t="s">
        <v>24</v>
      </c>
      <c r="BA35" s="45">
        <v>12.485252785216787</v>
      </c>
      <c r="BB35" s="45">
        <v>11.927493329721935</v>
      </c>
      <c r="BC35" s="45">
        <v>11.664207293538199</v>
      </c>
      <c r="BD35" s="45">
        <v>11.32567230907317</v>
      </c>
      <c r="BE35" s="45">
        <v>9.4229154336659491</v>
      </c>
      <c r="BF35" s="46">
        <v>19.08090735535664</v>
      </c>
      <c r="BG35" s="57">
        <v>20.370815059060618</v>
      </c>
      <c r="BH35" s="57">
        <v>21.538495085998242</v>
      </c>
      <c r="BI35" s="57">
        <v>21.98349509934933</v>
      </c>
      <c r="BJ35" s="57">
        <v>21.876402984187806</v>
      </c>
      <c r="BK35" s="57">
        <v>21.946088415376952</v>
      </c>
      <c r="BL35" s="57">
        <v>21.971202316940275</v>
      </c>
      <c r="BM35" s="57">
        <v>21.982187665227539</v>
      </c>
      <c r="BN35" s="57">
        <v>21.996766692582987</v>
      </c>
      <c r="BP35" s="44" t="s">
        <v>17</v>
      </c>
      <c r="BQ35" s="42" t="s">
        <v>24</v>
      </c>
      <c r="BR35" s="45"/>
      <c r="BS35" s="45"/>
      <c r="BT35" s="45"/>
      <c r="BU35" s="45"/>
      <c r="BV35" s="45"/>
      <c r="BW35" s="46">
        <v>19.08090735535664</v>
      </c>
      <c r="BX35" s="57">
        <v>20.188559257232853</v>
      </c>
      <c r="BY35" s="57">
        <v>20.96569408861501</v>
      </c>
      <c r="BZ35" s="57">
        <v>20.45985140307377</v>
      </c>
      <c r="CA35" s="57">
        <v>20.229692037714887</v>
      </c>
      <c r="CB35" s="57">
        <v>20.061371456080924</v>
      </c>
      <c r="CC35" s="57">
        <v>19.935488907922561</v>
      </c>
      <c r="CD35" s="57">
        <v>19.864636282842387</v>
      </c>
      <c r="CE35" s="57">
        <v>19.812470967404728</v>
      </c>
      <c r="CG35" s="41" t="s">
        <v>14</v>
      </c>
      <c r="CH35" s="42" t="s">
        <v>24</v>
      </c>
      <c r="CI35" s="43"/>
      <c r="CJ35" s="43"/>
      <c r="CK35" s="43"/>
      <c r="CL35" s="43"/>
      <c r="CM35" s="43"/>
      <c r="CN35" s="46">
        <v>9.4498135235122476</v>
      </c>
      <c r="CO35" s="57">
        <v>9.0861486969320566</v>
      </c>
      <c r="CP35" s="57">
        <v>8.9809420068651136</v>
      </c>
      <c r="CQ35" s="57">
        <v>8.9767102998542665</v>
      </c>
      <c r="CR35" s="57">
        <v>8.9924100893888657</v>
      </c>
      <c r="CS35" s="57">
        <v>8.8197056891897194</v>
      </c>
      <c r="CT35" s="57">
        <v>8.6749565285544765</v>
      </c>
      <c r="CU35" s="57">
        <v>8.5056411597780404</v>
      </c>
      <c r="CV35" s="57">
        <v>8.3171953491096033</v>
      </c>
      <c r="CX35" s="41" t="s">
        <v>14</v>
      </c>
      <c r="CY35" s="42" t="s">
        <v>24</v>
      </c>
      <c r="CZ35" s="43"/>
      <c r="DA35" s="43"/>
      <c r="DB35" s="43"/>
      <c r="DC35" s="43"/>
      <c r="DD35" s="43"/>
      <c r="DE35" s="46">
        <v>9.4498135235122476</v>
      </c>
      <c r="DF35" s="57">
        <v>9.0861486969320566</v>
      </c>
      <c r="DG35" s="57">
        <v>8.9809420068651136</v>
      </c>
      <c r="DH35" s="57">
        <v>8.8729899246565651</v>
      </c>
      <c r="DI35" s="57">
        <v>8.8963758523251268</v>
      </c>
      <c r="DJ35" s="57">
        <v>8.7625590250817478</v>
      </c>
      <c r="DK35" s="57">
        <v>8.5948606882541085</v>
      </c>
      <c r="DL35" s="57">
        <v>8.4033647471492632</v>
      </c>
      <c r="DM35" s="57">
        <v>8.1942690487659195</v>
      </c>
      <c r="DO35" s="41" t="s">
        <v>14</v>
      </c>
      <c r="DP35" s="42" t="s">
        <v>24</v>
      </c>
      <c r="DQ35" s="43"/>
      <c r="DR35" s="43"/>
      <c r="DS35" s="43"/>
      <c r="DT35" s="43"/>
      <c r="DU35" s="43"/>
      <c r="DV35" s="46">
        <v>9.4498135235122476</v>
      </c>
      <c r="DW35" s="57">
        <v>9.0861486969320566</v>
      </c>
      <c r="DX35" s="57">
        <v>8.9809420068651136</v>
      </c>
      <c r="DY35" s="57">
        <v>9.0580819310963534</v>
      </c>
      <c r="DZ35" s="57">
        <v>9.2430211402049594</v>
      </c>
      <c r="EA35" s="57">
        <v>9.1700805348887773</v>
      </c>
      <c r="EB35" s="57">
        <v>9.1095161328279346</v>
      </c>
      <c r="EC35" s="57">
        <v>9.0342157456569243</v>
      </c>
      <c r="ED35" s="57">
        <v>8.939581388688568</v>
      </c>
      <c r="EF35" s="41" t="s">
        <v>14</v>
      </c>
      <c r="EG35" s="42" t="s">
        <v>24</v>
      </c>
      <c r="EH35" s="43"/>
      <c r="EI35" s="43"/>
      <c r="EJ35" s="43"/>
      <c r="EK35" s="43"/>
      <c r="EL35" s="43"/>
      <c r="EM35" s="46">
        <v>9.4498135235122476</v>
      </c>
      <c r="EN35" s="57">
        <v>9.0861486969320566</v>
      </c>
      <c r="EO35" s="57">
        <v>8.9809420068651136</v>
      </c>
      <c r="EP35" s="57">
        <v>9.0620799444764444</v>
      </c>
      <c r="EQ35" s="57">
        <v>9.0338334917909755</v>
      </c>
      <c r="ER35" s="57">
        <v>8.8357750251584299</v>
      </c>
      <c r="ES35" s="57">
        <v>8.6643959522205893</v>
      </c>
      <c r="ET35" s="57">
        <v>8.6775090236096801</v>
      </c>
      <c r="EU35" s="57">
        <v>8.6328710776286162</v>
      </c>
      <c r="EW35" s="41" t="s">
        <v>14</v>
      </c>
      <c r="EX35" s="42" t="s">
        <v>24</v>
      </c>
      <c r="EY35" s="43"/>
      <c r="EZ35" s="43"/>
      <c r="FA35" s="43"/>
      <c r="FB35" s="43"/>
      <c r="FC35" s="43"/>
      <c r="FD35" s="46">
        <v>9.4498135235122476</v>
      </c>
      <c r="FE35" s="57">
        <v>9.0861486969320566</v>
      </c>
      <c r="FF35" s="57">
        <v>8.9809420068651136</v>
      </c>
      <c r="FG35" s="57">
        <v>8.9188734588158702</v>
      </c>
      <c r="FH35" s="57">
        <v>9.2289344544364962</v>
      </c>
      <c r="FI35" s="57">
        <v>9.1449613107226</v>
      </c>
      <c r="FJ35" s="57">
        <v>9.0807981681699683</v>
      </c>
      <c r="FK35" s="57">
        <v>9.0921588000877698</v>
      </c>
      <c r="FL35" s="57">
        <v>9.0459007158247111</v>
      </c>
      <c r="FN35" s="41" t="s">
        <v>14</v>
      </c>
      <c r="FO35" s="42" t="s">
        <v>24</v>
      </c>
      <c r="FP35" s="43"/>
      <c r="FQ35" s="43"/>
      <c r="FR35" s="43"/>
      <c r="FS35" s="43"/>
      <c r="FT35" s="43"/>
      <c r="FU35" s="46">
        <v>9.4498135235122476</v>
      </c>
      <c r="FV35" s="57">
        <v>9.0861486969320566</v>
      </c>
      <c r="FW35" s="57">
        <v>8.9809420068651136</v>
      </c>
      <c r="FX35" s="57">
        <v>8.9188734588158702</v>
      </c>
      <c r="FY35" s="57">
        <v>9.2289344544364962</v>
      </c>
      <c r="FZ35" s="57">
        <v>9.1352093167290551</v>
      </c>
      <c r="GA35" s="57">
        <v>9.0711202789171352</v>
      </c>
      <c r="GB35" s="57">
        <v>9.0833550400307193</v>
      </c>
      <c r="GC35" s="57">
        <v>9.0362767949981642</v>
      </c>
      <c r="GE35" s="44" t="s">
        <v>13</v>
      </c>
      <c r="GF35" s="42" t="s">
        <v>24</v>
      </c>
      <c r="GG35" s="43"/>
      <c r="GH35" s="43"/>
      <c r="GI35" s="43"/>
      <c r="GJ35" s="43"/>
      <c r="GK35" s="43"/>
      <c r="GL35" s="46">
        <v>57.662274735207994</v>
      </c>
      <c r="GM35" s="57">
        <v>57.319838964485847</v>
      </c>
      <c r="GN35" s="57">
        <v>56.954451527798142</v>
      </c>
      <c r="GO35" s="57">
        <v>57.688706140160221</v>
      </c>
      <c r="GP35" s="57">
        <v>57.863918989637227</v>
      </c>
      <c r="GQ35" s="57">
        <v>57.709077900221061</v>
      </c>
      <c r="GR35" s="57">
        <v>57.756848441229081</v>
      </c>
      <c r="GS35" s="57">
        <v>57.838569330137609</v>
      </c>
      <c r="GT35" s="57">
        <v>57.935438320644138</v>
      </c>
      <c r="GV35" s="44" t="s">
        <v>13</v>
      </c>
      <c r="GW35" s="42" t="s">
        <v>24</v>
      </c>
      <c r="GX35" s="43"/>
      <c r="GY35" s="43"/>
      <c r="GZ35" s="43"/>
      <c r="HA35" s="43"/>
      <c r="HB35" s="43"/>
      <c r="HC35" s="46">
        <v>57.662274735207994</v>
      </c>
      <c r="HD35" s="57">
        <v>57.319838964485847</v>
      </c>
      <c r="HE35" s="57">
        <v>56.981056874932946</v>
      </c>
      <c r="HF35" s="57">
        <v>57.925249573021709</v>
      </c>
      <c r="HG35" s="57">
        <v>58.026842789051805</v>
      </c>
      <c r="HH35" s="57">
        <v>57.598173951307032</v>
      </c>
      <c r="HI35" s="57">
        <v>57.547229377061861</v>
      </c>
      <c r="HJ35" s="57">
        <v>57.589677839552344</v>
      </c>
      <c r="HK35" s="57">
        <v>57.659280812980015</v>
      </c>
      <c r="HM35" s="44" t="s">
        <v>13</v>
      </c>
      <c r="HN35" s="42" t="s">
        <v>24</v>
      </c>
      <c r="HO35" s="43"/>
      <c r="HP35" s="43"/>
      <c r="HQ35" s="43"/>
      <c r="HR35" s="43"/>
      <c r="HS35" s="43"/>
      <c r="HT35" s="46">
        <v>57.662274735207994</v>
      </c>
      <c r="HU35" s="57">
        <v>57.319838964485847</v>
      </c>
      <c r="HV35" s="57">
        <v>56.981056874932946</v>
      </c>
      <c r="HW35" s="57">
        <v>57.925249573021709</v>
      </c>
      <c r="HX35" s="57">
        <v>58.056434627619304</v>
      </c>
      <c r="HY35" s="57">
        <v>57.601585405804123</v>
      </c>
      <c r="HZ35" s="57">
        <v>57.545169598350121</v>
      </c>
      <c r="IA35" s="57">
        <v>57.576824678787098</v>
      </c>
      <c r="IB35" s="57">
        <v>57.64642643733994</v>
      </c>
      <c r="ID35" s="44" t="s">
        <v>13</v>
      </c>
      <c r="IE35" s="42" t="s">
        <v>24</v>
      </c>
      <c r="IF35" s="43"/>
      <c r="IG35" s="43"/>
      <c r="IH35" s="43"/>
      <c r="II35" s="43"/>
      <c r="IJ35" s="43"/>
      <c r="IK35" s="46">
        <v>57.662274735207994</v>
      </c>
      <c r="IL35" s="57">
        <v>57.319838964485847</v>
      </c>
      <c r="IM35" s="57">
        <v>56.981056874932946</v>
      </c>
      <c r="IN35" s="57">
        <v>57.925249573021709</v>
      </c>
      <c r="IO35" s="57"/>
      <c r="IP35" s="57"/>
      <c r="IQ35" s="57"/>
      <c r="IR35" s="57"/>
      <c r="IS35" s="57"/>
      <c r="IT35" s="57"/>
      <c r="IV35" s="44" t="s">
        <v>13</v>
      </c>
      <c r="IW35" s="42" t="s">
        <v>24</v>
      </c>
      <c r="IX35" s="43"/>
      <c r="IY35" s="43"/>
      <c r="IZ35" s="43"/>
      <c r="JA35" s="43"/>
      <c r="JB35" s="43"/>
      <c r="JC35" s="46">
        <v>57.662274735207994</v>
      </c>
      <c r="JD35" s="57">
        <v>57.319838964485847</v>
      </c>
      <c r="JE35" s="57">
        <v>56.981056874932946</v>
      </c>
      <c r="JF35" s="57">
        <v>57.925249573021709</v>
      </c>
      <c r="JG35" s="57"/>
      <c r="JH35" s="57"/>
      <c r="JI35" s="57"/>
      <c r="JJ35" s="57"/>
      <c r="JK35" s="57"/>
      <c r="JL35" s="57"/>
      <c r="JN35" s="44" t="s">
        <v>13</v>
      </c>
      <c r="JO35" s="42" t="s">
        <v>24</v>
      </c>
      <c r="JP35" s="43"/>
      <c r="JQ35" s="43"/>
      <c r="JR35" s="43"/>
      <c r="JS35" s="43"/>
      <c r="JT35" s="43"/>
      <c r="JU35" s="46">
        <v>57.662274735207994</v>
      </c>
      <c r="JV35" s="57">
        <v>57.319838964485847</v>
      </c>
      <c r="JW35" s="57">
        <v>56.981056874932946</v>
      </c>
      <c r="JX35" s="57">
        <v>57.925249573021709</v>
      </c>
      <c r="JY35" s="57"/>
      <c r="JZ35" s="57"/>
      <c r="KA35" s="57"/>
      <c r="KB35" s="57"/>
      <c r="KC35" s="57"/>
      <c r="KD35" s="57"/>
      <c r="KF35" s="44" t="s">
        <v>13</v>
      </c>
      <c r="KG35" s="42" t="s">
        <v>24</v>
      </c>
      <c r="KH35" s="43"/>
      <c r="KI35" s="43"/>
      <c r="KJ35" s="43"/>
      <c r="KK35" s="43"/>
      <c r="KL35" s="43"/>
      <c r="KM35" s="46">
        <v>57.662274735207994</v>
      </c>
      <c r="KN35" s="57">
        <v>57.319838964485847</v>
      </c>
      <c r="KO35" s="57">
        <v>56.981056874932946</v>
      </c>
      <c r="KP35" s="57">
        <v>57.925249573021709</v>
      </c>
      <c r="KQ35" s="57"/>
      <c r="KR35" s="57"/>
      <c r="KS35" s="57"/>
      <c r="KT35" s="57"/>
      <c r="KU35" s="57"/>
      <c r="KV35" s="57"/>
      <c r="KX35" s="44" t="s">
        <v>13</v>
      </c>
      <c r="KY35" s="42" t="s">
        <v>24</v>
      </c>
      <c r="KZ35" s="43"/>
      <c r="LA35" s="43"/>
      <c r="LB35" s="43"/>
      <c r="LC35" s="43"/>
      <c r="LD35" s="43"/>
      <c r="LE35" s="46">
        <v>57.662274735207994</v>
      </c>
      <c r="LF35" s="57">
        <v>57.319838964485847</v>
      </c>
      <c r="LG35" s="57">
        <v>56.981056874932946</v>
      </c>
      <c r="LH35" s="57">
        <v>57.917909722409021</v>
      </c>
      <c r="LI35" s="57">
        <v>58.2818895882126</v>
      </c>
      <c r="LJ35" s="57">
        <v>57.622248891405725</v>
      </c>
      <c r="LK35" s="57">
        <v>57.593420590326247</v>
      </c>
      <c r="LL35" s="57">
        <v>57.728096298679709</v>
      </c>
      <c r="LM35" s="57">
        <v>57.914703114998467</v>
      </c>
      <c r="LN35" s="57">
        <v>58.118816930183804</v>
      </c>
      <c r="LP35" s="44" t="s">
        <v>13</v>
      </c>
      <c r="LQ35" s="42" t="s">
        <v>24</v>
      </c>
      <c r="LR35" s="43"/>
      <c r="LS35" s="43"/>
      <c r="LT35" s="43"/>
      <c r="LU35" s="43"/>
      <c r="LV35" s="43"/>
      <c r="LW35" s="46">
        <v>57.662274735207994</v>
      </c>
      <c r="LX35" s="57">
        <v>57.319838964485847</v>
      </c>
      <c r="LY35" s="57">
        <v>56.981056874932946</v>
      </c>
      <c r="LZ35" s="57">
        <v>57.917909722409021</v>
      </c>
      <c r="MA35" s="57">
        <v>58.494717499529195</v>
      </c>
      <c r="MB35" s="57">
        <v>58.571480360250426</v>
      </c>
      <c r="MC35" s="57">
        <v>58.74061481103773</v>
      </c>
      <c r="MD35" s="57">
        <v>58.832564844038927</v>
      </c>
      <c r="ME35" s="57">
        <v>59.054194665571202</v>
      </c>
      <c r="MF35" s="57">
        <v>59.292487358162617</v>
      </c>
      <c r="MH35" s="44" t="s">
        <v>13</v>
      </c>
      <c r="MI35" s="42" t="s">
        <v>24</v>
      </c>
      <c r="MJ35" s="43"/>
      <c r="MK35" s="43"/>
      <c r="ML35" s="43"/>
      <c r="MM35" s="43"/>
      <c r="MN35" s="43"/>
      <c r="MO35" s="46">
        <v>57.662274735207994</v>
      </c>
      <c r="MP35" s="57">
        <v>57.319838964485847</v>
      </c>
      <c r="MQ35" s="57">
        <v>56.981056874932946</v>
      </c>
      <c r="MR35" s="57">
        <v>57.917909722409021</v>
      </c>
      <c r="MS35" s="57">
        <v>58.296006139564483</v>
      </c>
      <c r="MT35" s="57">
        <v>57.653511026302027</v>
      </c>
      <c r="MU35" s="57">
        <v>57.523817726313162</v>
      </c>
      <c r="MV35" s="57">
        <v>57.603414485647797</v>
      </c>
      <c r="MW35" s="57">
        <v>57.744593398848401</v>
      </c>
      <c r="MX35" s="57">
        <v>57.898432806663003</v>
      </c>
      <c r="MZ35" s="44" t="s">
        <v>13</v>
      </c>
      <c r="NA35" s="42" t="s">
        <v>24</v>
      </c>
      <c r="NB35" s="43"/>
      <c r="NC35" s="43"/>
      <c r="ND35" s="43"/>
      <c r="NE35" s="43"/>
      <c r="NF35" s="43"/>
      <c r="NG35" s="46">
        <v>57.662274735207994</v>
      </c>
      <c r="NH35" s="57">
        <v>57.319838964485847</v>
      </c>
      <c r="NI35" s="57">
        <v>56.981056874932946</v>
      </c>
      <c r="NJ35" s="57">
        <v>57.917909722409021</v>
      </c>
      <c r="NK35" s="57">
        <v>58.296006139564483</v>
      </c>
      <c r="NL35" s="57">
        <v>57.637407486346326</v>
      </c>
      <c r="NM35" s="57">
        <v>57.42915950425688</v>
      </c>
      <c r="NN35" s="57">
        <v>57.422483335086326</v>
      </c>
      <c r="NO35" s="57">
        <v>57.485203363304805</v>
      </c>
      <c r="NP35" s="57">
        <v>57.56049116950328</v>
      </c>
      <c r="NR35" s="44" t="s">
        <v>13</v>
      </c>
      <c r="NS35" s="42" t="s">
        <v>24</v>
      </c>
      <c r="NT35" s="43"/>
      <c r="NU35" s="43"/>
      <c r="NV35" s="43"/>
      <c r="NW35" s="43"/>
      <c r="NX35" s="43"/>
      <c r="NY35" s="46">
        <v>57.662274735207994</v>
      </c>
      <c r="NZ35" s="57">
        <v>57.319838964485847</v>
      </c>
      <c r="OA35" s="57">
        <v>56.981056874932946</v>
      </c>
      <c r="OB35" s="57">
        <v>57.917909722409021</v>
      </c>
      <c r="OC35" s="57">
        <v>58.296006139564483</v>
      </c>
      <c r="OD35" s="57">
        <v>57.637407486346326</v>
      </c>
      <c r="OE35" s="57">
        <v>57.373138939798316</v>
      </c>
      <c r="OF35" s="57">
        <v>57.271821084637288</v>
      </c>
      <c r="OG35" s="57">
        <v>57.220642846734457</v>
      </c>
      <c r="OH35" s="57">
        <v>57.183631281116853</v>
      </c>
      <c r="OJ35" s="44" t="s">
        <v>13</v>
      </c>
      <c r="OK35" s="42" t="s">
        <v>24</v>
      </c>
      <c r="OL35" s="43"/>
      <c r="OM35" s="43"/>
      <c r="ON35" s="43"/>
      <c r="OO35" s="43"/>
      <c r="OP35" s="43"/>
      <c r="OQ35" s="46">
        <v>57.662274735207994</v>
      </c>
      <c r="OR35" s="57">
        <v>57.319838964485847</v>
      </c>
      <c r="OS35" s="57">
        <v>56.981056874932946</v>
      </c>
      <c r="OT35" s="57">
        <v>57.917909722409021</v>
      </c>
      <c r="OU35" s="57">
        <v>58.296006139564483</v>
      </c>
      <c r="OV35" s="57">
        <v>57.637407486346326</v>
      </c>
      <c r="OW35" s="57">
        <v>57.377982285642219</v>
      </c>
      <c r="OX35" s="57">
        <v>57.307691787615781</v>
      </c>
      <c r="OY35" s="57">
        <v>57.308760249669369</v>
      </c>
      <c r="OZ35" s="57">
        <v>57.326416318569365</v>
      </c>
      <c r="PB35" s="44" t="s">
        <v>13</v>
      </c>
      <c r="PC35" s="42" t="s">
        <v>24</v>
      </c>
      <c r="PD35" s="43"/>
      <c r="PE35" s="43"/>
      <c r="PF35" s="43"/>
      <c r="PG35" s="43"/>
      <c r="PH35" s="43"/>
      <c r="PI35" s="46">
        <v>57.662274735207994</v>
      </c>
      <c r="PJ35" s="57">
        <v>57.319838964485847</v>
      </c>
      <c r="PK35" s="57">
        <v>56.981056874932946</v>
      </c>
      <c r="PL35" s="57">
        <v>57.917909722409021</v>
      </c>
      <c r="PM35" s="57">
        <v>58.296006139564483</v>
      </c>
      <c r="PN35" s="57">
        <v>57.637407486346326</v>
      </c>
      <c r="PO35" s="57"/>
      <c r="PP35" s="57"/>
      <c r="PQ35" s="57"/>
      <c r="PR35" s="57"/>
      <c r="PT35" s="160" t="s">
        <v>13</v>
      </c>
      <c r="PU35" s="161" t="s">
        <v>24</v>
      </c>
      <c r="PV35" s="162"/>
      <c r="PW35" s="162"/>
      <c r="PX35" s="162"/>
      <c r="PY35" s="162"/>
      <c r="PZ35" s="162"/>
      <c r="QA35" s="163">
        <v>57.662274735207994</v>
      </c>
      <c r="QB35" s="164">
        <v>57.319838964485847</v>
      </c>
      <c r="QC35" s="164">
        <v>56.981056874932946</v>
      </c>
      <c r="QD35" s="164">
        <v>57.925243693946172</v>
      </c>
      <c r="QE35" s="164">
        <v>58.835489357462848</v>
      </c>
      <c r="QF35" s="164">
        <v>59.089154237646348</v>
      </c>
      <c r="QG35" s="164">
        <v>59.465730011883046</v>
      </c>
      <c r="QH35" s="164">
        <v>58.668429606972694</v>
      </c>
      <c r="QI35" s="164">
        <v>58.897658245070161</v>
      </c>
      <c r="QJ35" s="164">
        <v>59.215945810658788</v>
      </c>
      <c r="QL35" s="44" t="s">
        <v>13</v>
      </c>
      <c r="QM35" s="42" t="s">
        <v>24</v>
      </c>
      <c r="QN35" s="43"/>
      <c r="QO35" s="43"/>
      <c r="QP35" s="43"/>
      <c r="QQ35" s="43"/>
      <c r="QR35" s="43"/>
      <c r="QS35" s="46">
        <v>57.662274735207994</v>
      </c>
      <c r="QT35" s="57">
        <v>57.319838964485847</v>
      </c>
      <c r="QU35" s="57">
        <v>56.981056874932946</v>
      </c>
      <c r="QV35" s="57">
        <v>57.930902197348821</v>
      </c>
      <c r="QW35" s="57">
        <v>58.968497291810898</v>
      </c>
      <c r="QX35" s="57">
        <v>58.519772278614802</v>
      </c>
      <c r="QY35" s="57">
        <v>58.835190235172718</v>
      </c>
      <c r="QZ35" s="57">
        <v>58.818503576975175</v>
      </c>
      <c r="RA35" s="57">
        <v>58.943837728721782</v>
      </c>
      <c r="RB35" s="57">
        <v>59.174843935658004</v>
      </c>
      <c r="RD35" s="44" t="s">
        <v>13</v>
      </c>
      <c r="RE35" s="42" t="s">
        <v>24</v>
      </c>
      <c r="RF35" s="43"/>
      <c r="RG35" s="43"/>
      <c r="RH35" s="43"/>
      <c r="RI35" s="43"/>
      <c r="RJ35" s="43"/>
      <c r="RK35" s="46">
        <v>57.662274735207994</v>
      </c>
      <c r="RL35" s="57">
        <v>57.319838964485847</v>
      </c>
      <c r="RM35" s="57">
        <v>56.981056874932946</v>
      </c>
      <c r="RN35" s="57">
        <v>57.917909722409021</v>
      </c>
      <c r="RO35" s="57">
        <v>58.296006139564483</v>
      </c>
      <c r="RP35" s="57">
        <v>57.734666398694287</v>
      </c>
      <c r="RQ35" s="57">
        <v>57.409862854277819</v>
      </c>
      <c r="RR35" s="57">
        <v>57.273192705063401</v>
      </c>
      <c r="RS35" s="57">
        <v>57.218042890576214</v>
      </c>
      <c r="RT35" s="57">
        <v>57.193734777429164</v>
      </c>
      <c r="RV35" s="44" t="s">
        <v>13</v>
      </c>
      <c r="RW35" s="42" t="s">
        <v>24</v>
      </c>
      <c r="RX35" s="43"/>
      <c r="RY35" s="43"/>
      <c r="RZ35" s="43"/>
      <c r="SA35" s="43"/>
      <c r="SB35" s="43"/>
      <c r="SC35" s="46">
        <v>57.662274735207994</v>
      </c>
      <c r="SD35" s="57">
        <v>57.319838964485847</v>
      </c>
      <c r="SE35" s="57">
        <v>56.981056874932946</v>
      </c>
      <c r="SF35" s="57">
        <v>57.917909722409021</v>
      </c>
      <c r="SG35" s="57">
        <v>58.296006139564483</v>
      </c>
      <c r="SH35" s="57">
        <v>57.734666398694287</v>
      </c>
      <c r="SI35" s="57">
        <v>57.397015236832125</v>
      </c>
      <c r="SJ35" s="57">
        <v>57.252733599716663</v>
      </c>
      <c r="SK35" s="57">
        <v>57.189319878083722</v>
      </c>
      <c r="SL35" s="57">
        <v>57.153294073533822</v>
      </c>
      <c r="SN35" s="44" t="s">
        <v>13</v>
      </c>
      <c r="SO35" s="42" t="s">
        <v>24</v>
      </c>
      <c r="SP35" s="43"/>
      <c r="SQ35" s="43"/>
      <c r="SR35" s="43"/>
      <c r="SS35" s="43"/>
      <c r="ST35" s="43"/>
      <c r="SU35" s="46">
        <v>57.662274735207994</v>
      </c>
      <c r="SV35" s="57">
        <v>57.319838964485847</v>
      </c>
      <c r="SW35" s="57">
        <v>56.981056874932946</v>
      </c>
      <c r="SX35" s="57">
        <v>57.930902197348821</v>
      </c>
      <c r="SY35" s="57">
        <v>58.968497291810898</v>
      </c>
      <c r="SZ35" s="57">
        <v>57.847600968058678</v>
      </c>
      <c r="TA35" s="57">
        <v>58.283832619035103</v>
      </c>
      <c r="TB35" s="57">
        <v>58.231086580508787</v>
      </c>
      <c r="TC35" s="57">
        <v>58.259179562199805</v>
      </c>
      <c r="TD35" s="57">
        <v>58.444290484114916</v>
      </c>
      <c r="TF35" s="44" t="s">
        <v>13</v>
      </c>
      <c r="TG35" s="42" t="s">
        <v>24</v>
      </c>
      <c r="TH35" s="43"/>
      <c r="TI35" s="43"/>
      <c r="TJ35" s="43"/>
      <c r="TK35" s="43"/>
      <c r="TL35" s="43"/>
      <c r="TM35" s="46">
        <v>57.662274735207994</v>
      </c>
      <c r="TN35" s="57">
        <v>57.319838964485847</v>
      </c>
      <c r="TO35" s="57">
        <v>56.981056874932946</v>
      </c>
      <c r="TP35" s="57">
        <v>57.930902197348821</v>
      </c>
      <c r="TQ35" s="57">
        <v>58.968497291810898</v>
      </c>
      <c r="TR35" s="57">
        <v>57.163733875123427</v>
      </c>
      <c r="TS35" s="57">
        <v>57.02544819372801</v>
      </c>
      <c r="TT35" s="57">
        <v>56.852775479348864</v>
      </c>
      <c r="TU35" s="57">
        <v>56.751072618207196</v>
      </c>
      <c r="TV35" s="57">
        <v>56.857344502725951</v>
      </c>
      <c r="TX35" s="44" t="s">
        <v>13</v>
      </c>
      <c r="TY35" s="42" t="s">
        <v>24</v>
      </c>
      <c r="TZ35" s="43"/>
      <c r="UA35" s="43"/>
      <c r="UB35" s="43"/>
      <c r="UC35" s="43"/>
      <c r="UD35" s="43"/>
      <c r="UE35" s="46">
        <v>57.662274735207994</v>
      </c>
      <c r="UF35" s="57">
        <v>57.319838964485847</v>
      </c>
      <c r="UG35" s="57">
        <v>56.981056874932946</v>
      </c>
      <c r="UH35" s="57">
        <v>57.930902197348821</v>
      </c>
      <c r="UI35" s="57">
        <v>58.968497291810898</v>
      </c>
      <c r="UJ35" s="57">
        <v>56.582580139823065</v>
      </c>
      <c r="UK35" s="57">
        <v>56.301792920825179</v>
      </c>
      <c r="UL35" s="57">
        <v>56.077006868106416</v>
      </c>
      <c r="UM35" s="57">
        <v>56.196063859273259</v>
      </c>
      <c r="UN35" s="57">
        <v>56.345434116226002</v>
      </c>
      <c r="UO35" s="57">
        <v>56.534374975212252</v>
      </c>
      <c r="UQ35" s="44" t="s">
        <v>13</v>
      </c>
      <c r="UR35" s="42" t="s">
        <v>24</v>
      </c>
      <c r="US35" s="43"/>
      <c r="UT35" s="43"/>
      <c r="UU35" s="43"/>
      <c r="UV35" s="43"/>
      <c r="UW35" s="43"/>
      <c r="UX35" s="46">
        <v>57.662274735207994</v>
      </c>
      <c r="UY35" s="57">
        <v>57.319838964485847</v>
      </c>
      <c r="UZ35" s="57">
        <v>56.981056874932946</v>
      </c>
      <c r="VA35" s="57">
        <v>57.930902197348821</v>
      </c>
      <c r="VB35" s="57">
        <v>58.968497291810898</v>
      </c>
      <c r="VC35" s="57">
        <v>56.582580139823065</v>
      </c>
      <c r="VD35" s="57">
        <v>56.121399423749686</v>
      </c>
      <c r="VE35" s="57">
        <v>55.985991800611309</v>
      </c>
      <c r="VF35" s="57">
        <v>56.123580414833228</v>
      </c>
      <c r="VG35" s="57">
        <v>56.18282706882156</v>
      </c>
      <c r="VH35" s="57">
        <v>56.360777333993084</v>
      </c>
      <c r="VJ35" s="205" t="s">
        <v>60</v>
      </c>
      <c r="VK35" s="206" t="s">
        <v>24</v>
      </c>
      <c r="VL35" s="43"/>
      <c r="VM35" s="43"/>
      <c r="VN35" s="43"/>
      <c r="VO35" s="43"/>
      <c r="VP35" s="43"/>
      <c r="VQ35" s="46">
        <v>57.662274735207994</v>
      </c>
      <c r="VR35" s="57">
        <v>57.319838964485847</v>
      </c>
      <c r="VS35" s="57">
        <v>56.981056874932946</v>
      </c>
      <c r="VT35" s="57">
        <v>57.930902197348821</v>
      </c>
      <c r="VU35" s="57">
        <v>58.968497291810898</v>
      </c>
      <c r="VV35" s="57">
        <v>56.582580139823065</v>
      </c>
      <c r="VW35" s="57">
        <v>56.121399423749686</v>
      </c>
      <c r="VX35" s="57">
        <v>55.985991800611309</v>
      </c>
      <c r="VY35" s="57">
        <v>56.123580414833228</v>
      </c>
      <c r="VZ35" s="57">
        <v>56.18282706882156</v>
      </c>
      <c r="WA35" s="57">
        <v>56.360777333993084</v>
      </c>
      <c r="WC35" s="205" t="s">
        <v>60</v>
      </c>
      <c r="WD35" s="206" t="s">
        <v>24</v>
      </c>
      <c r="WE35" s="43"/>
      <c r="WF35" s="43"/>
      <c r="WG35" s="43"/>
      <c r="WH35" s="43"/>
      <c r="WI35" s="43"/>
      <c r="WJ35" s="46">
        <v>57.662274735207994</v>
      </c>
      <c r="WK35" s="57">
        <v>57.319838964485847</v>
      </c>
      <c r="WL35" s="57">
        <v>56.981056874932946</v>
      </c>
      <c r="WM35" s="57">
        <v>57.930902197348821</v>
      </c>
      <c r="WN35" s="57">
        <v>58.968497291810898</v>
      </c>
      <c r="WO35" s="57">
        <v>56.582580139823065</v>
      </c>
      <c r="WP35" s="57">
        <v>56.121399423749686</v>
      </c>
      <c r="WQ35" s="57">
        <v>55.985991800611309</v>
      </c>
      <c r="WR35" s="57">
        <v>56.123580414833228</v>
      </c>
      <c r="WS35" s="57">
        <v>56.18282706882156</v>
      </c>
      <c r="WT35" s="57">
        <v>56.360777333993084</v>
      </c>
      <c r="WU35" s="224"/>
      <c r="XB35" s="205" t="s">
        <v>60</v>
      </c>
      <c r="XC35" s="206" t="s">
        <v>24</v>
      </c>
      <c r="XD35" s="43"/>
      <c r="XE35" s="43"/>
      <c r="XF35" s="43"/>
      <c r="XG35" s="43"/>
      <c r="XH35" s="43"/>
      <c r="XI35" s="46">
        <v>57.662274735207994</v>
      </c>
      <c r="XJ35" s="57">
        <v>57.319838964485847</v>
      </c>
      <c r="XK35" s="57">
        <v>56.981056874932946</v>
      </c>
      <c r="XL35" s="57">
        <v>57.930902197348821</v>
      </c>
      <c r="XM35" s="57">
        <v>58.968497291810898</v>
      </c>
      <c r="XN35" s="57">
        <v>56.582580139823065</v>
      </c>
      <c r="XO35" s="57">
        <v>56.121399423749686</v>
      </c>
      <c r="XP35" s="57">
        <v>55.985991800611309</v>
      </c>
      <c r="XQ35" s="57">
        <v>56.123580414833228</v>
      </c>
      <c r="XR35" s="57">
        <v>56.18282706882156</v>
      </c>
      <c r="XS35" s="57">
        <v>56.360777333993084</v>
      </c>
      <c r="XU35" s="205" t="s">
        <v>60</v>
      </c>
      <c r="XV35" s="206" t="s">
        <v>24</v>
      </c>
      <c r="XW35" s="43"/>
      <c r="XX35" s="43"/>
      <c r="XY35" s="43"/>
      <c r="XZ35" s="43"/>
      <c r="YA35" s="43"/>
      <c r="YB35" s="46">
        <v>57.662274735207994</v>
      </c>
      <c r="YC35" s="57">
        <v>57.319838964485847</v>
      </c>
      <c r="YD35" s="57">
        <v>56.981056874932946</v>
      </c>
      <c r="YE35" s="57">
        <v>57.930902197348821</v>
      </c>
      <c r="YF35" s="57">
        <v>58.968497291810898</v>
      </c>
      <c r="YG35" s="57">
        <v>56.582580139823065</v>
      </c>
      <c r="YH35" s="57">
        <v>56.121399423749686</v>
      </c>
      <c r="YI35" s="57">
        <v>55.985991800611309</v>
      </c>
      <c r="YJ35" s="57">
        <v>56.123580414833228</v>
      </c>
      <c r="YK35" s="57">
        <v>56.18282706882156</v>
      </c>
      <c r="YL35" s="57">
        <v>56.360777333993084</v>
      </c>
      <c r="YN35" s="205" t="s">
        <v>60</v>
      </c>
      <c r="YO35" s="206" t="s">
        <v>24</v>
      </c>
      <c r="YP35" s="43"/>
      <c r="YQ35" s="43"/>
      <c r="YR35" s="43"/>
      <c r="YS35" s="43"/>
      <c r="YT35" s="43"/>
      <c r="YU35" s="46">
        <v>57.662274735207994</v>
      </c>
      <c r="YV35" s="57">
        <v>57.319838964485847</v>
      </c>
      <c r="YW35" s="57">
        <v>56.981056874932946</v>
      </c>
      <c r="YX35" s="57">
        <v>57.930902197348821</v>
      </c>
      <c r="YY35" s="57">
        <v>58.968497291810898</v>
      </c>
      <c r="YZ35" s="57">
        <v>56.582580139823065</v>
      </c>
      <c r="ZA35" s="57">
        <v>56.121399423749686</v>
      </c>
      <c r="ZB35" s="57">
        <v>55.985991800611309</v>
      </c>
      <c r="ZC35" s="57">
        <v>56.123580414833228</v>
      </c>
      <c r="ZD35" s="57">
        <v>56.18282706882156</v>
      </c>
      <c r="ZE35" s="57">
        <v>56.360777333993084</v>
      </c>
      <c r="ZK35" s="205" t="s">
        <v>60</v>
      </c>
      <c r="ZL35" s="206" t="s">
        <v>24</v>
      </c>
      <c r="ZM35" s="43"/>
      <c r="ZN35" s="43"/>
      <c r="ZO35" s="43"/>
      <c r="ZP35" s="43"/>
      <c r="ZQ35" s="43"/>
      <c r="ZR35" s="46">
        <v>57.662274735207994</v>
      </c>
      <c r="ZS35" s="57">
        <v>57.319838964485847</v>
      </c>
      <c r="ZT35" s="57">
        <v>56.981056874932946</v>
      </c>
      <c r="ZU35" s="57">
        <v>57.930902197348821</v>
      </c>
      <c r="ZV35" s="57">
        <v>58.968497291810898</v>
      </c>
      <c r="ZW35" s="57">
        <v>56.582580139823065</v>
      </c>
      <c r="ZX35" s="57">
        <v>56.121399423749686</v>
      </c>
      <c r="ZY35" s="57">
        <v>55.985991800611309</v>
      </c>
      <c r="ZZ35" s="57">
        <v>56.123580414833228</v>
      </c>
      <c r="AAA35" s="57">
        <v>56.18282706882156</v>
      </c>
      <c r="AAB35" s="57">
        <v>56.360777333993084</v>
      </c>
      <c r="AAJ35" s="205" t="s">
        <v>60</v>
      </c>
      <c r="AAK35" s="206" t="s">
        <v>24</v>
      </c>
      <c r="AAL35" s="43"/>
      <c r="AAM35" s="43"/>
      <c r="AAN35" s="43"/>
      <c r="AAO35" s="43"/>
      <c r="AAP35" s="43"/>
      <c r="AAQ35" s="46">
        <v>57.662274735207994</v>
      </c>
      <c r="AAR35" s="57">
        <v>57.319838964485847</v>
      </c>
      <c r="AAS35" s="57">
        <v>56.981056874932946</v>
      </c>
      <c r="AAT35" s="57">
        <v>57.930902197348821</v>
      </c>
      <c r="AAU35" s="57">
        <v>58.968497291810898</v>
      </c>
      <c r="AAV35" s="57">
        <v>56.582580139823065</v>
      </c>
      <c r="AAW35" s="57">
        <v>56.121399423749686</v>
      </c>
      <c r="AAX35" s="57">
        <v>55.985991800611309</v>
      </c>
      <c r="AAY35" s="57">
        <v>56.123580414833228</v>
      </c>
      <c r="AAZ35" s="57">
        <v>56.18282706882156</v>
      </c>
      <c r="ABA35" s="57">
        <v>56.360777333993084</v>
      </c>
      <c r="ABN35" s="205" t="s">
        <v>60</v>
      </c>
      <c r="ABO35" s="206" t="s">
        <v>24</v>
      </c>
      <c r="ABP35" s="43"/>
      <c r="ABQ35" s="43"/>
      <c r="ABR35" s="43"/>
      <c r="ABS35" s="43"/>
      <c r="ABT35" s="43"/>
      <c r="ABU35" s="46">
        <v>57.662274735207994</v>
      </c>
      <c r="ABV35" s="57">
        <v>57.319838964485847</v>
      </c>
      <c r="ABW35" s="57">
        <v>56.981056874932946</v>
      </c>
      <c r="ABX35" s="57">
        <v>57.930902197348821</v>
      </c>
      <c r="ABY35" s="57">
        <v>58.968497291810898</v>
      </c>
      <c r="ABZ35" s="57">
        <v>56.582580139823065</v>
      </c>
      <c r="ACA35" s="57">
        <v>56.121399423749686</v>
      </c>
      <c r="ACB35" s="57">
        <v>55.985991800611309</v>
      </c>
      <c r="ACC35" s="57">
        <v>56.123580414833228</v>
      </c>
      <c r="ACD35" s="57">
        <v>56.18282706882156</v>
      </c>
      <c r="ACE35" s="57">
        <v>56.360777333993084</v>
      </c>
      <c r="ACG35" s="205" t="s">
        <v>60</v>
      </c>
      <c r="ACH35" s="206" t="s">
        <v>24</v>
      </c>
      <c r="ACI35" s="43"/>
      <c r="ACJ35" s="43"/>
      <c r="ACK35" s="43"/>
      <c r="ACL35" s="43"/>
      <c r="ACM35" s="43"/>
      <c r="ACN35" s="46">
        <v>57.662274735207994</v>
      </c>
      <c r="ACO35" s="57">
        <v>57.319838964485847</v>
      </c>
      <c r="ACP35" s="57">
        <v>56.981056874932946</v>
      </c>
      <c r="ACQ35" s="57">
        <v>57.930902197348821</v>
      </c>
      <c r="ACR35" s="57">
        <v>58.968497291810898</v>
      </c>
      <c r="ACS35" s="57">
        <v>56.582580139823065</v>
      </c>
      <c r="ACT35" s="57">
        <v>56.121399423749686</v>
      </c>
      <c r="ACU35" s="57">
        <v>55.985991800611309</v>
      </c>
      <c r="ACV35" s="57">
        <v>56.123580414833228</v>
      </c>
      <c r="ACW35" s="57">
        <v>56.18282706882156</v>
      </c>
      <c r="ACX35" s="57">
        <v>56.360777333993084</v>
      </c>
    </row>
    <row r="36" spans="1:778" x14ac:dyDescent="0.3">
      <c r="A36" s="7" t="s">
        <v>27</v>
      </c>
      <c r="B36" s="20"/>
      <c r="C36" s="37"/>
      <c r="D36" s="37"/>
      <c r="E36" s="37"/>
      <c r="F36" s="37"/>
      <c r="G36" s="37"/>
      <c r="H36" s="40"/>
      <c r="I36" s="40"/>
      <c r="J36" s="40"/>
      <c r="K36" s="40"/>
      <c r="L36" s="40"/>
      <c r="M36" s="40"/>
      <c r="N36" s="40"/>
      <c r="O36" s="40"/>
      <c r="Q36" s="7" t="s">
        <v>27</v>
      </c>
      <c r="R36" s="20"/>
      <c r="S36" s="37"/>
      <c r="T36" s="37"/>
      <c r="U36" s="37"/>
      <c r="V36" s="37"/>
      <c r="W36" s="37"/>
      <c r="X36" s="40"/>
      <c r="Y36" s="40"/>
      <c r="Z36" s="40"/>
      <c r="AA36" s="40"/>
      <c r="AB36" s="40"/>
      <c r="AC36" s="40"/>
      <c r="AD36" s="40"/>
      <c r="AE36" s="40"/>
      <c r="AF36" s="40"/>
      <c r="AH36" s="7" t="s">
        <v>27</v>
      </c>
      <c r="AI36" s="20"/>
      <c r="AJ36" s="37"/>
      <c r="AK36" s="37"/>
      <c r="AL36" s="37"/>
      <c r="AM36" s="37"/>
      <c r="AN36" s="37"/>
      <c r="AO36" s="40"/>
      <c r="AP36" s="40"/>
      <c r="AQ36" s="40"/>
      <c r="AR36" s="40"/>
      <c r="AS36" s="40"/>
      <c r="AT36" s="40"/>
      <c r="AU36" s="40"/>
      <c r="AV36" s="40"/>
      <c r="AW36" s="40"/>
      <c r="AY36" s="44" t="s">
        <v>18</v>
      </c>
      <c r="AZ36" s="42" t="s">
        <v>24</v>
      </c>
      <c r="BA36" s="47">
        <v>14.764806444290238</v>
      </c>
      <c r="BB36" s="47">
        <v>12.319036479565435</v>
      </c>
      <c r="BC36" s="47">
        <v>14.020991056774399</v>
      </c>
      <c r="BD36" s="47">
        <v>9.6440259607809367</v>
      </c>
      <c r="BE36" s="47">
        <v>12.910555233467965</v>
      </c>
      <c r="BF36" s="48">
        <v>18.305896862670732</v>
      </c>
      <c r="BG36" s="58">
        <v>19.165420301604691</v>
      </c>
      <c r="BH36" s="58">
        <v>22.275303399422842</v>
      </c>
      <c r="BI36" s="58">
        <v>23.096203353591488</v>
      </c>
      <c r="BJ36" s="58">
        <v>23.037829240557762</v>
      </c>
      <c r="BK36" s="58">
        <v>23.36997170452867</v>
      </c>
      <c r="BL36" s="58">
        <v>23.430107069214543</v>
      </c>
      <c r="BM36" s="58">
        <v>23.414015315332922</v>
      </c>
      <c r="BN36" s="58">
        <v>23.364612919316112</v>
      </c>
      <c r="BP36" s="44" t="s">
        <v>18</v>
      </c>
      <c r="BQ36" s="42" t="s">
        <v>24</v>
      </c>
      <c r="BR36" s="47"/>
      <c r="BS36" s="47"/>
      <c r="BT36" s="47"/>
      <c r="BU36" s="47"/>
      <c r="BV36" s="47"/>
      <c r="BW36" s="48">
        <v>18.305896862670732</v>
      </c>
      <c r="BX36" s="58">
        <v>19.174186233024219</v>
      </c>
      <c r="BY36" s="58">
        <v>22.055970030402854</v>
      </c>
      <c r="BZ36" s="58">
        <v>21.88188976189976</v>
      </c>
      <c r="CA36" s="58">
        <v>21.79185943143408</v>
      </c>
      <c r="CB36" s="58">
        <v>21.568290998167434</v>
      </c>
      <c r="CC36" s="58">
        <v>21.500095240173501</v>
      </c>
      <c r="CD36" s="58">
        <v>21.40403240323068</v>
      </c>
      <c r="CE36" s="58">
        <v>21.296249511924074</v>
      </c>
      <c r="CG36" s="44" t="s">
        <v>15</v>
      </c>
      <c r="CH36" s="42" t="s">
        <v>24</v>
      </c>
      <c r="CI36" s="45"/>
      <c r="CJ36" s="45"/>
      <c r="CK36" s="45"/>
      <c r="CL36" s="45"/>
      <c r="CM36" s="45"/>
      <c r="CN36" s="46">
        <v>32.566775484762509</v>
      </c>
      <c r="CO36" s="57">
        <v>32.166824015545266</v>
      </c>
      <c r="CP36" s="57">
        <v>32.287467540929192</v>
      </c>
      <c r="CQ36" s="57">
        <v>32.235538342142831</v>
      </c>
      <c r="CR36" s="57">
        <v>32.65992394659299</v>
      </c>
      <c r="CS36" s="57">
        <v>33.708480347529751</v>
      </c>
      <c r="CT36" s="57">
        <v>34.171357219509403</v>
      </c>
      <c r="CU36" s="57">
        <v>34.677933171772096</v>
      </c>
      <c r="CV36" s="57">
        <v>35.201672716680896</v>
      </c>
      <c r="CX36" s="44" t="s">
        <v>15</v>
      </c>
      <c r="CY36" s="42" t="s">
        <v>24</v>
      </c>
      <c r="CZ36" s="45"/>
      <c r="DA36" s="45"/>
      <c r="DB36" s="45"/>
      <c r="DC36" s="45"/>
      <c r="DD36" s="45"/>
      <c r="DE36" s="46">
        <v>32.566775484762509</v>
      </c>
      <c r="DF36" s="57">
        <v>32.166824015545266</v>
      </c>
      <c r="DG36" s="57">
        <v>32.287467540929192</v>
      </c>
      <c r="DH36" s="57">
        <v>32.919446004062422</v>
      </c>
      <c r="DI36" s="57">
        <v>33.264867207662768</v>
      </c>
      <c r="DJ36" s="57">
        <v>33.695501934997942</v>
      </c>
      <c r="DK36" s="57">
        <v>34.181597038688118</v>
      </c>
      <c r="DL36" s="57">
        <v>34.670945340754592</v>
      </c>
      <c r="DM36" s="57">
        <v>35.162592815694225</v>
      </c>
      <c r="DO36" s="44" t="s">
        <v>15</v>
      </c>
      <c r="DP36" s="42" t="s">
        <v>24</v>
      </c>
      <c r="DQ36" s="45"/>
      <c r="DR36" s="45"/>
      <c r="DS36" s="45"/>
      <c r="DT36" s="45"/>
      <c r="DU36" s="45"/>
      <c r="DV36" s="46">
        <v>32.566775484762509</v>
      </c>
      <c r="DW36" s="57">
        <v>32.166824015545266</v>
      </c>
      <c r="DX36" s="57">
        <v>32.287467540929192</v>
      </c>
      <c r="DY36" s="57">
        <v>32.592837773168199</v>
      </c>
      <c r="DZ36" s="57">
        <v>33.319733554640656</v>
      </c>
      <c r="EA36" s="57">
        <v>33.614776998829932</v>
      </c>
      <c r="EB36" s="57">
        <v>33.958266091164276</v>
      </c>
      <c r="EC36" s="57">
        <v>34.379600699939935</v>
      </c>
      <c r="ED36" s="57">
        <v>34.814585469242395</v>
      </c>
      <c r="EF36" s="44" t="s">
        <v>15</v>
      </c>
      <c r="EG36" s="42" t="s">
        <v>24</v>
      </c>
      <c r="EH36" s="45"/>
      <c r="EI36" s="45"/>
      <c r="EJ36" s="45"/>
      <c r="EK36" s="45"/>
      <c r="EL36" s="45"/>
      <c r="EM36" s="46">
        <v>32.566775484762509</v>
      </c>
      <c r="EN36" s="57">
        <v>32.166824015545266</v>
      </c>
      <c r="EO36" s="57">
        <v>32.287467540929192</v>
      </c>
      <c r="EP36" s="57">
        <v>32.599356632363943</v>
      </c>
      <c r="EQ36" s="57">
        <v>33.321845143770418</v>
      </c>
      <c r="ER36" s="57">
        <v>33.626067707852449</v>
      </c>
      <c r="ES36" s="57">
        <v>33.981761817017421</v>
      </c>
      <c r="ET36" s="57">
        <v>34.387041038635033</v>
      </c>
      <c r="EU36" s="57">
        <v>34.818700252796354</v>
      </c>
      <c r="EW36" s="44" t="s">
        <v>15</v>
      </c>
      <c r="EX36" s="42" t="s">
        <v>24</v>
      </c>
      <c r="EY36" s="45"/>
      <c r="EZ36" s="45"/>
      <c r="FA36" s="45"/>
      <c r="FB36" s="45"/>
      <c r="FC36" s="45"/>
      <c r="FD36" s="46">
        <v>32.566775484762509</v>
      </c>
      <c r="FE36" s="57">
        <v>32.166824015545266</v>
      </c>
      <c r="FF36" s="57">
        <v>32.287467540929192</v>
      </c>
      <c r="FG36" s="57">
        <v>32.416673515880461</v>
      </c>
      <c r="FH36" s="57">
        <v>33.128093529491665</v>
      </c>
      <c r="FI36" s="57">
        <v>33.476262096218143</v>
      </c>
      <c r="FJ36" s="57">
        <v>33.859411425127419</v>
      </c>
      <c r="FK36" s="57">
        <v>34.27513485045673</v>
      </c>
      <c r="FL36" s="57">
        <v>34.71330665078132</v>
      </c>
      <c r="FN36" s="44" t="s">
        <v>15</v>
      </c>
      <c r="FO36" s="42" t="s">
        <v>24</v>
      </c>
      <c r="FP36" s="45"/>
      <c r="FQ36" s="45"/>
      <c r="FR36" s="45"/>
      <c r="FS36" s="45"/>
      <c r="FT36" s="45"/>
      <c r="FU36" s="46">
        <v>32.566775484762509</v>
      </c>
      <c r="FV36" s="57">
        <v>32.166824015545266</v>
      </c>
      <c r="FW36" s="57">
        <v>32.287467540929192</v>
      </c>
      <c r="FX36" s="57">
        <v>32.416673515880461</v>
      </c>
      <c r="FY36" s="57">
        <v>33.128093529491665</v>
      </c>
      <c r="FZ36" s="57">
        <v>33.47644011690258</v>
      </c>
      <c r="GA36" s="57">
        <v>33.858761352755259</v>
      </c>
      <c r="GB36" s="57">
        <v>34.274369244143571</v>
      </c>
      <c r="GC36" s="57">
        <v>34.687349672057067</v>
      </c>
      <c r="GE36" s="41" t="s">
        <v>14</v>
      </c>
      <c r="GF36" s="42" t="s">
        <v>24</v>
      </c>
      <c r="GG36" s="43"/>
      <c r="GH36" s="43"/>
      <c r="GI36" s="43"/>
      <c r="GJ36" s="43"/>
      <c r="GK36" s="43"/>
      <c r="GL36" s="46">
        <v>9.4498135235122476</v>
      </c>
      <c r="GM36" s="57">
        <v>9.0861486969320566</v>
      </c>
      <c r="GN36" s="57">
        <v>8.9809420068651136</v>
      </c>
      <c r="GO36" s="57">
        <v>8.9194790254481724</v>
      </c>
      <c r="GP36" s="57">
        <v>9.2283971787767314</v>
      </c>
      <c r="GQ36" s="57">
        <v>9.1351600677862965</v>
      </c>
      <c r="GR36" s="57">
        <v>9.0728961100568597</v>
      </c>
      <c r="GS36" s="57">
        <v>9.0912658721572743</v>
      </c>
      <c r="GT36" s="57">
        <v>9.0485379660052612</v>
      </c>
      <c r="GV36" s="41" t="s">
        <v>14</v>
      </c>
      <c r="GW36" s="42" t="s">
        <v>24</v>
      </c>
      <c r="GX36" s="43"/>
      <c r="GY36" s="43"/>
      <c r="GZ36" s="43"/>
      <c r="HA36" s="43"/>
      <c r="HB36" s="43"/>
      <c r="HC36" s="46">
        <v>9.4498135235122476</v>
      </c>
      <c r="HD36" s="57">
        <v>9.0861486969320566</v>
      </c>
      <c r="HE36" s="57">
        <v>9.0078507582264074</v>
      </c>
      <c r="HF36" s="57">
        <v>8.7526019261279391</v>
      </c>
      <c r="HG36" s="57">
        <v>9.0793164975529006</v>
      </c>
      <c r="HH36" s="57">
        <v>8.9755850877463246</v>
      </c>
      <c r="HI36" s="57">
        <v>8.9107090058683944</v>
      </c>
      <c r="HJ36" s="57">
        <v>8.9261708716858958</v>
      </c>
      <c r="HK36" s="57">
        <v>8.8805415558201179</v>
      </c>
      <c r="HM36" s="41" t="s">
        <v>14</v>
      </c>
      <c r="HN36" s="42" t="s">
        <v>24</v>
      </c>
      <c r="HO36" s="43"/>
      <c r="HP36" s="43"/>
      <c r="HQ36" s="43"/>
      <c r="HR36" s="43"/>
      <c r="HS36" s="43"/>
      <c r="HT36" s="46">
        <v>9.4498135235122476</v>
      </c>
      <c r="HU36" s="57">
        <v>9.0861486969320566</v>
      </c>
      <c r="HV36" s="57">
        <v>9.0078507582264074</v>
      </c>
      <c r="HW36" s="57">
        <v>8.7526019261279391</v>
      </c>
      <c r="HX36" s="57">
        <v>9.0856531556664404</v>
      </c>
      <c r="HY36" s="57">
        <v>8.9785001842845134</v>
      </c>
      <c r="HZ36" s="57">
        <v>8.9120262544971567</v>
      </c>
      <c r="IA36" s="57">
        <v>8.9258255142886522</v>
      </c>
      <c r="IB36" s="57">
        <v>8.8801982845719909</v>
      </c>
      <c r="ID36" s="41" t="s">
        <v>14</v>
      </c>
      <c r="IE36" s="42" t="s">
        <v>24</v>
      </c>
      <c r="IF36" s="43"/>
      <c r="IG36" s="43"/>
      <c r="IH36" s="43"/>
      <c r="II36" s="43"/>
      <c r="IJ36" s="43"/>
      <c r="IK36" s="46">
        <v>9.4498135235122476</v>
      </c>
      <c r="IL36" s="57">
        <v>9.0861486969320566</v>
      </c>
      <c r="IM36" s="57">
        <v>9.0078507582264074</v>
      </c>
      <c r="IN36" s="57">
        <v>8.7526019261279391</v>
      </c>
      <c r="IO36" s="57"/>
      <c r="IP36" s="57"/>
      <c r="IQ36" s="57"/>
      <c r="IR36" s="57"/>
      <c r="IS36" s="57"/>
      <c r="IT36" s="57"/>
      <c r="IV36" s="41" t="s">
        <v>14</v>
      </c>
      <c r="IW36" s="42" t="s">
        <v>24</v>
      </c>
      <c r="IX36" s="43"/>
      <c r="IY36" s="43"/>
      <c r="IZ36" s="43"/>
      <c r="JA36" s="43"/>
      <c r="JB36" s="43"/>
      <c r="JC36" s="46">
        <v>9.4498135235122476</v>
      </c>
      <c r="JD36" s="57">
        <v>9.0861486969320566</v>
      </c>
      <c r="JE36" s="57">
        <v>9.0078507582264074</v>
      </c>
      <c r="JF36" s="57">
        <v>8.7526019261279391</v>
      </c>
      <c r="JG36" s="57"/>
      <c r="JH36" s="57"/>
      <c r="JI36" s="57"/>
      <c r="JJ36" s="57"/>
      <c r="JK36" s="57"/>
      <c r="JL36" s="57"/>
      <c r="JN36" s="41" t="s">
        <v>14</v>
      </c>
      <c r="JO36" s="42" t="s">
        <v>24</v>
      </c>
      <c r="JP36" s="43"/>
      <c r="JQ36" s="43"/>
      <c r="JR36" s="43"/>
      <c r="JS36" s="43"/>
      <c r="JT36" s="43"/>
      <c r="JU36" s="46">
        <v>9.4498135235122476</v>
      </c>
      <c r="JV36" s="57">
        <v>9.0861486969320566</v>
      </c>
      <c r="JW36" s="57">
        <v>9.0078507582264074</v>
      </c>
      <c r="JX36" s="57">
        <v>8.7526019261279391</v>
      </c>
      <c r="JY36" s="57"/>
      <c r="JZ36" s="57"/>
      <c r="KA36" s="57"/>
      <c r="KB36" s="57"/>
      <c r="KC36" s="57"/>
      <c r="KD36" s="57"/>
      <c r="KF36" s="41" t="s">
        <v>14</v>
      </c>
      <c r="KG36" s="42" t="s">
        <v>24</v>
      </c>
      <c r="KH36" s="43"/>
      <c r="KI36" s="43"/>
      <c r="KJ36" s="43"/>
      <c r="KK36" s="43"/>
      <c r="KL36" s="43"/>
      <c r="KM36" s="46">
        <v>9.4498135235122476</v>
      </c>
      <c r="KN36" s="57">
        <v>9.0861486969320566</v>
      </c>
      <c r="KO36" s="57">
        <v>9.0078507582264074</v>
      </c>
      <c r="KP36" s="57">
        <v>8.7526019261279391</v>
      </c>
      <c r="KQ36" s="57"/>
      <c r="KR36" s="57"/>
      <c r="KS36" s="57"/>
      <c r="KT36" s="57"/>
      <c r="KU36" s="57"/>
      <c r="KV36" s="57"/>
      <c r="KX36" s="41" t="s">
        <v>14</v>
      </c>
      <c r="KY36" s="42" t="s">
        <v>24</v>
      </c>
      <c r="KZ36" s="43"/>
      <c r="LA36" s="43"/>
      <c r="LB36" s="43"/>
      <c r="LC36" s="43"/>
      <c r="LD36" s="43"/>
      <c r="LE36" s="46">
        <v>9.4498135235122476</v>
      </c>
      <c r="LF36" s="57">
        <v>9.0861486969320566</v>
      </c>
      <c r="LG36" s="57">
        <v>9.0078507582264074</v>
      </c>
      <c r="LH36" s="57">
        <v>8.7403488663195201</v>
      </c>
      <c r="LI36" s="57">
        <v>9.2060328401398959</v>
      </c>
      <c r="LJ36" s="57">
        <v>9.2018680125995065</v>
      </c>
      <c r="LK36" s="57">
        <v>9.0666434808459559</v>
      </c>
      <c r="LL36" s="57">
        <v>8.8397945277260277</v>
      </c>
      <c r="LM36" s="57">
        <v>8.9663704728348694</v>
      </c>
      <c r="LN36" s="57">
        <v>8.9377035302697241</v>
      </c>
      <c r="LP36" s="41" t="s">
        <v>14</v>
      </c>
      <c r="LQ36" s="42" t="s">
        <v>24</v>
      </c>
      <c r="LR36" s="43"/>
      <c r="LS36" s="43"/>
      <c r="LT36" s="43"/>
      <c r="LU36" s="43"/>
      <c r="LV36" s="43"/>
      <c r="LW36" s="46">
        <v>9.4498135235122476</v>
      </c>
      <c r="LX36" s="57">
        <v>9.0861486969320566</v>
      </c>
      <c r="LY36" s="57">
        <v>9.0078507582264074</v>
      </c>
      <c r="LZ36" s="57">
        <v>8.7403488663195201</v>
      </c>
      <c r="MA36" s="57">
        <v>9.4853783844315718</v>
      </c>
      <c r="MB36" s="57">
        <v>10.036885131254172</v>
      </c>
      <c r="MC36" s="57">
        <v>9.8572158514389727</v>
      </c>
      <c r="MD36" s="57">
        <v>9.6471651431274505</v>
      </c>
      <c r="ME36" s="57">
        <v>9.6546227221258327</v>
      </c>
      <c r="MF36" s="57">
        <v>9.5795288699741583</v>
      </c>
      <c r="MH36" s="41" t="s">
        <v>14</v>
      </c>
      <c r="MI36" s="42" t="s">
        <v>24</v>
      </c>
      <c r="MJ36" s="43"/>
      <c r="MK36" s="43"/>
      <c r="ML36" s="43"/>
      <c r="MM36" s="43"/>
      <c r="MN36" s="43"/>
      <c r="MO36" s="46">
        <v>9.4498135235122476</v>
      </c>
      <c r="MP36" s="57">
        <v>9.0861486969320566</v>
      </c>
      <c r="MQ36" s="57">
        <v>9.0078507582264074</v>
      </c>
      <c r="MR36" s="57">
        <v>8.7403488663195201</v>
      </c>
      <c r="MS36" s="57">
        <v>9.443676476327072</v>
      </c>
      <c r="MT36" s="57">
        <v>10.20021735806233</v>
      </c>
      <c r="MU36" s="57">
        <v>9.9236473884207861</v>
      </c>
      <c r="MV36" s="57">
        <v>9.5979067292371152</v>
      </c>
      <c r="MW36" s="57">
        <v>9.7549259690298431</v>
      </c>
      <c r="MX36" s="57">
        <v>9.7129209999664479</v>
      </c>
      <c r="MZ36" s="41" t="s">
        <v>14</v>
      </c>
      <c r="NA36" s="42" t="s">
        <v>24</v>
      </c>
      <c r="NB36" s="43"/>
      <c r="NC36" s="43"/>
      <c r="ND36" s="43"/>
      <c r="NE36" s="43"/>
      <c r="NF36" s="43"/>
      <c r="NG36" s="46">
        <v>9.4498135235122476</v>
      </c>
      <c r="NH36" s="57">
        <v>9.0861486969320566</v>
      </c>
      <c r="NI36" s="57">
        <v>9.0078507582264074</v>
      </c>
      <c r="NJ36" s="57">
        <v>8.7403488663195201</v>
      </c>
      <c r="NK36" s="57">
        <v>9.443676476327072</v>
      </c>
      <c r="NL36" s="57">
        <v>9.4259957394281653</v>
      </c>
      <c r="NM36" s="57">
        <v>9.2546020442168331</v>
      </c>
      <c r="NN36" s="57">
        <v>8.9960411557711719</v>
      </c>
      <c r="NO36" s="57">
        <v>9.0996982064083998</v>
      </c>
      <c r="NP36" s="57">
        <v>9.0452868011062222</v>
      </c>
      <c r="NR36" s="41" t="s">
        <v>14</v>
      </c>
      <c r="NS36" s="42" t="s">
        <v>24</v>
      </c>
      <c r="NT36" s="43"/>
      <c r="NU36" s="43"/>
      <c r="NV36" s="43"/>
      <c r="NW36" s="43"/>
      <c r="NX36" s="43"/>
      <c r="NY36" s="46">
        <v>9.4498135235122476</v>
      </c>
      <c r="NZ36" s="57">
        <v>9.0861486969320566</v>
      </c>
      <c r="OA36" s="57">
        <v>9.0078507582264074</v>
      </c>
      <c r="OB36" s="57">
        <v>8.7403488663195201</v>
      </c>
      <c r="OC36" s="57">
        <v>9.443676476327072</v>
      </c>
      <c r="OD36" s="57">
        <v>9.4259957394281653</v>
      </c>
      <c r="OE36" s="57">
        <v>9.259972709034372</v>
      </c>
      <c r="OF36" s="57">
        <v>8.9950134423887498</v>
      </c>
      <c r="OG36" s="57">
        <v>9.0891733450331298</v>
      </c>
      <c r="OH36" s="57">
        <v>9.0185858213501717</v>
      </c>
      <c r="OJ36" s="41" t="s">
        <v>14</v>
      </c>
      <c r="OK36" s="42" t="s">
        <v>24</v>
      </c>
      <c r="OL36" s="43"/>
      <c r="OM36" s="43"/>
      <c r="ON36" s="43"/>
      <c r="OO36" s="43"/>
      <c r="OP36" s="43"/>
      <c r="OQ36" s="46">
        <v>9.4498135235122476</v>
      </c>
      <c r="OR36" s="57">
        <v>9.0861486969320566</v>
      </c>
      <c r="OS36" s="57">
        <v>9.0078507582264074</v>
      </c>
      <c r="OT36" s="57">
        <v>8.7403488663195201</v>
      </c>
      <c r="OU36" s="57">
        <v>9.443676476327072</v>
      </c>
      <c r="OV36" s="57">
        <v>9.4259957394281653</v>
      </c>
      <c r="OW36" s="57">
        <v>9.2454821557367222</v>
      </c>
      <c r="OX36" s="57">
        <v>8.9769608744211666</v>
      </c>
      <c r="OY36" s="57">
        <v>9.0698423725669706</v>
      </c>
      <c r="OZ36" s="57">
        <v>9.0056482009444689</v>
      </c>
      <c r="PB36" s="41" t="s">
        <v>14</v>
      </c>
      <c r="PC36" s="42" t="s">
        <v>24</v>
      </c>
      <c r="PD36" s="43"/>
      <c r="PE36" s="43"/>
      <c r="PF36" s="43"/>
      <c r="PG36" s="43"/>
      <c r="PH36" s="43"/>
      <c r="PI36" s="46">
        <v>9.4498135235122476</v>
      </c>
      <c r="PJ36" s="57">
        <v>9.0861486969320566</v>
      </c>
      <c r="PK36" s="57">
        <v>9.0078507582264074</v>
      </c>
      <c r="PL36" s="57">
        <v>8.7403488663195201</v>
      </c>
      <c r="PM36" s="57">
        <v>9.443676476327072</v>
      </c>
      <c r="PN36" s="57">
        <v>9.4259957394281653</v>
      </c>
      <c r="PO36" s="57"/>
      <c r="PP36" s="57"/>
      <c r="PQ36" s="57"/>
      <c r="PR36" s="57"/>
      <c r="PT36" s="165" t="s">
        <v>14</v>
      </c>
      <c r="PU36" s="161" t="s">
        <v>24</v>
      </c>
      <c r="PV36" s="162"/>
      <c r="PW36" s="162"/>
      <c r="PX36" s="162"/>
      <c r="PY36" s="162"/>
      <c r="PZ36" s="162"/>
      <c r="QA36" s="163">
        <v>9.4498135235122476</v>
      </c>
      <c r="QB36" s="164">
        <v>9.0861486969320566</v>
      </c>
      <c r="QC36" s="164">
        <v>9.0078507582264074</v>
      </c>
      <c r="QD36" s="164">
        <v>8.7525988071915659</v>
      </c>
      <c r="QE36" s="164">
        <v>9.6044624037297623</v>
      </c>
      <c r="QF36" s="164">
        <v>9.7978243860324365</v>
      </c>
      <c r="QG36" s="164">
        <v>9.8282561763494556</v>
      </c>
      <c r="QH36" s="164">
        <v>9.8295647877869072</v>
      </c>
      <c r="QI36" s="164">
        <v>9.797739701123799</v>
      </c>
      <c r="QJ36" s="164">
        <v>9.8160778473211874</v>
      </c>
      <c r="QL36" s="41" t="s">
        <v>14</v>
      </c>
      <c r="QM36" s="42" t="s">
        <v>24</v>
      </c>
      <c r="QN36" s="43"/>
      <c r="QO36" s="43"/>
      <c r="QP36" s="43"/>
      <c r="QQ36" s="43"/>
      <c r="QR36" s="43"/>
      <c r="QS36" s="46">
        <v>9.4498135235122476</v>
      </c>
      <c r="QT36" s="57">
        <v>9.0861486969320566</v>
      </c>
      <c r="QU36" s="57">
        <v>9.0078507582264074</v>
      </c>
      <c r="QV36" s="57">
        <v>8.8096773870066709</v>
      </c>
      <c r="QW36" s="57">
        <v>9.2890515380746059</v>
      </c>
      <c r="QX36" s="57">
        <v>9.1312267279687287</v>
      </c>
      <c r="QY36" s="57">
        <v>8.9827376789835949</v>
      </c>
      <c r="QZ36" s="57">
        <v>8.9178697629761867</v>
      </c>
      <c r="RA36" s="57">
        <v>8.9049816103970532</v>
      </c>
      <c r="RB36" s="57">
        <v>8.8812813585864863</v>
      </c>
      <c r="RD36" s="41" t="s">
        <v>14</v>
      </c>
      <c r="RE36" s="42" t="s">
        <v>24</v>
      </c>
      <c r="RF36" s="43"/>
      <c r="RG36" s="43"/>
      <c r="RH36" s="43"/>
      <c r="RI36" s="43"/>
      <c r="RJ36" s="43"/>
      <c r="RK36" s="46">
        <v>9.4498135235122476</v>
      </c>
      <c r="RL36" s="57">
        <v>9.0861486969320566</v>
      </c>
      <c r="RM36" s="57">
        <v>9.0078507582264074</v>
      </c>
      <c r="RN36" s="57">
        <v>8.7403488663195201</v>
      </c>
      <c r="RO36" s="57">
        <v>9.443676476327072</v>
      </c>
      <c r="RP36" s="57">
        <v>9.4681820633751865</v>
      </c>
      <c r="RQ36" s="57">
        <v>9.6083793764409275</v>
      </c>
      <c r="RR36" s="57">
        <v>9.3835665996422488</v>
      </c>
      <c r="RS36" s="57">
        <v>9.5299537255108948</v>
      </c>
      <c r="RT36" s="57">
        <v>9.3314114918593241</v>
      </c>
      <c r="RV36" s="41" t="s">
        <v>14</v>
      </c>
      <c r="RW36" s="42" t="s">
        <v>24</v>
      </c>
      <c r="RX36" s="43"/>
      <c r="RY36" s="43"/>
      <c r="RZ36" s="43"/>
      <c r="SA36" s="43"/>
      <c r="SB36" s="43"/>
      <c r="SC36" s="46">
        <v>9.4498135235122476</v>
      </c>
      <c r="SD36" s="57">
        <v>9.0861486969320566</v>
      </c>
      <c r="SE36" s="57">
        <v>9.0078507582264074</v>
      </c>
      <c r="SF36" s="57">
        <v>8.7403488663195201</v>
      </c>
      <c r="SG36" s="57">
        <v>9.443676476327072</v>
      </c>
      <c r="SH36" s="57">
        <v>9.4681820633751865</v>
      </c>
      <c r="SI36" s="57">
        <v>9.6050174696411332</v>
      </c>
      <c r="SJ36" s="57">
        <v>9.3776033389133975</v>
      </c>
      <c r="SK36" s="57">
        <v>9.5208212067350608</v>
      </c>
      <c r="SL36" s="57">
        <v>9.318405650463486</v>
      </c>
      <c r="SN36" s="41" t="s">
        <v>14</v>
      </c>
      <c r="SO36" s="42" t="s">
        <v>24</v>
      </c>
      <c r="SP36" s="43"/>
      <c r="SQ36" s="43"/>
      <c r="SR36" s="43"/>
      <c r="SS36" s="43"/>
      <c r="ST36" s="43"/>
      <c r="SU36" s="46">
        <v>9.4498135235122476</v>
      </c>
      <c r="SV36" s="57">
        <v>9.0861486969320566</v>
      </c>
      <c r="SW36" s="57">
        <v>9.0078507582264074</v>
      </c>
      <c r="SX36" s="57">
        <v>8.8096773870066709</v>
      </c>
      <c r="SY36" s="57">
        <v>9.2890515380746059</v>
      </c>
      <c r="SZ36" s="57">
        <v>9.1890845277715201</v>
      </c>
      <c r="TA36" s="57">
        <v>8.8913486183782737</v>
      </c>
      <c r="TB36" s="57">
        <v>8.8289072523740106</v>
      </c>
      <c r="TC36" s="57">
        <v>8.7958841691451894</v>
      </c>
      <c r="TD36" s="57">
        <v>8.7600036695202146</v>
      </c>
      <c r="TF36" s="41" t="s">
        <v>14</v>
      </c>
      <c r="TG36" s="42" t="s">
        <v>24</v>
      </c>
      <c r="TH36" s="43"/>
      <c r="TI36" s="43"/>
      <c r="TJ36" s="43"/>
      <c r="TK36" s="43"/>
      <c r="TL36" s="43"/>
      <c r="TM36" s="46">
        <v>9.4498135235122476</v>
      </c>
      <c r="TN36" s="57">
        <v>9.0861486969320566</v>
      </c>
      <c r="TO36" s="57">
        <v>9.0078507582264074</v>
      </c>
      <c r="TP36" s="57">
        <v>8.8096773870066709</v>
      </c>
      <c r="TQ36" s="57">
        <v>9.2890515380746059</v>
      </c>
      <c r="TR36" s="57">
        <v>9.1833218714351634</v>
      </c>
      <c r="TS36" s="57">
        <v>9.0986718891473686</v>
      </c>
      <c r="TT36" s="57">
        <v>8.9788792805371074</v>
      </c>
      <c r="TU36" s="57">
        <v>8.9366164152711569</v>
      </c>
      <c r="TV36" s="57">
        <v>8.9162882526142617</v>
      </c>
      <c r="TX36" s="41" t="s">
        <v>14</v>
      </c>
      <c r="TY36" s="42" t="s">
        <v>24</v>
      </c>
      <c r="TZ36" s="43"/>
      <c r="UA36" s="43"/>
      <c r="UB36" s="43"/>
      <c r="UC36" s="43"/>
      <c r="UD36" s="43"/>
      <c r="UE36" s="46">
        <v>9.4498135235122476</v>
      </c>
      <c r="UF36" s="57">
        <v>9.0861486969320566</v>
      </c>
      <c r="UG36" s="57">
        <v>9.0078507582264074</v>
      </c>
      <c r="UH36" s="57">
        <v>8.8096773870066709</v>
      </c>
      <c r="UI36" s="57">
        <v>9.2890515380746059</v>
      </c>
      <c r="UJ36" s="57">
        <v>9.095693671374887</v>
      </c>
      <c r="UK36" s="57">
        <v>8.9112201893378842</v>
      </c>
      <c r="UL36" s="57">
        <v>8.6343156255307942</v>
      </c>
      <c r="UM36" s="57">
        <v>8.624718166765394</v>
      </c>
      <c r="UN36" s="57">
        <v>8.6152577604659069</v>
      </c>
      <c r="UO36" s="57">
        <v>8.6014846847479092</v>
      </c>
      <c r="UQ36" s="41" t="s">
        <v>14</v>
      </c>
      <c r="UR36" s="42" t="s">
        <v>24</v>
      </c>
      <c r="US36" s="43"/>
      <c r="UT36" s="43"/>
      <c r="UU36" s="43"/>
      <c r="UV36" s="43"/>
      <c r="UW36" s="43"/>
      <c r="UX36" s="46">
        <v>9.4498135235122476</v>
      </c>
      <c r="UY36" s="57">
        <v>9.0861486969320566</v>
      </c>
      <c r="UZ36" s="57">
        <v>9.0078507582264074</v>
      </c>
      <c r="VA36" s="57">
        <v>8.8096773870066709</v>
      </c>
      <c r="VB36" s="57">
        <v>9.2890515380746059</v>
      </c>
      <c r="VC36" s="57">
        <v>9.095693671374887</v>
      </c>
      <c r="VD36" s="57">
        <v>8.8836421542275232</v>
      </c>
      <c r="VE36" s="57">
        <v>8.6306690259324128</v>
      </c>
      <c r="VF36" s="57">
        <v>8.6353921125185327</v>
      </c>
      <c r="VG36" s="57">
        <v>8.6186613260934344</v>
      </c>
      <c r="VH36" s="57">
        <v>8.6073690150831439</v>
      </c>
      <c r="VJ36" s="207" t="s">
        <v>14</v>
      </c>
      <c r="VK36" s="206" t="s">
        <v>24</v>
      </c>
      <c r="VL36" s="43"/>
      <c r="VM36" s="43"/>
      <c r="VN36" s="43"/>
      <c r="VO36" s="43"/>
      <c r="VP36" s="43"/>
      <c r="VQ36" s="46">
        <v>9.4498135235122476</v>
      </c>
      <c r="VR36" s="57">
        <v>9.0861486969320566</v>
      </c>
      <c r="VS36" s="57">
        <v>9.0078507582264074</v>
      </c>
      <c r="VT36" s="57">
        <v>8.8096773870066709</v>
      </c>
      <c r="VU36" s="57">
        <v>9.2890515380746059</v>
      </c>
      <c r="VV36" s="57">
        <v>9.095693671374887</v>
      </c>
      <c r="VW36" s="57">
        <v>8.8836421542275232</v>
      </c>
      <c r="VX36" s="57">
        <v>8.6306690259324128</v>
      </c>
      <c r="VY36" s="57">
        <v>8.6353921125185327</v>
      </c>
      <c r="VZ36" s="57">
        <v>8.6186613260934344</v>
      </c>
      <c r="WA36" s="57">
        <v>8.6073690150831439</v>
      </c>
      <c r="WC36" s="207" t="s">
        <v>14</v>
      </c>
      <c r="WD36" s="206" t="s">
        <v>24</v>
      </c>
      <c r="WE36" s="43"/>
      <c r="WF36" s="43"/>
      <c r="WG36" s="43"/>
      <c r="WH36" s="43"/>
      <c r="WI36" s="43"/>
      <c r="WJ36" s="46">
        <v>9.4498135235122476</v>
      </c>
      <c r="WK36" s="57">
        <v>9.0861486969320566</v>
      </c>
      <c r="WL36" s="57">
        <v>9.0078507582264074</v>
      </c>
      <c r="WM36" s="57">
        <v>8.8096773870066709</v>
      </c>
      <c r="WN36" s="57">
        <v>9.2890515380746059</v>
      </c>
      <c r="WO36" s="57">
        <v>9.095693671374887</v>
      </c>
      <c r="WP36" s="57">
        <v>8.8836421542275232</v>
      </c>
      <c r="WQ36" s="57">
        <v>8.6306690259324128</v>
      </c>
      <c r="WR36" s="57">
        <v>8.6353921125185327</v>
      </c>
      <c r="WS36" s="57">
        <v>8.6186613260934344</v>
      </c>
      <c r="WT36" s="57">
        <v>8.6073690150831439</v>
      </c>
      <c r="WU36" s="224"/>
      <c r="XB36" s="207" t="s">
        <v>14</v>
      </c>
      <c r="XC36" s="206" t="s">
        <v>24</v>
      </c>
      <c r="XD36" s="43"/>
      <c r="XE36" s="43"/>
      <c r="XF36" s="43"/>
      <c r="XG36" s="43"/>
      <c r="XH36" s="43"/>
      <c r="XI36" s="46">
        <v>9.4498135235122476</v>
      </c>
      <c r="XJ36" s="57">
        <v>9.0861486969320566</v>
      </c>
      <c r="XK36" s="57">
        <v>9.0078507582264074</v>
      </c>
      <c r="XL36" s="57">
        <v>8.8096773870066709</v>
      </c>
      <c r="XM36" s="57">
        <v>9.2890515380746059</v>
      </c>
      <c r="XN36" s="57">
        <v>9.095693671374887</v>
      </c>
      <c r="XO36" s="57">
        <v>8.8836421542275232</v>
      </c>
      <c r="XP36" s="57">
        <v>8.6306690259324128</v>
      </c>
      <c r="XQ36" s="57">
        <v>8.6353921125185327</v>
      </c>
      <c r="XR36" s="57">
        <v>8.6186613260934344</v>
      </c>
      <c r="XS36" s="57">
        <v>8.6073690150831439</v>
      </c>
      <c r="XU36" s="207" t="s">
        <v>14</v>
      </c>
      <c r="XV36" s="206" t="s">
        <v>24</v>
      </c>
      <c r="XW36" s="43"/>
      <c r="XX36" s="43"/>
      <c r="XY36" s="43"/>
      <c r="XZ36" s="43"/>
      <c r="YA36" s="43"/>
      <c r="YB36" s="46">
        <v>9.4498135235122476</v>
      </c>
      <c r="YC36" s="57">
        <v>9.0861486969320566</v>
      </c>
      <c r="YD36" s="57">
        <v>9.0078507582264074</v>
      </c>
      <c r="YE36" s="57">
        <v>8.8096773870066709</v>
      </c>
      <c r="YF36" s="57">
        <v>9.2890515380746059</v>
      </c>
      <c r="YG36" s="57">
        <v>9.095693671374887</v>
      </c>
      <c r="YH36" s="57">
        <v>8.8836421542275232</v>
      </c>
      <c r="YI36" s="57">
        <v>8.6306690259324128</v>
      </c>
      <c r="YJ36" s="57">
        <v>8.6353921125185327</v>
      </c>
      <c r="YK36" s="57">
        <v>8.6186613260934344</v>
      </c>
      <c r="YL36" s="57">
        <v>8.6073690150831439</v>
      </c>
      <c r="YN36" s="207" t="s">
        <v>14</v>
      </c>
      <c r="YO36" s="206" t="s">
        <v>24</v>
      </c>
      <c r="YP36" s="43"/>
      <c r="YQ36" s="43"/>
      <c r="YR36" s="43"/>
      <c r="YS36" s="43"/>
      <c r="YT36" s="43"/>
      <c r="YU36" s="46">
        <v>9.4498135235122476</v>
      </c>
      <c r="YV36" s="57">
        <v>9.0861486969320566</v>
      </c>
      <c r="YW36" s="57">
        <v>9.0078507582264074</v>
      </c>
      <c r="YX36" s="57">
        <v>8.8096773870066709</v>
      </c>
      <c r="YY36" s="57">
        <v>9.2890515380746059</v>
      </c>
      <c r="YZ36" s="57">
        <v>9.095693671374887</v>
      </c>
      <c r="ZA36" s="57">
        <v>8.8836421542275232</v>
      </c>
      <c r="ZB36" s="57">
        <v>8.6306690259324128</v>
      </c>
      <c r="ZC36" s="57">
        <v>8.6353921125185327</v>
      </c>
      <c r="ZD36" s="57">
        <v>8.6186613260934344</v>
      </c>
      <c r="ZE36" s="57">
        <v>8.6073690150831439</v>
      </c>
      <c r="ZK36" s="207" t="s">
        <v>14</v>
      </c>
      <c r="ZL36" s="206" t="s">
        <v>24</v>
      </c>
      <c r="ZM36" s="43"/>
      <c r="ZN36" s="43"/>
      <c r="ZO36" s="43"/>
      <c r="ZP36" s="43"/>
      <c r="ZQ36" s="43"/>
      <c r="ZR36" s="46">
        <v>9.4498135235122476</v>
      </c>
      <c r="ZS36" s="57">
        <v>9.0861486969320566</v>
      </c>
      <c r="ZT36" s="57">
        <v>9.0078507582264074</v>
      </c>
      <c r="ZU36" s="57">
        <v>8.8096773870066709</v>
      </c>
      <c r="ZV36" s="57">
        <v>9.2890515380746059</v>
      </c>
      <c r="ZW36" s="57">
        <v>9.095693671374887</v>
      </c>
      <c r="ZX36" s="57">
        <v>8.8836421542275232</v>
      </c>
      <c r="ZY36" s="57">
        <v>8.6306690259324128</v>
      </c>
      <c r="ZZ36" s="57">
        <v>8.6353921125185327</v>
      </c>
      <c r="AAA36" s="57">
        <v>8.6186613260934344</v>
      </c>
      <c r="AAB36" s="57">
        <v>8.6073690150831439</v>
      </c>
      <c r="AAJ36" s="207" t="s">
        <v>14</v>
      </c>
      <c r="AAK36" s="206" t="s">
        <v>24</v>
      </c>
      <c r="AAL36" s="43"/>
      <c r="AAM36" s="43"/>
      <c r="AAN36" s="43"/>
      <c r="AAO36" s="43"/>
      <c r="AAP36" s="43"/>
      <c r="AAQ36" s="46">
        <v>9.4498135235122476</v>
      </c>
      <c r="AAR36" s="57">
        <v>9.0861486969320566</v>
      </c>
      <c r="AAS36" s="57">
        <v>9.0078507582264074</v>
      </c>
      <c r="AAT36" s="57">
        <v>8.8096773870066709</v>
      </c>
      <c r="AAU36" s="57">
        <v>9.2890515380746059</v>
      </c>
      <c r="AAV36" s="57">
        <v>9.095693671374887</v>
      </c>
      <c r="AAW36" s="57">
        <v>8.8836421542275232</v>
      </c>
      <c r="AAX36" s="57">
        <v>8.6306690259324128</v>
      </c>
      <c r="AAY36" s="57">
        <v>8.6353921125185327</v>
      </c>
      <c r="AAZ36" s="57">
        <v>8.6186613260934344</v>
      </c>
      <c r="ABA36" s="57">
        <v>8.6073690150831439</v>
      </c>
      <c r="ABN36" s="207" t="s">
        <v>14</v>
      </c>
      <c r="ABO36" s="206" t="s">
        <v>24</v>
      </c>
      <c r="ABP36" s="43"/>
      <c r="ABQ36" s="43"/>
      <c r="ABR36" s="43"/>
      <c r="ABS36" s="43"/>
      <c r="ABT36" s="43"/>
      <c r="ABU36" s="46">
        <v>9.4498135235122476</v>
      </c>
      <c r="ABV36" s="57">
        <v>9.0861486969320566</v>
      </c>
      <c r="ABW36" s="57">
        <v>9.0078507582264074</v>
      </c>
      <c r="ABX36" s="57">
        <v>8.8096773870066709</v>
      </c>
      <c r="ABY36" s="57">
        <v>9.2890515380746059</v>
      </c>
      <c r="ABZ36" s="57">
        <v>9.095693671374887</v>
      </c>
      <c r="ACA36" s="57">
        <v>8.8836421542275232</v>
      </c>
      <c r="ACB36" s="57">
        <v>8.6306690259324128</v>
      </c>
      <c r="ACC36" s="57">
        <v>8.6353921125185327</v>
      </c>
      <c r="ACD36" s="57">
        <v>8.6186613260934344</v>
      </c>
      <c r="ACE36" s="57">
        <v>8.6073690150831439</v>
      </c>
      <c r="ACG36" s="207" t="s">
        <v>14</v>
      </c>
      <c r="ACH36" s="206" t="s">
        <v>24</v>
      </c>
      <c r="ACI36" s="43"/>
      <c r="ACJ36" s="43"/>
      <c r="ACK36" s="43"/>
      <c r="ACL36" s="43"/>
      <c r="ACM36" s="43"/>
      <c r="ACN36" s="46">
        <v>9.4498135235122476</v>
      </c>
      <c r="ACO36" s="57">
        <v>9.0861486969320566</v>
      </c>
      <c r="ACP36" s="57">
        <v>9.0078507582264074</v>
      </c>
      <c r="ACQ36" s="57">
        <v>8.8096773870066709</v>
      </c>
      <c r="ACR36" s="57">
        <v>9.2890515380746059</v>
      </c>
      <c r="ACS36" s="57">
        <v>9.095693671374887</v>
      </c>
      <c r="ACT36" s="57">
        <v>8.8836421542275232</v>
      </c>
      <c r="ACU36" s="57">
        <v>8.6306690259324128</v>
      </c>
      <c r="ACV36" s="57">
        <v>8.6353921125185327</v>
      </c>
      <c r="ACW36" s="57">
        <v>8.6186613260934344</v>
      </c>
      <c r="ACX36" s="57">
        <v>8.6073690150831439</v>
      </c>
    </row>
    <row r="37" spans="1:778" x14ac:dyDescent="0.3">
      <c r="A37" s="31" t="s">
        <v>13</v>
      </c>
      <c r="B37" s="32" t="s">
        <v>24</v>
      </c>
      <c r="C37" s="29">
        <v>7.2255217849877829</v>
      </c>
      <c r="D37" s="29">
        <v>8.1077040033984034</v>
      </c>
      <c r="E37" s="29">
        <v>7.6337854354920509</v>
      </c>
      <c r="F37" s="29">
        <v>-2.4150471936708819</v>
      </c>
      <c r="G37" s="29">
        <v>3.1810906197748214</v>
      </c>
      <c r="H37" s="34">
        <v>55.462961333543369</v>
      </c>
      <c r="I37" s="34">
        <v>55.407836369116957</v>
      </c>
      <c r="J37" s="34">
        <v>55.355137819116372</v>
      </c>
      <c r="K37" s="34">
        <v>55.202701163512245</v>
      </c>
      <c r="L37" s="34">
        <v>54.982321486014818</v>
      </c>
      <c r="M37" s="34">
        <v>54.661168750368759</v>
      </c>
      <c r="N37" s="34">
        <v>54.249592853444817</v>
      </c>
      <c r="O37" s="34">
        <v>53.789923489953637</v>
      </c>
      <c r="Q37" s="31" t="s">
        <v>13</v>
      </c>
      <c r="R37" s="32" t="s">
        <v>24</v>
      </c>
      <c r="S37" s="29">
        <v>7.2255217849877829</v>
      </c>
      <c r="T37" s="29">
        <v>8.1077040033984034</v>
      </c>
      <c r="U37" s="29">
        <v>7.6337854354920509</v>
      </c>
      <c r="V37" s="29">
        <v>-2.4150471936708819</v>
      </c>
      <c r="W37" s="29">
        <v>3.1810906197748214</v>
      </c>
      <c r="X37" s="34">
        <v>55.462961333543369</v>
      </c>
      <c r="Y37" s="34">
        <v>55.405078969953948</v>
      </c>
      <c r="Z37" s="34">
        <v>55.364067416168908</v>
      </c>
      <c r="AA37" s="34">
        <v>55.299996530996822</v>
      </c>
      <c r="AB37" s="34">
        <v>55.152963969714129</v>
      </c>
      <c r="AC37" s="34">
        <v>54.865763343096596</v>
      </c>
      <c r="AD37" s="34">
        <v>54.502757347442831</v>
      </c>
      <c r="AE37" s="34">
        <v>54.055465592964246</v>
      </c>
      <c r="AF37" s="34">
        <v>53.586658764669302</v>
      </c>
      <c r="AH37" s="31" t="s">
        <v>13</v>
      </c>
      <c r="AI37" s="32" t="s">
        <v>24</v>
      </c>
      <c r="AJ37" s="29">
        <v>7.2255217849877829</v>
      </c>
      <c r="AK37" s="29">
        <v>8.1077040033984034</v>
      </c>
      <c r="AL37" s="29">
        <v>7.6337854354920509</v>
      </c>
      <c r="AM37" s="29">
        <v>-2.4150471936708819</v>
      </c>
      <c r="AN37" s="29">
        <v>3.1810906197748214</v>
      </c>
      <c r="AO37" s="34">
        <v>55.462961333543369</v>
      </c>
      <c r="AP37" s="34">
        <v>55.407836369116957</v>
      </c>
      <c r="AQ37" s="34">
        <v>55.455270377510388</v>
      </c>
      <c r="AR37" s="34">
        <v>55.497467811550429</v>
      </c>
      <c r="AS37" s="34">
        <v>55.444767937935445</v>
      </c>
      <c r="AT37" s="34">
        <v>55.245349255708746</v>
      </c>
      <c r="AU37" s="34">
        <v>54.963500709536298</v>
      </c>
      <c r="AV37" s="34">
        <v>54.595506512612872</v>
      </c>
      <c r="AW37" s="34">
        <v>54.199309790768716</v>
      </c>
      <c r="AY37" s="7" t="s">
        <v>27</v>
      </c>
      <c r="AZ37" s="20"/>
      <c r="BA37" s="37"/>
      <c r="BB37" s="37"/>
      <c r="BC37" s="37"/>
      <c r="BD37" s="37"/>
      <c r="BE37" s="37"/>
      <c r="BF37" s="40"/>
      <c r="BG37" s="40"/>
      <c r="BH37" s="40"/>
      <c r="BI37" s="40"/>
      <c r="BJ37" s="40"/>
      <c r="BK37" s="40"/>
      <c r="BL37" s="40"/>
      <c r="BM37" s="40"/>
      <c r="BN37" s="40"/>
      <c r="BP37" s="7" t="s">
        <v>27</v>
      </c>
      <c r="BQ37" s="20"/>
      <c r="BR37" s="37"/>
      <c r="BS37" s="37"/>
      <c r="BT37" s="37"/>
      <c r="BU37" s="37"/>
      <c r="BV37" s="37"/>
      <c r="BW37" s="40"/>
      <c r="BX37" s="40"/>
      <c r="BY37" s="40"/>
      <c r="BZ37" s="40"/>
      <c r="CA37" s="40"/>
      <c r="CB37" s="40"/>
      <c r="CC37" s="40"/>
      <c r="CD37" s="40"/>
      <c r="CE37" s="40"/>
      <c r="CG37" s="44" t="s">
        <v>17</v>
      </c>
      <c r="CH37" s="42" t="s">
        <v>24</v>
      </c>
      <c r="CI37" s="45"/>
      <c r="CJ37" s="45"/>
      <c r="CK37" s="45"/>
      <c r="CL37" s="45"/>
      <c r="CM37" s="45"/>
      <c r="CN37" s="46">
        <v>19.08090735535664</v>
      </c>
      <c r="CO37" s="57">
        <v>20.188559257232853</v>
      </c>
      <c r="CP37" s="57">
        <v>20.96569408861501</v>
      </c>
      <c r="CQ37" s="57">
        <v>18.376702549516789</v>
      </c>
      <c r="CR37" s="57">
        <v>18.029596288433801</v>
      </c>
      <c r="CS37" s="57">
        <v>17.838423608331752</v>
      </c>
      <c r="CT37" s="57">
        <v>17.641290572514997</v>
      </c>
      <c r="CU37" s="57">
        <v>17.507112843901105</v>
      </c>
      <c r="CV37" s="57">
        <v>17.398284194329968</v>
      </c>
      <c r="CX37" s="44" t="s">
        <v>17</v>
      </c>
      <c r="CY37" s="42" t="s">
        <v>24</v>
      </c>
      <c r="CZ37" s="45"/>
      <c r="DA37" s="45"/>
      <c r="DB37" s="45"/>
      <c r="DC37" s="45"/>
      <c r="DD37" s="45"/>
      <c r="DE37" s="46">
        <v>19.08090735535664</v>
      </c>
      <c r="DF37" s="57">
        <v>20.188559257232853</v>
      </c>
      <c r="DG37" s="57">
        <v>20.96569408861501</v>
      </c>
      <c r="DH37" s="57">
        <v>18.397007332862465</v>
      </c>
      <c r="DI37" s="57">
        <v>17.854702966147336</v>
      </c>
      <c r="DJ37" s="57">
        <v>17.498828749904877</v>
      </c>
      <c r="DK37" s="57">
        <v>17.228151746184562</v>
      </c>
      <c r="DL37" s="57">
        <v>17.071012433005706</v>
      </c>
      <c r="DM37" s="57">
        <v>16.977584388047454</v>
      </c>
      <c r="DO37" s="44" t="s">
        <v>17</v>
      </c>
      <c r="DP37" s="42" t="s">
        <v>24</v>
      </c>
      <c r="DQ37" s="45"/>
      <c r="DR37" s="45"/>
      <c r="DS37" s="45"/>
      <c r="DT37" s="45"/>
      <c r="DU37" s="45"/>
      <c r="DV37" s="46">
        <v>19.08090735535664</v>
      </c>
      <c r="DW37" s="57">
        <v>20.188559257232853</v>
      </c>
      <c r="DX37" s="57">
        <v>20.96569408861501</v>
      </c>
      <c r="DY37" s="57">
        <v>18.541636723420744</v>
      </c>
      <c r="DZ37" s="57">
        <v>18.067242919351393</v>
      </c>
      <c r="EA37" s="57">
        <v>17.64665587206655</v>
      </c>
      <c r="EB37" s="57">
        <v>17.32204822647746</v>
      </c>
      <c r="EC37" s="57">
        <v>17.055760498780948</v>
      </c>
      <c r="ED37" s="57">
        <v>16.830634862586372</v>
      </c>
      <c r="EF37" s="44" t="s">
        <v>17</v>
      </c>
      <c r="EG37" s="42" t="s">
        <v>24</v>
      </c>
      <c r="EH37" s="45"/>
      <c r="EI37" s="45"/>
      <c r="EJ37" s="45"/>
      <c r="EK37" s="45"/>
      <c r="EL37" s="45"/>
      <c r="EM37" s="46">
        <v>19.08090735535664</v>
      </c>
      <c r="EN37" s="57">
        <v>20.188559257232853</v>
      </c>
      <c r="EO37" s="57">
        <v>20.96569408861501</v>
      </c>
      <c r="EP37" s="57">
        <v>18.537958148655587</v>
      </c>
      <c r="EQ37" s="57">
        <v>18.078004798204525</v>
      </c>
      <c r="ER37" s="57">
        <v>17.661123689904958</v>
      </c>
      <c r="ES37" s="57">
        <v>17.344561624272817</v>
      </c>
      <c r="ET37" s="57">
        <v>17.080485623498291</v>
      </c>
      <c r="EU37" s="57">
        <v>16.857382591760384</v>
      </c>
      <c r="EW37" s="44" t="s">
        <v>17</v>
      </c>
      <c r="EX37" s="42" t="s">
        <v>24</v>
      </c>
      <c r="EY37" s="45"/>
      <c r="EZ37" s="45"/>
      <c r="FA37" s="45"/>
      <c r="FB37" s="45"/>
      <c r="FC37" s="45"/>
      <c r="FD37" s="46">
        <v>19.08090735535664</v>
      </c>
      <c r="FE37" s="57">
        <v>20.188559257232853</v>
      </c>
      <c r="FF37" s="57">
        <v>20.96569408861501</v>
      </c>
      <c r="FG37" s="57">
        <v>18.449993861431803</v>
      </c>
      <c r="FH37" s="57">
        <v>17.880526969208372</v>
      </c>
      <c r="FI37" s="57">
        <v>17.521874298142077</v>
      </c>
      <c r="FJ37" s="57">
        <v>17.169467651216273</v>
      </c>
      <c r="FK37" s="57">
        <v>16.863126812669098</v>
      </c>
      <c r="FL37" s="57">
        <v>16.585151015106234</v>
      </c>
      <c r="FN37" s="44" t="s">
        <v>17</v>
      </c>
      <c r="FO37" s="42" t="s">
        <v>24</v>
      </c>
      <c r="FP37" s="45"/>
      <c r="FQ37" s="45"/>
      <c r="FR37" s="45"/>
      <c r="FS37" s="45"/>
      <c r="FT37" s="45"/>
      <c r="FU37" s="46">
        <v>19.08090735535664</v>
      </c>
      <c r="FV37" s="57">
        <v>20.188559257232853</v>
      </c>
      <c r="FW37" s="57">
        <v>20.96569408861501</v>
      </c>
      <c r="FX37" s="57">
        <v>18.449993861431803</v>
      </c>
      <c r="FY37" s="57">
        <v>17.880526969208372</v>
      </c>
      <c r="FZ37" s="57">
        <v>17.453176489986017</v>
      </c>
      <c r="GA37" s="57">
        <v>17.040140309621727</v>
      </c>
      <c r="GB37" s="57">
        <v>16.678768664492697</v>
      </c>
      <c r="GC37" s="57">
        <v>16.347742708703333</v>
      </c>
      <c r="GE37" s="44" t="s">
        <v>15</v>
      </c>
      <c r="GF37" s="42" t="s">
        <v>24</v>
      </c>
      <c r="GG37" s="45"/>
      <c r="GH37" s="45"/>
      <c r="GI37" s="45"/>
      <c r="GJ37" s="45"/>
      <c r="GK37" s="45"/>
      <c r="GL37" s="46">
        <v>32.566775484762509</v>
      </c>
      <c r="GM37" s="57">
        <v>32.166824015545266</v>
      </c>
      <c r="GN37" s="57">
        <v>32.287467540929192</v>
      </c>
      <c r="GO37" s="57">
        <v>32.420902745488576</v>
      </c>
      <c r="GP37" s="57">
        <v>33.126066668041858</v>
      </c>
      <c r="GQ37" s="57">
        <v>33.476160341200888</v>
      </c>
      <c r="GR37" s="57">
        <v>33.855470776999091</v>
      </c>
      <c r="GS37" s="57">
        <v>34.271050039166397</v>
      </c>
      <c r="GT37" s="57">
        <v>34.703557693983377</v>
      </c>
      <c r="GV37" s="44" t="s">
        <v>15</v>
      </c>
      <c r="GW37" s="42" t="s">
        <v>24</v>
      </c>
      <c r="GX37" s="45"/>
      <c r="GY37" s="45"/>
      <c r="GZ37" s="45"/>
      <c r="HA37" s="45"/>
      <c r="HB37" s="45"/>
      <c r="HC37" s="46">
        <v>32.566775484762509</v>
      </c>
      <c r="HD37" s="57">
        <v>32.166824015545266</v>
      </c>
      <c r="HE37" s="57">
        <v>32.277155245151882</v>
      </c>
      <c r="HF37" s="57">
        <v>32.332382401528157</v>
      </c>
      <c r="HG37" s="57">
        <v>32.60011983425985</v>
      </c>
      <c r="HH37" s="57">
        <v>32.968113711591506</v>
      </c>
      <c r="HI37" s="57">
        <v>33.382463115360999</v>
      </c>
      <c r="HJ37" s="57">
        <v>33.81564222394163</v>
      </c>
      <c r="HK37" s="57">
        <v>34.259113729814281</v>
      </c>
      <c r="HM37" s="44" t="s">
        <v>15</v>
      </c>
      <c r="HN37" s="42" t="s">
        <v>24</v>
      </c>
      <c r="HO37" s="45"/>
      <c r="HP37" s="45"/>
      <c r="HQ37" s="45"/>
      <c r="HR37" s="45"/>
      <c r="HS37" s="45"/>
      <c r="HT37" s="46">
        <v>32.566775484762509</v>
      </c>
      <c r="HU37" s="57">
        <v>32.166824015545266</v>
      </c>
      <c r="HV37" s="57">
        <v>32.277155245151882</v>
      </c>
      <c r="HW37" s="57">
        <v>32.332382401528157</v>
      </c>
      <c r="HX37" s="57">
        <v>32.61431205893787</v>
      </c>
      <c r="HY37" s="57">
        <v>32.973696973133073</v>
      </c>
      <c r="HZ37" s="57">
        <v>33.394451590647684</v>
      </c>
      <c r="IA37" s="57">
        <v>33.83099599007339</v>
      </c>
      <c r="IB37" s="57">
        <v>34.277943539507881</v>
      </c>
      <c r="ID37" s="44" t="s">
        <v>15</v>
      </c>
      <c r="IE37" s="42" t="s">
        <v>24</v>
      </c>
      <c r="IF37" s="45"/>
      <c r="IG37" s="45"/>
      <c r="IH37" s="45"/>
      <c r="II37" s="45"/>
      <c r="IJ37" s="45"/>
      <c r="IK37" s="46">
        <v>32.566775484762509</v>
      </c>
      <c r="IL37" s="57">
        <v>32.166824015545266</v>
      </c>
      <c r="IM37" s="57">
        <v>32.277155245151882</v>
      </c>
      <c r="IN37" s="57">
        <v>32.332382401528157</v>
      </c>
      <c r="IO37" s="57"/>
      <c r="IP37" s="57"/>
      <c r="IQ37" s="57"/>
      <c r="IR37" s="57"/>
      <c r="IS37" s="57"/>
      <c r="IT37" s="57"/>
      <c r="IV37" s="44" t="s">
        <v>15</v>
      </c>
      <c r="IW37" s="42" t="s">
        <v>24</v>
      </c>
      <c r="IX37" s="45"/>
      <c r="IY37" s="45"/>
      <c r="IZ37" s="45"/>
      <c r="JA37" s="45"/>
      <c r="JB37" s="45"/>
      <c r="JC37" s="46">
        <v>32.566775484762509</v>
      </c>
      <c r="JD37" s="57">
        <v>32.166824015545266</v>
      </c>
      <c r="JE37" s="57">
        <v>32.277155245151882</v>
      </c>
      <c r="JF37" s="57">
        <v>32.332382401528157</v>
      </c>
      <c r="JG37" s="57"/>
      <c r="JH37" s="57"/>
      <c r="JI37" s="57"/>
      <c r="JJ37" s="57"/>
      <c r="JK37" s="57"/>
      <c r="JL37" s="57"/>
      <c r="JN37" s="44" t="s">
        <v>15</v>
      </c>
      <c r="JO37" s="42" t="s">
        <v>24</v>
      </c>
      <c r="JP37" s="45"/>
      <c r="JQ37" s="45"/>
      <c r="JR37" s="45"/>
      <c r="JS37" s="45"/>
      <c r="JT37" s="45"/>
      <c r="JU37" s="46">
        <v>32.566775484762509</v>
      </c>
      <c r="JV37" s="57">
        <v>32.166824015545266</v>
      </c>
      <c r="JW37" s="57">
        <v>32.277155245151882</v>
      </c>
      <c r="JX37" s="57">
        <v>32.332382401528157</v>
      </c>
      <c r="JY37" s="57"/>
      <c r="JZ37" s="57"/>
      <c r="KA37" s="57"/>
      <c r="KB37" s="57"/>
      <c r="KC37" s="57"/>
      <c r="KD37" s="57"/>
      <c r="KF37" s="44" t="s">
        <v>15</v>
      </c>
      <c r="KG37" s="42" t="s">
        <v>24</v>
      </c>
      <c r="KH37" s="45"/>
      <c r="KI37" s="45"/>
      <c r="KJ37" s="45"/>
      <c r="KK37" s="45"/>
      <c r="KL37" s="45"/>
      <c r="KM37" s="46">
        <v>32.566775484762509</v>
      </c>
      <c r="KN37" s="57">
        <v>32.166824015545266</v>
      </c>
      <c r="KO37" s="57">
        <v>32.277155245151882</v>
      </c>
      <c r="KP37" s="57">
        <v>32.332382401528157</v>
      </c>
      <c r="KQ37" s="57"/>
      <c r="KR37" s="57"/>
      <c r="KS37" s="57"/>
      <c r="KT37" s="57"/>
      <c r="KU37" s="57"/>
      <c r="KV37" s="57"/>
      <c r="KX37" s="44" t="s">
        <v>15</v>
      </c>
      <c r="KY37" s="42" t="s">
        <v>24</v>
      </c>
      <c r="KZ37" s="45"/>
      <c r="LA37" s="45"/>
      <c r="LB37" s="45"/>
      <c r="LC37" s="45"/>
      <c r="LD37" s="45"/>
      <c r="LE37" s="46">
        <v>32.566775484762509</v>
      </c>
      <c r="LF37" s="57">
        <v>32.166824015545266</v>
      </c>
      <c r="LG37" s="57">
        <v>32.277155245151882</v>
      </c>
      <c r="LH37" s="57">
        <v>32.339202350191592</v>
      </c>
      <c r="LI37" s="57">
        <v>31.721849433395988</v>
      </c>
      <c r="LJ37" s="57">
        <v>32.044764146854511</v>
      </c>
      <c r="LK37" s="57">
        <v>32.40030995113959</v>
      </c>
      <c r="LL37" s="57">
        <v>32.854569368092932</v>
      </c>
      <c r="LM37" s="57">
        <v>33.338810098650697</v>
      </c>
      <c r="LN37" s="57">
        <v>33.841350502040882</v>
      </c>
      <c r="LP37" s="44" t="s">
        <v>15</v>
      </c>
      <c r="LQ37" s="42" t="s">
        <v>24</v>
      </c>
      <c r="LR37" s="45"/>
      <c r="LS37" s="45"/>
      <c r="LT37" s="45"/>
      <c r="LU37" s="45"/>
      <c r="LV37" s="45"/>
      <c r="LW37" s="46">
        <v>32.566775484762509</v>
      </c>
      <c r="LX37" s="57">
        <v>32.166824015545266</v>
      </c>
      <c r="LY37" s="57">
        <v>32.277155245151882</v>
      </c>
      <c r="LZ37" s="57">
        <v>32.339202350191592</v>
      </c>
      <c r="MA37" s="57">
        <v>30.837548642007345</v>
      </c>
      <c r="MB37" s="57">
        <v>31.634009026285568</v>
      </c>
      <c r="MC37" s="57">
        <v>32.335946317206563</v>
      </c>
      <c r="MD37" s="57">
        <v>32.760313093428174</v>
      </c>
      <c r="ME37" s="57">
        <v>33.26729974535661</v>
      </c>
      <c r="MF37" s="57">
        <v>33.7853820662746</v>
      </c>
      <c r="MH37" s="44" t="s">
        <v>15</v>
      </c>
      <c r="MI37" s="42" t="s">
        <v>24</v>
      </c>
      <c r="MJ37" s="45"/>
      <c r="MK37" s="45"/>
      <c r="ML37" s="45"/>
      <c r="MM37" s="45"/>
      <c r="MN37" s="45"/>
      <c r="MO37" s="46">
        <v>32.566775484762509</v>
      </c>
      <c r="MP37" s="57">
        <v>32.166824015545266</v>
      </c>
      <c r="MQ37" s="57">
        <v>32.277155245151882</v>
      </c>
      <c r="MR37" s="57">
        <v>32.339202350191592</v>
      </c>
      <c r="MS37" s="57">
        <v>31.726804339543136</v>
      </c>
      <c r="MT37" s="57">
        <v>32.306637385465244</v>
      </c>
      <c r="MU37" s="57">
        <v>32.561553074187913</v>
      </c>
      <c r="MV37" s="57">
        <v>32.948160851637354</v>
      </c>
      <c r="MW37" s="57">
        <v>33.401406213304206</v>
      </c>
      <c r="MX37" s="57">
        <v>33.854150885589782</v>
      </c>
      <c r="MZ37" s="44" t="s">
        <v>15</v>
      </c>
      <c r="NA37" s="42" t="s">
        <v>24</v>
      </c>
      <c r="NB37" s="45"/>
      <c r="NC37" s="45"/>
      <c r="ND37" s="45"/>
      <c r="NE37" s="45"/>
      <c r="NF37" s="45"/>
      <c r="NG37" s="46">
        <v>32.566775484762509</v>
      </c>
      <c r="NH37" s="57">
        <v>32.166824015545266</v>
      </c>
      <c r="NI37" s="57">
        <v>32.277155245151882</v>
      </c>
      <c r="NJ37" s="57">
        <v>32.339202350191592</v>
      </c>
      <c r="NK37" s="57">
        <v>31.726804339543136</v>
      </c>
      <c r="NL37" s="57">
        <v>33.010231465526921</v>
      </c>
      <c r="NM37" s="57">
        <v>33.083862423672613</v>
      </c>
      <c r="NN37" s="57">
        <v>33.329242981094261</v>
      </c>
      <c r="NO37" s="57">
        <v>33.758652306309159</v>
      </c>
      <c r="NP37" s="57">
        <v>34.151552765501641</v>
      </c>
      <c r="NR37" s="44" t="s">
        <v>15</v>
      </c>
      <c r="NS37" s="42" t="s">
        <v>24</v>
      </c>
      <c r="NT37" s="45"/>
      <c r="NU37" s="45"/>
      <c r="NV37" s="45"/>
      <c r="NW37" s="45"/>
      <c r="NX37" s="45"/>
      <c r="NY37" s="46">
        <v>32.566775484762509</v>
      </c>
      <c r="NZ37" s="57">
        <v>32.166824015545266</v>
      </c>
      <c r="OA37" s="57">
        <v>32.277155245151882</v>
      </c>
      <c r="OB37" s="57">
        <v>32.339202350191592</v>
      </c>
      <c r="OC37" s="57">
        <v>31.726804339543136</v>
      </c>
      <c r="OD37" s="57">
        <v>33.010231465526921</v>
      </c>
      <c r="OE37" s="57">
        <v>33.281174921338071</v>
      </c>
      <c r="OF37" s="57">
        <v>33.615569919936718</v>
      </c>
      <c r="OG37" s="57">
        <v>33.995603422229493</v>
      </c>
      <c r="OH37" s="57">
        <v>34.388791109674862</v>
      </c>
      <c r="OJ37" s="44" t="s">
        <v>15</v>
      </c>
      <c r="OK37" s="42" t="s">
        <v>24</v>
      </c>
      <c r="OL37" s="45"/>
      <c r="OM37" s="45"/>
      <c r="ON37" s="45"/>
      <c r="OO37" s="45"/>
      <c r="OP37" s="45"/>
      <c r="OQ37" s="46">
        <v>32.566775484762509</v>
      </c>
      <c r="OR37" s="57">
        <v>32.166824015545266</v>
      </c>
      <c r="OS37" s="57">
        <v>32.277155245151882</v>
      </c>
      <c r="OT37" s="57">
        <v>32.339202350191592</v>
      </c>
      <c r="OU37" s="57">
        <v>31.726804339543136</v>
      </c>
      <c r="OV37" s="57">
        <v>33.010231465526921</v>
      </c>
      <c r="OW37" s="57">
        <v>33.496212817820457</v>
      </c>
      <c r="OX37" s="57">
        <v>33.532557006998459</v>
      </c>
      <c r="OY37" s="57">
        <v>34.126669102607075</v>
      </c>
      <c r="OZ37" s="57">
        <v>34.47603024249397</v>
      </c>
      <c r="PB37" s="44" t="s">
        <v>15</v>
      </c>
      <c r="PC37" s="42" t="s">
        <v>24</v>
      </c>
      <c r="PD37" s="45"/>
      <c r="PE37" s="45"/>
      <c r="PF37" s="45"/>
      <c r="PG37" s="45"/>
      <c r="PH37" s="45"/>
      <c r="PI37" s="46">
        <v>32.566775484762509</v>
      </c>
      <c r="PJ37" s="57">
        <v>32.166824015545266</v>
      </c>
      <c r="PK37" s="57">
        <v>32.277155245151882</v>
      </c>
      <c r="PL37" s="57">
        <v>32.339202350191592</v>
      </c>
      <c r="PM37" s="57">
        <v>31.726804339543136</v>
      </c>
      <c r="PN37" s="57">
        <v>33.010231465526921</v>
      </c>
      <c r="PO37" s="57"/>
      <c r="PP37" s="57"/>
      <c r="PQ37" s="57"/>
      <c r="PR37" s="57"/>
      <c r="PT37" s="160" t="s">
        <v>15</v>
      </c>
      <c r="PU37" s="161" t="s">
        <v>24</v>
      </c>
      <c r="PV37" s="166"/>
      <c r="PW37" s="166"/>
      <c r="PX37" s="166"/>
      <c r="PY37" s="166"/>
      <c r="PZ37" s="166"/>
      <c r="QA37" s="163">
        <v>32.566775484762509</v>
      </c>
      <c r="QB37" s="164">
        <v>32.166824015545266</v>
      </c>
      <c r="QC37" s="164">
        <v>32.277155245151882</v>
      </c>
      <c r="QD37" s="164">
        <v>32.332379332962887</v>
      </c>
      <c r="QE37" s="164">
        <v>31.70433471258335</v>
      </c>
      <c r="QF37" s="164">
        <v>30.90714177081902</v>
      </c>
      <c r="QG37" s="164">
        <v>33.404187625601637</v>
      </c>
      <c r="QH37" s="164">
        <v>33.706603643338006</v>
      </c>
      <c r="QI37" s="164">
        <v>33.99667221482126</v>
      </c>
      <c r="QJ37" s="164">
        <v>34.184263889611501</v>
      </c>
      <c r="QL37" s="44" t="s">
        <v>15</v>
      </c>
      <c r="QM37" s="42" t="s">
        <v>24</v>
      </c>
      <c r="QN37" s="45"/>
      <c r="QO37" s="45"/>
      <c r="QP37" s="45"/>
      <c r="QQ37" s="45"/>
      <c r="QR37" s="45"/>
      <c r="QS37" s="46">
        <v>32.566775484762509</v>
      </c>
      <c r="QT37" s="57">
        <v>32.166824015545266</v>
      </c>
      <c r="QU37" s="57">
        <v>32.277155245151882</v>
      </c>
      <c r="QV37" s="57">
        <v>32.347134524488894</v>
      </c>
      <c r="QW37" s="57">
        <v>31.733429458947793</v>
      </c>
      <c r="QX37" s="57">
        <v>30.985328451875908</v>
      </c>
      <c r="QY37" s="57">
        <v>31.867100350491555</v>
      </c>
      <c r="QZ37" s="57">
        <v>32.212587409687337</v>
      </c>
      <c r="RA37" s="57">
        <v>32.515037302984744</v>
      </c>
      <c r="RB37" s="57">
        <v>32.700158163102458</v>
      </c>
      <c r="RD37" s="44" t="s">
        <v>15</v>
      </c>
      <c r="RE37" s="42" t="s">
        <v>24</v>
      </c>
      <c r="RF37" s="45"/>
      <c r="RG37" s="45"/>
      <c r="RH37" s="45"/>
      <c r="RI37" s="45"/>
      <c r="RJ37" s="45"/>
      <c r="RK37" s="46">
        <v>32.566775484762509</v>
      </c>
      <c r="RL37" s="57">
        <v>32.166824015545266</v>
      </c>
      <c r="RM37" s="57">
        <v>32.277155245151882</v>
      </c>
      <c r="RN37" s="57">
        <v>32.339202350191592</v>
      </c>
      <c r="RO37" s="57">
        <v>31.726804339543136</v>
      </c>
      <c r="RP37" s="57">
        <v>32.104987347415282</v>
      </c>
      <c r="RQ37" s="57">
        <v>33.270163754868001</v>
      </c>
      <c r="RR37" s="57">
        <v>33.708893473264204</v>
      </c>
      <c r="RS37" s="57">
        <v>34.205380377307947</v>
      </c>
      <c r="RT37" s="57">
        <v>34.536875869914077</v>
      </c>
      <c r="RV37" s="44" t="s">
        <v>15</v>
      </c>
      <c r="RW37" s="42" t="s">
        <v>24</v>
      </c>
      <c r="RX37" s="45"/>
      <c r="RY37" s="45"/>
      <c r="RZ37" s="45"/>
      <c r="SA37" s="45"/>
      <c r="SB37" s="45"/>
      <c r="SC37" s="46">
        <v>32.566775484762509</v>
      </c>
      <c r="SD37" s="57">
        <v>32.166824015545266</v>
      </c>
      <c r="SE37" s="57">
        <v>32.277155245151882</v>
      </c>
      <c r="SF37" s="57">
        <v>32.339202350191592</v>
      </c>
      <c r="SG37" s="57">
        <v>31.726804339543136</v>
      </c>
      <c r="SH37" s="57">
        <v>32.104987347415282</v>
      </c>
      <c r="SI37" s="57">
        <v>33.263833903891474</v>
      </c>
      <c r="SJ37" s="57">
        <v>33.698963209729037</v>
      </c>
      <c r="SK37" s="57">
        <v>34.191423834325931</v>
      </c>
      <c r="SL37" s="57">
        <v>34.517205550637073</v>
      </c>
      <c r="SN37" s="44" t="s">
        <v>15</v>
      </c>
      <c r="SO37" s="42" t="s">
        <v>24</v>
      </c>
      <c r="SP37" s="45"/>
      <c r="SQ37" s="45"/>
      <c r="SR37" s="45"/>
      <c r="SS37" s="45"/>
      <c r="ST37" s="45"/>
      <c r="SU37" s="46">
        <v>32.566775484762509</v>
      </c>
      <c r="SV37" s="57">
        <v>32.166824015545266</v>
      </c>
      <c r="SW37" s="57">
        <v>32.277155245151882</v>
      </c>
      <c r="SX37" s="57">
        <v>32.347134524488894</v>
      </c>
      <c r="SY37" s="57">
        <v>31.733429458947793</v>
      </c>
      <c r="SZ37" s="57">
        <v>30.675294243431779</v>
      </c>
      <c r="TA37" s="57">
        <v>31.647191057250801</v>
      </c>
      <c r="TB37" s="57">
        <v>31.998004501861416</v>
      </c>
      <c r="TC37" s="57">
        <v>32.211405289889228</v>
      </c>
      <c r="TD37" s="57">
        <v>32.366734006152548</v>
      </c>
      <c r="TF37" s="44" t="s">
        <v>15</v>
      </c>
      <c r="TG37" s="42" t="s">
        <v>24</v>
      </c>
      <c r="TH37" s="45"/>
      <c r="TI37" s="45"/>
      <c r="TJ37" s="45"/>
      <c r="TK37" s="45"/>
      <c r="TL37" s="45"/>
      <c r="TM37" s="46">
        <v>32.566775484762509</v>
      </c>
      <c r="TN37" s="57">
        <v>32.166824015545266</v>
      </c>
      <c r="TO37" s="57">
        <v>32.277155245151882</v>
      </c>
      <c r="TP37" s="57">
        <v>32.347134524488894</v>
      </c>
      <c r="TQ37" s="57">
        <v>31.733429458947793</v>
      </c>
      <c r="TR37" s="57">
        <v>31.495413325233923</v>
      </c>
      <c r="TS37" s="57">
        <v>32.30275393599635</v>
      </c>
      <c r="TT37" s="57">
        <v>32.584926098841791</v>
      </c>
      <c r="TU37" s="57">
        <v>32.723390061881368</v>
      </c>
      <c r="TV37" s="57">
        <v>32.886926691345934</v>
      </c>
      <c r="TX37" s="44" t="s">
        <v>15</v>
      </c>
      <c r="TY37" s="42" t="s">
        <v>24</v>
      </c>
      <c r="TZ37" s="45"/>
      <c r="UA37" s="45"/>
      <c r="UB37" s="45"/>
      <c r="UC37" s="45"/>
      <c r="UD37" s="45"/>
      <c r="UE37" s="46">
        <v>32.566775484762509</v>
      </c>
      <c r="UF37" s="57">
        <v>32.166824015545266</v>
      </c>
      <c r="UG37" s="57">
        <v>32.277155245151882</v>
      </c>
      <c r="UH37" s="57">
        <v>32.347134524488894</v>
      </c>
      <c r="UI37" s="57">
        <v>31.733429458947793</v>
      </c>
      <c r="UJ37" s="57">
        <v>30.873493395578876</v>
      </c>
      <c r="UK37" s="57">
        <v>31.176459994669788</v>
      </c>
      <c r="UL37" s="57">
        <v>30.844589253923949</v>
      </c>
      <c r="UM37" s="57">
        <v>31.024618498620683</v>
      </c>
      <c r="UN37" s="57">
        <v>31.219564416074586</v>
      </c>
      <c r="UO37" s="57">
        <v>31.459053938557314</v>
      </c>
      <c r="UQ37" s="44" t="s">
        <v>15</v>
      </c>
      <c r="UR37" s="42" t="s">
        <v>24</v>
      </c>
      <c r="US37" s="45"/>
      <c r="UT37" s="45"/>
      <c r="UU37" s="45"/>
      <c r="UV37" s="45"/>
      <c r="UW37" s="45"/>
      <c r="UX37" s="46">
        <v>32.566775484762509</v>
      </c>
      <c r="UY37" s="57">
        <v>32.166824015545266</v>
      </c>
      <c r="UZ37" s="57">
        <v>32.277155245151882</v>
      </c>
      <c r="VA37" s="57">
        <v>32.347134524488894</v>
      </c>
      <c r="VB37" s="57">
        <v>31.733429458947793</v>
      </c>
      <c r="VC37" s="57">
        <v>30.873493395578876</v>
      </c>
      <c r="VD37" s="57">
        <v>31.078128561304691</v>
      </c>
      <c r="VE37" s="57">
        <v>30.910596855818323</v>
      </c>
      <c r="VF37" s="57">
        <v>31.094305570081527</v>
      </c>
      <c r="VG37" s="57">
        <v>31.247088563316328</v>
      </c>
      <c r="VH37" s="57">
        <v>31.489575480387572</v>
      </c>
      <c r="VJ37" s="205" t="s">
        <v>15</v>
      </c>
      <c r="VK37" s="206" t="s">
        <v>24</v>
      </c>
      <c r="VL37" s="45"/>
      <c r="VM37" s="45"/>
      <c r="VN37" s="45"/>
      <c r="VO37" s="45"/>
      <c r="VP37" s="45"/>
      <c r="VQ37" s="46">
        <v>32.566775484762509</v>
      </c>
      <c r="VR37" s="57">
        <v>32.166824015545266</v>
      </c>
      <c r="VS37" s="57">
        <v>32.277155245151882</v>
      </c>
      <c r="VT37" s="57">
        <v>32.347134524488894</v>
      </c>
      <c r="VU37" s="57">
        <v>31.733429458947793</v>
      </c>
      <c r="VV37" s="57">
        <v>30.873493395578876</v>
      </c>
      <c r="VW37" s="57">
        <v>31.078128561304691</v>
      </c>
      <c r="VX37" s="57">
        <v>30.910596855818323</v>
      </c>
      <c r="VY37" s="57">
        <v>31.094305570081527</v>
      </c>
      <c r="VZ37" s="57">
        <v>31.247088563316328</v>
      </c>
      <c r="WA37" s="57">
        <v>31.489575480387572</v>
      </c>
      <c r="WC37" s="205" t="s">
        <v>15</v>
      </c>
      <c r="WD37" s="206" t="s">
        <v>24</v>
      </c>
      <c r="WE37" s="45"/>
      <c r="WF37" s="45"/>
      <c r="WG37" s="45"/>
      <c r="WH37" s="45"/>
      <c r="WI37" s="45"/>
      <c r="WJ37" s="46">
        <v>32.566775484762509</v>
      </c>
      <c r="WK37" s="57">
        <v>32.166824015545266</v>
      </c>
      <c r="WL37" s="57">
        <v>32.277155245151882</v>
      </c>
      <c r="WM37" s="57">
        <v>32.347134524488894</v>
      </c>
      <c r="WN37" s="57">
        <v>31.733429458947793</v>
      </c>
      <c r="WO37" s="57">
        <v>30.873493395578876</v>
      </c>
      <c r="WP37" s="57">
        <v>31.078128561304691</v>
      </c>
      <c r="WQ37" s="57">
        <v>30.910596855818323</v>
      </c>
      <c r="WR37" s="57">
        <v>31.094305570081527</v>
      </c>
      <c r="WS37" s="57">
        <v>31.247088563316328</v>
      </c>
      <c r="WT37" s="57">
        <v>31.489575480387572</v>
      </c>
      <c r="WU37" s="224"/>
      <c r="XB37" s="205" t="s">
        <v>15</v>
      </c>
      <c r="XC37" s="206" t="s">
        <v>24</v>
      </c>
      <c r="XD37" s="45"/>
      <c r="XE37" s="45"/>
      <c r="XF37" s="45"/>
      <c r="XG37" s="45"/>
      <c r="XH37" s="45"/>
      <c r="XI37" s="46">
        <v>32.566775484762509</v>
      </c>
      <c r="XJ37" s="57">
        <v>32.166824015545266</v>
      </c>
      <c r="XK37" s="57">
        <v>32.277155245151882</v>
      </c>
      <c r="XL37" s="57">
        <v>32.347134524488894</v>
      </c>
      <c r="XM37" s="57">
        <v>31.733429458947793</v>
      </c>
      <c r="XN37" s="57">
        <v>30.873493395578876</v>
      </c>
      <c r="XO37" s="57">
        <v>31.078128561304691</v>
      </c>
      <c r="XP37" s="57">
        <v>30.910596855818323</v>
      </c>
      <c r="XQ37" s="57">
        <v>31.094305570081527</v>
      </c>
      <c r="XR37" s="57">
        <v>31.247088563316328</v>
      </c>
      <c r="XS37" s="57">
        <v>31.489575480387572</v>
      </c>
      <c r="XU37" s="205" t="s">
        <v>15</v>
      </c>
      <c r="XV37" s="206" t="s">
        <v>24</v>
      </c>
      <c r="XW37" s="45"/>
      <c r="XX37" s="45"/>
      <c r="XY37" s="45"/>
      <c r="XZ37" s="45"/>
      <c r="YA37" s="45"/>
      <c r="YB37" s="46">
        <v>32.566775484762509</v>
      </c>
      <c r="YC37" s="57">
        <v>32.166824015545266</v>
      </c>
      <c r="YD37" s="57">
        <v>32.277155245151882</v>
      </c>
      <c r="YE37" s="57">
        <v>32.347134524488894</v>
      </c>
      <c r="YF37" s="57">
        <v>31.733429458947793</v>
      </c>
      <c r="YG37" s="57">
        <v>30.873493395578876</v>
      </c>
      <c r="YH37" s="57">
        <v>31.078128561304691</v>
      </c>
      <c r="YI37" s="57">
        <v>30.910596855818323</v>
      </c>
      <c r="YJ37" s="57">
        <v>31.094305570081527</v>
      </c>
      <c r="YK37" s="57">
        <v>31.247088563316328</v>
      </c>
      <c r="YL37" s="57">
        <v>31.489575480387572</v>
      </c>
      <c r="YN37" s="205" t="s">
        <v>15</v>
      </c>
      <c r="YO37" s="206" t="s">
        <v>24</v>
      </c>
      <c r="YP37" s="45"/>
      <c r="YQ37" s="45"/>
      <c r="YR37" s="45"/>
      <c r="YS37" s="45"/>
      <c r="YT37" s="45"/>
      <c r="YU37" s="46">
        <v>32.566775484762509</v>
      </c>
      <c r="YV37" s="57">
        <v>32.166824015545266</v>
      </c>
      <c r="YW37" s="57">
        <v>32.277155245151882</v>
      </c>
      <c r="YX37" s="57">
        <v>32.347134524488894</v>
      </c>
      <c r="YY37" s="57">
        <v>31.733429458947793</v>
      </c>
      <c r="YZ37" s="57">
        <v>30.873493395578876</v>
      </c>
      <c r="ZA37" s="57">
        <v>31.078128561304691</v>
      </c>
      <c r="ZB37" s="57">
        <v>30.910596855818323</v>
      </c>
      <c r="ZC37" s="57">
        <v>31.094305570081527</v>
      </c>
      <c r="ZD37" s="57">
        <v>31.247088563316328</v>
      </c>
      <c r="ZE37" s="57">
        <v>31.489575480387572</v>
      </c>
      <c r="ZK37" s="205" t="s">
        <v>15</v>
      </c>
      <c r="ZL37" s="206" t="s">
        <v>24</v>
      </c>
      <c r="ZM37" s="45"/>
      <c r="ZN37" s="45"/>
      <c r="ZO37" s="45"/>
      <c r="ZP37" s="45"/>
      <c r="ZQ37" s="45"/>
      <c r="ZR37" s="46">
        <v>32.566775484762509</v>
      </c>
      <c r="ZS37" s="57">
        <v>32.166824015545266</v>
      </c>
      <c r="ZT37" s="57">
        <v>32.277155245151882</v>
      </c>
      <c r="ZU37" s="57">
        <v>32.347134524488894</v>
      </c>
      <c r="ZV37" s="57">
        <v>31.733429458947793</v>
      </c>
      <c r="ZW37" s="57">
        <v>30.873493395578876</v>
      </c>
      <c r="ZX37" s="57">
        <v>31.078128561304691</v>
      </c>
      <c r="ZY37" s="57">
        <v>30.910596855818323</v>
      </c>
      <c r="ZZ37" s="57">
        <v>31.094305570081527</v>
      </c>
      <c r="AAA37" s="57">
        <v>31.247088563316328</v>
      </c>
      <c r="AAB37" s="57">
        <v>31.489575480387572</v>
      </c>
      <c r="AAJ37" s="205" t="s">
        <v>15</v>
      </c>
      <c r="AAK37" s="206" t="s">
        <v>24</v>
      </c>
      <c r="AAL37" s="45"/>
      <c r="AAM37" s="45"/>
      <c r="AAN37" s="45"/>
      <c r="AAO37" s="45"/>
      <c r="AAP37" s="45"/>
      <c r="AAQ37" s="46">
        <v>32.566775484762509</v>
      </c>
      <c r="AAR37" s="57">
        <v>32.166824015545266</v>
      </c>
      <c r="AAS37" s="57">
        <v>32.277155245151882</v>
      </c>
      <c r="AAT37" s="57">
        <v>32.347134524488894</v>
      </c>
      <c r="AAU37" s="57">
        <v>31.733429458947793</v>
      </c>
      <c r="AAV37" s="57">
        <v>30.873493395578876</v>
      </c>
      <c r="AAW37" s="57">
        <v>31.078128561304691</v>
      </c>
      <c r="AAX37" s="57">
        <v>30.910596855818323</v>
      </c>
      <c r="AAY37" s="57">
        <v>31.094305570081527</v>
      </c>
      <c r="AAZ37" s="57">
        <v>31.247088563316328</v>
      </c>
      <c r="ABA37" s="57">
        <v>31.489575480387572</v>
      </c>
      <c r="ABN37" s="205" t="s">
        <v>15</v>
      </c>
      <c r="ABO37" s="206" t="s">
        <v>24</v>
      </c>
      <c r="ABP37" s="45"/>
      <c r="ABQ37" s="45"/>
      <c r="ABR37" s="45"/>
      <c r="ABS37" s="45"/>
      <c r="ABT37" s="45"/>
      <c r="ABU37" s="46">
        <v>32.566775484762509</v>
      </c>
      <c r="ABV37" s="57">
        <v>32.166824015545266</v>
      </c>
      <c r="ABW37" s="57">
        <v>32.277155245151882</v>
      </c>
      <c r="ABX37" s="57">
        <v>32.347134524488894</v>
      </c>
      <c r="ABY37" s="57">
        <v>31.733429458947793</v>
      </c>
      <c r="ABZ37" s="57">
        <v>30.873493395578876</v>
      </c>
      <c r="ACA37" s="57">
        <v>31.078128561304691</v>
      </c>
      <c r="ACB37" s="57">
        <v>30.910596855818323</v>
      </c>
      <c r="ACC37" s="57">
        <v>31.094305570081527</v>
      </c>
      <c r="ACD37" s="57">
        <v>31.247088563316328</v>
      </c>
      <c r="ACE37" s="57">
        <v>31.489575480387572</v>
      </c>
      <c r="ACG37" s="205" t="s">
        <v>15</v>
      </c>
      <c r="ACH37" s="206" t="s">
        <v>24</v>
      </c>
      <c r="ACI37" s="45"/>
      <c r="ACJ37" s="45"/>
      <c r="ACK37" s="45"/>
      <c r="ACL37" s="45"/>
      <c r="ACM37" s="45"/>
      <c r="ACN37" s="46">
        <v>32.566775484762509</v>
      </c>
      <c r="ACO37" s="57">
        <v>32.166824015545266</v>
      </c>
      <c r="ACP37" s="57">
        <v>32.277155245151882</v>
      </c>
      <c r="ACQ37" s="57">
        <v>32.347134524488894</v>
      </c>
      <c r="ACR37" s="57">
        <v>31.733429458947793</v>
      </c>
      <c r="ACS37" s="57">
        <v>30.873493395578876</v>
      </c>
      <c r="ACT37" s="57">
        <v>31.078128561304691</v>
      </c>
      <c r="ACU37" s="57">
        <v>30.910596855818323</v>
      </c>
      <c r="ACV37" s="57">
        <v>31.094305570081527</v>
      </c>
      <c r="ACW37" s="57">
        <v>31.247088563316328</v>
      </c>
      <c r="ACX37" s="57">
        <v>31.489575480387572</v>
      </c>
    </row>
    <row r="38" spans="1:778" x14ac:dyDescent="0.3">
      <c r="A38" s="27" t="s">
        <v>14</v>
      </c>
      <c r="B38" s="32" t="s">
        <v>24</v>
      </c>
      <c r="C38" s="29"/>
      <c r="D38" s="29"/>
      <c r="E38" s="29"/>
      <c r="F38" s="29"/>
      <c r="G38" s="29"/>
      <c r="H38" s="30">
        <v>8.2083717709487747</v>
      </c>
      <c r="I38" s="30">
        <v>7.9788193916219381</v>
      </c>
      <c r="J38" s="30">
        <v>7.8391601680585179</v>
      </c>
      <c r="K38" s="30">
        <v>7.7223006361092459</v>
      </c>
      <c r="L38" s="30">
        <v>7.6062959410240936</v>
      </c>
      <c r="M38" s="30">
        <v>7.4697719619942218</v>
      </c>
      <c r="N38" s="30">
        <v>7.3166276076229444</v>
      </c>
      <c r="O38" s="30">
        <v>7.1531469051696632</v>
      </c>
      <c r="Q38" s="27" t="s">
        <v>14</v>
      </c>
      <c r="R38" s="32" t="s">
        <v>24</v>
      </c>
      <c r="S38" s="29"/>
      <c r="T38" s="29"/>
      <c r="U38" s="29"/>
      <c r="V38" s="29"/>
      <c r="W38" s="29"/>
      <c r="X38" s="30">
        <v>8.2083717709487747</v>
      </c>
      <c r="Y38" s="30">
        <v>7.9781935939151127</v>
      </c>
      <c r="Z38" s="30">
        <v>7.837190656191857</v>
      </c>
      <c r="AA38" s="30">
        <v>7.7187224844868147</v>
      </c>
      <c r="AB38" s="30">
        <v>7.6058478037716899</v>
      </c>
      <c r="AC38" s="30">
        <v>7.4661456191540312</v>
      </c>
      <c r="AD38" s="30">
        <v>7.3116006389465902</v>
      </c>
      <c r="AE38" s="30">
        <v>7.1419323286757788</v>
      </c>
      <c r="AF38" s="30">
        <v>6.9493802315791271</v>
      </c>
      <c r="AH38" s="27" t="s">
        <v>14</v>
      </c>
      <c r="AI38" s="32" t="s">
        <v>24</v>
      </c>
      <c r="AJ38" s="29"/>
      <c r="AK38" s="29"/>
      <c r="AL38" s="29"/>
      <c r="AM38" s="29"/>
      <c r="AN38" s="29"/>
      <c r="AO38" s="30">
        <v>8.2083717709487747</v>
      </c>
      <c r="AP38" s="30">
        <v>7.9788204004337073</v>
      </c>
      <c r="AQ38" s="30">
        <v>7.7959144702562186</v>
      </c>
      <c r="AR38" s="30">
        <v>7.6706302639863484</v>
      </c>
      <c r="AS38" s="30">
        <v>7.5410109571027988</v>
      </c>
      <c r="AT38" s="30">
        <v>7.3875627074706225</v>
      </c>
      <c r="AU38" s="30">
        <v>7.2165565181288072</v>
      </c>
      <c r="AV38" s="30">
        <v>7.0307679046633247</v>
      </c>
      <c r="AW38" s="30">
        <v>6.8319871293120009</v>
      </c>
      <c r="AY38" s="31" t="s">
        <v>13</v>
      </c>
      <c r="AZ38" s="32" t="s">
        <v>24</v>
      </c>
      <c r="BA38" s="29">
        <v>7.2255217849877829</v>
      </c>
      <c r="BB38" s="29">
        <v>8.1077040033984034</v>
      </c>
      <c r="BC38" s="29">
        <v>7.6337854354920509</v>
      </c>
      <c r="BD38" s="29">
        <v>-2.4150471936708819</v>
      </c>
      <c r="BE38" s="29">
        <v>3.1810906197748214</v>
      </c>
      <c r="BF38" s="34">
        <v>55.462961333543369</v>
      </c>
      <c r="BG38" s="34">
        <v>55.407836369116957</v>
      </c>
      <c r="BH38" s="34">
        <v>55.434188291717724</v>
      </c>
      <c r="BI38" s="34">
        <v>55.477683504529921</v>
      </c>
      <c r="BJ38" s="34">
        <v>55.450016787300996</v>
      </c>
      <c r="BK38" s="34">
        <v>55.355255973230314</v>
      </c>
      <c r="BL38" s="34">
        <v>55.208281107844172</v>
      </c>
      <c r="BM38" s="34">
        <v>55.025211364831939</v>
      </c>
      <c r="BN38" s="34">
        <v>54.832397419709267</v>
      </c>
      <c r="BP38" s="31" t="s">
        <v>13</v>
      </c>
      <c r="BQ38" s="32" t="s">
        <v>24</v>
      </c>
      <c r="BR38" s="29"/>
      <c r="BS38" s="29"/>
      <c r="BT38" s="29"/>
      <c r="BU38" s="29"/>
      <c r="BV38" s="29"/>
      <c r="BW38" s="34">
        <v>55.462961333543369</v>
      </c>
      <c r="BX38" s="34">
        <v>55.407836369116957</v>
      </c>
      <c r="BY38" s="34">
        <v>55.385688962556259</v>
      </c>
      <c r="BZ38" s="34">
        <v>55.454163146976775</v>
      </c>
      <c r="CA38" s="34">
        <v>55.401466434801904</v>
      </c>
      <c r="CB38" s="34">
        <v>55.296257868957532</v>
      </c>
      <c r="CC38" s="34">
        <v>55.139010109187971</v>
      </c>
      <c r="CD38" s="34">
        <v>54.95097945052656</v>
      </c>
      <c r="CE38" s="34">
        <v>54.784482939544411</v>
      </c>
      <c r="CG38" s="44" t="s">
        <v>18</v>
      </c>
      <c r="CH38" s="42" t="s">
        <v>24</v>
      </c>
      <c r="CI38" s="47"/>
      <c r="CJ38" s="47"/>
      <c r="CK38" s="47"/>
      <c r="CL38" s="47"/>
      <c r="CM38" s="47"/>
      <c r="CN38" s="48">
        <v>18.305896862670732</v>
      </c>
      <c r="CO38" s="58">
        <v>19.174186233024219</v>
      </c>
      <c r="CP38" s="58">
        <v>22.055970030402854</v>
      </c>
      <c r="CQ38" s="58">
        <v>19.793890601303481</v>
      </c>
      <c r="CR38" s="58">
        <v>18.982952042525042</v>
      </c>
      <c r="CS38" s="58">
        <v>18.470234521447846</v>
      </c>
      <c r="CT38" s="58">
        <v>18.076542471745146</v>
      </c>
      <c r="CU38" s="58">
        <v>17.765898436083479</v>
      </c>
      <c r="CV38" s="58">
        <v>17.495476125267341</v>
      </c>
      <c r="CX38" s="44" t="s">
        <v>18</v>
      </c>
      <c r="CY38" s="42" t="s">
        <v>24</v>
      </c>
      <c r="CZ38" s="47"/>
      <c r="DA38" s="47"/>
      <c r="DB38" s="47"/>
      <c r="DC38" s="47"/>
      <c r="DD38" s="47"/>
      <c r="DE38" s="48">
        <v>18.305896862670732</v>
      </c>
      <c r="DF38" s="58">
        <v>19.174186233024219</v>
      </c>
      <c r="DG38" s="58">
        <v>22.055970030402854</v>
      </c>
      <c r="DH38" s="58">
        <v>19.597138943461776</v>
      </c>
      <c r="DI38" s="58">
        <v>18.723660180986286</v>
      </c>
      <c r="DJ38" s="58">
        <v>18.204383804156468</v>
      </c>
      <c r="DK38" s="58">
        <v>17.808300465988669</v>
      </c>
      <c r="DL38" s="58">
        <v>17.508577706974968</v>
      </c>
      <c r="DM38" s="58">
        <v>17.27876964800938</v>
      </c>
      <c r="DO38" s="44" t="s">
        <v>18</v>
      </c>
      <c r="DP38" s="42" t="s">
        <v>24</v>
      </c>
      <c r="DQ38" s="47"/>
      <c r="DR38" s="47"/>
      <c r="DS38" s="47"/>
      <c r="DT38" s="47"/>
      <c r="DU38" s="47"/>
      <c r="DV38" s="48">
        <v>18.305896862670732</v>
      </c>
      <c r="DW38" s="58">
        <v>19.174186233024219</v>
      </c>
      <c r="DX38" s="58">
        <v>22.055970030402854</v>
      </c>
      <c r="DY38" s="58">
        <v>19.702782301695311</v>
      </c>
      <c r="DZ38" s="58">
        <v>18.509588726394906</v>
      </c>
      <c r="EA38" s="58">
        <v>17.872800951629959</v>
      </c>
      <c r="EB38" s="58">
        <v>17.367664053727577</v>
      </c>
      <c r="EC38" s="58">
        <v>16.951405348971736</v>
      </c>
      <c r="ED38" s="58">
        <v>16.570858120307332</v>
      </c>
      <c r="EF38" s="44" t="s">
        <v>18</v>
      </c>
      <c r="EG38" s="42" t="s">
        <v>24</v>
      </c>
      <c r="EH38" s="47"/>
      <c r="EI38" s="47"/>
      <c r="EJ38" s="47"/>
      <c r="EK38" s="47"/>
      <c r="EL38" s="47"/>
      <c r="EM38" s="48">
        <v>18.305896862670732</v>
      </c>
      <c r="EN38" s="58">
        <v>19.174186233024219</v>
      </c>
      <c r="EO38" s="58">
        <v>22.055970030402854</v>
      </c>
      <c r="EP38" s="58">
        <v>19.700126767344219</v>
      </c>
      <c r="EQ38" s="58">
        <v>18.510540609606348</v>
      </c>
      <c r="ER38" s="58">
        <v>17.878585602373434</v>
      </c>
      <c r="ES38" s="58">
        <v>17.381377468641261</v>
      </c>
      <c r="ET38" s="58">
        <v>16.968659771353298</v>
      </c>
      <c r="EU38" s="58">
        <v>16.589842595281539</v>
      </c>
      <c r="EW38" s="44" t="s">
        <v>18</v>
      </c>
      <c r="EX38" s="42" t="s">
        <v>24</v>
      </c>
      <c r="EY38" s="47"/>
      <c r="EZ38" s="47"/>
      <c r="FA38" s="47"/>
      <c r="FB38" s="47"/>
      <c r="FC38" s="47"/>
      <c r="FD38" s="48">
        <v>18.305896862670732</v>
      </c>
      <c r="FE38" s="58">
        <v>19.174186233024219</v>
      </c>
      <c r="FF38" s="58">
        <v>22.055970030402854</v>
      </c>
      <c r="FG38" s="58">
        <v>19.153987516023459</v>
      </c>
      <c r="FH38" s="58">
        <v>17.707795759637289</v>
      </c>
      <c r="FI38" s="58">
        <v>17.12389103928647</v>
      </c>
      <c r="FJ38" s="58">
        <v>16.597818534584601</v>
      </c>
      <c r="FK38" s="58">
        <v>16.122766725597799</v>
      </c>
      <c r="FL38" s="58">
        <v>15.690851754421912</v>
      </c>
      <c r="FN38" s="44" t="s">
        <v>18</v>
      </c>
      <c r="FO38" s="42" t="s">
        <v>24</v>
      </c>
      <c r="FP38" s="47"/>
      <c r="FQ38" s="47"/>
      <c r="FR38" s="47"/>
      <c r="FS38" s="47"/>
      <c r="FT38" s="47"/>
      <c r="FU38" s="48">
        <v>18.305896862670732</v>
      </c>
      <c r="FV38" s="58">
        <v>19.174186233024219</v>
      </c>
      <c r="FW38" s="58">
        <v>22.055970030402854</v>
      </c>
      <c r="FX38" s="58">
        <v>19.153987516023459</v>
      </c>
      <c r="FY38" s="58">
        <v>17.707795759637289</v>
      </c>
      <c r="FZ38" s="58">
        <v>17.123907582845987</v>
      </c>
      <c r="GA38" s="58">
        <v>16.597759521521372</v>
      </c>
      <c r="GB38" s="58">
        <v>16.122669682126091</v>
      </c>
      <c r="GC38" s="58">
        <v>15.689341582695954</v>
      </c>
      <c r="GE38" s="44" t="s">
        <v>17</v>
      </c>
      <c r="GF38" s="42" t="s">
        <v>24</v>
      </c>
      <c r="GG38" s="45"/>
      <c r="GH38" s="45"/>
      <c r="GI38" s="45"/>
      <c r="GJ38" s="45"/>
      <c r="GK38" s="45"/>
      <c r="GL38" s="46">
        <v>19.08090735535664</v>
      </c>
      <c r="GM38" s="57">
        <v>20.188559257232853</v>
      </c>
      <c r="GN38" s="57">
        <v>20.96569408861501</v>
      </c>
      <c r="GO38" s="57">
        <v>18.458458585645062</v>
      </c>
      <c r="GP38" s="57">
        <v>17.883201212894463</v>
      </c>
      <c r="GQ38" s="57">
        <v>17.453446045540989</v>
      </c>
      <c r="GR38" s="57">
        <v>17.038576049231597</v>
      </c>
      <c r="GS38" s="57">
        <v>16.675619050939126</v>
      </c>
      <c r="GT38" s="57">
        <v>16.343095211559088</v>
      </c>
      <c r="GV38" s="44" t="s">
        <v>17</v>
      </c>
      <c r="GW38" s="42" t="s">
        <v>24</v>
      </c>
      <c r="GX38" s="45"/>
      <c r="GY38" s="45"/>
      <c r="GZ38" s="45"/>
      <c r="HA38" s="45"/>
      <c r="HB38" s="45"/>
      <c r="HC38" s="46">
        <v>19.08090735535664</v>
      </c>
      <c r="HD38" s="57">
        <v>20.188559257232853</v>
      </c>
      <c r="HE38" s="57">
        <v>20.972223794728134</v>
      </c>
      <c r="HF38" s="57">
        <v>18.407512266527675</v>
      </c>
      <c r="HG38" s="57">
        <v>17.811771327713817</v>
      </c>
      <c r="HH38" s="57">
        <v>17.603209568476412</v>
      </c>
      <c r="HI38" s="57">
        <v>17.326558312586521</v>
      </c>
      <c r="HJ38" s="57">
        <v>17.04923611330118</v>
      </c>
      <c r="HK38" s="57">
        <v>16.778008112953202</v>
      </c>
      <c r="HM38" s="44" t="s">
        <v>17</v>
      </c>
      <c r="HN38" s="42" t="s">
        <v>24</v>
      </c>
      <c r="HO38" s="45"/>
      <c r="HP38" s="45"/>
      <c r="HQ38" s="45"/>
      <c r="HR38" s="45"/>
      <c r="HS38" s="45"/>
      <c r="HT38" s="46">
        <v>19.08090735535664</v>
      </c>
      <c r="HU38" s="57">
        <v>20.188559257232853</v>
      </c>
      <c r="HV38" s="57">
        <v>20.972223794728134</v>
      </c>
      <c r="HW38" s="57">
        <v>18.407512266527675</v>
      </c>
      <c r="HX38" s="57">
        <v>17.767439669877547</v>
      </c>
      <c r="HY38" s="57">
        <v>17.596510617452068</v>
      </c>
      <c r="HZ38" s="57">
        <v>17.327611002150004</v>
      </c>
      <c r="IA38" s="57">
        <v>17.054965117621162</v>
      </c>
      <c r="IB38" s="57">
        <v>16.790003225378641</v>
      </c>
      <c r="ID38" s="44" t="s">
        <v>17</v>
      </c>
      <c r="IE38" s="42" t="s">
        <v>24</v>
      </c>
      <c r="IF38" s="45"/>
      <c r="IG38" s="45"/>
      <c r="IH38" s="45"/>
      <c r="II38" s="45"/>
      <c r="IJ38" s="45"/>
      <c r="IK38" s="46">
        <v>19.08090735535664</v>
      </c>
      <c r="IL38" s="57">
        <v>20.188559257232853</v>
      </c>
      <c r="IM38" s="57">
        <v>20.972223794728134</v>
      </c>
      <c r="IN38" s="57">
        <v>18.407512266527675</v>
      </c>
      <c r="IO38" s="57"/>
      <c r="IP38" s="57"/>
      <c r="IQ38" s="57"/>
      <c r="IR38" s="57"/>
      <c r="IS38" s="57"/>
      <c r="IT38" s="57"/>
      <c r="IV38" s="44" t="s">
        <v>17</v>
      </c>
      <c r="IW38" s="42" t="s">
        <v>24</v>
      </c>
      <c r="IX38" s="45"/>
      <c r="IY38" s="45"/>
      <c r="IZ38" s="45"/>
      <c r="JA38" s="45"/>
      <c r="JB38" s="45"/>
      <c r="JC38" s="46">
        <v>19.08090735535664</v>
      </c>
      <c r="JD38" s="57">
        <v>20.188559257232853</v>
      </c>
      <c r="JE38" s="57">
        <v>20.972223794728134</v>
      </c>
      <c r="JF38" s="57">
        <v>18.407512266527675</v>
      </c>
      <c r="JG38" s="57"/>
      <c r="JH38" s="57"/>
      <c r="JI38" s="57"/>
      <c r="JJ38" s="57"/>
      <c r="JK38" s="57"/>
      <c r="JL38" s="57"/>
      <c r="JN38" s="44" t="s">
        <v>17</v>
      </c>
      <c r="JO38" s="42" t="s">
        <v>24</v>
      </c>
      <c r="JP38" s="45"/>
      <c r="JQ38" s="45"/>
      <c r="JR38" s="45"/>
      <c r="JS38" s="45"/>
      <c r="JT38" s="45"/>
      <c r="JU38" s="46">
        <v>19.08090735535664</v>
      </c>
      <c r="JV38" s="57">
        <v>20.188559257232853</v>
      </c>
      <c r="JW38" s="57">
        <v>20.972223794728134</v>
      </c>
      <c r="JX38" s="57">
        <v>18.407512266527675</v>
      </c>
      <c r="JY38" s="57"/>
      <c r="JZ38" s="57"/>
      <c r="KA38" s="57"/>
      <c r="KB38" s="57"/>
      <c r="KC38" s="57"/>
      <c r="KD38" s="57"/>
      <c r="KF38" s="44" t="s">
        <v>17</v>
      </c>
      <c r="KG38" s="42" t="s">
        <v>24</v>
      </c>
      <c r="KH38" s="45"/>
      <c r="KI38" s="45"/>
      <c r="KJ38" s="45"/>
      <c r="KK38" s="45"/>
      <c r="KL38" s="45"/>
      <c r="KM38" s="46">
        <v>19.08090735535664</v>
      </c>
      <c r="KN38" s="57">
        <v>20.188559257232853</v>
      </c>
      <c r="KO38" s="57">
        <v>20.972223794728134</v>
      </c>
      <c r="KP38" s="57">
        <v>18.407512266527675</v>
      </c>
      <c r="KQ38" s="57"/>
      <c r="KR38" s="57"/>
      <c r="KS38" s="57"/>
      <c r="KT38" s="57"/>
      <c r="KU38" s="57"/>
      <c r="KV38" s="57"/>
      <c r="KX38" s="44" t="s">
        <v>17</v>
      </c>
      <c r="KY38" s="42" t="s">
        <v>24</v>
      </c>
      <c r="KZ38" s="45"/>
      <c r="LA38" s="45"/>
      <c r="LB38" s="45"/>
      <c r="LC38" s="45"/>
      <c r="LD38" s="45"/>
      <c r="LE38" s="46">
        <v>19.08090735535664</v>
      </c>
      <c r="LF38" s="57">
        <v>20.188559257232853</v>
      </c>
      <c r="LG38" s="57">
        <v>20.972223794728134</v>
      </c>
      <c r="LH38" s="57">
        <v>18.404569778256544</v>
      </c>
      <c r="LI38" s="57">
        <v>15.513724816078565</v>
      </c>
      <c r="LJ38" s="57">
        <v>15.883203455499228</v>
      </c>
      <c r="LK38" s="57">
        <v>15.355099309486054</v>
      </c>
      <c r="LL38" s="57">
        <v>15.048506268582429</v>
      </c>
      <c r="LM38" s="57">
        <v>14.750714244618685</v>
      </c>
      <c r="LN38" s="57">
        <v>14.466552055134438</v>
      </c>
      <c r="LP38" s="44" t="s">
        <v>17</v>
      </c>
      <c r="LQ38" s="42" t="s">
        <v>24</v>
      </c>
      <c r="LR38" s="45"/>
      <c r="LS38" s="45"/>
      <c r="LT38" s="45"/>
      <c r="LU38" s="45"/>
      <c r="LV38" s="45"/>
      <c r="LW38" s="46">
        <v>19.08090735535664</v>
      </c>
      <c r="LX38" s="57">
        <v>20.188559257232853</v>
      </c>
      <c r="LY38" s="57">
        <v>20.972223794728134</v>
      </c>
      <c r="LZ38" s="57">
        <v>18.404569778256544</v>
      </c>
      <c r="MA38" s="57">
        <v>16.860117410526385</v>
      </c>
      <c r="MB38" s="57">
        <v>17.265876855109738</v>
      </c>
      <c r="MC38" s="57">
        <v>16.811384500612782</v>
      </c>
      <c r="MD38" s="57">
        <v>16.313310095764276</v>
      </c>
      <c r="ME38" s="57">
        <v>15.957062672734645</v>
      </c>
      <c r="MF38" s="57">
        <v>15.657053572333737</v>
      </c>
      <c r="MH38" s="44" t="s">
        <v>17</v>
      </c>
      <c r="MI38" s="42" t="s">
        <v>24</v>
      </c>
      <c r="MJ38" s="45"/>
      <c r="MK38" s="45"/>
      <c r="ML38" s="45"/>
      <c r="MM38" s="45"/>
      <c r="MN38" s="45"/>
      <c r="MO38" s="46">
        <v>19.08090735535664</v>
      </c>
      <c r="MP38" s="57">
        <v>20.188559257232853</v>
      </c>
      <c r="MQ38" s="57">
        <v>20.972223794728134</v>
      </c>
      <c r="MR38" s="57">
        <v>18.404569778256544</v>
      </c>
      <c r="MS38" s="57">
        <v>15.489653975921508</v>
      </c>
      <c r="MT38" s="57">
        <v>15.873468433870865</v>
      </c>
      <c r="MU38" s="57">
        <v>15.375860138650713</v>
      </c>
      <c r="MV38" s="57">
        <v>15.108333657857365</v>
      </c>
      <c r="MW38" s="57">
        <v>14.859111858390516</v>
      </c>
      <c r="MX38" s="57">
        <v>14.619875092062612</v>
      </c>
      <c r="MZ38" s="44" t="s">
        <v>17</v>
      </c>
      <c r="NA38" s="42" t="s">
        <v>24</v>
      </c>
      <c r="NB38" s="45"/>
      <c r="NC38" s="45"/>
      <c r="ND38" s="45"/>
      <c r="NE38" s="45"/>
      <c r="NF38" s="45"/>
      <c r="NG38" s="46">
        <v>19.08090735535664</v>
      </c>
      <c r="NH38" s="57">
        <v>20.188559257232853</v>
      </c>
      <c r="NI38" s="57">
        <v>20.972223794728134</v>
      </c>
      <c r="NJ38" s="57">
        <v>18.404569778256544</v>
      </c>
      <c r="NK38" s="57">
        <v>15.489653975921508</v>
      </c>
      <c r="NL38" s="57">
        <v>15.853370500220789</v>
      </c>
      <c r="NM38" s="57">
        <v>15.391281738843507</v>
      </c>
      <c r="NN38" s="57">
        <v>15.188596986346051</v>
      </c>
      <c r="NO38" s="57">
        <v>15.039226407064346</v>
      </c>
      <c r="NP38" s="57">
        <v>14.927610775260266</v>
      </c>
      <c r="NR38" s="44" t="s">
        <v>17</v>
      </c>
      <c r="NS38" s="42" t="s">
        <v>24</v>
      </c>
      <c r="NT38" s="45"/>
      <c r="NU38" s="45"/>
      <c r="NV38" s="45"/>
      <c r="NW38" s="45"/>
      <c r="NX38" s="45"/>
      <c r="NY38" s="46">
        <v>19.08090735535664</v>
      </c>
      <c r="NZ38" s="57">
        <v>20.188559257232853</v>
      </c>
      <c r="OA38" s="57">
        <v>20.972223794728134</v>
      </c>
      <c r="OB38" s="57">
        <v>18.404569778256544</v>
      </c>
      <c r="OC38" s="57">
        <v>15.489653975921508</v>
      </c>
      <c r="OD38" s="57">
        <v>15.853370500220789</v>
      </c>
      <c r="OE38" s="57">
        <v>15.432071197886014</v>
      </c>
      <c r="OF38" s="57">
        <v>15.264221413305338</v>
      </c>
      <c r="OG38" s="57">
        <v>15.13910834622113</v>
      </c>
      <c r="OH38" s="57">
        <v>15.045903149445506</v>
      </c>
      <c r="OJ38" s="44" t="s">
        <v>17</v>
      </c>
      <c r="OK38" s="42" t="s">
        <v>24</v>
      </c>
      <c r="OL38" s="45"/>
      <c r="OM38" s="45"/>
      <c r="ON38" s="45"/>
      <c r="OO38" s="45"/>
      <c r="OP38" s="45"/>
      <c r="OQ38" s="46">
        <v>19.08090735535664</v>
      </c>
      <c r="OR38" s="57">
        <v>20.188559257232853</v>
      </c>
      <c r="OS38" s="57">
        <v>20.972223794728134</v>
      </c>
      <c r="OT38" s="57">
        <v>18.404569778256544</v>
      </c>
      <c r="OU38" s="57">
        <v>15.489653975921508</v>
      </c>
      <c r="OV38" s="57">
        <v>15.853370500220789</v>
      </c>
      <c r="OW38" s="57">
        <v>15.419688087019686</v>
      </c>
      <c r="OX38" s="57">
        <v>15.226272771232571</v>
      </c>
      <c r="OY38" s="57">
        <v>15.10029353282459</v>
      </c>
      <c r="OZ38" s="57">
        <v>14.986136785381172</v>
      </c>
      <c r="PB38" s="44" t="s">
        <v>17</v>
      </c>
      <c r="PC38" s="42" t="s">
        <v>24</v>
      </c>
      <c r="PD38" s="45"/>
      <c r="PE38" s="45"/>
      <c r="PF38" s="45"/>
      <c r="PG38" s="45"/>
      <c r="PH38" s="45"/>
      <c r="PI38" s="46">
        <v>19.08090735535664</v>
      </c>
      <c r="PJ38" s="57">
        <v>20.188559257232853</v>
      </c>
      <c r="PK38" s="57">
        <v>20.972223794728134</v>
      </c>
      <c r="PL38" s="57">
        <v>18.404569778256544</v>
      </c>
      <c r="PM38" s="57">
        <v>15.489653975921508</v>
      </c>
      <c r="PN38" s="57">
        <v>15.853370500220789</v>
      </c>
      <c r="PO38" s="57"/>
      <c r="PP38" s="57"/>
      <c r="PQ38" s="57"/>
      <c r="PR38" s="57"/>
      <c r="PT38" s="160" t="s">
        <v>17</v>
      </c>
      <c r="PU38" s="161" t="s">
        <v>24</v>
      </c>
      <c r="PV38" s="166"/>
      <c r="PW38" s="166"/>
      <c r="PX38" s="166"/>
      <c r="PY38" s="166"/>
      <c r="PZ38" s="166"/>
      <c r="QA38" s="163">
        <v>19.08090735535664</v>
      </c>
      <c r="QB38" s="164">
        <v>20.188559257232853</v>
      </c>
      <c r="QC38" s="164">
        <v>20.972223794728134</v>
      </c>
      <c r="QD38" s="164">
        <v>18.407515578661275</v>
      </c>
      <c r="QE38" s="164">
        <v>16.923971626807944</v>
      </c>
      <c r="QF38" s="164">
        <v>16.289600360334806</v>
      </c>
      <c r="QG38" s="164">
        <v>16.742650298907694</v>
      </c>
      <c r="QH38" s="164">
        <v>16.599726566318669</v>
      </c>
      <c r="QI38" s="164">
        <v>16.270343230933577</v>
      </c>
      <c r="QJ38" s="164">
        <v>15.926860115902461</v>
      </c>
      <c r="QL38" s="44" t="s">
        <v>17</v>
      </c>
      <c r="QM38" s="42" t="s">
        <v>24</v>
      </c>
      <c r="QN38" s="45"/>
      <c r="QO38" s="45"/>
      <c r="QP38" s="45"/>
      <c r="QQ38" s="45"/>
      <c r="QR38" s="45"/>
      <c r="QS38" s="46">
        <v>19.08090735535664</v>
      </c>
      <c r="QT38" s="57">
        <v>20.188559257232853</v>
      </c>
      <c r="QU38" s="57">
        <v>20.972223794728134</v>
      </c>
      <c r="QV38" s="57">
        <v>18.44630360350137</v>
      </c>
      <c r="QW38" s="57">
        <v>17.168335370418493</v>
      </c>
      <c r="QX38" s="57">
        <v>17.002537403553681</v>
      </c>
      <c r="QY38" s="57">
        <v>16.589308787028322</v>
      </c>
      <c r="QZ38" s="57">
        <v>16.26640317622244</v>
      </c>
      <c r="RA38" s="57">
        <v>16.015007537018416</v>
      </c>
      <c r="RB38" s="57">
        <v>15.770817821145549</v>
      </c>
      <c r="RD38" s="44" t="s">
        <v>17</v>
      </c>
      <c r="RE38" s="42" t="s">
        <v>24</v>
      </c>
      <c r="RF38" s="45"/>
      <c r="RG38" s="45"/>
      <c r="RH38" s="45"/>
      <c r="RI38" s="45"/>
      <c r="RJ38" s="45"/>
      <c r="RK38" s="46">
        <v>19.08090735535664</v>
      </c>
      <c r="RL38" s="57">
        <v>20.188559257232853</v>
      </c>
      <c r="RM38" s="57">
        <v>20.972223794728134</v>
      </c>
      <c r="RN38" s="57">
        <v>18.404569778256544</v>
      </c>
      <c r="RO38" s="57">
        <v>15.489653975921508</v>
      </c>
      <c r="RP38" s="57">
        <v>15.871041506058617</v>
      </c>
      <c r="RQ38" s="57">
        <v>15.302119709556916</v>
      </c>
      <c r="RR38" s="57">
        <v>15.001618303812783</v>
      </c>
      <c r="RS38" s="57">
        <v>14.751321270054152</v>
      </c>
      <c r="RT38" s="57">
        <v>14.526824336597061</v>
      </c>
      <c r="RV38" s="44" t="s">
        <v>17</v>
      </c>
      <c r="RW38" s="42" t="s">
        <v>24</v>
      </c>
      <c r="RX38" s="45"/>
      <c r="RY38" s="45"/>
      <c r="RZ38" s="45"/>
      <c r="SA38" s="45"/>
      <c r="SB38" s="45"/>
      <c r="SC38" s="46">
        <v>19.08090735535664</v>
      </c>
      <c r="SD38" s="57">
        <v>20.188559257232853</v>
      </c>
      <c r="SE38" s="57">
        <v>20.972223794728134</v>
      </c>
      <c r="SF38" s="57">
        <v>18.404569778256544</v>
      </c>
      <c r="SG38" s="57">
        <v>15.489653975921508</v>
      </c>
      <c r="SH38" s="57">
        <v>15.871041506058617</v>
      </c>
      <c r="SI38" s="57">
        <v>15.361563362041577</v>
      </c>
      <c r="SJ38" s="57">
        <v>15.123759152819652</v>
      </c>
      <c r="SK38" s="57">
        <v>14.94048719442077</v>
      </c>
      <c r="SL38" s="57">
        <v>14.783822852936943</v>
      </c>
      <c r="SN38" s="44" t="s">
        <v>17</v>
      </c>
      <c r="SO38" s="42" t="s">
        <v>24</v>
      </c>
      <c r="SP38" s="45"/>
      <c r="SQ38" s="45"/>
      <c r="SR38" s="45"/>
      <c r="SS38" s="45"/>
      <c r="ST38" s="45"/>
      <c r="SU38" s="46">
        <v>19.08090735535664</v>
      </c>
      <c r="SV38" s="57">
        <v>20.188559257232853</v>
      </c>
      <c r="SW38" s="57">
        <v>20.972223794728134</v>
      </c>
      <c r="SX38" s="57">
        <v>18.44630360350137</v>
      </c>
      <c r="SY38" s="57">
        <v>17.168335370418493</v>
      </c>
      <c r="SZ38" s="57">
        <v>17.79235895686546</v>
      </c>
      <c r="TA38" s="57">
        <v>17.435791298825563</v>
      </c>
      <c r="TB38" s="57">
        <v>17.120297327738612</v>
      </c>
      <c r="TC38" s="57">
        <v>16.878874576704231</v>
      </c>
      <c r="TD38" s="57">
        <v>16.635912508736649</v>
      </c>
      <c r="TF38" s="44" t="s">
        <v>17</v>
      </c>
      <c r="TG38" s="42" t="s">
        <v>24</v>
      </c>
      <c r="TH38" s="45"/>
      <c r="TI38" s="45"/>
      <c r="TJ38" s="45"/>
      <c r="TK38" s="45"/>
      <c r="TL38" s="45"/>
      <c r="TM38" s="46">
        <v>19.08090735535664</v>
      </c>
      <c r="TN38" s="57">
        <v>20.188559257232853</v>
      </c>
      <c r="TO38" s="57">
        <v>20.972223794728134</v>
      </c>
      <c r="TP38" s="57">
        <v>18.44630360350137</v>
      </c>
      <c r="TQ38" s="57">
        <v>17.168335370418493</v>
      </c>
      <c r="TR38" s="57">
        <v>19.341166226402372</v>
      </c>
      <c r="TS38" s="57">
        <v>19.582714096049038</v>
      </c>
      <c r="TT38" s="57">
        <v>19.350459358454476</v>
      </c>
      <c r="TU38" s="57">
        <v>19.163687552639889</v>
      </c>
      <c r="TV38" s="57">
        <v>18.932325704348258</v>
      </c>
      <c r="TX38" s="44" t="s">
        <v>17</v>
      </c>
      <c r="TY38" s="42" t="s">
        <v>24</v>
      </c>
      <c r="TZ38" s="45"/>
      <c r="UA38" s="45"/>
      <c r="UB38" s="45"/>
      <c r="UC38" s="45"/>
      <c r="UD38" s="45"/>
      <c r="UE38" s="46">
        <v>19.08090735535664</v>
      </c>
      <c r="UF38" s="57">
        <v>20.188559257232853</v>
      </c>
      <c r="UG38" s="57">
        <v>20.972223794728134</v>
      </c>
      <c r="UH38" s="57">
        <v>18.44630360350137</v>
      </c>
      <c r="UI38" s="57">
        <v>17.168335370418493</v>
      </c>
      <c r="UJ38" s="57">
        <v>20.380407136156069</v>
      </c>
      <c r="UK38" s="57">
        <v>21.89863937659327</v>
      </c>
      <c r="UL38" s="57">
        <v>21.781857020207848</v>
      </c>
      <c r="UM38" s="57">
        <v>21.349501668202738</v>
      </c>
      <c r="UN38" s="57">
        <v>21.118676831672868</v>
      </c>
      <c r="UO38" s="57">
        <v>20.770589899497526</v>
      </c>
      <c r="UQ38" s="44" t="s">
        <v>17</v>
      </c>
      <c r="UR38" s="42" t="s">
        <v>24</v>
      </c>
      <c r="US38" s="45"/>
      <c r="UT38" s="45"/>
      <c r="UU38" s="45"/>
      <c r="UV38" s="45"/>
      <c r="UW38" s="45"/>
      <c r="UX38" s="46">
        <v>19.08090735535664</v>
      </c>
      <c r="UY38" s="57">
        <v>20.188559257232853</v>
      </c>
      <c r="UZ38" s="57">
        <v>20.972223794728134</v>
      </c>
      <c r="VA38" s="57">
        <v>18.44630360350137</v>
      </c>
      <c r="VB38" s="57">
        <v>17.168335370418493</v>
      </c>
      <c r="VC38" s="57">
        <v>20.380407136156069</v>
      </c>
      <c r="VD38" s="57">
        <v>22.07668247320554</v>
      </c>
      <c r="VE38" s="57">
        <v>21.955849718891855</v>
      </c>
      <c r="VF38" s="57">
        <v>21.572055893509969</v>
      </c>
      <c r="VG38" s="57">
        <v>21.311052336120557</v>
      </c>
      <c r="VH38" s="57">
        <v>21.08644640884873</v>
      </c>
      <c r="VJ38" s="205" t="s">
        <v>17</v>
      </c>
      <c r="VK38" s="206" t="s">
        <v>24</v>
      </c>
      <c r="VL38" s="45"/>
      <c r="VM38" s="45"/>
      <c r="VN38" s="45"/>
      <c r="VO38" s="45"/>
      <c r="VP38" s="45"/>
      <c r="VQ38" s="46">
        <v>19.08090735535664</v>
      </c>
      <c r="VR38" s="57">
        <v>20.188559257232853</v>
      </c>
      <c r="VS38" s="57">
        <v>20.972223794728134</v>
      </c>
      <c r="VT38" s="57">
        <v>18.44630360350137</v>
      </c>
      <c r="VU38" s="57">
        <v>17.168335370418493</v>
      </c>
      <c r="VV38" s="57">
        <v>20.380407136156069</v>
      </c>
      <c r="VW38" s="57">
        <v>22.07668247320554</v>
      </c>
      <c r="VX38" s="57">
        <v>21.955849718891855</v>
      </c>
      <c r="VY38" s="57">
        <v>21.572055893509969</v>
      </c>
      <c r="VZ38" s="57">
        <v>21.311052336120557</v>
      </c>
      <c r="WA38" s="57">
        <v>21.08644640884873</v>
      </c>
      <c r="WC38" s="205" t="s">
        <v>17</v>
      </c>
      <c r="WD38" s="206" t="s">
        <v>24</v>
      </c>
      <c r="WE38" s="45"/>
      <c r="WF38" s="45"/>
      <c r="WG38" s="45"/>
      <c r="WH38" s="45"/>
      <c r="WI38" s="45"/>
      <c r="WJ38" s="46">
        <v>19.08090735535664</v>
      </c>
      <c r="WK38" s="57">
        <v>20.188559257232853</v>
      </c>
      <c r="WL38" s="57">
        <v>20.972223794728134</v>
      </c>
      <c r="WM38" s="57">
        <v>18.44630360350137</v>
      </c>
      <c r="WN38" s="57">
        <v>17.168335370418493</v>
      </c>
      <c r="WO38" s="57">
        <v>20.380407136156069</v>
      </c>
      <c r="WP38" s="57">
        <v>22.07668247320554</v>
      </c>
      <c r="WQ38" s="57">
        <v>21.955849718891855</v>
      </c>
      <c r="WR38" s="57">
        <v>21.572055893509969</v>
      </c>
      <c r="WS38" s="57">
        <v>21.311052336120557</v>
      </c>
      <c r="WT38" s="57">
        <v>21.08644640884873</v>
      </c>
      <c r="WU38" s="224"/>
      <c r="XB38" s="205" t="s">
        <v>17</v>
      </c>
      <c r="XC38" s="206" t="s">
        <v>24</v>
      </c>
      <c r="XD38" s="45"/>
      <c r="XE38" s="45"/>
      <c r="XF38" s="45"/>
      <c r="XG38" s="45"/>
      <c r="XH38" s="45"/>
      <c r="XI38" s="46">
        <v>19.08090735535664</v>
      </c>
      <c r="XJ38" s="57">
        <v>20.188559257232853</v>
      </c>
      <c r="XK38" s="57">
        <v>20.972223794728134</v>
      </c>
      <c r="XL38" s="57">
        <v>18.44630360350137</v>
      </c>
      <c r="XM38" s="57">
        <v>17.168335370418493</v>
      </c>
      <c r="XN38" s="57">
        <v>20.380407136156069</v>
      </c>
      <c r="XO38" s="57">
        <v>22.07668247320554</v>
      </c>
      <c r="XP38" s="57">
        <v>21.955849718891855</v>
      </c>
      <c r="XQ38" s="57">
        <v>21.572055893509969</v>
      </c>
      <c r="XR38" s="57">
        <v>21.311052336120557</v>
      </c>
      <c r="XS38" s="57">
        <v>21.08644640884873</v>
      </c>
      <c r="XU38" s="205" t="s">
        <v>17</v>
      </c>
      <c r="XV38" s="206" t="s">
        <v>24</v>
      </c>
      <c r="XW38" s="45"/>
      <c r="XX38" s="45"/>
      <c r="XY38" s="45"/>
      <c r="XZ38" s="45"/>
      <c r="YA38" s="45"/>
      <c r="YB38" s="46">
        <v>19.08090735535664</v>
      </c>
      <c r="YC38" s="57">
        <v>20.188559257232853</v>
      </c>
      <c r="YD38" s="57">
        <v>20.972223794728134</v>
      </c>
      <c r="YE38" s="57">
        <v>18.44630360350137</v>
      </c>
      <c r="YF38" s="57">
        <v>17.168335370418493</v>
      </c>
      <c r="YG38" s="57">
        <v>20.380407136156069</v>
      </c>
      <c r="YH38" s="57">
        <v>22.07668247320554</v>
      </c>
      <c r="YI38" s="57">
        <v>21.955849718891855</v>
      </c>
      <c r="YJ38" s="57">
        <v>21.572055893509969</v>
      </c>
      <c r="YK38" s="57">
        <v>21.311052336120557</v>
      </c>
      <c r="YL38" s="57">
        <v>21.08644640884873</v>
      </c>
      <c r="YN38" s="205" t="s">
        <v>17</v>
      </c>
      <c r="YO38" s="206" t="s">
        <v>24</v>
      </c>
      <c r="YP38" s="45"/>
      <c r="YQ38" s="45"/>
      <c r="YR38" s="45"/>
      <c r="YS38" s="45"/>
      <c r="YT38" s="45"/>
      <c r="YU38" s="46">
        <v>19.08090735535664</v>
      </c>
      <c r="YV38" s="57">
        <v>20.188559257232853</v>
      </c>
      <c r="YW38" s="57">
        <v>20.972223794728134</v>
      </c>
      <c r="YX38" s="57">
        <v>18.44630360350137</v>
      </c>
      <c r="YY38" s="57">
        <v>17.168335370418493</v>
      </c>
      <c r="YZ38" s="57">
        <v>20.380407136156069</v>
      </c>
      <c r="ZA38" s="57">
        <v>22.07668247320554</v>
      </c>
      <c r="ZB38" s="57">
        <v>21.955849718891855</v>
      </c>
      <c r="ZC38" s="57">
        <v>21.572055893509969</v>
      </c>
      <c r="ZD38" s="57">
        <v>21.311052336120557</v>
      </c>
      <c r="ZE38" s="57">
        <v>21.08644640884873</v>
      </c>
      <c r="ZK38" s="205" t="s">
        <v>17</v>
      </c>
      <c r="ZL38" s="206" t="s">
        <v>24</v>
      </c>
      <c r="ZM38" s="45"/>
      <c r="ZN38" s="45"/>
      <c r="ZO38" s="45"/>
      <c r="ZP38" s="45"/>
      <c r="ZQ38" s="45"/>
      <c r="ZR38" s="46">
        <v>19.08090735535664</v>
      </c>
      <c r="ZS38" s="57">
        <v>20.188559257232853</v>
      </c>
      <c r="ZT38" s="57">
        <v>20.972223794728134</v>
      </c>
      <c r="ZU38" s="57">
        <v>18.44630360350137</v>
      </c>
      <c r="ZV38" s="57">
        <v>17.168335370418493</v>
      </c>
      <c r="ZW38" s="57">
        <v>20.380407136156069</v>
      </c>
      <c r="ZX38" s="57">
        <v>22.07668247320554</v>
      </c>
      <c r="ZY38" s="57">
        <v>21.955849718891855</v>
      </c>
      <c r="ZZ38" s="57">
        <v>21.572055893509969</v>
      </c>
      <c r="AAA38" s="57">
        <v>21.311052336120557</v>
      </c>
      <c r="AAB38" s="57">
        <v>21.08644640884873</v>
      </c>
      <c r="AAJ38" s="205" t="s">
        <v>17</v>
      </c>
      <c r="AAK38" s="206" t="s">
        <v>24</v>
      </c>
      <c r="AAL38" s="45"/>
      <c r="AAM38" s="45"/>
      <c r="AAN38" s="45"/>
      <c r="AAO38" s="45"/>
      <c r="AAP38" s="45"/>
      <c r="AAQ38" s="46">
        <v>19.08090735535664</v>
      </c>
      <c r="AAR38" s="57">
        <v>20.188559257232853</v>
      </c>
      <c r="AAS38" s="57">
        <v>20.972223794728134</v>
      </c>
      <c r="AAT38" s="57">
        <v>18.44630360350137</v>
      </c>
      <c r="AAU38" s="57">
        <v>17.168335370418493</v>
      </c>
      <c r="AAV38" s="57">
        <v>20.380407136156069</v>
      </c>
      <c r="AAW38" s="57">
        <v>22.07668247320554</v>
      </c>
      <c r="AAX38" s="57">
        <v>21.955849718891855</v>
      </c>
      <c r="AAY38" s="57">
        <v>21.572055893509969</v>
      </c>
      <c r="AAZ38" s="57">
        <v>21.311052336120557</v>
      </c>
      <c r="ABA38" s="57">
        <v>21.08644640884873</v>
      </c>
      <c r="ABN38" s="205" t="s">
        <v>17</v>
      </c>
      <c r="ABO38" s="206" t="s">
        <v>24</v>
      </c>
      <c r="ABP38" s="45"/>
      <c r="ABQ38" s="45"/>
      <c r="ABR38" s="45"/>
      <c r="ABS38" s="45"/>
      <c r="ABT38" s="45"/>
      <c r="ABU38" s="46">
        <v>19.08090735535664</v>
      </c>
      <c r="ABV38" s="57">
        <v>20.188559257232853</v>
      </c>
      <c r="ABW38" s="57">
        <v>20.972223794728134</v>
      </c>
      <c r="ABX38" s="57">
        <v>18.44630360350137</v>
      </c>
      <c r="ABY38" s="57">
        <v>17.168335370418493</v>
      </c>
      <c r="ABZ38" s="57">
        <v>20.380407136156069</v>
      </c>
      <c r="ACA38" s="57">
        <v>22.07668247320554</v>
      </c>
      <c r="ACB38" s="57">
        <v>21.955849718891855</v>
      </c>
      <c r="ACC38" s="57">
        <v>21.572055893509969</v>
      </c>
      <c r="ACD38" s="57">
        <v>21.311052336120557</v>
      </c>
      <c r="ACE38" s="57">
        <v>21.08644640884873</v>
      </c>
      <c r="ACG38" s="205" t="s">
        <v>17</v>
      </c>
      <c r="ACH38" s="206" t="s">
        <v>24</v>
      </c>
      <c r="ACI38" s="45"/>
      <c r="ACJ38" s="45"/>
      <c r="ACK38" s="45"/>
      <c r="ACL38" s="45"/>
      <c r="ACM38" s="45"/>
      <c r="ACN38" s="46">
        <v>19.08090735535664</v>
      </c>
      <c r="ACO38" s="57">
        <v>20.188559257232853</v>
      </c>
      <c r="ACP38" s="57">
        <v>20.972223794728134</v>
      </c>
      <c r="ACQ38" s="57">
        <v>18.44630360350137</v>
      </c>
      <c r="ACR38" s="57">
        <v>17.168335370418493</v>
      </c>
      <c r="ACS38" s="57">
        <v>20.380407136156069</v>
      </c>
      <c r="ACT38" s="57">
        <v>22.07668247320554</v>
      </c>
      <c r="ACU38" s="57">
        <v>21.955849718891855</v>
      </c>
      <c r="ACV38" s="57">
        <v>21.572055893509969</v>
      </c>
      <c r="ACW38" s="57">
        <v>21.311052336120557</v>
      </c>
      <c r="ACX38" s="57">
        <v>21.08644640884873</v>
      </c>
    </row>
    <row r="39" spans="1:778" x14ac:dyDescent="0.3">
      <c r="A39" s="31" t="s">
        <v>15</v>
      </c>
      <c r="B39" s="32" t="s">
        <v>24</v>
      </c>
      <c r="C39" s="33">
        <v>18.898071808358047</v>
      </c>
      <c r="D39" s="33">
        <v>15.589474788986829</v>
      </c>
      <c r="E39" s="33">
        <v>4.8593815994523819</v>
      </c>
      <c r="F39" s="33">
        <v>9.3287961387548179</v>
      </c>
      <c r="G39" s="33">
        <v>6.4909672993368401</v>
      </c>
      <c r="H39" s="34">
        <v>32.246517928378083</v>
      </c>
      <c r="I39" s="34">
        <v>32.573341624420991</v>
      </c>
      <c r="J39" s="34">
        <v>33.155885982775729</v>
      </c>
      <c r="K39" s="34">
        <v>33.713042836458598</v>
      </c>
      <c r="L39" s="34">
        <v>34.241468571429373</v>
      </c>
      <c r="M39" s="34">
        <v>34.700093247024284</v>
      </c>
      <c r="N39" s="34">
        <v>35.168139394849206</v>
      </c>
      <c r="O39" s="34">
        <v>35.619592112812754</v>
      </c>
      <c r="Q39" s="31" t="s">
        <v>15</v>
      </c>
      <c r="R39" s="32" t="s">
        <v>24</v>
      </c>
      <c r="S39" s="33">
        <v>18.898071808358047</v>
      </c>
      <c r="T39" s="33">
        <v>15.589474788986829</v>
      </c>
      <c r="U39" s="33">
        <v>4.8593815994523819</v>
      </c>
      <c r="V39" s="33">
        <v>9.3287961387548179</v>
      </c>
      <c r="W39" s="33">
        <v>6.4909672993368401</v>
      </c>
      <c r="X39" s="34">
        <v>32.246517928378083</v>
      </c>
      <c r="Y39" s="34">
        <v>32.571665163066072</v>
      </c>
      <c r="Z39" s="34">
        <v>33.137240420252937</v>
      </c>
      <c r="AA39" s="34">
        <v>33.682173992275544</v>
      </c>
      <c r="AB39" s="34">
        <v>34.251486210547789</v>
      </c>
      <c r="AC39" s="34">
        <v>34.763864057666382</v>
      </c>
      <c r="AD39" s="34">
        <v>35.260021285710579</v>
      </c>
      <c r="AE39" s="34">
        <v>35.715697440426389</v>
      </c>
      <c r="AF39" s="34">
        <v>36.176957861744114</v>
      </c>
      <c r="AH39" s="31" t="s">
        <v>15</v>
      </c>
      <c r="AI39" s="32" t="s">
        <v>24</v>
      </c>
      <c r="AJ39" s="33">
        <v>18.898071808358047</v>
      </c>
      <c r="AK39" s="33">
        <v>15.589474788986829</v>
      </c>
      <c r="AL39" s="33">
        <v>4.8593815994523819</v>
      </c>
      <c r="AM39" s="33">
        <v>9.3287961387548179</v>
      </c>
      <c r="AN39" s="33">
        <v>6.4909672993368401</v>
      </c>
      <c r="AO39" s="34">
        <v>32.246517928378083</v>
      </c>
      <c r="AP39" s="34">
        <v>32.573351712538681</v>
      </c>
      <c r="AQ39" s="34">
        <v>33.087695527469563</v>
      </c>
      <c r="AR39" s="34">
        <v>33.575395340773248</v>
      </c>
      <c r="AS39" s="34">
        <v>34.07579276358247</v>
      </c>
      <c r="AT39" s="34">
        <v>34.543410909275742</v>
      </c>
      <c r="AU39" s="34">
        <v>34.974236706264364</v>
      </c>
      <c r="AV39" s="34">
        <v>35.373323817586936</v>
      </c>
      <c r="AW39" s="34">
        <v>35.770007359202758</v>
      </c>
      <c r="AY39" s="27" t="s">
        <v>14</v>
      </c>
      <c r="AZ39" s="32" t="s">
        <v>24</v>
      </c>
      <c r="BA39" s="29"/>
      <c r="BB39" s="29"/>
      <c r="BC39" s="29"/>
      <c r="BD39" s="29"/>
      <c r="BE39" s="29"/>
      <c r="BF39" s="30">
        <v>8.2083717709487747</v>
      </c>
      <c r="BG39" s="30">
        <v>7.9788204004337073</v>
      </c>
      <c r="BH39" s="30">
        <v>7.8065399566459428</v>
      </c>
      <c r="BI39" s="30">
        <v>7.6328155783831928</v>
      </c>
      <c r="BJ39" s="30">
        <v>7.4920422987931365</v>
      </c>
      <c r="BK39" s="30">
        <v>7.3398393522037804</v>
      </c>
      <c r="BL39" s="30">
        <v>7.1776744331338032</v>
      </c>
      <c r="BM39" s="30">
        <v>7.0083480507527165</v>
      </c>
      <c r="BN39" s="30">
        <v>6.836440510508532</v>
      </c>
      <c r="BP39" s="27" t="s">
        <v>14</v>
      </c>
      <c r="BQ39" s="32" t="s">
        <v>24</v>
      </c>
      <c r="BR39" s="29"/>
      <c r="BS39" s="29"/>
      <c r="BT39" s="29"/>
      <c r="BU39" s="29"/>
      <c r="BV39" s="29"/>
      <c r="BW39" s="30">
        <v>8.2083717709487747</v>
      </c>
      <c r="BX39" s="30">
        <v>7.9788204004337073</v>
      </c>
      <c r="BY39" s="30">
        <v>7.9503560589492412</v>
      </c>
      <c r="BZ39" s="30">
        <v>7.8452574041199981</v>
      </c>
      <c r="CA39" s="30">
        <v>7.7498296556877664</v>
      </c>
      <c r="CB39" s="30">
        <v>7.6211011068993404</v>
      </c>
      <c r="CC39" s="30">
        <v>7.4795020049122485</v>
      </c>
      <c r="CD39" s="30">
        <v>7.3427640940544396</v>
      </c>
      <c r="CE39" s="30">
        <v>7.168945171765845</v>
      </c>
      <c r="CG39" s="7" t="s">
        <v>27</v>
      </c>
      <c r="CH39" s="20"/>
      <c r="CI39" s="37"/>
      <c r="CJ39" s="37"/>
      <c r="CK39" s="37"/>
      <c r="CL39" s="37"/>
      <c r="CM39" s="37"/>
      <c r="CN39" s="40"/>
      <c r="CO39" s="40"/>
      <c r="CP39" s="40"/>
      <c r="CQ39" s="40"/>
      <c r="CR39" s="40"/>
      <c r="CS39" s="40"/>
      <c r="CT39" s="40"/>
      <c r="CU39" s="40"/>
      <c r="CV39" s="40"/>
      <c r="CX39" s="7" t="s">
        <v>27</v>
      </c>
      <c r="CY39" s="20"/>
      <c r="CZ39" s="37"/>
      <c r="DA39" s="37"/>
      <c r="DB39" s="37"/>
      <c r="DC39" s="37"/>
      <c r="DD39" s="37"/>
      <c r="DE39" s="40"/>
      <c r="DF39" s="40"/>
      <c r="DG39" s="40"/>
      <c r="DH39" s="40"/>
      <c r="DI39" s="40"/>
      <c r="DJ39" s="40"/>
      <c r="DK39" s="40"/>
      <c r="DL39" s="40"/>
      <c r="DM39" s="40"/>
      <c r="DO39" s="7" t="s">
        <v>27</v>
      </c>
      <c r="DP39" s="20"/>
      <c r="DQ39" s="37"/>
      <c r="DR39" s="37"/>
      <c r="DS39" s="37"/>
      <c r="DT39" s="37"/>
      <c r="DU39" s="37"/>
      <c r="DV39" s="40"/>
      <c r="DW39" s="40"/>
      <c r="DX39" s="40"/>
      <c r="DY39" s="40"/>
      <c r="DZ39" s="40"/>
      <c r="EA39" s="40"/>
      <c r="EB39" s="40"/>
      <c r="EC39" s="40"/>
      <c r="ED39" s="40"/>
      <c r="EF39" s="7" t="s">
        <v>27</v>
      </c>
      <c r="EG39" s="20"/>
      <c r="EH39" s="37"/>
      <c r="EI39" s="37"/>
      <c r="EJ39" s="37"/>
      <c r="EK39" s="37"/>
      <c r="EL39" s="37"/>
      <c r="EM39" s="40"/>
      <c r="EN39" s="40"/>
      <c r="EO39" s="40"/>
      <c r="EP39" s="40"/>
      <c r="EQ39" s="40"/>
      <c r="ER39" s="40"/>
      <c r="ES39" s="40"/>
      <c r="ET39" s="40"/>
      <c r="EU39" s="40"/>
      <c r="EW39" s="7" t="s">
        <v>27</v>
      </c>
      <c r="EX39" s="20"/>
      <c r="EY39" s="37"/>
      <c r="EZ39" s="37"/>
      <c r="FA39" s="37"/>
      <c r="FB39" s="37"/>
      <c r="FC39" s="37"/>
      <c r="FD39" s="40"/>
      <c r="FE39" s="40"/>
      <c r="FF39" s="40"/>
      <c r="FG39" s="40"/>
      <c r="FH39" s="40"/>
      <c r="FI39" s="40"/>
      <c r="FJ39" s="40"/>
      <c r="FK39" s="40"/>
      <c r="FL39" s="40"/>
      <c r="FN39" s="7" t="s">
        <v>27</v>
      </c>
      <c r="FO39" s="20"/>
      <c r="FP39" s="37"/>
      <c r="FQ39" s="37"/>
      <c r="FR39" s="37"/>
      <c r="FS39" s="37"/>
      <c r="FT39" s="37"/>
      <c r="FU39" s="40"/>
      <c r="FV39" s="40"/>
      <c r="FW39" s="40"/>
      <c r="FX39" s="40"/>
      <c r="FY39" s="40"/>
      <c r="FZ39" s="40"/>
      <c r="GA39" s="40"/>
      <c r="GB39" s="40"/>
      <c r="GC39" s="40"/>
      <c r="GE39" s="44" t="s">
        <v>18</v>
      </c>
      <c r="GF39" s="42" t="s">
        <v>24</v>
      </c>
      <c r="GG39" s="47"/>
      <c r="GH39" s="47"/>
      <c r="GI39" s="47"/>
      <c r="GJ39" s="47"/>
      <c r="GK39" s="47"/>
      <c r="GL39" s="48">
        <v>18.305896862670732</v>
      </c>
      <c r="GM39" s="58">
        <v>19.174186233024219</v>
      </c>
      <c r="GN39" s="58">
        <v>22.055970030402854</v>
      </c>
      <c r="GO39" s="58">
        <v>19.146610705213305</v>
      </c>
      <c r="GP39" s="58">
        <v>17.709959537411958</v>
      </c>
      <c r="GQ39" s="58">
        <v>17.124205729217596</v>
      </c>
      <c r="GR39" s="58">
        <v>16.596154622631122</v>
      </c>
      <c r="GS39" s="58">
        <v>16.11959482649053</v>
      </c>
      <c r="GT39" s="58">
        <v>15.684863279600114</v>
      </c>
      <c r="GV39" s="44" t="s">
        <v>18</v>
      </c>
      <c r="GW39" s="42" t="s">
        <v>24</v>
      </c>
      <c r="GX39" s="47"/>
      <c r="GY39" s="47"/>
      <c r="GZ39" s="47"/>
      <c r="HA39" s="47"/>
      <c r="HB39" s="47"/>
      <c r="HC39" s="48">
        <v>18.305896862670732</v>
      </c>
      <c r="HD39" s="58">
        <v>19.174186233024219</v>
      </c>
      <c r="HE39" s="58">
        <v>22.029722787875063</v>
      </c>
      <c r="HF39" s="58">
        <v>18.895880830188666</v>
      </c>
      <c r="HG39" s="58">
        <v>17.174988268080853</v>
      </c>
      <c r="HH39" s="58">
        <v>16.726607637120548</v>
      </c>
      <c r="HI39" s="58">
        <v>16.382719403073047</v>
      </c>
      <c r="HJ39" s="58">
        <v>16.067308387309012</v>
      </c>
      <c r="HK39" s="58">
        <v>15.767129268318969</v>
      </c>
      <c r="HM39" s="44" t="s">
        <v>18</v>
      </c>
      <c r="HN39" s="42" t="s">
        <v>24</v>
      </c>
      <c r="HO39" s="47"/>
      <c r="HP39" s="47"/>
      <c r="HQ39" s="47"/>
      <c r="HR39" s="47"/>
      <c r="HS39" s="47"/>
      <c r="HT39" s="48">
        <v>18.305896862670732</v>
      </c>
      <c r="HU39" s="58">
        <v>19.174186233024219</v>
      </c>
      <c r="HV39" s="58">
        <v>22.029722787875063</v>
      </c>
      <c r="HW39" s="58">
        <v>18.895880830188666</v>
      </c>
      <c r="HX39" s="58">
        <v>17.165025813206725</v>
      </c>
      <c r="HY39" s="58">
        <v>16.726226869012685</v>
      </c>
      <c r="HZ39" s="58">
        <v>16.390971104062039</v>
      </c>
      <c r="IA39" s="58">
        <v>16.080076605529253</v>
      </c>
      <c r="IB39" s="58">
        <v>15.787217056606224</v>
      </c>
      <c r="ID39" s="44" t="s">
        <v>18</v>
      </c>
      <c r="IE39" s="42" t="s">
        <v>24</v>
      </c>
      <c r="IF39" s="47"/>
      <c r="IG39" s="47"/>
      <c r="IH39" s="47"/>
      <c r="II39" s="47"/>
      <c r="IJ39" s="47"/>
      <c r="IK39" s="48">
        <v>18.305896862670732</v>
      </c>
      <c r="IL39" s="58">
        <v>19.174186233024219</v>
      </c>
      <c r="IM39" s="58">
        <v>22.029722787875063</v>
      </c>
      <c r="IN39" s="58">
        <v>18.895880830188666</v>
      </c>
      <c r="IO39" s="58"/>
      <c r="IP39" s="58"/>
      <c r="IQ39" s="58"/>
      <c r="IR39" s="58"/>
      <c r="IS39" s="58"/>
      <c r="IT39" s="58"/>
      <c r="IV39" s="44" t="s">
        <v>18</v>
      </c>
      <c r="IW39" s="42" t="s">
        <v>24</v>
      </c>
      <c r="IX39" s="47"/>
      <c r="IY39" s="47"/>
      <c r="IZ39" s="47"/>
      <c r="JA39" s="47"/>
      <c r="JB39" s="47"/>
      <c r="JC39" s="48">
        <v>18.305896862670732</v>
      </c>
      <c r="JD39" s="58">
        <v>19.174186233024219</v>
      </c>
      <c r="JE39" s="58">
        <v>22.029722787875063</v>
      </c>
      <c r="JF39" s="58">
        <v>18.895880830188666</v>
      </c>
      <c r="JG39" s="58"/>
      <c r="JH39" s="58"/>
      <c r="JI39" s="58"/>
      <c r="JJ39" s="58"/>
      <c r="JK39" s="58"/>
      <c r="JL39" s="58"/>
      <c r="JN39" s="44" t="s">
        <v>18</v>
      </c>
      <c r="JO39" s="42" t="s">
        <v>24</v>
      </c>
      <c r="JP39" s="47"/>
      <c r="JQ39" s="47"/>
      <c r="JR39" s="47"/>
      <c r="JS39" s="47"/>
      <c r="JT39" s="47"/>
      <c r="JU39" s="48">
        <v>18.305896862670732</v>
      </c>
      <c r="JV39" s="58">
        <v>19.174186233024219</v>
      </c>
      <c r="JW39" s="58">
        <v>22.029722787875063</v>
      </c>
      <c r="JX39" s="58">
        <v>18.895880830188666</v>
      </c>
      <c r="JY39" s="58"/>
      <c r="JZ39" s="58"/>
      <c r="KA39" s="58"/>
      <c r="KB39" s="58"/>
      <c r="KC39" s="58"/>
      <c r="KD39" s="58"/>
      <c r="KF39" s="44" t="s">
        <v>18</v>
      </c>
      <c r="KG39" s="42" t="s">
        <v>24</v>
      </c>
      <c r="KH39" s="47"/>
      <c r="KI39" s="47"/>
      <c r="KJ39" s="47"/>
      <c r="KK39" s="47"/>
      <c r="KL39" s="47"/>
      <c r="KM39" s="48">
        <v>18.305896862670732</v>
      </c>
      <c r="KN39" s="58">
        <v>19.174186233024219</v>
      </c>
      <c r="KO39" s="58">
        <v>22.029722787875063</v>
      </c>
      <c r="KP39" s="58">
        <v>18.895880830188666</v>
      </c>
      <c r="KQ39" s="58"/>
      <c r="KR39" s="58"/>
      <c r="KS39" s="58"/>
      <c r="KT39" s="58"/>
      <c r="KU39" s="58"/>
      <c r="KV39" s="58"/>
      <c r="KX39" s="44" t="s">
        <v>18</v>
      </c>
      <c r="KY39" s="42" t="s">
        <v>24</v>
      </c>
      <c r="KZ39" s="47"/>
      <c r="LA39" s="47"/>
      <c r="LB39" s="47"/>
      <c r="LC39" s="47"/>
      <c r="LD39" s="47"/>
      <c r="LE39" s="48">
        <v>18.305896862670732</v>
      </c>
      <c r="LF39" s="58">
        <v>19.174186233024219</v>
      </c>
      <c r="LG39" s="58">
        <v>22.029722787875063</v>
      </c>
      <c r="LH39" s="58">
        <v>18.926813316998153</v>
      </c>
      <c r="LI39" s="58">
        <v>14.341716962769432</v>
      </c>
      <c r="LJ39" s="58">
        <v>14.361844909208907</v>
      </c>
      <c r="LK39" s="58">
        <v>14.066959193043422</v>
      </c>
      <c r="LL39" s="58">
        <v>13.64796535417214</v>
      </c>
      <c r="LM39" s="58">
        <v>13.302005619538559</v>
      </c>
      <c r="LN39" s="58">
        <v>12.959648752910514</v>
      </c>
      <c r="LP39" s="44" t="s">
        <v>18</v>
      </c>
      <c r="LQ39" s="42" t="s">
        <v>24</v>
      </c>
      <c r="LR39" s="47"/>
      <c r="LS39" s="47"/>
      <c r="LT39" s="47"/>
      <c r="LU39" s="47"/>
      <c r="LV39" s="47"/>
      <c r="LW39" s="48">
        <v>18.305896862670732</v>
      </c>
      <c r="LX39" s="58">
        <v>19.174186233024219</v>
      </c>
      <c r="LY39" s="58">
        <v>22.029722787875063</v>
      </c>
      <c r="LZ39" s="58">
        <v>18.926813316998153</v>
      </c>
      <c r="MA39" s="58">
        <v>16.131731245862824</v>
      </c>
      <c r="MB39" s="58">
        <v>15.638014119902428</v>
      </c>
      <c r="MC39" s="58">
        <v>15.267324105107679</v>
      </c>
      <c r="MD39" s="58">
        <v>14.694020988622849</v>
      </c>
      <c r="ME39" s="58">
        <v>14.329934262838155</v>
      </c>
      <c r="MF39" s="58">
        <v>14.059735822718061</v>
      </c>
      <c r="MH39" s="44" t="s">
        <v>18</v>
      </c>
      <c r="MI39" s="42" t="s">
        <v>24</v>
      </c>
      <c r="MJ39" s="47"/>
      <c r="MK39" s="47"/>
      <c r="ML39" s="47"/>
      <c r="MM39" s="47"/>
      <c r="MN39" s="47"/>
      <c r="MO39" s="48">
        <v>18.305896862670732</v>
      </c>
      <c r="MP39" s="58">
        <v>19.174186233024219</v>
      </c>
      <c r="MQ39" s="58">
        <v>22.029722787875063</v>
      </c>
      <c r="MR39" s="58">
        <v>18.926813316998153</v>
      </c>
      <c r="MS39" s="58">
        <v>14.32319727108125</v>
      </c>
      <c r="MT39" s="58">
        <v>14.407120317296396</v>
      </c>
      <c r="MU39" s="58">
        <v>14.111648717751624</v>
      </c>
      <c r="MV39" s="58">
        <v>13.737751863993116</v>
      </c>
      <c r="MW39" s="58">
        <v>13.440691848881425</v>
      </c>
      <c r="MX39" s="58">
        <v>13.159949479482233</v>
      </c>
      <c r="MZ39" s="44" t="s">
        <v>18</v>
      </c>
      <c r="NA39" s="42" t="s">
        <v>24</v>
      </c>
      <c r="NB39" s="47"/>
      <c r="NC39" s="47"/>
      <c r="ND39" s="47"/>
      <c r="NE39" s="47"/>
      <c r="NF39" s="47"/>
      <c r="NG39" s="48">
        <v>18.305896862670732</v>
      </c>
      <c r="NH39" s="58">
        <v>19.174186233024219</v>
      </c>
      <c r="NI39" s="58">
        <v>22.029722787875063</v>
      </c>
      <c r="NJ39" s="58">
        <v>18.926813316998153</v>
      </c>
      <c r="NK39" s="58">
        <v>14.32319727108125</v>
      </c>
      <c r="NL39" s="58">
        <v>14.401654868500522</v>
      </c>
      <c r="NM39" s="58">
        <v>14.096707113619644</v>
      </c>
      <c r="NN39" s="58">
        <v>13.71508590952987</v>
      </c>
      <c r="NO39" s="58">
        <v>13.42101960188733</v>
      </c>
      <c r="NP39" s="58">
        <v>13.150891331656506</v>
      </c>
      <c r="NR39" s="44" t="s">
        <v>18</v>
      </c>
      <c r="NS39" s="42" t="s">
        <v>24</v>
      </c>
      <c r="NT39" s="47"/>
      <c r="NU39" s="47"/>
      <c r="NV39" s="47"/>
      <c r="NW39" s="47"/>
      <c r="NX39" s="47"/>
      <c r="NY39" s="48">
        <v>18.305896862670732</v>
      </c>
      <c r="NZ39" s="58">
        <v>19.174186233024219</v>
      </c>
      <c r="OA39" s="58">
        <v>22.029722787875063</v>
      </c>
      <c r="OB39" s="58">
        <v>18.926813316998153</v>
      </c>
      <c r="OC39" s="58">
        <v>14.32319727108125</v>
      </c>
      <c r="OD39" s="58">
        <v>14.401654868500522</v>
      </c>
      <c r="OE39" s="58">
        <v>14.13461276587921</v>
      </c>
      <c r="OF39" s="58">
        <v>13.760831339317168</v>
      </c>
      <c r="OG39" s="58">
        <v>13.466999388780287</v>
      </c>
      <c r="OH39" s="58">
        <v>13.195023658230648</v>
      </c>
      <c r="OJ39" s="44" t="s">
        <v>18</v>
      </c>
      <c r="OK39" s="42" t="s">
        <v>24</v>
      </c>
      <c r="OL39" s="47"/>
      <c r="OM39" s="47"/>
      <c r="ON39" s="47"/>
      <c r="OO39" s="47"/>
      <c r="OP39" s="47"/>
      <c r="OQ39" s="48">
        <v>18.305896862670732</v>
      </c>
      <c r="OR39" s="58">
        <v>19.174186233024219</v>
      </c>
      <c r="OS39" s="58">
        <v>22.029722787875063</v>
      </c>
      <c r="OT39" s="58">
        <v>18.926813316998153</v>
      </c>
      <c r="OU39" s="58">
        <v>14.32319727108125</v>
      </c>
      <c r="OV39" s="58">
        <v>14.401654868500522</v>
      </c>
      <c r="OW39" s="58">
        <v>14.122675153612846</v>
      </c>
      <c r="OX39" s="58">
        <v>13.730457849537409</v>
      </c>
      <c r="OY39" s="58">
        <v>13.4431412250349</v>
      </c>
      <c r="OZ39" s="58">
        <v>13.169658937137555</v>
      </c>
      <c r="PB39" s="44" t="s">
        <v>18</v>
      </c>
      <c r="PC39" s="42" t="s">
        <v>24</v>
      </c>
      <c r="PD39" s="47"/>
      <c r="PE39" s="47"/>
      <c r="PF39" s="47"/>
      <c r="PG39" s="47"/>
      <c r="PH39" s="47"/>
      <c r="PI39" s="48">
        <v>18.305896862670732</v>
      </c>
      <c r="PJ39" s="58">
        <v>19.174186233024219</v>
      </c>
      <c r="PK39" s="58">
        <v>22.029722787875063</v>
      </c>
      <c r="PL39" s="58">
        <v>18.926813316998153</v>
      </c>
      <c r="PM39" s="58">
        <v>14.32319727108125</v>
      </c>
      <c r="PN39" s="58">
        <v>14.401654868500522</v>
      </c>
      <c r="PO39" s="58"/>
      <c r="PP39" s="58"/>
      <c r="PQ39" s="58"/>
      <c r="PR39" s="58"/>
      <c r="PT39" s="160" t="s">
        <v>18</v>
      </c>
      <c r="PU39" s="161" t="s">
        <v>24</v>
      </c>
      <c r="PV39" s="167"/>
      <c r="PW39" s="167"/>
      <c r="PX39" s="167"/>
      <c r="PY39" s="167"/>
      <c r="PZ39" s="167"/>
      <c r="QA39" s="168">
        <v>18.305896862670732</v>
      </c>
      <c r="QB39" s="169">
        <v>19.174186233024219</v>
      </c>
      <c r="QC39" s="169">
        <v>22.029722787875063</v>
      </c>
      <c r="QD39" s="169">
        <v>18.895882279806418</v>
      </c>
      <c r="QE39" s="169">
        <v>15.800170176566647</v>
      </c>
      <c r="QF39" s="169">
        <v>15.141516884220716</v>
      </c>
      <c r="QG39" s="169">
        <v>15.39045705198844</v>
      </c>
      <c r="QH39" s="169">
        <v>14.511411176089469</v>
      </c>
      <c r="QI39" s="169">
        <v>14.306739447945269</v>
      </c>
      <c r="QJ39" s="169">
        <v>14.032017939096736</v>
      </c>
      <c r="QL39" s="44" t="s">
        <v>18</v>
      </c>
      <c r="QM39" s="42" t="s">
        <v>24</v>
      </c>
      <c r="QN39" s="47"/>
      <c r="QO39" s="47"/>
      <c r="QP39" s="47"/>
      <c r="QQ39" s="47"/>
      <c r="QR39" s="47"/>
      <c r="QS39" s="48">
        <v>18.305896862670732</v>
      </c>
      <c r="QT39" s="58">
        <v>19.174186233024219</v>
      </c>
      <c r="QU39" s="58">
        <v>22.029722787875063</v>
      </c>
      <c r="QV39" s="58">
        <v>19.002475686927248</v>
      </c>
      <c r="QW39" s="58">
        <v>16.02225328185839</v>
      </c>
      <c r="QX39" s="58">
        <v>15.870252020597665</v>
      </c>
      <c r="QY39" s="58">
        <v>15.803882493245993</v>
      </c>
      <c r="QZ39" s="58">
        <v>15.546192228698061</v>
      </c>
      <c r="RA39" s="58">
        <v>15.31070610024039</v>
      </c>
      <c r="RB39" s="58">
        <v>15.061040566248311</v>
      </c>
      <c r="RD39" s="44" t="s">
        <v>18</v>
      </c>
      <c r="RE39" s="42" t="s">
        <v>24</v>
      </c>
      <c r="RF39" s="47"/>
      <c r="RG39" s="47"/>
      <c r="RH39" s="47"/>
      <c r="RI39" s="47"/>
      <c r="RJ39" s="47"/>
      <c r="RK39" s="48">
        <v>18.305896862670732</v>
      </c>
      <c r="RL39" s="58">
        <v>19.174186233024219</v>
      </c>
      <c r="RM39" s="58">
        <v>22.029722787875063</v>
      </c>
      <c r="RN39" s="58">
        <v>18.926813316998153</v>
      </c>
      <c r="RO39" s="58">
        <v>14.32319727108125</v>
      </c>
      <c r="RP39" s="58">
        <v>14.383805461184432</v>
      </c>
      <c r="RQ39" s="58">
        <v>14.118384650410878</v>
      </c>
      <c r="RR39" s="58">
        <v>13.801342241811904</v>
      </c>
      <c r="RS39" s="58">
        <v>13.545189445074419</v>
      </c>
      <c r="RT39" s="58">
        <v>13.284836813552531</v>
      </c>
      <c r="RV39" s="44" t="s">
        <v>18</v>
      </c>
      <c r="RW39" s="42" t="s">
        <v>24</v>
      </c>
      <c r="RX39" s="47"/>
      <c r="RY39" s="47"/>
      <c r="RZ39" s="47"/>
      <c r="SA39" s="47"/>
      <c r="SB39" s="47"/>
      <c r="SC39" s="48">
        <v>18.305896862670732</v>
      </c>
      <c r="SD39" s="58">
        <v>19.174186233024219</v>
      </c>
      <c r="SE39" s="58">
        <v>22.029722787875063</v>
      </c>
      <c r="SF39" s="58">
        <v>18.926813316998153</v>
      </c>
      <c r="SG39" s="58">
        <v>14.32319727108125</v>
      </c>
      <c r="SH39" s="58">
        <v>14.383805461184432</v>
      </c>
      <c r="SI39" s="58">
        <v>14.119855607601664</v>
      </c>
      <c r="SJ39" s="58">
        <v>13.805185202862406</v>
      </c>
      <c r="SK39" s="58">
        <v>13.551789679189946</v>
      </c>
      <c r="SL39" s="58">
        <v>13.294795025363722</v>
      </c>
      <c r="SN39" s="44" t="s">
        <v>18</v>
      </c>
      <c r="SO39" s="42" t="s">
        <v>24</v>
      </c>
      <c r="SP39" s="47"/>
      <c r="SQ39" s="47"/>
      <c r="SR39" s="47"/>
      <c r="SS39" s="47"/>
      <c r="ST39" s="47"/>
      <c r="SU39" s="48">
        <v>18.305896862670732</v>
      </c>
      <c r="SV39" s="58">
        <v>19.174186233024219</v>
      </c>
      <c r="SW39" s="58">
        <v>22.029722787875063</v>
      </c>
      <c r="SX39" s="58">
        <v>19.002475686927248</v>
      </c>
      <c r="SY39" s="58">
        <v>16.02225328185839</v>
      </c>
      <c r="SZ39" s="58">
        <v>16.582464843334265</v>
      </c>
      <c r="TA39" s="58">
        <v>16.46714508808504</v>
      </c>
      <c r="TB39" s="58">
        <v>15.965517674547099</v>
      </c>
      <c r="TC39" s="58">
        <v>15.609593842440841</v>
      </c>
      <c r="TD39" s="58">
        <v>15.290612495643755</v>
      </c>
      <c r="TF39" s="44" t="s">
        <v>18</v>
      </c>
      <c r="TG39" s="42" t="s">
        <v>24</v>
      </c>
      <c r="TH39" s="47"/>
      <c r="TI39" s="47"/>
      <c r="TJ39" s="47"/>
      <c r="TK39" s="47"/>
      <c r="TL39" s="47"/>
      <c r="TM39" s="48">
        <v>18.305896862670732</v>
      </c>
      <c r="TN39" s="58">
        <v>19.174186233024219</v>
      </c>
      <c r="TO39" s="58">
        <v>22.029722787875063</v>
      </c>
      <c r="TP39" s="58">
        <v>19.002475686927248</v>
      </c>
      <c r="TQ39" s="58">
        <v>16.02225328185839</v>
      </c>
      <c r="TR39" s="58">
        <v>17.951586333262711</v>
      </c>
      <c r="TS39" s="58">
        <v>18.182109540367641</v>
      </c>
      <c r="TT39" s="58">
        <v>17.868188717639931</v>
      </c>
      <c r="TU39" s="58">
        <v>17.678429421097626</v>
      </c>
      <c r="TV39" s="58">
        <v>17.561502342356366</v>
      </c>
      <c r="TX39" s="44" t="s">
        <v>18</v>
      </c>
      <c r="TY39" s="42" t="s">
        <v>24</v>
      </c>
      <c r="TZ39" s="47"/>
      <c r="UA39" s="47"/>
      <c r="UB39" s="47"/>
      <c r="UC39" s="47"/>
      <c r="UD39" s="47"/>
      <c r="UE39" s="48">
        <v>18.305896862670732</v>
      </c>
      <c r="UF39" s="58">
        <v>19.174186233024219</v>
      </c>
      <c r="UG39" s="58">
        <v>22.029722787875063</v>
      </c>
      <c r="UH39" s="58">
        <v>19.002475686927248</v>
      </c>
      <c r="UI39" s="58">
        <v>16.02225328185839</v>
      </c>
      <c r="UJ39" s="58">
        <v>18.367764402096643</v>
      </c>
      <c r="UK39" s="58">
        <v>19.083150658403042</v>
      </c>
      <c r="UL39" s="58">
        <v>19.335325373977142</v>
      </c>
      <c r="UM39" s="58">
        <v>19.101983871069216</v>
      </c>
      <c r="UN39" s="58">
        <v>19.031324405888689</v>
      </c>
      <c r="UO39" s="58">
        <v>18.83252152404016</v>
      </c>
      <c r="UQ39" s="44" t="s">
        <v>18</v>
      </c>
      <c r="UR39" s="42" t="s">
        <v>24</v>
      </c>
      <c r="US39" s="47"/>
      <c r="UT39" s="47"/>
      <c r="UU39" s="47"/>
      <c r="UV39" s="47"/>
      <c r="UW39" s="47"/>
      <c r="UX39" s="48">
        <v>18.305896862670732</v>
      </c>
      <c r="UY39" s="58">
        <v>19.174186233024219</v>
      </c>
      <c r="UZ39" s="58">
        <v>22.029722787875063</v>
      </c>
      <c r="VA39" s="58">
        <v>19.002475686927248</v>
      </c>
      <c r="VB39" s="58">
        <v>16.02225328185839</v>
      </c>
      <c r="VC39" s="58">
        <v>18.367764402096643</v>
      </c>
      <c r="VD39" s="58">
        <v>19.116360700404368</v>
      </c>
      <c r="VE39" s="58">
        <v>19.223766593074277</v>
      </c>
      <c r="VF39" s="58">
        <v>19.044787966743236</v>
      </c>
      <c r="VG39" s="58">
        <v>18.957867480689625</v>
      </c>
      <c r="VH39" s="58">
        <v>18.903994283554692</v>
      </c>
      <c r="VJ39" s="205" t="s">
        <v>18</v>
      </c>
      <c r="VK39" s="206" t="s">
        <v>24</v>
      </c>
      <c r="VL39" s="47"/>
      <c r="VM39" s="47"/>
      <c r="VN39" s="47"/>
      <c r="VO39" s="47"/>
      <c r="VP39" s="47"/>
      <c r="VQ39" s="48">
        <v>18.305896862670732</v>
      </c>
      <c r="VR39" s="58">
        <v>19.174186233024219</v>
      </c>
      <c r="VS39" s="58">
        <v>22.029722787875063</v>
      </c>
      <c r="VT39" s="58">
        <v>19.002475686927248</v>
      </c>
      <c r="VU39" s="58">
        <v>16.02225328185839</v>
      </c>
      <c r="VV39" s="58">
        <v>18.367764402096643</v>
      </c>
      <c r="VW39" s="58">
        <v>19.116360700404368</v>
      </c>
      <c r="VX39" s="58">
        <v>19.223766593074277</v>
      </c>
      <c r="VY39" s="58">
        <v>19.044787966743236</v>
      </c>
      <c r="VZ39" s="58">
        <v>18.957867480689625</v>
      </c>
      <c r="WA39" s="58">
        <v>18.903994283554692</v>
      </c>
      <c r="WC39" s="205" t="s">
        <v>18</v>
      </c>
      <c r="WD39" s="206" t="s">
        <v>24</v>
      </c>
      <c r="WE39" s="47"/>
      <c r="WF39" s="47"/>
      <c r="WG39" s="47"/>
      <c r="WH39" s="47"/>
      <c r="WI39" s="47"/>
      <c r="WJ39" s="48">
        <v>18.305896862670732</v>
      </c>
      <c r="WK39" s="58">
        <v>19.174186233024219</v>
      </c>
      <c r="WL39" s="58">
        <v>22.029722787875063</v>
      </c>
      <c r="WM39" s="58">
        <v>19.002475686927248</v>
      </c>
      <c r="WN39" s="58">
        <v>16.02225328185839</v>
      </c>
      <c r="WO39" s="58">
        <v>18.367764402096643</v>
      </c>
      <c r="WP39" s="58">
        <v>19.116360700404368</v>
      </c>
      <c r="WQ39" s="58">
        <v>19.223766593074277</v>
      </c>
      <c r="WR39" s="58">
        <v>19.044787966743236</v>
      </c>
      <c r="WS39" s="58">
        <v>18.957867480689625</v>
      </c>
      <c r="WT39" s="58">
        <v>18.903994283554692</v>
      </c>
      <c r="WU39" s="224"/>
      <c r="XB39" s="205" t="s">
        <v>18</v>
      </c>
      <c r="XC39" s="206" t="s">
        <v>24</v>
      </c>
      <c r="XD39" s="47"/>
      <c r="XE39" s="47"/>
      <c r="XF39" s="47"/>
      <c r="XG39" s="47"/>
      <c r="XH39" s="47"/>
      <c r="XI39" s="48">
        <v>18.305896862670732</v>
      </c>
      <c r="XJ39" s="58">
        <v>19.174186233024219</v>
      </c>
      <c r="XK39" s="58">
        <v>22.029722787875063</v>
      </c>
      <c r="XL39" s="58">
        <v>19.002475686927248</v>
      </c>
      <c r="XM39" s="58">
        <v>16.02225328185839</v>
      </c>
      <c r="XN39" s="58">
        <v>18.367764402096643</v>
      </c>
      <c r="XO39" s="58">
        <v>19.116360700404368</v>
      </c>
      <c r="XP39" s="58">
        <v>19.223766593074277</v>
      </c>
      <c r="XQ39" s="58">
        <v>19.044787966743236</v>
      </c>
      <c r="XR39" s="58">
        <v>18.957867480689625</v>
      </c>
      <c r="XS39" s="58">
        <v>18.903994283554692</v>
      </c>
      <c r="XU39" s="205" t="s">
        <v>18</v>
      </c>
      <c r="XV39" s="206" t="s">
        <v>24</v>
      </c>
      <c r="XW39" s="47"/>
      <c r="XX39" s="47"/>
      <c r="XY39" s="47"/>
      <c r="XZ39" s="47"/>
      <c r="YA39" s="47"/>
      <c r="YB39" s="48">
        <v>18.305896862670732</v>
      </c>
      <c r="YC39" s="58">
        <v>19.174186233024219</v>
      </c>
      <c r="YD39" s="58">
        <v>22.029722787875063</v>
      </c>
      <c r="YE39" s="58">
        <v>19.002475686927248</v>
      </c>
      <c r="YF39" s="58">
        <v>16.02225328185839</v>
      </c>
      <c r="YG39" s="58">
        <v>18.367764402096643</v>
      </c>
      <c r="YH39" s="58">
        <v>19.116360700404368</v>
      </c>
      <c r="YI39" s="58">
        <v>19.223766593074277</v>
      </c>
      <c r="YJ39" s="58">
        <v>19.044787966743236</v>
      </c>
      <c r="YK39" s="58">
        <v>18.957867480689625</v>
      </c>
      <c r="YL39" s="58">
        <v>18.903994283554692</v>
      </c>
      <c r="YN39" s="205" t="s">
        <v>18</v>
      </c>
      <c r="YO39" s="206" t="s">
        <v>24</v>
      </c>
      <c r="YP39" s="47"/>
      <c r="YQ39" s="47"/>
      <c r="YR39" s="47"/>
      <c r="YS39" s="47"/>
      <c r="YT39" s="47"/>
      <c r="YU39" s="48">
        <v>18.305896862670732</v>
      </c>
      <c r="YV39" s="58">
        <v>19.174186233024219</v>
      </c>
      <c r="YW39" s="58">
        <v>22.029722787875063</v>
      </c>
      <c r="YX39" s="58">
        <v>19.002475686927248</v>
      </c>
      <c r="YY39" s="58">
        <v>16.02225328185839</v>
      </c>
      <c r="YZ39" s="58">
        <v>18.367764402096643</v>
      </c>
      <c r="ZA39" s="58">
        <v>19.116360700404368</v>
      </c>
      <c r="ZB39" s="58">
        <v>19.223766593074277</v>
      </c>
      <c r="ZC39" s="58">
        <v>19.044787966743236</v>
      </c>
      <c r="ZD39" s="58">
        <v>18.957867480689625</v>
      </c>
      <c r="ZE39" s="58">
        <v>18.903994283554692</v>
      </c>
      <c r="ZK39" s="205" t="s">
        <v>18</v>
      </c>
      <c r="ZL39" s="206" t="s">
        <v>24</v>
      </c>
      <c r="ZM39" s="47"/>
      <c r="ZN39" s="47"/>
      <c r="ZO39" s="47"/>
      <c r="ZP39" s="47"/>
      <c r="ZQ39" s="47"/>
      <c r="ZR39" s="48">
        <v>18.305896862670732</v>
      </c>
      <c r="ZS39" s="58">
        <v>19.174186233024219</v>
      </c>
      <c r="ZT39" s="58">
        <v>22.029722787875063</v>
      </c>
      <c r="ZU39" s="58">
        <v>19.002475686927248</v>
      </c>
      <c r="ZV39" s="58">
        <v>16.02225328185839</v>
      </c>
      <c r="ZW39" s="58">
        <v>18.367764402096643</v>
      </c>
      <c r="ZX39" s="58">
        <v>19.116360700404368</v>
      </c>
      <c r="ZY39" s="58">
        <v>19.223766593074277</v>
      </c>
      <c r="ZZ39" s="58">
        <v>19.044787966743236</v>
      </c>
      <c r="AAA39" s="58">
        <v>18.957867480689625</v>
      </c>
      <c r="AAB39" s="58">
        <v>18.903994283554692</v>
      </c>
      <c r="AAJ39" s="205" t="s">
        <v>18</v>
      </c>
      <c r="AAK39" s="206" t="s">
        <v>24</v>
      </c>
      <c r="AAL39" s="47"/>
      <c r="AAM39" s="47"/>
      <c r="AAN39" s="47"/>
      <c r="AAO39" s="47"/>
      <c r="AAP39" s="47"/>
      <c r="AAQ39" s="48">
        <v>18.305896862670732</v>
      </c>
      <c r="AAR39" s="58">
        <v>19.174186233024219</v>
      </c>
      <c r="AAS39" s="58">
        <v>22.029722787875063</v>
      </c>
      <c r="AAT39" s="58">
        <v>19.002475686927248</v>
      </c>
      <c r="AAU39" s="58">
        <v>16.02225328185839</v>
      </c>
      <c r="AAV39" s="58">
        <v>18.367764402096643</v>
      </c>
      <c r="AAW39" s="58">
        <v>19.116360700404368</v>
      </c>
      <c r="AAX39" s="58">
        <v>19.223766593074277</v>
      </c>
      <c r="AAY39" s="58">
        <v>19.044787966743236</v>
      </c>
      <c r="AAZ39" s="58">
        <v>18.957867480689625</v>
      </c>
      <c r="ABA39" s="58">
        <v>18.903994283554692</v>
      </c>
      <c r="ABN39" s="205" t="s">
        <v>18</v>
      </c>
      <c r="ABO39" s="206" t="s">
        <v>24</v>
      </c>
      <c r="ABP39" s="47"/>
      <c r="ABQ39" s="47"/>
      <c r="ABR39" s="47"/>
      <c r="ABS39" s="47"/>
      <c r="ABT39" s="47"/>
      <c r="ABU39" s="48">
        <v>18.305896862670732</v>
      </c>
      <c r="ABV39" s="58">
        <v>19.174186233024219</v>
      </c>
      <c r="ABW39" s="58">
        <v>22.029722787875063</v>
      </c>
      <c r="ABX39" s="58">
        <v>19.002475686927248</v>
      </c>
      <c r="ABY39" s="58">
        <v>16.02225328185839</v>
      </c>
      <c r="ABZ39" s="58">
        <v>18.367764402096643</v>
      </c>
      <c r="ACA39" s="58">
        <v>19.116360700404368</v>
      </c>
      <c r="ACB39" s="58">
        <v>19.223766593074277</v>
      </c>
      <c r="ACC39" s="58">
        <v>19.044787966743236</v>
      </c>
      <c r="ACD39" s="58">
        <v>18.957867480689625</v>
      </c>
      <c r="ACE39" s="58">
        <v>18.903994283554692</v>
      </c>
      <c r="ACG39" s="205" t="s">
        <v>18</v>
      </c>
      <c r="ACH39" s="206" t="s">
        <v>24</v>
      </c>
      <c r="ACI39" s="47"/>
      <c r="ACJ39" s="47"/>
      <c r="ACK39" s="47"/>
      <c r="ACL39" s="47"/>
      <c r="ACM39" s="47"/>
      <c r="ACN39" s="48">
        <v>18.305896862670732</v>
      </c>
      <c r="ACO39" s="58">
        <v>19.174186233024219</v>
      </c>
      <c r="ACP39" s="58">
        <v>22.029722787875063</v>
      </c>
      <c r="ACQ39" s="58">
        <v>19.002475686927248</v>
      </c>
      <c r="ACR39" s="58">
        <v>16.02225328185839</v>
      </c>
      <c r="ACS39" s="58">
        <v>18.367764402096643</v>
      </c>
      <c r="ACT39" s="58">
        <v>19.116360700404368</v>
      </c>
      <c r="ACU39" s="58">
        <v>19.223766593074277</v>
      </c>
      <c r="ACV39" s="58">
        <v>19.044787966743236</v>
      </c>
      <c r="ACW39" s="58">
        <v>18.957867480689625</v>
      </c>
      <c r="ACX39" s="58">
        <v>18.903994283554692</v>
      </c>
    </row>
    <row r="40" spans="1:778" x14ac:dyDescent="0.3">
      <c r="A40" s="31" t="s">
        <v>17</v>
      </c>
      <c r="B40" s="32" t="s">
        <v>24</v>
      </c>
      <c r="C40" s="33">
        <v>37.987059036800517</v>
      </c>
      <c r="D40" s="33">
        <v>19.016189399825858</v>
      </c>
      <c r="E40" s="33">
        <v>13.017065715741213</v>
      </c>
      <c r="F40" s="33">
        <v>-9.1051486911348753</v>
      </c>
      <c r="G40" s="33">
        <v>23.721501097184515</v>
      </c>
      <c r="H40" s="34">
        <v>20.88018552673509</v>
      </c>
      <c r="I40" s="34">
        <v>21.712534647640208</v>
      </c>
      <c r="J40" s="34">
        <v>22.040943630532293</v>
      </c>
      <c r="K40" s="34">
        <v>22.363262937000492</v>
      </c>
      <c r="L40" s="34">
        <v>22.723390230505338</v>
      </c>
      <c r="M40" s="34">
        <v>23.056844414440771</v>
      </c>
      <c r="N40" s="34">
        <v>23.382594802153292</v>
      </c>
      <c r="O40" s="34">
        <v>23.69658193678417</v>
      </c>
      <c r="Q40" s="31" t="s">
        <v>17</v>
      </c>
      <c r="R40" s="32" t="s">
        <v>24</v>
      </c>
      <c r="S40" s="33">
        <v>37.987059036800517</v>
      </c>
      <c r="T40" s="33">
        <v>19.016189399825858</v>
      </c>
      <c r="U40" s="33">
        <v>13.017065715741213</v>
      </c>
      <c r="V40" s="33">
        <v>-9.1051486911348753</v>
      </c>
      <c r="W40" s="33">
        <v>23.721501097184515</v>
      </c>
      <c r="X40" s="34">
        <v>20.88018552673509</v>
      </c>
      <c r="Y40" s="34">
        <v>21.71349299604962</v>
      </c>
      <c r="Z40" s="34">
        <v>22.040944556440714</v>
      </c>
      <c r="AA40" s="34">
        <v>22.341566260992121</v>
      </c>
      <c r="AB40" s="34">
        <v>22.723437111526597</v>
      </c>
      <c r="AC40" s="34">
        <v>23.074120717773408</v>
      </c>
      <c r="AD40" s="34">
        <v>23.416524966609938</v>
      </c>
      <c r="AE40" s="34">
        <v>23.732397343765417</v>
      </c>
      <c r="AF40" s="34">
        <v>24.041133282061004</v>
      </c>
      <c r="AH40" s="31" t="s">
        <v>17</v>
      </c>
      <c r="AI40" s="32" t="s">
        <v>24</v>
      </c>
      <c r="AJ40" s="33">
        <v>37.987059036800517</v>
      </c>
      <c r="AK40" s="33">
        <v>19.016189399825858</v>
      </c>
      <c r="AL40" s="33">
        <v>13.017065715741213</v>
      </c>
      <c r="AM40" s="33">
        <v>-9.1051486911348753</v>
      </c>
      <c r="AN40" s="33">
        <v>23.721501097184515</v>
      </c>
      <c r="AO40" s="34">
        <v>20.88018552673509</v>
      </c>
      <c r="AP40" s="34">
        <v>21.712534647640208</v>
      </c>
      <c r="AQ40" s="34">
        <v>22.107009097826825</v>
      </c>
      <c r="AR40" s="34">
        <v>22.462290923359095</v>
      </c>
      <c r="AS40" s="34">
        <v>22.858903804624177</v>
      </c>
      <c r="AT40" s="34">
        <v>23.282924137795334</v>
      </c>
      <c r="AU40" s="34">
        <v>23.687706431683118</v>
      </c>
      <c r="AV40" s="34">
        <v>24.067462940818533</v>
      </c>
      <c r="AW40" s="34">
        <v>24.441702240736113</v>
      </c>
      <c r="AY40" s="31" t="s">
        <v>15</v>
      </c>
      <c r="AZ40" s="32" t="s">
        <v>24</v>
      </c>
      <c r="BA40" s="33">
        <v>18.898071808358047</v>
      </c>
      <c r="BB40" s="33">
        <v>15.589474788986829</v>
      </c>
      <c r="BC40" s="33">
        <v>4.8593815994523819</v>
      </c>
      <c r="BD40" s="33">
        <v>9.3287961387548179</v>
      </c>
      <c r="BE40" s="33">
        <v>6.4909672993368401</v>
      </c>
      <c r="BF40" s="34">
        <v>32.246517928378083</v>
      </c>
      <c r="BG40" s="34">
        <v>32.573351712538681</v>
      </c>
      <c r="BH40" s="34">
        <v>33.075297687303824</v>
      </c>
      <c r="BI40" s="34">
        <v>33.52428991013165</v>
      </c>
      <c r="BJ40" s="34">
        <v>34.015938826554645</v>
      </c>
      <c r="BK40" s="34">
        <v>34.522911623946122</v>
      </c>
      <c r="BL40" s="34">
        <v>35.023760157125508</v>
      </c>
      <c r="BM40" s="34">
        <v>35.508218941929144</v>
      </c>
      <c r="BN40" s="34">
        <v>35.989099771148446</v>
      </c>
      <c r="BP40" s="31" t="s">
        <v>15</v>
      </c>
      <c r="BQ40" s="32" t="s">
        <v>24</v>
      </c>
      <c r="BR40" s="33"/>
      <c r="BS40" s="33"/>
      <c r="BT40" s="33"/>
      <c r="BU40" s="33"/>
      <c r="BV40" s="33"/>
      <c r="BW40" s="34">
        <v>32.246517928378083</v>
      </c>
      <c r="BX40" s="34">
        <v>32.571959552297407</v>
      </c>
      <c r="BY40" s="34">
        <v>33.036169910716687</v>
      </c>
      <c r="BZ40" s="34">
        <v>33.469714854946204</v>
      </c>
      <c r="CA40" s="34">
        <v>33.937268214704922</v>
      </c>
      <c r="CB40" s="34">
        <v>34.449393068981884</v>
      </c>
      <c r="CC40" s="34">
        <v>34.958844895994936</v>
      </c>
      <c r="CD40" s="34">
        <v>35.455554948083282</v>
      </c>
      <c r="CE40" s="34">
        <v>35.955789865444373</v>
      </c>
      <c r="CG40" s="31" t="s">
        <v>13</v>
      </c>
      <c r="CH40" s="32" t="s">
        <v>24</v>
      </c>
      <c r="CI40" s="29"/>
      <c r="CJ40" s="29"/>
      <c r="CK40" s="29"/>
      <c r="CL40" s="29"/>
      <c r="CM40" s="29"/>
      <c r="CN40" s="34">
        <v>55.462961333543369</v>
      </c>
      <c r="CO40" s="34">
        <v>55.407836369116957</v>
      </c>
      <c r="CP40" s="34">
        <v>55.386738211669098</v>
      </c>
      <c r="CQ40" s="34">
        <v>55.392003125290948</v>
      </c>
      <c r="CR40" s="34">
        <v>55.365702970571952</v>
      </c>
      <c r="CS40" s="34">
        <v>55.28158021826237</v>
      </c>
      <c r="CT40" s="34">
        <v>55.145258480512339</v>
      </c>
      <c r="CU40" s="34">
        <v>54.983197766914685</v>
      </c>
      <c r="CV40" s="34">
        <v>54.811316317296644</v>
      </c>
      <c r="CX40" s="31" t="s">
        <v>13</v>
      </c>
      <c r="CY40" s="32" t="s">
        <v>24</v>
      </c>
      <c r="CZ40" s="29"/>
      <c r="DA40" s="29"/>
      <c r="DB40" s="29"/>
      <c r="DC40" s="29"/>
      <c r="DD40" s="29"/>
      <c r="DE40" s="34">
        <v>55.462961333543369</v>
      </c>
      <c r="DF40" s="34">
        <v>55.407836369116957</v>
      </c>
      <c r="DG40" s="34">
        <v>55.386738211669098</v>
      </c>
      <c r="DH40" s="34">
        <v>55.406268305293693</v>
      </c>
      <c r="DI40" s="34">
        <v>55.419314604942649</v>
      </c>
      <c r="DJ40" s="34">
        <v>55.391132184236071</v>
      </c>
      <c r="DK40" s="34">
        <v>55.305472679490997</v>
      </c>
      <c r="DL40" s="34">
        <v>55.191679490833266</v>
      </c>
      <c r="DM40" s="34">
        <v>55.0670456183203</v>
      </c>
      <c r="DO40" s="31" t="s">
        <v>13</v>
      </c>
      <c r="DP40" s="32" t="s">
        <v>24</v>
      </c>
      <c r="DQ40" s="29"/>
      <c r="DR40" s="29"/>
      <c r="DS40" s="29"/>
      <c r="DT40" s="29"/>
      <c r="DU40" s="29"/>
      <c r="DV40" s="34">
        <v>55.462961333543369</v>
      </c>
      <c r="DW40" s="34">
        <v>55.407836369116957</v>
      </c>
      <c r="DX40" s="34">
        <v>55.386738211669098</v>
      </c>
      <c r="DY40" s="34">
        <v>55.386769207454293</v>
      </c>
      <c r="DZ40" s="34">
        <v>55.344652362094358</v>
      </c>
      <c r="EA40" s="34">
        <v>55.265865714361084</v>
      </c>
      <c r="EB40" s="34">
        <v>55.140083265483618</v>
      </c>
      <c r="EC40" s="34">
        <v>54.988514235970534</v>
      </c>
      <c r="ED40" s="34">
        <v>54.827048808850442</v>
      </c>
      <c r="EF40" s="31" t="s">
        <v>13</v>
      </c>
      <c r="EG40" s="32" t="s">
        <v>24</v>
      </c>
      <c r="EH40" s="29"/>
      <c r="EI40" s="29"/>
      <c r="EJ40" s="29"/>
      <c r="EK40" s="29"/>
      <c r="EL40" s="29"/>
      <c r="EM40" s="34">
        <v>55.462961333543369</v>
      </c>
      <c r="EN40" s="34">
        <v>55.407836369116957</v>
      </c>
      <c r="EO40" s="34">
        <v>55.386738211669098</v>
      </c>
      <c r="EP40" s="34">
        <v>55.386760078110662</v>
      </c>
      <c r="EQ40" s="34">
        <v>55.355132616356748</v>
      </c>
      <c r="ER40" s="34">
        <v>55.286766974608412</v>
      </c>
      <c r="ES40" s="34">
        <v>55.171340783522716</v>
      </c>
      <c r="ET40" s="34">
        <v>55.019623799220987</v>
      </c>
      <c r="EU40" s="34">
        <v>54.857953126044571</v>
      </c>
      <c r="EW40" s="31" t="s">
        <v>13</v>
      </c>
      <c r="EX40" s="32" t="s">
        <v>24</v>
      </c>
      <c r="EY40" s="29"/>
      <c r="EZ40" s="29"/>
      <c r="FA40" s="29"/>
      <c r="FB40" s="29"/>
      <c r="FC40" s="29"/>
      <c r="FD40" s="34">
        <v>55.462961333543369</v>
      </c>
      <c r="FE40" s="34">
        <v>55.407836369116957</v>
      </c>
      <c r="FF40" s="34">
        <v>55.386738211669098</v>
      </c>
      <c r="FG40" s="34">
        <v>55.423640907592585</v>
      </c>
      <c r="FH40" s="34">
        <v>55.370983766583414</v>
      </c>
      <c r="FI40" s="34">
        <v>55.307908982043841</v>
      </c>
      <c r="FJ40" s="34">
        <v>55.202973105103823</v>
      </c>
      <c r="FK40" s="34">
        <v>55.056408366405087</v>
      </c>
      <c r="FL40" s="34">
        <v>54.910342000097209</v>
      </c>
      <c r="FN40" s="31" t="s">
        <v>13</v>
      </c>
      <c r="FO40" s="32" t="s">
        <v>24</v>
      </c>
      <c r="FP40" s="29"/>
      <c r="FQ40" s="29"/>
      <c r="FR40" s="29"/>
      <c r="FS40" s="29"/>
      <c r="FT40" s="29"/>
      <c r="FU40" s="34">
        <v>55.462961333543369</v>
      </c>
      <c r="FV40" s="34">
        <v>55.407836369116957</v>
      </c>
      <c r="FW40" s="34">
        <v>55.386738211669098</v>
      </c>
      <c r="FX40" s="34">
        <v>55.423640907592585</v>
      </c>
      <c r="FY40" s="34">
        <v>55.370940343149343</v>
      </c>
      <c r="FZ40" s="34">
        <v>55.30779343931902</v>
      </c>
      <c r="GA40" s="34">
        <v>55.202800742101076</v>
      </c>
      <c r="GB40" s="34">
        <v>55.056200313416973</v>
      </c>
      <c r="GC40" s="34">
        <v>54.904852869910179</v>
      </c>
      <c r="GE40" s="7" t="s">
        <v>27</v>
      </c>
      <c r="GF40" s="20"/>
      <c r="GG40" s="37"/>
      <c r="GH40" s="37"/>
      <c r="GI40" s="37"/>
      <c r="GJ40" s="37"/>
      <c r="GK40" s="37"/>
      <c r="GL40" s="40"/>
      <c r="GM40" s="40"/>
      <c r="GN40" s="40"/>
      <c r="GO40" s="40"/>
      <c r="GP40" s="40"/>
      <c r="GQ40" s="40"/>
      <c r="GR40" s="40"/>
      <c r="GS40" s="40"/>
      <c r="GT40" s="40"/>
      <c r="GV40" s="7" t="s">
        <v>27</v>
      </c>
      <c r="GW40" s="20"/>
      <c r="GX40" s="37"/>
      <c r="GY40" s="37"/>
      <c r="GZ40" s="37"/>
      <c r="HA40" s="37"/>
      <c r="HB40" s="37"/>
      <c r="HC40" s="40"/>
      <c r="HD40" s="40"/>
      <c r="HE40" s="40"/>
      <c r="HF40" s="40"/>
      <c r="HG40" s="40"/>
      <c r="HH40" s="40"/>
      <c r="HI40" s="40"/>
      <c r="HJ40" s="40"/>
      <c r="HK40" s="40"/>
      <c r="HM40" s="7" t="s">
        <v>27</v>
      </c>
      <c r="HN40" s="20"/>
      <c r="HO40" s="37"/>
      <c r="HP40" s="37"/>
      <c r="HQ40" s="37"/>
      <c r="HR40" s="37"/>
      <c r="HS40" s="37"/>
      <c r="HT40" s="40"/>
      <c r="HU40" s="40"/>
      <c r="HV40" s="40"/>
      <c r="HW40" s="40"/>
      <c r="HX40" s="40"/>
      <c r="HY40" s="40"/>
      <c r="HZ40" s="40"/>
      <c r="IA40" s="40"/>
      <c r="IB40" s="40"/>
      <c r="ID40" s="7" t="s">
        <v>27</v>
      </c>
      <c r="IE40" s="20"/>
      <c r="IF40" s="37"/>
      <c r="IG40" s="37"/>
      <c r="IH40" s="37"/>
      <c r="II40" s="37"/>
      <c r="IJ40" s="37"/>
      <c r="IK40" s="40"/>
      <c r="IL40" s="40"/>
      <c r="IM40" s="40"/>
      <c r="IN40" s="40"/>
      <c r="IO40" s="40"/>
      <c r="IP40" s="40"/>
      <c r="IQ40" s="40"/>
      <c r="IR40" s="40"/>
      <c r="IS40" s="40"/>
      <c r="IT40" s="40"/>
      <c r="IV40" s="7" t="s">
        <v>27</v>
      </c>
      <c r="IW40" s="20"/>
      <c r="IX40" s="37"/>
      <c r="IY40" s="37"/>
      <c r="IZ40" s="37"/>
      <c r="JA40" s="37"/>
      <c r="JB40" s="37"/>
      <c r="JC40" s="40"/>
      <c r="JD40" s="40"/>
      <c r="JE40" s="40"/>
      <c r="JF40" s="40"/>
      <c r="JG40" s="40"/>
      <c r="JH40" s="40"/>
      <c r="JI40" s="40"/>
      <c r="JJ40" s="40"/>
      <c r="JK40" s="40"/>
      <c r="JL40" s="40"/>
      <c r="JN40" s="7" t="s">
        <v>27</v>
      </c>
      <c r="JO40" s="20"/>
      <c r="JP40" s="37"/>
      <c r="JQ40" s="37"/>
      <c r="JR40" s="37"/>
      <c r="JS40" s="37"/>
      <c r="JT40" s="37"/>
      <c r="JU40" s="40"/>
      <c r="JV40" s="40"/>
      <c r="JW40" s="40"/>
      <c r="JX40" s="40"/>
      <c r="JY40" s="40"/>
      <c r="JZ40" s="40"/>
      <c r="KA40" s="40"/>
      <c r="KB40" s="40"/>
      <c r="KC40" s="40"/>
      <c r="KD40" s="40"/>
      <c r="KF40" s="7" t="s">
        <v>27</v>
      </c>
      <c r="KG40" s="20"/>
      <c r="KH40" s="37"/>
      <c r="KI40" s="37"/>
      <c r="KJ40" s="37"/>
      <c r="KK40" s="37"/>
      <c r="KL40" s="37"/>
      <c r="KM40" s="40"/>
      <c r="KN40" s="40"/>
      <c r="KO40" s="40"/>
      <c r="KP40" s="40"/>
      <c r="KQ40" s="40"/>
      <c r="KR40" s="40"/>
      <c r="KS40" s="40"/>
      <c r="KT40" s="40"/>
      <c r="KU40" s="40"/>
      <c r="KV40" s="40"/>
      <c r="KX40" s="7" t="s">
        <v>27</v>
      </c>
      <c r="KY40" s="20"/>
      <c r="KZ40" s="37"/>
      <c r="LA40" s="37"/>
      <c r="LB40" s="37"/>
      <c r="LC40" s="37"/>
      <c r="LD40" s="37"/>
      <c r="LE40" s="40"/>
      <c r="LF40" s="40"/>
      <c r="LG40" s="40"/>
      <c r="LH40" s="40"/>
      <c r="LI40" s="40"/>
      <c r="LJ40" s="40"/>
      <c r="LK40" s="40"/>
      <c r="LL40" s="40"/>
      <c r="LM40" s="40"/>
      <c r="LN40" s="40"/>
      <c r="LP40" s="7" t="s">
        <v>27</v>
      </c>
      <c r="LQ40" s="20"/>
      <c r="LR40" s="37"/>
      <c r="LS40" s="37"/>
      <c r="LT40" s="37"/>
      <c r="LU40" s="37"/>
      <c r="LV40" s="37"/>
      <c r="LW40" s="40"/>
      <c r="LX40" s="40"/>
      <c r="LY40" s="40"/>
      <c r="LZ40" s="40"/>
      <c r="MA40" s="40"/>
      <c r="MB40" s="40"/>
      <c r="MC40" s="40">
        <f>MC34*2.22</f>
        <v>0</v>
      </c>
      <c r="MD40" s="40">
        <f t="shared" ref="MD40:ME40" si="152">MD34*2.22</f>
        <v>0</v>
      </c>
      <c r="ME40" s="40">
        <f t="shared" si="152"/>
        <v>0</v>
      </c>
      <c r="MF40" s="40"/>
      <c r="MH40" s="7" t="s">
        <v>27</v>
      </c>
      <c r="MI40" s="20"/>
      <c r="MJ40" s="37"/>
      <c r="MK40" s="37"/>
      <c r="ML40" s="37"/>
      <c r="MM40" s="37"/>
      <c r="MN40" s="37"/>
      <c r="MO40" s="40"/>
      <c r="MP40" s="40"/>
      <c r="MQ40" s="40"/>
      <c r="MR40" s="40"/>
      <c r="MS40" s="40"/>
      <c r="MT40" s="40"/>
      <c r="MU40" s="40"/>
      <c r="MV40" s="40"/>
      <c r="MW40" s="40"/>
      <c r="MX40" s="40"/>
      <c r="MZ40" s="7" t="s">
        <v>27</v>
      </c>
      <c r="NA40" s="20"/>
      <c r="NB40" s="37"/>
      <c r="NC40" s="37"/>
      <c r="ND40" s="37"/>
      <c r="NE40" s="37"/>
      <c r="NF40" s="37"/>
      <c r="NG40" s="40"/>
      <c r="NH40" s="40"/>
      <c r="NI40" s="40"/>
      <c r="NJ40" s="40"/>
      <c r="NK40" s="40"/>
      <c r="NL40" s="40"/>
      <c r="NM40" s="40"/>
      <c r="NN40" s="40"/>
      <c r="NO40" s="40"/>
      <c r="NP40" s="40"/>
      <c r="NR40" s="7" t="s">
        <v>27</v>
      </c>
      <c r="NS40" s="20"/>
      <c r="NT40" s="37"/>
      <c r="NU40" s="37"/>
      <c r="NV40" s="37"/>
      <c r="NW40" s="37"/>
      <c r="NX40" s="37"/>
      <c r="NY40" s="40"/>
      <c r="NZ40" s="40"/>
      <c r="OA40" s="40"/>
      <c r="OB40" s="40"/>
      <c r="OC40" s="40"/>
      <c r="OD40" s="40"/>
      <c r="OE40" s="40"/>
      <c r="OF40" s="40"/>
      <c r="OG40" s="40"/>
      <c r="OH40" s="40"/>
      <c r="OJ40" s="7" t="s">
        <v>27</v>
      </c>
      <c r="OK40" s="20"/>
      <c r="OL40" s="37"/>
      <c r="OM40" s="37"/>
      <c r="ON40" s="37"/>
      <c r="OO40" s="37"/>
      <c r="OP40" s="37"/>
      <c r="OQ40" s="40"/>
      <c r="OR40" s="40"/>
      <c r="OS40" s="40"/>
      <c r="OT40" s="40"/>
      <c r="OU40" s="40"/>
      <c r="OV40" s="40"/>
      <c r="OW40" s="40"/>
      <c r="OX40" s="40"/>
      <c r="OY40" s="40"/>
      <c r="OZ40" s="40"/>
      <c r="PB40" s="7" t="s">
        <v>27</v>
      </c>
      <c r="PC40" s="20"/>
      <c r="PD40" s="37"/>
      <c r="PE40" s="37"/>
      <c r="PF40" s="37"/>
      <c r="PG40" s="37"/>
      <c r="PH40" s="37"/>
      <c r="PI40" s="40"/>
      <c r="PJ40" s="40"/>
      <c r="PK40" s="40"/>
      <c r="PL40" s="40"/>
      <c r="PM40" s="40"/>
      <c r="PN40" s="40"/>
      <c r="PO40" s="40"/>
      <c r="PP40" s="40"/>
      <c r="PQ40" s="40"/>
      <c r="PR40" s="40"/>
      <c r="PT40" s="155" t="s">
        <v>27</v>
      </c>
      <c r="PU40" s="133"/>
      <c r="PV40" s="137"/>
      <c r="PW40" s="137"/>
      <c r="PX40" s="137"/>
      <c r="PY40" s="137"/>
      <c r="PZ40" s="137"/>
      <c r="QA40" s="76"/>
      <c r="QB40" s="76"/>
      <c r="QC40" s="76"/>
      <c r="QD40" s="76"/>
      <c r="QE40" s="76"/>
      <c r="QF40" s="76"/>
      <c r="QG40" s="76">
        <f>QG34*2.22</f>
        <v>0</v>
      </c>
      <c r="QH40" s="76">
        <f t="shared" ref="QH40:QI40" si="153">QH34*2.22</f>
        <v>0</v>
      </c>
      <c r="QI40" s="76">
        <f t="shared" si="153"/>
        <v>0</v>
      </c>
      <c r="QJ40" s="76"/>
      <c r="QL40" s="7" t="s">
        <v>27</v>
      </c>
      <c r="QM40" s="20"/>
      <c r="QN40" s="37"/>
      <c r="QO40" s="37"/>
      <c r="QP40" s="37"/>
      <c r="QQ40" s="37"/>
      <c r="QR40" s="37"/>
      <c r="QS40" s="40"/>
      <c r="QT40" s="40"/>
      <c r="QU40" s="40"/>
      <c r="QV40" s="40"/>
      <c r="QW40" s="40"/>
      <c r="QX40" s="40"/>
      <c r="QY40" s="40"/>
      <c r="QZ40" s="40"/>
      <c r="RA40" s="40"/>
      <c r="RB40" s="40"/>
      <c r="RD40" s="7" t="s">
        <v>27</v>
      </c>
      <c r="RE40" s="20"/>
      <c r="RF40" s="37"/>
      <c r="RG40" s="37"/>
      <c r="RH40" s="37"/>
      <c r="RI40" s="37"/>
      <c r="RJ40" s="37"/>
      <c r="RK40" s="40"/>
      <c r="RL40" s="40"/>
      <c r="RM40" s="40"/>
      <c r="RN40" s="40"/>
      <c r="RO40" s="40"/>
      <c r="RP40" s="40"/>
      <c r="RQ40" s="40"/>
      <c r="RR40" s="40"/>
      <c r="RS40" s="40"/>
      <c r="RT40" s="40"/>
      <c r="RV40" s="7" t="s">
        <v>27</v>
      </c>
      <c r="RW40" s="20"/>
      <c r="RX40" s="37"/>
      <c r="RY40" s="37"/>
      <c r="RZ40" s="37"/>
      <c r="SA40" s="37"/>
      <c r="SB40" s="37"/>
      <c r="SC40" s="40"/>
      <c r="SD40" s="40"/>
      <c r="SE40" s="40"/>
      <c r="SF40" s="40"/>
      <c r="SG40" s="40"/>
      <c r="SH40" s="40"/>
      <c r="SI40" s="40"/>
      <c r="SJ40" s="40"/>
      <c r="SK40" s="40"/>
      <c r="SL40" s="40"/>
      <c r="SN40" s="7" t="s">
        <v>27</v>
      </c>
      <c r="SO40" s="20"/>
      <c r="SP40" s="37"/>
      <c r="SQ40" s="37"/>
      <c r="SR40" s="37"/>
      <c r="SS40" s="37"/>
      <c r="ST40" s="37"/>
      <c r="SU40" s="40"/>
      <c r="SV40" s="40"/>
      <c r="SW40" s="40"/>
      <c r="SX40" s="40"/>
      <c r="SY40" s="40"/>
      <c r="SZ40" s="40"/>
      <c r="TA40" s="40"/>
      <c r="TB40" s="40"/>
      <c r="TC40" s="40"/>
      <c r="TD40" s="40"/>
      <c r="TF40" s="7" t="s">
        <v>27</v>
      </c>
      <c r="TG40" s="20"/>
      <c r="TH40" s="37"/>
      <c r="TI40" s="37"/>
      <c r="TJ40" s="37"/>
      <c r="TK40" s="37"/>
      <c r="TL40" s="37"/>
      <c r="TM40" s="40"/>
      <c r="TN40" s="40"/>
      <c r="TO40" s="40"/>
      <c r="TP40" s="40"/>
      <c r="TQ40" s="40"/>
      <c r="TR40" s="40"/>
      <c r="TS40" s="40"/>
      <c r="TT40" s="40"/>
      <c r="TU40" s="40"/>
      <c r="TV40" s="40"/>
      <c r="TX40" s="7" t="s">
        <v>27</v>
      </c>
      <c r="TY40" s="20"/>
      <c r="TZ40" s="37"/>
      <c r="UA40" s="37"/>
      <c r="UB40" s="37"/>
      <c r="UC40" s="37"/>
      <c r="UD40" s="37"/>
      <c r="UE40" s="40"/>
      <c r="UF40" s="40"/>
      <c r="UG40" s="40"/>
      <c r="UH40" s="40"/>
      <c r="UI40" s="40"/>
      <c r="UJ40" s="40"/>
      <c r="UK40" s="40"/>
      <c r="UL40" s="40"/>
      <c r="UM40" s="40"/>
      <c r="UN40" s="40"/>
      <c r="UO40" s="40"/>
      <c r="UQ40" s="7" t="s">
        <v>27</v>
      </c>
      <c r="UR40" s="20"/>
      <c r="US40" s="37"/>
      <c r="UT40" s="37"/>
      <c r="UU40" s="37"/>
      <c r="UV40" s="37"/>
      <c r="UW40" s="37"/>
      <c r="UX40" s="40"/>
      <c r="UY40" s="40"/>
      <c r="UZ40" s="40"/>
      <c r="VA40" s="40"/>
      <c r="VB40" s="40"/>
      <c r="VC40" s="40"/>
      <c r="VD40" s="40"/>
      <c r="VE40" s="40"/>
      <c r="VF40" s="40"/>
      <c r="VG40" s="40"/>
      <c r="VH40" s="40"/>
      <c r="VJ40" s="184" t="s">
        <v>27</v>
      </c>
      <c r="VK40" s="192"/>
      <c r="VL40" s="37"/>
      <c r="VM40" s="37"/>
      <c r="VN40" s="37"/>
      <c r="VO40" s="37"/>
      <c r="VP40" s="37"/>
      <c r="VQ40" s="40"/>
      <c r="VR40" s="40"/>
      <c r="VS40" s="40"/>
      <c r="VT40" s="40"/>
      <c r="VU40" s="40"/>
      <c r="VV40" s="40"/>
      <c r="VW40" s="40"/>
      <c r="VX40" s="40"/>
      <c r="VY40" s="40"/>
      <c r="VZ40" s="40"/>
      <c r="WA40" s="40"/>
      <c r="WC40" s="184" t="s">
        <v>27</v>
      </c>
      <c r="WD40" s="192"/>
      <c r="WE40" s="37"/>
      <c r="WF40" s="37"/>
      <c r="WG40" s="37"/>
      <c r="WH40" s="37"/>
      <c r="WI40" s="37"/>
      <c r="WJ40" s="40"/>
      <c r="WK40" s="40"/>
      <c r="WL40" s="40"/>
      <c r="WM40" s="40"/>
      <c r="WN40" s="40"/>
      <c r="WO40" s="40"/>
      <c r="WP40" s="40"/>
      <c r="WQ40" s="40"/>
      <c r="WR40" s="40"/>
      <c r="WS40" s="40"/>
      <c r="WT40" s="40"/>
      <c r="WU40" s="210"/>
      <c r="XB40" s="184" t="s">
        <v>27</v>
      </c>
      <c r="XC40" s="192"/>
      <c r="XD40" s="37"/>
      <c r="XE40" s="37"/>
      <c r="XF40" s="37"/>
      <c r="XG40" s="37"/>
      <c r="XH40" s="37"/>
      <c r="XI40" s="40"/>
      <c r="XJ40" s="40"/>
      <c r="XK40" s="40"/>
      <c r="XL40" s="40"/>
      <c r="XM40" s="40"/>
      <c r="XN40" s="40"/>
      <c r="XO40" s="40"/>
      <c r="XP40" s="40"/>
      <c r="XQ40" s="40"/>
      <c r="XR40" s="40"/>
      <c r="XS40" s="40"/>
      <c r="XU40" s="184" t="s">
        <v>27</v>
      </c>
      <c r="XV40" s="192"/>
      <c r="XW40" s="37"/>
      <c r="XX40" s="37"/>
      <c r="XY40" s="37"/>
      <c r="XZ40" s="37"/>
      <c r="YA40" s="37"/>
      <c r="YB40" s="40"/>
      <c r="YC40" s="40"/>
      <c r="YD40" s="40"/>
      <c r="YE40" s="40"/>
      <c r="YF40" s="40"/>
      <c r="YG40" s="40"/>
      <c r="YH40" s="40"/>
      <c r="YI40" s="40"/>
      <c r="YJ40" s="40"/>
      <c r="YK40" s="40"/>
      <c r="YL40" s="40"/>
      <c r="YN40" s="184" t="s">
        <v>27</v>
      </c>
      <c r="YO40" s="192"/>
      <c r="YP40" s="37"/>
      <c r="YQ40" s="37"/>
      <c r="YR40" s="37"/>
      <c r="YS40" s="37"/>
      <c r="YT40" s="37"/>
      <c r="YU40" s="40"/>
      <c r="YV40" s="40"/>
      <c r="YW40" s="40"/>
      <c r="YX40" s="40"/>
      <c r="YY40" s="40"/>
      <c r="YZ40" s="40"/>
      <c r="ZA40" s="40"/>
      <c r="ZB40" s="40"/>
      <c r="ZC40" s="40"/>
      <c r="ZD40" s="40"/>
      <c r="ZE40" s="40"/>
      <c r="ZK40" s="184" t="s">
        <v>27</v>
      </c>
      <c r="ZL40" s="192"/>
      <c r="ZM40" s="37"/>
      <c r="ZN40" s="37"/>
      <c r="ZO40" s="37"/>
      <c r="ZP40" s="37"/>
      <c r="ZQ40" s="37"/>
      <c r="ZR40" s="40"/>
      <c r="ZS40" s="40"/>
      <c r="ZT40" s="40"/>
      <c r="ZU40" s="40"/>
      <c r="ZV40" s="40"/>
      <c r="ZW40" s="40"/>
      <c r="ZX40" s="40"/>
      <c r="ZY40" s="40"/>
      <c r="ZZ40" s="40"/>
      <c r="AAA40" s="40"/>
      <c r="AAB40" s="40"/>
      <c r="AAJ40" s="184" t="s">
        <v>27</v>
      </c>
      <c r="AAK40" s="192"/>
      <c r="AAL40" s="37"/>
      <c r="AAM40" s="37"/>
      <c r="AAN40" s="37"/>
      <c r="AAO40" s="37"/>
      <c r="AAP40" s="37"/>
      <c r="AAQ40" s="40"/>
      <c r="AAR40" s="40"/>
      <c r="AAS40" s="40"/>
      <c r="AAT40" s="40"/>
      <c r="AAU40" s="40"/>
      <c r="AAV40" s="40"/>
      <c r="AAW40" s="40"/>
      <c r="AAX40" s="40"/>
      <c r="AAY40" s="40"/>
      <c r="AAZ40" s="40"/>
      <c r="ABA40" s="40"/>
      <c r="ABN40" s="184" t="s">
        <v>27</v>
      </c>
      <c r="ABO40" s="192"/>
      <c r="ABP40" s="37"/>
      <c r="ABQ40" s="37"/>
      <c r="ABR40" s="37"/>
      <c r="ABS40" s="37"/>
      <c r="ABT40" s="37"/>
      <c r="ABU40" s="40"/>
      <c r="ABV40" s="40"/>
      <c r="ABW40" s="40"/>
      <c r="ABX40" s="40"/>
      <c r="ABY40" s="40"/>
      <c r="ABZ40" s="40"/>
      <c r="ACA40" s="40"/>
      <c r="ACB40" s="40"/>
      <c r="ACC40" s="40"/>
      <c r="ACD40" s="40"/>
      <c r="ACE40" s="40"/>
      <c r="ACG40" s="184" t="s">
        <v>27</v>
      </c>
      <c r="ACH40" s="192"/>
      <c r="ACI40" s="37"/>
      <c r="ACJ40" s="37"/>
      <c r="ACK40" s="37"/>
      <c r="ACL40" s="37"/>
      <c r="ACM40" s="37"/>
      <c r="ACN40" s="40"/>
      <c r="ACO40" s="40"/>
      <c r="ACP40" s="40"/>
      <c r="ACQ40" s="40"/>
      <c r="ACR40" s="40"/>
      <c r="ACS40" s="40"/>
      <c r="ACT40" s="40"/>
      <c r="ACU40" s="40"/>
      <c r="ACV40" s="40"/>
      <c r="ACW40" s="40"/>
      <c r="ACX40" s="40"/>
    </row>
    <row r="41" spans="1:778" x14ac:dyDescent="0.3">
      <c r="A41" s="31" t="s">
        <v>18</v>
      </c>
      <c r="B41" s="32" t="s">
        <v>24</v>
      </c>
      <c r="C41" s="35">
        <v>31.325376757908717</v>
      </c>
      <c r="D41" s="35">
        <v>19.91530513702812</v>
      </c>
      <c r="E41" s="35">
        <v>15.742936349369854</v>
      </c>
      <c r="F41" s="35">
        <v>-4.5941070713948671</v>
      </c>
      <c r="G41" s="35">
        <v>25.955443421534529</v>
      </c>
      <c r="H41" s="36">
        <v>19.267915285792462</v>
      </c>
      <c r="I41" s="36">
        <v>19.776433188615922</v>
      </c>
      <c r="J41" s="36">
        <v>20.549654612492301</v>
      </c>
      <c r="K41" s="36">
        <v>21.027706881296968</v>
      </c>
      <c r="L41" s="36">
        <v>21.528529615603659</v>
      </c>
      <c r="M41" s="36">
        <v>21.756247862646539</v>
      </c>
      <c r="N41" s="36">
        <v>21.880898661864176</v>
      </c>
      <c r="O41" s="36">
        <v>21.922401152049954</v>
      </c>
      <c r="Q41" s="31" t="s">
        <v>18</v>
      </c>
      <c r="R41" s="32" t="s">
        <v>24</v>
      </c>
      <c r="S41" s="35">
        <v>31.325376757908717</v>
      </c>
      <c r="T41" s="35">
        <v>19.91530513702812</v>
      </c>
      <c r="U41" s="35">
        <v>15.742936349369854</v>
      </c>
      <c r="V41" s="35">
        <v>-4.5941070713948671</v>
      </c>
      <c r="W41" s="35">
        <v>25.955443421534529</v>
      </c>
      <c r="X41" s="36">
        <v>19.267915285792462</v>
      </c>
      <c r="Y41" s="36">
        <v>19.810686352897228</v>
      </c>
      <c r="Z41" s="36">
        <v>20.57873870605097</v>
      </c>
      <c r="AA41" s="36">
        <v>21.07033527328726</v>
      </c>
      <c r="AB41" s="36">
        <v>21.542522066991161</v>
      </c>
      <c r="AC41" s="36">
        <v>21.930050867666058</v>
      </c>
      <c r="AD41" s="36">
        <v>22.056490669455066</v>
      </c>
      <c r="AE41" s="36">
        <v>22.085619135578291</v>
      </c>
      <c r="AF41" s="36">
        <v>22.085619135578295</v>
      </c>
      <c r="AH41" s="31" t="s">
        <v>18</v>
      </c>
      <c r="AI41" s="32" t="s">
        <v>24</v>
      </c>
      <c r="AJ41" s="35">
        <v>31.325376757908717</v>
      </c>
      <c r="AK41" s="35">
        <v>19.91530513702812</v>
      </c>
      <c r="AL41" s="35">
        <v>15.742936349369854</v>
      </c>
      <c r="AM41" s="35">
        <v>-4.5941070713948671</v>
      </c>
      <c r="AN41" s="35">
        <v>25.955443421534529</v>
      </c>
      <c r="AO41" s="36">
        <v>19.267915285792462</v>
      </c>
      <c r="AP41" s="36">
        <v>19.776433188615922</v>
      </c>
      <c r="AQ41" s="36">
        <v>20.92580775479145</v>
      </c>
      <c r="AR41" s="36">
        <v>21.536714451267919</v>
      </c>
      <c r="AS41" s="36">
        <v>22.131658482117722</v>
      </c>
      <c r="AT41" s="36">
        <v>22.552668536447193</v>
      </c>
      <c r="AU41" s="36">
        <v>22.819027966264493</v>
      </c>
      <c r="AV41" s="36">
        <v>22.926632572633661</v>
      </c>
      <c r="AW41" s="36">
        <v>22.995760025278759</v>
      </c>
      <c r="AY41" s="31" t="s">
        <v>17</v>
      </c>
      <c r="AZ41" s="32" t="s">
        <v>24</v>
      </c>
      <c r="BA41" s="33">
        <v>37.987059036800517</v>
      </c>
      <c r="BB41" s="33">
        <v>19.016189399825858</v>
      </c>
      <c r="BC41" s="33">
        <v>13.017065715741213</v>
      </c>
      <c r="BD41" s="33">
        <v>-9.1051486911348753</v>
      </c>
      <c r="BE41" s="33">
        <v>23.721501097184515</v>
      </c>
      <c r="BF41" s="34">
        <v>20.88018552673509</v>
      </c>
      <c r="BG41" s="34">
        <v>21.712534647640208</v>
      </c>
      <c r="BH41" s="34">
        <v>22.078096797192636</v>
      </c>
      <c r="BI41" s="34">
        <v>22.460531712687448</v>
      </c>
      <c r="BJ41" s="34">
        <v>22.631537395773417</v>
      </c>
      <c r="BK41" s="34">
        <v>22.975278555833469</v>
      </c>
      <c r="BL41" s="34">
        <v>23.312958559318396</v>
      </c>
      <c r="BM41" s="34">
        <v>23.639847792165128</v>
      </c>
      <c r="BN41" s="34">
        <v>23.968955789467785</v>
      </c>
      <c r="BP41" s="31" t="s">
        <v>17</v>
      </c>
      <c r="BQ41" s="32" t="s">
        <v>24</v>
      </c>
      <c r="BR41" s="33"/>
      <c r="BS41" s="33"/>
      <c r="BT41" s="33"/>
      <c r="BU41" s="33"/>
      <c r="BV41" s="33"/>
      <c r="BW41" s="34">
        <v>20.88018552673509</v>
      </c>
      <c r="BX41" s="34">
        <v>21.712534647640208</v>
      </c>
      <c r="BY41" s="34">
        <v>21.982342852538647</v>
      </c>
      <c r="BZ41" s="34">
        <v>21.865274481077602</v>
      </c>
      <c r="CA41" s="34">
        <v>21.838262193271877</v>
      </c>
      <c r="CB41" s="34">
        <v>21.914936682198199</v>
      </c>
      <c r="CC41" s="34">
        <v>22.039581905013726</v>
      </c>
      <c r="CD41" s="34">
        <v>22.227476036450305</v>
      </c>
      <c r="CE41" s="34">
        <v>22.435838779499189</v>
      </c>
      <c r="CG41" s="27" t="s">
        <v>14</v>
      </c>
      <c r="CH41" s="32" t="s">
        <v>24</v>
      </c>
      <c r="CI41" s="29"/>
      <c r="CJ41" s="29"/>
      <c r="CK41" s="29"/>
      <c r="CL41" s="29"/>
      <c r="CM41" s="29"/>
      <c r="CN41" s="30">
        <v>8.2083717709487747</v>
      </c>
      <c r="CO41" s="30">
        <v>7.9788204004337073</v>
      </c>
      <c r="CP41" s="30">
        <v>7.9507469444055427</v>
      </c>
      <c r="CQ41" s="30">
        <v>7.8319654100392668</v>
      </c>
      <c r="CR41" s="30">
        <v>7.7284756316608787</v>
      </c>
      <c r="CS41" s="30">
        <v>7.5970857143799</v>
      </c>
      <c r="CT41" s="30">
        <v>7.4435891141742134</v>
      </c>
      <c r="CU41" s="30">
        <v>7.2735470236520605</v>
      </c>
      <c r="CV41" s="30">
        <v>7.0902493012950529</v>
      </c>
      <c r="CX41" s="27" t="s">
        <v>14</v>
      </c>
      <c r="CY41" s="32" t="s">
        <v>24</v>
      </c>
      <c r="CZ41" s="29"/>
      <c r="DA41" s="29"/>
      <c r="DB41" s="29"/>
      <c r="DC41" s="29"/>
      <c r="DD41" s="29"/>
      <c r="DE41" s="30">
        <v>8.2083717709487747</v>
      </c>
      <c r="DF41" s="30">
        <v>7.9788204004337073</v>
      </c>
      <c r="DG41" s="30">
        <v>7.9507469444055427</v>
      </c>
      <c r="DH41" s="30">
        <v>7.8275624227960794</v>
      </c>
      <c r="DI41" s="30">
        <v>7.7146793738566544</v>
      </c>
      <c r="DJ41" s="30">
        <v>7.5833771147362645</v>
      </c>
      <c r="DK41" s="30">
        <v>7.4303135290495437</v>
      </c>
      <c r="DL41" s="30">
        <v>7.2604285176516514</v>
      </c>
      <c r="DM41" s="30">
        <v>7.076862566544917</v>
      </c>
      <c r="DO41" s="27" t="s">
        <v>14</v>
      </c>
      <c r="DP41" s="32" t="s">
        <v>24</v>
      </c>
      <c r="DQ41" s="29"/>
      <c r="DR41" s="29"/>
      <c r="DS41" s="29"/>
      <c r="DT41" s="29"/>
      <c r="DU41" s="29"/>
      <c r="DV41" s="30">
        <v>8.2083717709487747</v>
      </c>
      <c r="DW41" s="30">
        <v>7.9788204004337073</v>
      </c>
      <c r="DX41" s="30">
        <v>7.9507469444055427</v>
      </c>
      <c r="DY41" s="30">
        <v>7.8773481812978092</v>
      </c>
      <c r="DZ41" s="30">
        <v>7.7739960892851094</v>
      </c>
      <c r="EA41" s="30">
        <v>7.6499411403925288</v>
      </c>
      <c r="EB41" s="30">
        <v>7.5047846758973566</v>
      </c>
      <c r="EC41" s="30">
        <v>7.3425634683003294</v>
      </c>
      <c r="ED41" s="30">
        <v>7.1665220400434233</v>
      </c>
      <c r="EF41" s="27" t="s">
        <v>14</v>
      </c>
      <c r="EG41" s="32" t="s">
        <v>24</v>
      </c>
      <c r="EH41" s="29"/>
      <c r="EI41" s="29"/>
      <c r="EJ41" s="29"/>
      <c r="EK41" s="29"/>
      <c r="EL41" s="29"/>
      <c r="EM41" s="30">
        <v>8.2083717709487747</v>
      </c>
      <c r="EN41" s="30">
        <v>7.9788204004337073</v>
      </c>
      <c r="EO41" s="30">
        <v>7.9507469444055427</v>
      </c>
      <c r="EP41" s="30">
        <v>7.877349094232172</v>
      </c>
      <c r="EQ41" s="30">
        <v>7.5971630023415919</v>
      </c>
      <c r="ER41" s="30">
        <v>7.371213083701968</v>
      </c>
      <c r="ES41" s="30">
        <v>7.1389409163231816</v>
      </c>
      <c r="ET41" s="30">
        <v>7.0536502642493435</v>
      </c>
      <c r="EU41" s="30">
        <v>6.9219482845370841</v>
      </c>
      <c r="EW41" s="27" t="s">
        <v>14</v>
      </c>
      <c r="EX41" s="32" t="s">
        <v>24</v>
      </c>
      <c r="EY41" s="29"/>
      <c r="EZ41" s="29"/>
      <c r="FA41" s="29"/>
      <c r="FB41" s="29"/>
      <c r="FC41" s="29"/>
      <c r="FD41" s="30">
        <v>8.2083717709487747</v>
      </c>
      <c r="FE41" s="30">
        <v>7.9788204004337073</v>
      </c>
      <c r="FF41" s="30">
        <v>7.9507469444055427</v>
      </c>
      <c r="FG41" s="30">
        <v>7.8795966985676076</v>
      </c>
      <c r="FH41" s="30">
        <v>7.7229628330143161</v>
      </c>
      <c r="FI41" s="30">
        <v>7.5747161156516656</v>
      </c>
      <c r="FJ41" s="30">
        <v>7.4186752179608515</v>
      </c>
      <c r="FK41" s="30">
        <v>7.3201615977280614</v>
      </c>
      <c r="FL41" s="30">
        <v>7.1772047837324351</v>
      </c>
      <c r="FN41" s="27" t="s">
        <v>14</v>
      </c>
      <c r="FO41" s="32" t="s">
        <v>24</v>
      </c>
      <c r="FP41" s="29"/>
      <c r="FQ41" s="29"/>
      <c r="FR41" s="29"/>
      <c r="FS41" s="29"/>
      <c r="FT41" s="29"/>
      <c r="FU41" s="30">
        <v>8.2083717709487747</v>
      </c>
      <c r="FV41" s="30">
        <v>7.9788204004337073</v>
      </c>
      <c r="FW41" s="30">
        <v>7.9507469444055427</v>
      </c>
      <c r="FX41" s="30">
        <v>7.8796021772141271</v>
      </c>
      <c r="FY41" s="30">
        <v>7.7229715177011284</v>
      </c>
      <c r="FZ41" s="30">
        <v>7.5666471069339654</v>
      </c>
      <c r="GA41" s="30">
        <v>7.4107770750938595</v>
      </c>
      <c r="GB41" s="30">
        <v>7.3130811087143739</v>
      </c>
      <c r="GC41" s="30">
        <v>7.1695771489107525</v>
      </c>
      <c r="GE41" s="31" t="s">
        <v>13</v>
      </c>
      <c r="GF41" s="32" t="s">
        <v>24</v>
      </c>
      <c r="GG41" s="29"/>
      <c r="GH41" s="29"/>
      <c r="GI41" s="29"/>
      <c r="GJ41" s="29"/>
      <c r="GK41" s="29"/>
      <c r="GL41" s="34">
        <v>55.462961333543369</v>
      </c>
      <c r="GM41" s="34">
        <v>55.407836369116957</v>
      </c>
      <c r="GN41" s="34">
        <v>55.386738211669098</v>
      </c>
      <c r="GO41" s="34">
        <v>55.423640907592585</v>
      </c>
      <c r="GP41" s="34">
        <v>55.370940343149343</v>
      </c>
      <c r="GQ41" s="34">
        <v>55.30779343931902</v>
      </c>
      <c r="GR41" s="34">
        <v>55.197497526433672</v>
      </c>
      <c r="GS41" s="34">
        <v>55.045584689012273</v>
      </c>
      <c r="GT41" s="34">
        <v>54.888874022956124</v>
      </c>
      <c r="GV41" s="31" t="s">
        <v>13</v>
      </c>
      <c r="GW41" s="32" t="s">
        <v>24</v>
      </c>
      <c r="GX41" s="29"/>
      <c r="GY41" s="29"/>
      <c r="GZ41" s="29"/>
      <c r="HA41" s="29"/>
      <c r="HB41" s="29"/>
      <c r="HC41" s="34">
        <v>55.462961333543369</v>
      </c>
      <c r="HD41" s="34">
        <v>55.407836369116957</v>
      </c>
      <c r="HE41" s="34">
        <v>55.39200432799943</v>
      </c>
      <c r="HF41" s="34">
        <v>55.465854620915408</v>
      </c>
      <c r="HG41" s="34">
        <v>55.460592377115525</v>
      </c>
      <c r="HH41" s="34">
        <v>55.392103991774476</v>
      </c>
      <c r="HI41" s="34">
        <v>55.286933047387933</v>
      </c>
      <c r="HJ41" s="34">
        <v>55.155894909858901</v>
      </c>
      <c r="HK41" s="34">
        <v>55.004312021238825</v>
      </c>
      <c r="HM41" s="31" t="s">
        <v>13</v>
      </c>
      <c r="HN41" s="32" t="s">
        <v>24</v>
      </c>
      <c r="HO41" s="29"/>
      <c r="HP41" s="29"/>
      <c r="HQ41" s="29"/>
      <c r="HR41" s="29"/>
      <c r="HS41" s="29"/>
      <c r="HT41" s="34">
        <v>55.462961333543369</v>
      </c>
      <c r="HU41" s="34">
        <v>55.407836369116957</v>
      </c>
      <c r="HV41" s="34">
        <v>55.39200432799943</v>
      </c>
      <c r="HW41" s="34">
        <v>55.465854620915408</v>
      </c>
      <c r="HX41" s="34">
        <v>55.465854551494495</v>
      </c>
      <c r="HY41" s="34">
        <v>55.392125117913423</v>
      </c>
      <c r="HZ41" s="34">
        <v>55.286980096023285</v>
      </c>
      <c r="IA41" s="34">
        <v>55.145416780654912</v>
      </c>
      <c r="IB41" s="34">
        <v>54.993838455506186</v>
      </c>
      <c r="ID41" s="31" t="s">
        <v>13</v>
      </c>
      <c r="IE41" s="32" t="s">
        <v>24</v>
      </c>
      <c r="IF41" s="29"/>
      <c r="IG41" s="29"/>
      <c r="IH41" s="29"/>
      <c r="II41" s="29"/>
      <c r="IJ41" s="29"/>
      <c r="IK41" s="34">
        <v>55.462961333543369</v>
      </c>
      <c r="IL41" s="34">
        <v>55.407836369116957</v>
      </c>
      <c r="IM41" s="34">
        <v>55.39200432799943</v>
      </c>
      <c r="IN41" s="34">
        <v>55.465854620915408</v>
      </c>
      <c r="IO41" s="34">
        <v>55.460555096485685</v>
      </c>
      <c r="IP41" s="34">
        <v>55.347145650139453</v>
      </c>
      <c r="IQ41" s="34">
        <v>55.26361172012917</v>
      </c>
      <c r="IR41" s="34">
        <v>55.137140910398031</v>
      </c>
      <c r="IS41" s="34">
        <v>54.99587462010178</v>
      </c>
      <c r="IT41" s="34">
        <v>54.840906767358014</v>
      </c>
      <c r="IV41" s="31" t="s">
        <v>13</v>
      </c>
      <c r="IW41" s="32" t="s">
        <v>24</v>
      </c>
      <c r="IX41" s="29"/>
      <c r="IY41" s="29"/>
      <c r="IZ41" s="29"/>
      <c r="JA41" s="29"/>
      <c r="JB41" s="29"/>
      <c r="JC41" s="34">
        <v>55.462961333543369</v>
      </c>
      <c r="JD41" s="34">
        <v>55.407836369116957</v>
      </c>
      <c r="JE41" s="34">
        <v>55.39200432799943</v>
      </c>
      <c r="JF41" s="34">
        <v>55.465854620915408</v>
      </c>
      <c r="JG41" s="34">
        <v>55.460402073195539</v>
      </c>
      <c r="JH41" s="34">
        <v>55.346210640077565</v>
      </c>
      <c r="JI41" s="34">
        <v>55.262115948683046</v>
      </c>
      <c r="JJ41" s="34">
        <v>55.13631386902852</v>
      </c>
      <c r="JK41" s="34">
        <v>54.99516247954395</v>
      </c>
      <c r="JL41" s="34">
        <v>54.838862042407598</v>
      </c>
      <c r="JN41" s="31" t="s">
        <v>13</v>
      </c>
      <c r="JO41" s="32" t="s">
        <v>24</v>
      </c>
      <c r="JP41" s="29"/>
      <c r="JQ41" s="29"/>
      <c r="JR41" s="29"/>
      <c r="JS41" s="29"/>
      <c r="JT41" s="29"/>
      <c r="JU41" s="34">
        <v>55.462961333543369</v>
      </c>
      <c r="JV41" s="34">
        <v>55.407836369116957</v>
      </c>
      <c r="JW41" s="34">
        <v>55.39200432799943</v>
      </c>
      <c r="JX41" s="34">
        <v>55.465854620915408</v>
      </c>
      <c r="JY41" s="34">
        <v>55.460402073195539</v>
      </c>
      <c r="JZ41" s="34">
        <v>55.346210640077565</v>
      </c>
      <c r="KA41" s="34">
        <v>55.262107949905257</v>
      </c>
      <c r="KB41" s="34">
        <v>55.13631386902852</v>
      </c>
      <c r="KC41" s="34">
        <v>54.995169672882916</v>
      </c>
      <c r="KD41" s="34">
        <v>54.838868858157433</v>
      </c>
      <c r="KF41" s="31" t="s">
        <v>13</v>
      </c>
      <c r="KG41" s="32" t="s">
        <v>24</v>
      </c>
      <c r="KH41" s="29"/>
      <c r="KI41" s="29"/>
      <c r="KJ41" s="29"/>
      <c r="KK41" s="29"/>
      <c r="KL41" s="29"/>
      <c r="KM41" s="34">
        <v>55.462961333543369</v>
      </c>
      <c r="KN41" s="34">
        <v>55.407836369116957</v>
      </c>
      <c r="KO41" s="34">
        <v>55.39200432799943</v>
      </c>
      <c r="KP41" s="34">
        <v>55.465854620915408</v>
      </c>
      <c r="KQ41" s="34">
        <v>55.460402073195539</v>
      </c>
      <c r="KR41" s="34">
        <v>55.346210640077565</v>
      </c>
      <c r="KS41" s="34">
        <v>55.372527607332444</v>
      </c>
      <c r="KT41" s="34">
        <v>55.351435994706122</v>
      </c>
      <c r="KU41" s="34">
        <v>55.288134463956851</v>
      </c>
      <c r="KV41" s="34">
        <v>55.177600472813239</v>
      </c>
      <c r="KX41" s="31" t="s">
        <v>13</v>
      </c>
      <c r="KY41" s="32" t="s">
        <v>24</v>
      </c>
      <c r="KZ41" s="29"/>
      <c r="LA41" s="29"/>
      <c r="LB41" s="29"/>
      <c r="LC41" s="29"/>
      <c r="LD41" s="29"/>
      <c r="LE41" s="34">
        <v>55.462961333543369</v>
      </c>
      <c r="LF41" s="34">
        <v>55.407836369116957</v>
      </c>
      <c r="LG41" s="34">
        <v>55.39200432799943</v>
      </c>
      <c r="LH41" s="34">
        <v>55.465854620915408</v>
      </c>
      <c r="LI41" s="34">
        <v>55.460402073195539</v>
      </c>
      <c r="LJ41" s="34">
        <v>55.346210640077565</v>
      </c>
      <c r="LK41" s="34">
        <v>55.262115948683046</v>
      </c>
      <c r="LL41" s="34">
        <v>55.13631386902852</v>
      </c>
      <c r="LM41" s="34">
        <v>54.995184059560842</v>
      </c>
      <c r="LN41" s="34">
        <v>54.838868858157433</v>
      </c>
      <c r="LP41" s="31" t="s">
        <v>13</v>
      </c>
      <c r="LQ41" s="32" t="s">
        <v>24</v>
      </c>
      <c r="LR41" s="29"/>
      <c r="LS41" s="29"/>
      <c r="LT41" s="29"/>
      <c r="LU41" s="29"/>
      <c r="LV41" s="29"/>
      <c r="LW41" s="34">
        <v>55.462961333543369</v>
      </c>
      <c r="LX41" s="34">
        <v>55.407836369116957</v>
      </c>
      <c r="LY41" s="34">
        <v>55.39200432799943</v>
      </c>
      <c r="LZ41" s="34">
        <v>55.465854620915408</v>
      </c>
      <c r="MA41" s="34">
        <v>54.976203743795956</v>
      </c>
      <c r="MB41" s="34">
        <v>54.777267178166014</v>
      </c>
      <c r="MC41" s="34">
        <v>55.262414884018796</v>
      </c>
      <c r="MD41" s="34">
        <v>55.179894322275899</v>
      </c>
      <c r="ME41" s="34">
        <v>55.098628836921549</v>
      </c>
      <c r="MF41" s="34">
        <v>55.004848279465932</v>
      </c>
      <c r="MH41" s="31" t="s">
        <v>13</v>
      </c>
      <c r="MI41" s="32" t="s">
        <v>24</v>
      </c>
      <c r="MJ41" s="29"/>
      <c r="MK41" s="29"/>
      <c r="ML41" s="29"/>
      <c r="MM41" s="29"/>
      <c r="MN41" s="29"/>
      <c r="MO41" s="34">
        <v>55.462961333543369</v>
      </c>
      <c r="MP41" s="34">
        <v>55.407836369116957</v>
      </c>
      <c r="MQ41" s="34">
        <v>55.39200432799943</v>
      </c>
      <c r="MR41" s="34">
        <v>55.465854620915408</v>
      </c>
      <c r="MS41" s="34">
        <v>55.422188200498688</v>
      </c>
      <c r="MT41" s="34">
        <v>55.287556209287672</v>
      </c>
      <c r="MU41" s="34">
        <v>55.140707098403311</v>
      </c>
      <c r="MV41" s="34">
        <v>54.963193181243284</v>
      </c>
      <c r="MW41" s="34">
        <v>54.770849834299327</v>
      </c>
      <c r="MX41" s="34">
        <v>54.568841790293718</v>
      </c>
      <c r="MZ41" s="31" t="s">
        <v>13</v>
      </c>
      <c r="NA41" s="32" t="s">
        <v>24</v>
      </c>
      <c r="NB41" s="29"/>
      <c r="NC41" s="29"/>
      <c r="ND41" s="29"/>
      <c r="NE41" s="29"/>
      <c r="NF41" s="29"/>
      <c r="NG41" s="34">
        <v>55.462961333543369</v>
      </c>
      <c r="NH41" s="34">
        <v>55.407836369116957</v>
      </c>
      <c r="NI41" s="34">
        <v>55.39200432799943</v>
      </c>
      <c r="NJ41" s="34">
        <v>55.465854620915408</v>
      </c>
      <c r="NK41" s="34">
        <v>55.422188200498688</v>
      </c>
      <c r="NL41" s="34">
        <v>55.267065090534743</v>
      </c>
      <c r="NM41" s="34">
        <v>55.042149689774469</v>
      </c>
      <c r="NN41" s="34">
        <v>54.782005901698938</v>
      </c>
      <c r="NO41" s="34">
        <v>54.512946821498545</v>
      </c>
      <c r="NP41" s="34">
        <v>54.229979906660162</v>
      </c>
      <c r="NR41" s="31" t="s">
        <v>13</v>
      </c>
      <c r="NS41" s="32" t="s">
        <v>24</v>
      </c>
      <c r="NT41" s="29"/>
      <c r="NU41" s="29"/>
      <c r="NV41" s="29"/>
      <c r="NW41" s="29"/>
      <c r="NX41" s="29"/>
      <c r="NY41" s="34">
        <v>55.462961333543369</v>
      </c>
      <c r="NZ41" s="34">
        <v>55.407836369116957</v>
      </c>
      <c r="OA41" s="34">
        <v>55.39200432799943</v>
      </c>
      <c r="OB41" s="34">
        <v>55.465854620915408</v>
      </c>
      <c r="OC41" s="34">
        <v>55.422188200498688</v>
      </c>
      <c r="OD41" s="34">
        <v>55.267065090534743</v>
      </c>
      <c r="OE41" s="34">
        <v>54.990115143504944</v>
      </c>
      <c r="OF41" s="34">
        <v>54.642366113818611</v>
      </c>
      <c r="OG41" s="34">
        <v>54.27138094831232</v>
      </c>
      <c r="OH41" s="34">
        <v>53.887847631822147</v>
      </c>
      <c r="OJ41" s="31" t="s">
        <v>13</v>
      </c>
      <c r="OK41" s="32" t="s">
        <v>24</v>
      </c>
      <c r="OL41" s="29"/>
      <c r="OM41" s="29"/>
      <c r="ON41" s="29"/>
      <c r="OO41" s="29"/>
      <c r="OP41" s="29"/>
      <c r="OQ41" s="34">
        <v>55.462961333543369</v>
      </c>
      <c r="OR41" s="34">
        <v>55.407836369116957</v>
      </c>
      <c r="OS41" s="34">
        <v>55.39200432799943</v>
      </c>
      <c r="OT41" s="34">
        <v>55.465854620915408</v>
      </c>
      <c r="OU41" s="34">
        <v>55.422188200498688</v>
      </c>
      <c r="OV41" s="34">
        <v>55.267065090534743</v>
      </c>
      <c r="OW41" s="34">
        <v>54.98492424044111</v>
      </c>
      <c r="OX41" s="34">
        <v>54.662942645782984</v>
      </c>
      <c r="OY41" s="34">
        <v>54.337824238725418</v>
      </c>
      <c r="OZ41" s="34">
        <v>53.999416900284615</v>
      </c>
      <c r="PB41" s="31" t="s">
        <v>13</v>
      </c>
      <c r="PC41" s="32" t="s">
        <v>24</v>
      </c>
      <c r="PD41" s="29"/>
      <c r="PE41" s="29"/>
      <c r="PF41" s="29"/>
      <c r="PG41" s="29"/>
      <c r="PH41" s="29"/>
      <c r="PI41" s="34">
        <v>55.462961333543369</v>
      </c>
      <c r="PJ41" s="34">
        <v>55.407836369116957</v>
      </c>
      <c r="PK41" s="34">
        <v>55.39200432799943</v>
      </c>
      <c r="PL41" s="34">
        <v>55.465854620915408</v>
      </c>
      <c r="PM41" s="34">
        <v>55.422188200498688</v>
      </c>
      <c r="PN41" s="34">
        <v>55.267065090534743</v>
      </c>
      <c r="PO41" s="34">
        <v>54.98492424044111</v>
      </c>
      <c r="PP41" s="34">
        <v>54.637204158901973</v>
      </c>
      <c r="PQ41" s="34">
        <v>54.28158368487329</v>
      </c>
      <c r="PR41" s="34">
        <v>53.918237331200871</v>
      </c>
      <c r="PT41" s="146" t="s">
        <v>13</v>
      </c>
      <c r="PU41" s="147" t="s">
        <v>24</v>
      </c>
      <c r="PV41" s="144"/>
      <c r="PW41" s="144"/>
      <c r="PX41" s="144"/>
      <c r="PY41" s="144"/>
      <c r="PZ41" s="144"/>
      <c r="QA41" s="149">
        <v>55.462961333543369</v>
      </c>
      <c r="QB41" s="149">
        <v>55.407836369116957</v>
      </c>
      <c r="QC41" s="149">
        <v>55.39200432799943</v>
      </c>
      <c r="QD41" s="149">
        <v>55.463783351310667</v>
      </c>
      <c r="QE41" s="149">
        <v>55.024500725947433</v>
      </c>
      <c r="QF41" s="149">
        <v>54.86829726774036</v>
      </c>
      <c r="QG41" s="149">
        <v>54.726613343104233</v>
      </c>
      <c r="QH41" s="149">
        <v>54.615901310809548</v>
      </c>
      <c r="QI41" s="149">
        <v>54.560980752207101</v>
      </c>
      <c r="QJ41" s="149">
        <v>54.513806151090726</v>
      </c>
      <c r="QL41" s="31" t="s">
        <v>13</v>
      </c>
      <c r="QM41" s="32" t="s">
        <v>24</v>
      </c>
      <c r="QN41" s="29">
        <v>7.2255217849877829</v>
      </c>
      <c r="QO41" s="29">
        <v>8.1077040033984034</v>
      </c>
      <c r="QP41" s="29">
        <v>7.6337854354920509</v>
      </c>
      <c r="QQ41" s="29">
        <v>-2.4150471936708819</v>
      </c>
      <c r="QR41" s="29">
        <v>55.44889969690324</v>
      </c>
      <c r="QS41" s="34">
        <v>55.455330594683339</v>
      </c>
      <c r="QT41" s="34">
        <v>55.407836369116957</v>
      </c>
      <c r="QU41" s="34">
        <v>55.389995884935509</v>
      </c>
      <c r="QV41" s="34">
        <v>55.461761595186388</v>
      </c>
      <c r="QW41" s="34">
        <v>55.122846318993801</v>
      </c>
      <c r="QX41" s="34">
        <v>54.636110756621548</v>
      </c>
      <c r="QY41" s="34">
        <v>54.580698609069515</v>
      </c>
      <c r="QZ41" s="34">
        <v>54.530467280667061</v>
      </c>
      <c r="RA41" s="34">
        <v>54.406648204536111</v>
      </c>
      <c r="RB41" s="34">
        <v>54.34214193233742</v>
      </c>
      <c r="RD41" s="31" t="s">
        <v>13</v>
      </c>
      <c r="RE41" s="32" t="s">
        <v>24</v>
      </c>
      <c r="RF41" s="29"/>
      <c r="RG41" s="29"/>
      <c r="RH41" s="29"/>
      <c r="RI41" s="29"/>
      <c r="RJ41" s="29"/>
      <c r="RK41" s="34">
        <v>55.462961333543369</v>
      </c>
      <c r="RL41" s="34">
        <v>55.407836369116957</v>
      </c>
      <c r="RM41" s="34">
        <v>55.39200432799943</v>
      </c>
      <c r="RN41" s="34">
        <v>55.465854620915408</v>
      </c>
      <c r="RO41" s="34">
        <v>55.422188200498688</v>
      </c>
      <c r="RP41" s="34">
        <v>55.308106925410563</v>
      </c>
      <c r="RQ41" s="34">
        <v>54.999653934919081</v>
      </c>
      <c r="RR41" s="34">
        <v>54.605345699578287</v>
      </c>
      <c r="RS41" s="34">
        <v>54.229421725743777</v>
      </c>
      <c r="RT41" s="34">
        <v>53.856318216833245</v>
      </c>
      <c r="RV41" s="31" t="s">
        <v>13</v>
      </c>
      <c r="RW41" s="32" t="s">
        <v>24</v>
      </c>
      <c r="RX41" s="29"/>
      <c r="RY41" s="29"/>
      <c r="RZ41" s="29"/>
      <c r="SA41" s="29"/>
      <c r="SB41" s="29"/>
      <c r="SC41" s="34">
        <v>55.462961333543369</v>
      </c>
      <c r="SD41" s="34">
        <v>55.407836369116957</v>
      </c>
      <c r="SE41" s="34">
        <v>55.39200432799943</v>
      </c>
      <c r="SF41" s="34">
        <v>55.465854620915408</v>
      </c>
      <c r="SG41" s="34">
        <v>55.422188200498688</v>
      </c>
      <c r="SH41" s="34">
        <v>55.308106925410563</v>
      </c>
      <c r="SI41" s="34">
        <v>54.999622112842673</v>
      </c>
      <c r="SJ41" s="34">
        <v>54.605345699578287</v>
      </c>
      <c r="SK41" s="34">
        <v>54.229421725743777</v>
      </c>
      <c r="SL41" s="34">
        <v>53.856318216833245</v>
      </c>
      <c r="SN41" s="31" t="s">
        <v>13</v>
      </c>
      <c r="SO41" s="32" t="s">
        <v>24</v>
      </c>
      <c r="SP41" s="29">
        <v>7.2255217849877829</v>
      </c>
      <c r="SQ41" s="29">
        <v>8.1077040033984034</v>
      </c>
      <c r="SR41" s="29">
        <v>7.6337854354920509</v>
      </c>
      <c r="SS41" s="29">
        <v>-2.4150471936708819</v>
      </c>
      <c r="ST41" s="29">
        <v>55.44889969690324</v>
      </c>
      <c r="SU41" s="34">
        <v>55.455330594683339</v>
      </c>
      <c r="SV41" s="34">
        <v>55.407836369116957</v>
      </c>
      <c r="SW41" s="34">
        <v>55.389995884935509</v>
      </c>
      <c r="SX41" s="34">
        <v>55.461761595186388</v>
      </c>
      <c r="SY41" s="34">
        <v>55.122846318993801</v>
      </c>
      <c r="SZ41" s="34">
        <v>54.583236380461784</v>
      </c>
      <c r="TA41" s="34">
        <v>54.453103999742225</v>
      </c>
      <c r="TB41" s="34">
        <v>54.354854813748368</v>
      </c>
      <c r="TC41" s="34">
        <v>54.231151282209858</v>
      </c>
      <c r="TD41" s="34">
        <v>54.169485858931601</v>
      </c>
      <c r="TF41" s="31" t="s">
        <v>13</v>
      </c>
      <c r="TG41" s="32" t="s">
        <v>24</v>
      </c>
      <c r="TH41" s="29">
        <v>7.2255217849877829</v>
      </c>
      <c r="TI41" s="29">
        <v>8.1077040033984034</v>
      </c>
      <c r="TJ41" s="29">
        <v>7.6337854354920509</v>
      </c>
      <c r="TK41" s="29">
        <v>-2.4150471936708819</v>
      </c>
      <c r="TL41" s="29">
        <v>55.44889969690324</v>
      </c>
      <c r="TM41" s="34">
        <v>55.455330594683339</v>
      </c>
      <c r="TN41" s="34">
        <v>55.407836369116957</v>
      </c>
      <c r="TO41" s="34">
        <v>55.389995884935509</v>
      </c>
      <c r="TP41" s="34">
        <v>55.461761595186388</v>
      </c>
      <c r="TQ41" s="34">
        <v>55.122846318993801</v>
      </c>
      <c r="TR41" s="34">
        <v>54.288157389825052</v>
      </c>
      <c r="TS41" s="34">
        <v>54.182887882616939</v>
      </c>
      <c r="TT41" s="34">
        <v>54.066313426513503</v>
      </c>
      <c r="TU41" s="34">
        <v>53.907751278274617</v>
      </c>
      <c r="TV41" s="34">
        <v>53.799183962581701</v>
      </c>
      <c r="TX41" s="31" t="s">
        <v>13</v>
      </c>
      <c r="TY41" s="32" t="s">
        <v>24</v>
      </c>
      <c r="TZ41" s="29">
        <v>7.2255217849877829</v>
      </c>
      <c r="UA41" s="29">
        <v>8.1077040033984034</v>
      </c>
      <c r="UB41" s="29">
        <v>7.6337854354920509</v>
      </c>
      <c r="UC41" s="29">
        <v>-2.4150471936708819</v>
      </c>
      <c r="UD41" s="29">
        <v>55.44889969690324</v>
      </c>
      <c r="UE41" s="34">
        <v>55.455330594683339</v>
      </c>
      <c r="UF41" s="34">
        <v>55.407836369116957</v>
      </c>
      <c r="UG41" s="34">
        <v>55.389995884935509</v>
      </c>
      <c r="UH41" s="34">
        <v>55.461761595186388</v>
      </c>
      <c r="UI41" s="34">
        <v>55.122846318993801</v>
      </c>
      <c r="UJ41" s="34">
        <v>54.139130715768665</v>
      </c>
      <c r="UK41" s="34">
        <v>54.064664673216576</v>
      </c>
      <c r="UL41" s="34">
        <v>54.029994219390375</v>
      </c>
      <c r="UM41" s="34">
        <v>53.924886621970259</v>
      </c>
      <c r="UN41" s="34">
        <v>53.813858281751891</v>
      </c>
      <c r="UO41" s="34">
        <v>53.73688136452509</v>
      </c>
      <c r="UQ41" s="31" t="s">
        <v>13</v>
      </c>
      <c r="UR41" s="32" t="s">
        <v>24</v>
      </c>
      <c r="US41" s="29">
        <v>7.2255217849877829</v>
      </c>
      <c r="UT41" s="29">
        <v>8.1077040033984034</v>
      </c>
      <c r="UU41" s="29">
        <v>7.6337854354920509</v>
      </c>
      <c r="UV41" s="29">
        <v>-2.4150471936708819</v>
      </c>
      <c r="UW41" s="29">
        <v>55.44889969690324</v>
      </c>
      <c r="UX41" s="34">
        <v>55.455330594683339</v>
      </c>
      <c r="UY41" s="34">
        <v>55.407836369116957</v>
      </c>
      <c r="UZ41" s="34">
        <v>55.389995884935509</v>
      </c>
      <c r="VA41" s="34">
        <v>55.461761595186388</v>
      </c>
      <c r="VB41" s="34">
        <v>55.122846318993801</v>
      </c>
      <c r="VC41" s="34">
        <v>54.139130715768665</v>
      </c>
      <c r="VD41" s="34">
        <v>54.064664673216576</v>
      </c>
      <c r="VE41" s="34">
        <v>54.028451297108916</v>
      </c>
      <c r="VF41" s="34">
        <v>53.919090159322323</v>
      </c>
      <c r="VG41" s="34">
        <v>53.798925533960769</v>
      </c>
      <c r="VH41" s="34">
        <v>53.713999431396623</v>
      </c>
      <c r="VJ41" s="199" t="s">
        <v>60</v>
      </c>
      <c r="VK41" s="200" t="s">
        <v>24</v>
      </c>
      <c r="VL41" s="29">
        <v>7.2255217849877829</v>
      </c>
      <c r="VM41" s="29">
        <v>8.1077040033984034</v>
      </c>
      <c r="VN41" s="29">
        <v>7.6337854354920509</v>
      </c>
      <c r="VO41" s="29">
        <v>-2.4150471936708819</v>
      </c>
      <c r="VP41" s="29">
        <v>55.44889969690324</v>
      </c>
      <c r="VQ41" s="34">
        <v>55.455330594683339</v>
      </c>
      <c r="VR41" s="34">
        <v>55.407836369116957</v>
      </c>
      <c r="VS41" s="34">
        <v>55.389995884935509</v>
      </c>
      <c r="VT41" s="34">
        <v>55.461761595186388</v>
      </c>
      <c r="VU41" s="34">
        <v>55.122846318993801</v>
      </c>
      <c r="VV41" s="34">
        <v>54.092854802766347</v>
      </c>
      <c r="VW41" s="34">
        <v>53.906211591350385</v>
      </c>
      <c r="VX41" s="34">
        <v>53.857466514595345</v>
      </c>
      <c r="VY41" s="34">
        <v>53.791896400643168</v>
      </c>
      <c r="VZ41" s="34">
        <v>53.735751006221612</v>
      </c>
      <c r="WA41" s="34">
        <v>53.65079729887843</v>
      </c>
      <c r="WC41" s="199" t="s">
        <v>60</v>
      </c>
      <c r="WD41" s="200" t="s">
        <v>24</v>
      </c>
      <c r="WE41" s="29">
        <v>7.2255217849877829</v>
      </c>
      <c r="WF41" s="29">
        <v>8.1077040033984034</v>
      </c>
      <c r="WG41" s="29">
        <v>7.6337854354920509</v>
      </c>
      <c r="WH41" s="29">
        <v>-2.4150471936708819</v>
      </c>
      <c r="WI41" s="29">
        <v>55.44889969690324</v>
      </c>
      <c r="WJ41" s="34">
        <v>55.455330594683339</v>
      </c>
      <c r="WK41" s="34">
        <v>55.407836369116957</v>
      </c>
      <c r="WL41" s="34">
        <v>55.389995884935509</v>
      </c>
      <c r="WM41" s="34">
        <v>55.461761595186388</v>
      </c>
      <c r="WN41" s="34">
        <v>55.122846318993801</v>
      </c>
      <c r="WO41" s="34">
        <v>54.183559612422073</v>
      </c>
      <c r="WP41" s="34">
        <v>53.987751658451145</v>
      </c>
      <c r="WQ41" s="34">
        <v>53.938900419159239</v>
      </c>
      <c r="WR41" s="34">
        <v>53.8702445631167</v>
      </c>
      <c r="WS41" s="34">
        <v>53.808953949168945</v>
      </c>
      <c r="WT41" s="34">
        <v>53.722257367008297</v>
      </c>
      <c r="WU41" s="89"/>
      <c r="XB41" s="199" t="s">
        <v>60</v>
      </c>
      <c r="XC41" s="200" t="s">
        <v>24</v>
      </c>
      <c r="XD41" s="29">
        <v>7.2255217849877829</v>
      </c>
      <c r="XE41" s="29">
        <v>8.1077040033984034</v>
      </c>
      <c r="XF41" s="29">
        <v>7.6337854354920509</v>
      </c>
      <c r="XG41" s="29">
        <v>-2.4150471936708819</v>
      </c>
      <c r="XH41" s="29">
        <v>55.44889969690324</v>
      </c>
      <c r="XI41" s="34">
        <v>55.455330594683339</v>
      </c>
      <c r="XJ41" s="34">
        <v>55.407836369116957</v>
      </c>
      <c r="XK41" s="34">
        <v>55.389995884935509</v>
      </c>
      <c r="XL41" s="34">
        <v>55.461761595186388</v>
      </c>
      <c r="XM41" s="34">
        <v>55.122846318993801</v>
      </c>
      <c r="XN41" s="34">
        <v>54.183559612422073</v>
      </c>
      <c r="XO41" s="34">
        <v>53.987751658451145</v>
      </c>
      <c r="XP41" s="34">
        <v>53.938900419159239</v>
      </c>
      <c r="XQ41" s="34">
        <v>53.870236832584503</v>
      </c>
      <c r="XR41" s="34">
        <v>53.808946611911153</v>
      </c>
      <c r="XS41" s="34">
        <v>53.722257367008297</v>
      </c>
      <c r="XU41" s="199" t="s">
        <v>60</v>
      </c>
      <c r="XV41" s="200" t="s">
        <v>24</v>
      </c>
      <c r="XW41" s="29">
        <v>7.2255217849877829</v>
      </c>
      <c r="XX41" s="29">
        <v>8.1077040033984034</v>
      </c>
      <c r="XY41" s="29">
        <v>7.6337854354920509</v>
      </c>
      <c r="XZ41" s="29">
        <v>-2.4150471936708819</v>
      </c>
      <c r="YA41" s="29">
        <v>55.44889969690324</v>
      </c>
      <c r="YB41" s="34">
        <v>55.455330594683339</v>
      </c>
      <c r="YC41" s="34">
        <v>55.407836369116957</v>
      </c>
      <c r="YD41" s="34">
        <v>55.389995884935509</v>
      </c>
      <c r="YE41" s="34">
        <v>55.461761595186388</v>
      </c>
      <c r="YF41" s="34">
        <v>55.122846318993801</v>
      </c>
      <c r="YG41" s="34">
        <v>54.183559612422073</v>
      </c>
      <c r="YH41" s="34">
        <v>53.987751658451145</v>
      </c>
      <c r="YI41" s="34">
        <v>53.938900419159239</v>
      </c>
      <c r="YJ41" s="34">
        <v>53.870236832584503</v>
      </c>
      <c r="YK41" s="34">
        <v>53.808946611911153</v>
      </c>
      <c r="YL41" s="34">
        <v>53.722257367008297</v>
      </c>
      <c r="YN41" s="199" t="s">
        <v>60</v>
      </c>
      <c r="YO41" s="200" t="s">
        <v>24</v>
      </c>
      <c r="YP41" s="29">
        <v>7.2255217849877829</v>
      </c>
      <c r="YQ41" s="29">
        <v>8.1077040033984034</v>
      </c>
      <c r="YR41" s="29">
        <v>7.6337854354920509</v>
      </c>
      <c r="YS41" s="29">
        <v>-2.4150471936708819</v>
      </c>
      <c r="YT41" s="29">
        <v>55.44889969690324</v>
      </c>
      <c r="YU41" s="34">
        <v>55.455330594683339</v>
      </c>
      <c r="YV41" s="34">
        <v>55.407836369116957</v>
      </c>
      <c r="YW41" s="34">
        <v>55.389995884935509</v>
      </c>
      <c r="YX41" s="34">
        <v>55.461761595186388</v>
      </c>
      <c r="YY41" s="34">
        <v>55.122846318993801</v>
      </c>
      <c r="YZ41" s="34">
        <v>54.186718907478323</v>
      </c>
      <c r="ZA41" s="34">
        <v>54.006204742808094</v>
      </c>
      <c r="ZB41" s="34">
        <v>54.001098749053853</v>
      </c>
      <c r="ZC41" s="34">
        <v>53.978531114500463</v>
      </c>
      <c r="ZD41" s="34">
        <v>53.922153008591792</v>
      </c>
      <c r="ZE41" s="34">
        <v>53.84036588964296</v>
      </c>
      <c r="ZK41" s="199" t="s">
        <v>60</v>
      </c>
      <c r="ZL41" s="200" t="s">
        <v>24</v>
      </c>
      <c r="ZM41" s="29">
        <v>7.2255217849877829</v>
      </c>
      <c r="ZN41" s="29">
        <v>8.1077040033984034</v>
      </c>
      <c r="ZO41" s="29">
        <v>7.6337854354920509</v>
      </c>
      <c r="ZP41" s="29">
        <v>-2.4150471936708819</v>
      </c>
      <c r="ZQ41" s="29">
        <v>55.44889969690324</v>
      </c>
      <c r="ZR41" s="34">
        <v>55.455330594683339</v>
      </c>
      <c r="ZS41" s="34">
        <v>55.407836369116957</v>
      </c>
      <c r="ZT41" s="34">
        <v>55.389995884935509</v>
      </c>
      <c r="ZU41" s="34">
        <v>55.461761595186388</v>
      </c>
      <c r="ZV41" s="34">
        <v>55.122846318993801</v>
      </c>
      <c r="ZW41" s="34">
        <v>54.186718907478323</v>
      </c>
      <c r="ZX41" s="34">
        <v>54.006204742808094</v>
      </c>
      <c r="ZY41" s="34">
        <v>54.001098749053853</v>
      </c>
      <c r="ZZ41" s="34">
        <v>53.978531114500463</v>
      </c>
      <c r="AAA41" s="34">
        <v>53.922153008591792</v>
      </c>
      <c r="AAB41" s="34">
        <v>53.84036588964296</v>
      </c>
      <c r="AAJ41" s="199" t="s">
        <v>60</v>
      </c>
      <c r="AAK41" s="200" t="s">
        <v>24</v>
      </c>
      <c r="AAL41" s="29">
        <v>7.2255217849877829</v>
      </c>
      <c r="AAM41" s="29">
        <v>8.1077040033984034</v>
      </c>
      <c r="AAN41" s="29">
        <v>7.6337854354920509</v>
      </c>
      <c r="AAO41" s="29">
        <v>-2.4150471936708819</v>
      </c>
      <c r="AAP41" s="29">
        <v>55.44889969690324</v>
      </c>
      <c r="AAQ41" s="34">
        <v>55.455330594683339</v>
      </c>
      <c r="AAR41" s="34">
        <v>55.407836369116957</v>
      </c>
      <c r="AAS41" s="34">
        <v>55.389995884935509</v>
      </c>
      <c r="AAT41" s="34">
        <v>55.461761595186388</v>
      </c>
      <c r="AAU41" s="34">
        <v>55.122846318993801</v>
      </c>
      <c r="AAV41" s="34">
        <v>54.186718907478323</v>
      </c>
      <c r="AAW41" s="34">
        <v>54.006204742808094</v>
      </c>
      <c r="AAX41" s="34">
        <v>54.001098749053853</v>
      </c>
      <c r="AAY41" s="34">
        <v>53.978531114500463</v>
      </c>
      <c r="AAZ41" s="34">
        <v>53.922153008591792</v>
      </c>
      <c r="ABA41" s="34">
        <v>53.84036588964296</v>
      </c>
      <c r="ABN41" s="199" t="s">
        <v>60</v>
      </c>
      <c r="ABO41" s="200" t="s">
        <v>24</v>
      </c>
      <c r="ABP41" s="29">
        <v>7.2255217849877829</v>
      </c>
      <c r="ABQ41" s="29">
        <v>8.1077040033984034</v>
      </c>
      <c r="ABR41" s="29">
        <v>7.6337854354920509</v>
      </c>
      <c r="ABS41" s="29">
        <v>-2.4150471936708819</v>
      </c>
      <c r="ABT41" s="29">
        <v>55.44889969690324</v>
      </c>
      <c r="ABU41" s="34">
        <v>55.455330594683339</v>
      </c>
      <c r="ABV41" s="34">
        <v>55.407836369116957</v>
      </c>
      <c r="ABW41" s="34">
        <v>55.389995884935509</v>
      </c>
      <c r="ABX41" s="34">
        <v>55.461761595186388</v>
      </c>
      <c r="ABY41" s="34">
        <v>55.122846318993801</v>
      </c>
      <c r="ABZ41" s="34">
        <v>54.186718907478323</v>
      </c>
      <c r="ACA41" s="34">
        <v>54.006204742808094</v>
      </c>
      <c r="ACB41" s="34">
        <v>54.001069550056414</v>
      </c>
      <c r="ACC41" s="34">
        <v>53.97339714102376</v>
      </c>
      <c r="ACD41" s="34">
        <v>53.911916642207224</v>
      </c>
      <c r="ACE41" s="34">
        <v>53.824979120267258</v>
      </c>
      <c r="ACG41" s="199" t="s">
        <v>60</v>
      </c>
      <c r="ACH41" s="200" t="s">
        <v>24</v>
      </c>
      <c r="ACI41" s="29">
        <v>7.2255217849877829</v>
      </c>
      <c r="ACJ41" s="29">
        <v>8.1077040033984034</v>
      </c>
      <c r="ACK41" s="29">
        <v>7.6337854354920509</v>
      </c>
      <c r="ACL41" s="29">
        <v>-2.4150471936708819</v>
      </c>
      <c r="ACM41" s="29">
        <v>55.44889969690324</v>
      </c>
      <c r="ACN41" s="34">
        <v>55.455330594683339</v>
      </c>
      <c r="ACO41" s="34">
        <v>55.407836369116957</v>
      </c>
      <c r="ACP41" s="34">
        <v>55.389995884935509</v>
      </c>
      <c r="ACQ41" s="34">
        <v>55.461761595186388</v>
      </c>
      <c r="ACR41" s="34">
        <v>55.122846318993801</v>
      </c>
      <c r="ACS41" s="34">
        <v>54.186718907478323</v>
      </c>
      <c r="ACT41" s="34">
        <v>54.006204742808094</v>
      </c>
      <c r="ACU41" s="34">
        <v>54.001098749053853</v>
      </c>
      <c r="ACV41" s="34">
        <v>53.978531114500463</v>
      </c>
      <c r="ACW41" s="34">
        <v>53.922153008591792</v>
      </c>
      <c r="ACX41" s="34">
        <v>53.84036588964296</v>
      </c>
    </row>
    <row r="42" spans="1:778" x14ac:dyDescent="0.3">
      <c r="Q42" s="92"/>
      <c r="R42" s="92"/>
      <c r="S42" s="92"/>
      <c r="T42" s="92"/>
      <c r="U42" s="92"/>
      <c r="V42" s="92"/>
      <c r="W42" s="92"/>
      <c r="X42" s="92"/>
      <c r="Y42" s="92">
        <f>Y40/Y41</f>
        <v>1.0960495062743807</v>
      </c>
      <c r="Z42" s="92">
        <f t="shared" ref="Z42:AF42" si="154">Z40/Z41</f>
        <v>1.0710542016824285</v>
      </c>
      <c r="AA42" s="92">
        <f t="shared" si="154"/>
        <v>1.0603327365804431</v>
      </c>
      <c r="AB42" s="92">
        <f t="shared" si="154"/>
        <v>1.0548178639837584</v>
      </c>
      <c r="AC42" s="92">
        <f t="shared" si="154"/>
        <v>1.0521690468029958</v>
      </c>
      <c r="AD42" s="92">
        <f t="shared" si="154"/>
        <v>1.0616614092212917</v>
      </c>
      <c r="AE42" s="92">
        <f t="shared" si="154"/>
        <v>1.0745633707652908</v>
      </c>
      <c r="AF42" s="92">
        <f t="shared" si="154"/>
        <v>1.0885424191406308</v>
      </c>
      <c r="AY42" s="31" t="s">
        <v>18</v>
      </c>
      <c r="AZ42" s="32" t="s">
        <v>24</v>
      </c>
      <c r="BA42" s="35">
        <v>31.325376757908717</v>
      </c>
      <c r="BB42" s="35">
        <v>19.91530513702812</v>
      </c>
      <c r="BC42" s="35">
        <v>15.742936349369854</v>
      </c>
      <c r="BD42" s="35">
        <v>-4.5941070713948671</v>
      </c>
      <c r="BE42" s="35">
        <v>25.955443421534529</v>
      </c>
      <c r="BF42" s="36">
        <v>19.267915285792462</v>
      </c>
      <c r="BG42" s="36">
        <v>19.776433188615922</v>
      </c>
      <c r="BH42" s="36">
        <v>21.132732697000435</v>
      </c>
      <c r="BI42" s="36">
        <v>22.158681319796294</v>
      </c>
      <c r="BJ42" s="36">
        <v>22.318373982893437</v>
      </c>
      <c r="BK42" s="36">
        <v>22.77813786588635</v>
      </c>
      <c r="BL42" s="36">
        <v>23.179870441739784</v>
      </c>
      <c r="BM42" s="36">
        <v>23.511478847239474</v>
      </c>
      <c r="BN42" s="36">
        <v>23.807624554524267</v>
      </c>
      <c r="BP42" s="31" t="s">
        <v>18</v>
      </c>
      <c r="BQ42" s="32" t="s">
        <v>24</v>
      </c>
      <c r="BR42" s="35"/>
      <c r="BS42" s="35"/>
      <c r="BT42" s="35"/>
      <c r="BU42" s="35"/>
      <c r="BV42" s="35"/>
      <c r="BW42" s="36">
        <v>19.267915285792462</v>
      </c>
      <c r="BX42" s="36">
        <v>19.776433188615922</v>
      </c>
      <c r="BY42" s="36">
        <v>21.067965821410347</v>
      </c>
      <c r="BZ42" s="36">
        <v>21.472686902374903</v>
      </c>
      <c r="CA42" s="36">
        <v>21.807340149417534</v>
      </c>
      <c r="CB42" s="36">
        <v>22.064635088536313</v>
      </c>
      <c r="CC42" s="36">
        <v>22.292627491905865</v>
      </c>
      <c r="CD42" s="36">
        <v>22.495341754869177</v>
      </c>
      <c r="CE42" s="36">
        <v>22.684921291185535</v>
      </c>
      <c r="CG42" s="31" t="s">
        <v>15</v>
      </c>
      <c r="CH42" s="32" t="s">
        <v>24</v>
      </c>
      <c r="CI42" s="33"/>
      <c r="CJ42" s="33"/>
      <c r="CK42" s="33"/>
      <c r="CL42" s="33"/>
      <c r="CM42" s="33"/>
      <c r="CN42" s="34">
        <v>32.246517928378083</v>
      </c>
      <c r="CO42" s="34">
        <v>32.571959552297407</v>
      </c>
      <c r="CP42" s="34">
        <v>33.03650598457191</v>
      </c>
      <c r="CQ42" s="34">
        <v>33.152838045305764</v>
      </c>
      <c r="CR42" s="34">
        <v>33.332508993976248</v>
      </c>
      <c r="CS42" s="34">
        <v>33.538283272979605</v>
      </c>
      <c r="CT42" s="34">
        <v>33.776915932856355</v>
      </c>
      <c r="CU42" s="34">
        <v>34.055432919631599</v>
      </c>
      <c r="CV42" s="34">
        <v>34.349058319134585</v>
      </c>
      <c r="CX42" s="31" t="s">
        <v>15</v>
      </c>
      <c r="CY42" s="32" t="s">
        <v>24</v>
      </c>
      <c r="CZ42" s="33"/>
      <c r="DA42" s="33"/>
      <c r="DB42" s="33"/>
      <c r="DC42" s="33"/>
      <c r="DD42" s="33"/>
      <c r="DE42" s="34">
        <v>32.246517928378083</v>
      </c>
      <c r="DF42" s="34">
        <v>32.571959552297407</v>
      </c>
      <c r="DG42" s="34">
        <v>33.03650598457191</v>
      </c>
      <c r="DH42" s="34">
        <v>33.149579610421966</v>
      </c>
      <c r="DI42" s="34">
        <v>33.324929062474688</v>
      </c>
      <c r="DJ42" s="34">
        <v>33.534546464886546</v>
      </c>
      <c r="DK42" s="34">
        <v>33.806198561009161</v>
      </c>
      <c r="DL42" s="34">
        <v>34.08579155453085</v>
      </c>
      <c r="DM42" s="34">
        <v>34.363300658822666</v>
      </c>
      <c r="DO42" s="31" t="s">
        <v>15</v>
      </c>
      <c r="DP42" s="32" t="s">
        <v>24</v>
      </c>
      <c r="DQ42" s="33"/>
      <c r="DR42" s="33"/>
      <c r="DS42" s="33"/>
      <c r="DT42" s="33"/>
      <c r="DU42" s="33"/>
      <c r="DV42" s="34">
        <v>32.246517928378083</v>
      </c>
      <c r="DW42" s="34">
        <v>32.571959552297407</v>
      </c>
      <c r="DX42" s="34">
        <v>33.03650598457191</v>
      </c>
      <c r="DY42" s="34">
        <v>33.140357267733521</v>
      </c>
      <c r="DZ42" s="34">
        <v>33.329592724994122</v>
      </c>
      <c r="EA42" s="34">
        <v>33.547874129471353</v>
      </c>
      <c r="EB42" s="34">
        <v>33.802407550363263</v>
      </c>
      <c r="EC42" s="34">
        <v>34.113816580727345</v>
      </c>
      <c r="ED42" s="34">
        <v>34.430689886558859</v>
      </c>
      <c r="EF42" s="31" t="s">
        <v>15</v>
      </c>
      <c r="EG42" s="32" t="s">
        <v>24</v>
      </c>
      <c r="EH42" s="33"/>
      <c r="EI42" s="33"/>
      <c r="EJ42" s="33"/>
      <c r="EK42" s="33"/>
      <c r="EL42" s="33"/>
      <c r="EM42" s="34">
        <v>32.246517928378083</v>
      </c>
      <c r="EN42" s="34">
        <v>32.571959552297407</v>
      </c>
      <c r="EO42" s="34">
        <v>33.03650598457191</v>
      </c>
      <c r="EP42" s="34">
        <v>33.140284232984499</v>
      </c>
      <c r="EQ42" s="34">
        <v>33.332525888167972</v>
      </c>
      <c r="ER42" s="34">
        <v>33.563747902459632</v>
      </c>
      <c r="ES42" s="34">
        <v>33.831348112604772</v>
      </c>
      <c r="ET42" s="34">
        <v>34.126306582696905</v>
      </c>
      <c r="EU42" s="34">
        <v>34.440288660809479</v>
      </c>
      <c r="EW42" s="31" t="s">
        <v>15</v>
      </c>
      <c r="EX42" s="32" t="s">
        <v>24</v>
      </c>
      <c r="EY42" s="33"/>
      <c r="EZ42" s="33"/>
      <c r="FA42" s="33"/>
      <c r="FB42" s="33"/>
      <c r="FC42" s="33"/>
      <c r="FD42" s="34">
        <v>32.246517928378083</v>
      </c>
      <c r="FE42" s="34">
        <v>32.571959552297407</v>
      </c>
      <c r="FF42" s="34">
        <v>33.03650598457191</v>
      </c>
      <c r="FG42" s="34">
        <v>32.910996647981442</v>
      </c>
      <c r="FH42" s="34">
        <v>33.007819692006265</v>
      </c>
      <c r="FI42" s="34">
        <v>33.239768485391686</v>
      </c>
      <c r="FJ42" s="34">
        <v>33.511943189154294</v>
      </c>
      <c r="FK42" s="34">
        <v>33.804442079905719</v>
      </c>
      <c r="FL42" s="34">
        <v>34.114391702786989</v>
      </c>
      <c r="FN42" s="31" t="s">
        <v>15</v>
      </c>
      <c r="FO42" s="32" t="s">
        <v>24</v>
      </c>
      <c r="FP42" s="33"/>
      <c r="FQ42" s="33"/>
      <c r="FR42" s="33"/>
      <c r="FS42" s="33"/>
      <c r="FT42" s="33"/>
      <c r="FU42" s="34">
        <v>32.246517928378083</v>
      </c>
      <c r="FV42" s="34">
        <v>32.571959552297407</v>
      </c>
      <c r="FW42" s="34">
        <v>33.03650598457191</v>
      </c>
      <c r="FX42" s="34">
        <v>32.910713584577977</v>
      </c>
      <c r="FY42" s="34">
        <v>33.007758899198578</v>
      </c>
      <c r="FZ42" s="34">
        <v>33.239875775064725</v>
      </c>
      <c r="GA42" s="34">
        <v>33.511253737143285</v>
      </c>
      <c r="GB42" s="34">
        <v>33.803647020272535</v>
      </c>
      <c r="GC42" s="34">
        <v>34.088896496151285</v>
      </c>
      <c r="GE42" s="27" t="s">
        <v>14</v>
      </c>
      <c r="GF42" s="32" t="s">
        <v>24</v>
      </c>
      <c r="GG42" s="29"/>
      <c r="GH42" s="29"/>
      <c r="GI42" s="29"/>
      <c r="GJ42" s="29"/>
      <c r="GK42" s="29"/>
      <c r="GL42" s="30">
        <v>8.2083717709487747</v>
      </c>
      <c r="GM42" s="30">
        <v>7.9788204004337073</v>
      </c>
      <c r="GN42" s="30">
        <v>7.9507469444055427</v>
      </c>
      <c r="GO42" s="30">
        <v>7.8796021772141271</v>
      </c>
      <c r="GP42" s="30">
        <v>7.7229715177011284</v>
      </c>
      <c r="GQ42" s="30">
        <v>7.5666471069339654</v>
      </c>
      <c r="GR42" s="30">
        <v>7.4122289359081925</v>
      </c>
      <c r="GS42" s="30">
        <v>7.3194449603511265</v>
      </c>
      <c r="GT42" s="30">
        <v>7.1792972325892546</v>
      </c>
      <c r="GV42" s="27" t="s">
        <v>14</v>
      </c>
      <c r="GW42" s="32" t="s">
        <v>24</v>
      </c>
      <c r="GX42" s="29"/>
      <c r="GY42" s="29"/>
      <c r="GZ42" s="29"/>
      <c r="HA42" s="29"/>
      <c r="HB42" s="29"/>
      <c r="HC42" s="30">
        <v>8.2083717709487747</v>
      </c>
      <c r="HD42" s="30">
        <v>7.9788204004337073</v>
      </c>
      <c r="HE42" s="30">
        <v>7.9507469444055427</v>
      </c>
      <c r="HF42" s="30">
        <v>7.8167471649032567</v>
      </c>
      <c r="HG42" s="30">
        <v>7.6701760578380114</v>
      </c>
      <c r="HH42" s="30">
        <v>7.5120653417185226</v>
      </c>
      <c r="HI42" s="30">
        <v>7.3580541289638868</v>
      </c>
      <c r="HJ42" s="30">
        <v>7.2631498347047856</v>
      </c>
      <c r="HK42" s="30">
        <v>7.1206548635653926</v>
      </c>
      <c r="HM42" s="27" t="s">
        <v>14</v>
      </c>
      <c r="HN42" s="32" t="s">
        <v>24</v>
      </c>
      <c r="HO42" s="29"/>
      <c r="HP42" s="29"/>
      <c r="HQ42" s="29"/>
      <c r="HR42" s="29"/>
      <c r="HS42" s="29"/>
      <c r="HT42" s="30">
        <v>8.2083717709487747</v>
      </c>
      <c r="HU42" s="30">
        <v>7.9788204004337073</v>
      </c>
      <c r="HV42" s="30">
        <v>7.9507469444055427</v>
      </c>
      <c r="HW42" s="30">
        <v>7.8167471649032567</v>
      </c>
      <c r="HX42" s="30">
        <v>7.6723638795428188</v>
      </c>
      <c r="HY42" s="30">
        <v>7.5142272561319112</v>
      </c>
      <c r="HZ42" s="30">
        <v>7.3594640320370299</v>
      </c>
      <c r="IA42" s="30">
        <v>7.2631596945511632</v>
      </c>
      <c r="IB42" s="30">
        <v>7.1206598806302033</v>
      </c>
      <c r="ID42" s="27" t="s">
        <v>14</v>
      </c>
      <c r="IE42" s="32" t="s">
        <v>24</v>
      </c>
      <c r="IF42" s="29"/>
      <c r="IG42" s="29"/>
      <c r="IH42" s="29"/>
      <c r="II42" s="29"/>
      <c r="IJ42" s="29"/>
      <c r="IK42" s="30">
        <v>8.2083717709487747</v>
      </c>
      <c r="IL42" s="30">
        <v>7.9788204004337073</v>
      </c>
      <c r="IM42" s="30">
        <v>7.9507469444055427</v>
      </c>
      <c r="IN42" s="30">
        <v>7.8167471649032567</v>
      </c>
      <c r="IO42" s="30">
        <v>7.9784309171855954</v>
      </c>
      <c r="IP42" s="30">
        <v>7.8163876096846829</v>
      </c>
      <c r="IQ42" s="30">
        <v>7.6502694388297474</v>
      </c>
      <c r="IR42" s="30">
        <v>7.4753848967070855</v>
      </c>
      <c r="IS42" s="30">
        <v>7.2952182279209454</v>
      </c>
      <c r="IT42" s="30">
        <v>7.1114238782979706</v>
      </c>
      <c r="IV42" s="27" t="s">
        <v>14</v>
      </c>
      <c r="IW42" s="32" t="s">
        <v>24</v>
      </c>
      <c r="IX42" s="29"/>
      <c r="IY42" s="29"/>
      <c r="IZ42" s="29"/>
      <c r="JA42" s="29"/>
      <c r="JB42" s="29"/>
      <c r="JC42" s="30">
        <v>8.2083717709487747</v>
      </c>
      <c r="JD42" s="30">
        <v>7.9788204004337073</v>
      </c>
      <c r="JE42" s="30">
        <v>7.9507469444055427</v>
      </c>
      <c r="JF42" s="30">
        <v>7.8167471649032567</v>
      </c>
      <c r="JG42" s="30">
        <v>7.978522731159682</v>
      </c>
      <c r="JH42" s="30">
        <v>7.8165004847732336</v>
      </c>
      <c r="JI42" s="30">
        <v>7.6502414431074932</v>
      </c>
      <c r="JJ42" s="30">
        <v>7.4753530290579846</v>
      </c>
      <c r="JK42" s="30">
        <v>7.2953405146834029</v>
      </c>
      <c r="JL42" s="30">
        <v>7.1114715885468138</v>
      </c>
      <c r="JN42" s="27" t="s">
        <v>14</v>
      </c>
      <c r="JO42" s="32" t="s">
        <v>24</v>
      </c>
      <c r="JP42" s="29"/>
      <c r="JQ42" s="29"/>
      <c r="JR42" s="29"/>
      <c r="JS42" s="29"/>
      <c r="JT42" s="29"/>
      <c r="JU42" s="30">
        <v>8.2083717709487747</v>
      </c>
      <c r="JV42" s="30">
        <v>7.9788204004337073</v>
      </c>
      <c r="JW42" s="30">
        <v>7.9507469444055427</v>
      </c>
      <c r="JX42" s="30">
        <v>7.8167471649032567</v>
      </c>
      <c r="JY42" s="30">
        <v>7.978522731159682</v>
      </c>
      <c r="JZ42" s="30">
        <v>7.8165004847732336</v>
      </c>
      <c r="KA42" s="30">
        <v>7.6502382435963785</v>
      </c>
      <c r="KB42" s="30">
        <v>7.4753484765366851</v>
      </c>
      <c r="KC42" s="30">
        <v>7.2953405146834029</v>
      </c>
      <c r="KD42" s="30">
        <v>7.1114715885468138</v>
      </c>
      <c r="KF42" s="27" t="s">
        <v>14</v>
      </c>
      <c r="KG42" s="32" t="s">
        <v>24</v>
      </c>
      <c r="KH42" s="29"/>
      <c r="KI42" s="29"/>
      <c r="KJ42" s="29"/>
      <c r="KK42" s="29"/>
      <c r="KL42" s="29"/>
      <c r="KM42" s="30">
        <v>8.2083717709487747</v>
      </c>
      <c r="KN42" s="30">
        <v>7.9788204004337073</v>
      </c>
      <c r="KO42" s="30">
        <v>7.9507469444055427</v>
      </c>
      <c r="KP42" s="30">
        <v>7.8167471649032567</v>
      </c>
      <c r="KQ42" s="30">
        <v>7.978522731159682</v>
      </c>
      <c r="KR42" s="30">
        <v>7.8165004847732336</v>
      </c>
      <c r="KS42" s="30">
        <v>7.6490924237285558</v>
      </c>
      <c r="KT42" s="30">
        <v>7.462928374084397</v>
      </c>
      <c r="KU42" s="30">
        <v>7.2701438481609983</v>
      </c>
      <c r="KV42" s="30">
        <v>7.0700560778492498</v>
      </c>
      <c r="KX42" s="27" t="s">
        <v>14</v>
      </c>
      <c r="KY42" s="32" t="s">
        <v>24</v>
      </c>
      <c r="KZ42" s="29"/>
      <c r="LA42" s="29"/>
      <c r="LB42" s="29"/>
      <c r="LC42" s="29"/>
      <c r="LD42" s="29"/>
      <c r="LE42" s="30">
        <v>8.2083717709487747</v>
      </c>
      <c r="LF42" s="30">
        <v>7.9788204004337073</v>
      </c>
      <c r="LG42" s="30">
        <v>7.9507469444055427</v>
      </c>
      <c r="LH42" s="30">
        <v>7.8167471649032567</v>
      </c>
      <c r="LI42" s="30">
        <v>7.978522731159682</v>
      </c>
      <c r="LJ42" s="30">
        <v>7.8165004847732336</v>
      </c>
      <c r="LK42" s="30">
        <v>7.6227752399433371</v>
      </c>
      <c r="LL42" s="30">
        <v>7.3342628064321058</v>
      </c>
      <c r="LM42" s="30">
        <v>7.3356591795996904</v>
      </c>
      <c r="LN42" s="30">
        <v>7.20777813371138</v>
      </c>
      <c r="LP42" s="27" t="s">
        <v>14</v>
      </c>
      <c r="LQ42" s="32" t="s">
        <v>24</v>
      </c>
      <c r="LR42" s="29"/>
      <c r="LS42" s="29"/>
      <c r="LT42" s="29"/>
      <c r="LU42" s="29"/>
      <c r="LV42" s="29"/>
      <c r="LW42" s="30">
        <v>8.2083717709487747</v>
      </c>
      <c r="LX42" s="30">
        <v>7.9788204004337073</v>
      </c>
      <c r="LY42" s="30">
        <v>7.9507469444055427</v>
      </c>
      <c r="LZ42" s="30">
        <v>7.8167471649032567</v>
      </c>
      <c r="MA42" s="30">
        <v>8.1952683789339389</v>
      </c>
      <c r="MB42" s="30">
        <v>8.2652021719211675</v>
      </c>
      <c r="MC42" s="30">
        <v>8.1021633593107669</v>
      </c>
      <c r="MD42" s="30">
        <v>7.8441221910557006</v>
      </c>
      <c r="ME42" s="30">
        <v>7.7493088623295803</v>
      </c>
      <c r="MF42" s="30">
        <v>7.5874576932441613</v>
      </c>
      <c r="MH42" s="27" t="s">
        <v>14</v>
      </c>
      <c r="MI42" s="32" t="s">
        <v>24</v>
      </c>
      <c r="MJ42" s="29"/>
      <c r="MK42" s="29"/>
      <c r="ML42" s="29"/>
      <c r="MM42" s="29"/>
      <c r="MN42" s="29"/>
      <c r="MO42" s="30">
        <v>8.2083717709487747</v>
      </c>
      <c r="MP42" s="30">
        <v>7.9788204004337073</v>
      </c>
      <c r="MQ42" s="30">
        <v>7.9507469444055427</v>
      </c>
      <c r="MR42" s="30">
        <v>7.8167471649032567</v>
      </c>
      <c r="MS42" s="30">
        <v>8.1724085821096892</v>
      </c>
      <c r="MT42" s="30">
        <v>8.640529523009036</v>
      </c>
      <c r="MU42" s="30">
        <v>8.3250411289088397</v>
      </c>
      <c r="MV42" s="30">
        <v>7.9456592569772129</v>
      </c>
      <c r="MW42" s="30">
        <v>7.9607307985943319</v>
      </c>
      <c r="MX42" s="30">
        <v>7.8123659964856413</v>
      </c>
      <c r="MZ42" s="27" t="s">
        <v>14</v>
      </c>
      <c r="NA42" s="32" t="s">
        <v>24</v>
      </c>
      <c r="NB42" s="29"/>
      <c r="NC42" s="29"/>
      <c r="ND42" s="29"/>
      <c r="NE42" s="29"/>
      <c r="NF42" s="29"/>
      <c r="NG42" s="30">
        <v>8.2083717709487747</v>
      </c>
      <c r="NH42" s="30">
        <v>7.9788204004337073</v>
      </c>
      <c r="NI42" s="30">
        <v>7.9507469444055427</v>
      </c>
      <c r="NJ42" s="30">
        <v>7.8167471649032567</v>
      </c>
      <c r="NK42" s="30">
        <v>8.1724085821096892</v>
      </c>
      <c r="NL42" s="30">
        <v>7.9833504354107809</v>
      </c>
      <c r="NM42" s="30">
        <v>7.7611636713674379</v>
      </c>
      <c r="NN42" s="30">
        <v>7.4441069756158749</v>
      </c>
      <c r="NO42" s="30">
        <v>7.4222835808182621</v>
      </c>
      <c r="NP42" s="30">
        <v>7.2701283707633531</v>
      </c>
      <c r="NR42" s="27" t="s">
        <v>14</v>
      </c>
      <c r="NS42" s="32" t="s">
        <v>24</v>
      </c>
      <c r="NT42" s="29"/>
      <c r="NU42" s="29"/>
      <c r="NV42" s="29"/>
      <c r="NW42" s="29"/>
      <c r="NX42" s="29"/>
      <c r="NY42" s="30">
        <v>8.2083717709487747</v>
      </c>
      <c r="NZ42" s="30">
        <v>7.9788204004337073</v>
      </c>
      <c r="OA42" s="30">
        <v>7.9507469444055427</v>
      </c>
      <c r="OB42" s="30">
        <v>7.8167471649032567</v>
      </c>
      <c r="OC42" s="30">
        <v>8.1724085821096892</v>
      </c>
      <c r="OD42" s="30">
        <v>7.9833504354107809</v>
      </c>
      <c r="OE42" s="30">
        <v>7.7659605525999709</v>
      </c>
      <c r="OF42" s="30">
        <v>7.4441533097496766</v>
      </c>
      <c r="OG42" s="30">
        <v>7.415376163606437</v>
      </c>
      <c r="OH42" s="30">
        <v>7.2511744913974869</v>
      </c>
      <c r="OJ42" s="27" t="s">
        <v>14</v>
      </c>
      <c r="OK42" s="32" t="s">
        <v>24</v>
      </c>
      <c r="OL42" s="29"/>
      <c r="OM42" s="29"/>
      <c r="ON42" s="29"/>
      <c r="OO42" s="29"/>
      <c r="OP42" s="29"/>
      <c r="OQ42" s="30">
        <v>8.2083717709487747</v>
      </c>
      <c r="OR42" s="30">
        <v>7.9788204004337073</v>
      </c>
      <c r="OS42" s="30">
        <v>7.9507469444055427</v>
      </c>
      <c r="OT42" s="30">
        <v>7.8167471649032567</v>
      </c>
      <c r="OU42" s="30">
        <v>8.1724085821096892</v>
      </c>
      <c r="OV42" s="30">
        <v>7.9833504354107809</v>
      </c>
      <c r="OW42" s="30">
        <v>7.7516430237824965</v>
      </c>
      <c r="OX42" s="30">
        <v>7.4258562226261233</v>
      </c>
      <c r="OY42" s="30">
        <v>7.3950155688334798</v>
      </c>
      <c r="OZ42" s="30">
        <v>7.2345595328797518</v>
      </c>
      <c r="PB42" s="27" t="s">
        <v>14</v>
      </c>
      <c r="PC42" s="32" t="s">
        <v>24</v>
      </c>
      <c r="PD42" s="29"/>
      <c r="PE42" s="29"/>
      <c r="PF42" s="29"/>
      <c r="PG42" s="29"/>
      <c r="PH42" s="29"/>
      <c r="PI42" s="30">
        <v>8.2083717709487747</v>
      </c>
      <c r="PJ42" s="30">
        <v>7.9788204004337073</v>
      </c>
      <c r="PK42" s="30">
        <v>7.9507469444055427</v>
      </c>
      <c r="PL42" s="30">
        <v>7.8167471649032567</v>
      </c>
      <c r="PM42" s="30">
        <v>8.1724085821096892</v>
      </c>
      <c r="PN42" s="30">
        <v>7.9833504354107809</v>
      </c>
      <c r="PO42" s="30">
        <v>7.7516414372779385</v>
      </c>
      <c r="PP42" s="30">
        <v>7.4209417051438225</v>
      </c>
      <c r="PQ42" s="30">
        <v>7.3852418898618764</v>
      </c>
      <c r="PR42" s="30">
        <v>7.2202383845620668</v>
      </c>
      <c r="PT42" s="142" t="s">
        <v>14</v>
      </c>
      <c r="PU42" s="147" t="s">
        <v>24</v>
      </c>
      <c r="PV42" s="144"/>
      <c r="PW42" s="144"/>
      <c r="PX42" s="144"/>
      <c r="PY42" s="144"/>
      <c r="PZ42" s="144"/>
      <c r="QA42" s="145">
        <v>8.2083717709487747</v>
      </c>
      <c r="QB42" s="145">
        <v>7.9788204004337073</v>
      </c>
      <c r="QC42" s="145">
        <v>7.9507469444055427</v>
      </c>
      <c r="QD42" s="145">
        <v>7.8162037159659778</v>
      </c>
      <c r="QE42" s="145">
        <v>8.3185529571246555</v>
      </c>
      <c r="QF42" s="145">
        <v>8.3181876874832561</v>
      </c>
      <c r="QG42" s="145">
        <v>8.2107757454126062</v>
      </c>
      <c r="QH42" s="145">
        <v>8.0260899009966629</v>
      </c>
      <c r="QI42" s="145">
        <v>7.8939801301528822</v>
      </c>
      <c r="QJ42" s="145">
        <v>7.795284564931916</v>
      </c>
      <c r="QL42" s="27" t="s">
        <v>14</v>
      </c>
      <c r="QM42" s="32" t="s">
        <v>24</v>
      </c>
      <c r="QN42" s="29"/>
      <c r="QO42" s="29"/>
      <c r="QP42" s="29"/>
      <c r="QQ42" s="29"/>
      <c r="QR42" s="29">
        <v>8.6326344571367244</v>
      </c>
      <c r="QS42" s="30">
        <v>8.2077014037665847</v>
      </c>
      <c r="QT42" s="30">
        <v>7.9788204004337073</v>
      </c>
      <c r="QU42" s="30">
        <v>7.9504791795961856</v>
      </c>
      <c r="QV42" s="30">
        <v>7.8159383465431356</v>
      </c>
      <c r="QW42" s="30">
        <v>8.136164307417971</v>
      </c>
      <c r="QX42" s="30">
        <v>8.1697313901157216</v>
      </c>
      <c r="QY42" s="30">
        <v>8.0671172816952872</v>
      </c>
      <c r="QZ42" s="30">
        <v>7.9178412585662743</v>
      </c>
      <c r="RA42" s="30">
        <v>7.7976444322282346</v>
      </c>
      <c r="RB42" s="30">
        <v>7.6709417837050111</v>
      </c>
      <c r="RD42" s="27" t="s">
        <v>14</v>
      </c>
      <c r="RE42" s="32" t="s">
        <v>24</v>
      </c>
      <c r="RF42" s="29"/>
      <c r="RG42" s="29"/>
      <c r="RH42" s="29"/>
      <c r="RI42" s="29"/>
      <c r="RJ42" s="29"/>
      <c r="RK42" s="30">
        <v>8.2083717709487747</v>
      </c>
      <c r="RL42" s="30">
        <v>7.9788204004337073</v>
      </c>
      <c r="RM42" s="30">
        <v>7.9507469444055427</v>
      </c>
      <c r="RN42" s="30">
        <v>7.8167471649032567</v>
      </c>
      <c r="RO42" s="30">
        <v>8.1724085821096892</v>
      </c>
      <c r="RP42" s="30">
        <v>8.0072607621780598</v>
      </c>
      <c r="RQ42" s="30">
        <v>8.0496567591283608</v>
      </c>
      <c r="RR42" s="30">
        <v>7.7542959194393166</v>
      </c>
      <c r="RS42" s="30">
        <v>7.7623371283930336</v>
      </c>
      <c r="RT42" s="30">
        <v>7.4894537984666734</v>
      </c>
      <c r="RV42" s="27" t="s">
        <v>14</v>
      </c>
      <c r="RW42" s="32" t="s">
        <v>24</v>
      </c>
      <c r="RX42" s="29"/>
      <c r="RY42" s="29"/>
      <c r="RZ42" s="29"/>
      <c r="SA42" s="29"/>
      <c r="SB42" s="29"/>
      <c r="SC42" s="30">
        <v>8.2083717709487747</v>
      </c>
      <c r="SD42" s="30">
        <v>7.9788204004337073</v>
      </c>
      <c r="SE42" s="30">
        <v>7.9507469444055427</v>
      </c>
      <c r="SF42" s="30">
        <v>7.8167471649032567</v>
      </c>
      <c r="SG42" s="30">
        <v>8.1724085821096892</v>
      </c>
      <c r="SH42" s="30">
        <v>8.0072607621780598</v>
      </c>
      <c r="SI42" s="30">
        <v>8.0496488036092586</v>
      </c>
      <c r="SJ42" s="30">
        <v>7.7542959194393166</v>
      </c>
      <c r="SK42" s="30">
        <v>7.7623442047676363</v>
      </c>
      <c r="SL42" s="30">
        <v>7.4894537984666734</v>
      </c>
      <c r="SN42" s="27" t="s">
        <v>14</v>
      </c>
      <c r="SO42" s="32" t="s">
        <v>24</v>
      </c>
      <c r="SP42" s="29"/>
      <c r="SQ42" s="29"/>
      <c r="SR42" s="29"/>
      <c r="SS42" s="29"/>
      <c r="ST42" s="29">
        <v>8.6326344571367244</v>
      </c>
      <c r="SU42" s="30">
        <v>8.2077014037665847</v>
      </c>
      <c r="SV42" s="30">
        <v>7.9788204004337073</v>
      </c>
      <c r="SW42" s="30">
        <v>7.9504791795961856</v>
      </c>
      <c r="SX42" s="30">
        <v>7.8159383465431356</v>
      </c>
      <c r="SY42" s="30">
        <v>8.136164307417971</v>
      </c>
      <c r="SZ42" s="30">
        <v>8.1702759880500562</v>
      </c>
      <c r="TA42" s="30">
        <v>8.0585855519498413</v>
      </c>
      <c r="TB42" s="30">
        <v>7.9063049048168885</v>
      </c>
      <c r="TC42" s="30">
        <v>7.7841022316796344</v>
      </c>
      <c r="TD42" s="30">
        <v>7.656467884364754</v>
      </c>
      <c r="TF42" s="27" t="s">
        <v>14</v>
      </c>
      <c r="TG42" s="32" t="s">
        <v>24</v>
      </c>
      <c r="TH42" s="29"/>
      <c r="TI42" s="29"/>
      <c r="TJ42" s="29"/>
      <c r="TK42" s="29"/>
      <c r="TL42" s="29">
        <v>8.6326344571367244</v>
      </c>
      <c r="TM42" s="30">
        <v>8.2077014037665847</v>
      </c>
      <c r="TN42" s="30">
        <v>7.9788204004337073</v>
      </c>
      <c r="TO42" s="30">
        <v>7.9504791795961856</v>
      </c>
      <c r="TP42" s="30">
        <v>7.8159383465431356</v>
      </c>
      <c r="TQ42" s="30">
        <v>8.136164307417971</v>
      </c>
      <c r="TR42" s="30">
        <v>8.2036247037752315</v>
      </c>
      <c r="TS42" s="30">
        <v>8.129941970637125</v>
      </c>
      <c r="TT42" s="30">
        <v>7.9361411507975559</v>
      </c>
      <c r="TU42" s="30">
        <v>7.8102482634214017</v>
      </c>
      <c r="TV42" s="30">
        <v>7.688708652982136</v>
      </c>
      <c r="TX42" s="27" t="s">
        <v>14</v>
      </c>
      <c r="TY42" s="32" t="s">
        <v>24</v>
      </c>
      <c r="TZ42" s="29"/>
      <c r="UA42" s="29"/>
      <c r="UB42" s="29"/>
      <c r="UC42" s="29"/>
      <c r="UD42" s="29">
        <v>8.6326344571367244</v>
      </c>
      <c r="UE42" s="30">
        <v>8.2077014037665847</v>
      </c>
      <c r="UF42" s="30">
        <v>7.9788204004337073</v>
      </c>
      <c r="UG42" s="30">
        <v>7.9504791795961856</v>
      </c>
      <c r="UH42" s="30">
        <v>7.8159383465431356</v>
      </c>
      <c r="UI42" s="30">
        <v>8.136164307417971</v>
      </c>
      <c r="UJ42" s="30">
        <v>8.1437335796332242</v>
      </c>
      <c r="UK42" s="30">
        <v>8.0501964972234088</v>
      </c>
      <c r="UL42" s="30">
        <v>7.8491471977033447</v>
      </c>
      <c r="UM42" s="30">
        <v>7.7253212602198156</v>
      </c>
      <c r="UN42" s="30">
        <v>7.6039305383779769</v>
      </c>
      <c r="UO42" s="30">
        <v>7.4839646692888353</v>
      </c>
      <c r="UQ42" s="27" t="s">
        <v>14</v>
      </c>
      <c r="UR42" s="32" t="s">
        <v>24</v>
      </c>
      <c r="US42" s="29"/>
      <c r="UT42" s="29"/>
      <c r="UU42" s="29"/>
      <c r="UV42" s="29"/>
      <c r="UW42" s="29">
        <v>8.6326344571367244</v>
      </c>
      <c r="UX42" s="30">
        <v>8.2077014037665847</v>
      </c>
      <c r="UY42" s="30">
        <v>7.9788204004337073</v>
      </c>
      <c r="UZ42" s="30">
        <v>7.9504791795961856</v>
      </c>
      <c r="VA42" s="30">
        <v>7.8159383465431356</v>
      </c>
      <c r="VB42" s="30">
        <v>8.136164307417971</v>
      </c>
      <c r="VC42" s="30">
        <v>8.1437335796332242</v>
      </c>
      <c r="VD42" s="30">
        <v>8.0501964972234088</v>
      </c>
      <c r="VE42" s="30">
        <v>7.8505815634165588</v>
      </c>
      <c r="VF42" s="30">
        <v>7.7294912014305872</v>
      </c>
      <c r="VG42" s="30">
        <v>7.6100260097706656</v>
      </c>
      <c r="VH42" s="30">
        <v>7.4900251711010792</v>
      </c>
      <c r="VJ42" s="197" t="s">
        <v>14</v>
      </c>
      <c r="VK42" s="200" t="s">
        <v>24</v>
      </c>
      <c r="VL42" s="29"/>
      <c r="VM42" s="29"/>
      <c r="VN42" s="29"/>
      <c r="VO42" s="29"/>
      <c r="VP42" s="29">
        <v>8.6326344571367244</v>
      </c>
      <c r="VQ42" s="30">
        <v>8.2077014037665847</v>
      </c>
      <c r="VR42" s="30">
        <v>7.9788204004337073</v>
      </c>
      <c r="VS42" s="30">
        <v>7.9504791795961856</v>
      </c>
      <c r="VT42" s="30">
        <v>7.8159383465431356</v>
      </c>
      <c r="VU42" s="30">
        <v>8.136164307417971</v>
      </c>
      <c r="VV42" s="30">
        <v>8.1990625236259156</v>
      </c>
      <c r="VW42" s="30">
        <v>8.0913765060473146</v>
      </c>
      <c r="VX42" s="30">
        <v>7.8825973586155982</v>
      </c>
      <c r="VY42" s="30">
        <v>7.7837570699028067</v>
      </c>
      <c r="VZ42" s="30">
        <v>7.6650886253272699</v>
      </c>
      <c r="WA42" s="30">
        <v>7.5431521999543127</v>
      </c>
      <c r="WC42" s="197" t="s">
        <v>14</v>
      </c>
      <c r="WD42" s="200" t="s">
        <v>24</v>
      </c>
      <c r="WE42" s="29"/>
      <c r="WF42" s="29"/>
      <c r="WG42" s="29"/>
      <c r="WH42" s="29"/>
      <c r="WI42" s="29">
        <v>8.6326344571367244</v>
      </c>
      <c r="WJ42" s="30">
        <v>8.2077014037665847</v>
      </c>
      <c r="WK42" s="30">
        <v>7.9788204004337073</v>
      </c>
      <c r="WL42" s="30">
        <v>7.9504791795961856</v>
      </c>
      <c r="WM42" s="30">
        <v>7.8159383465431356</v>
      </c>
      <c r="WN42" s="30">
        <v>8.1361587116245158</v>
      </c>
      <c r="WO42" s="30">
        <v>8.2421192248441475</v>
      </c>
      <c r="WP42" s="30">
        <v>8.1264465676806523</v>
      </c>
      <c r="WQ42" s="30">
        <v>7.9110120864363322</v>
      </c>
      <c r="WR42" s="30">
        <v>7.8101180297656407</v>
      </c>
      <c r="WS42" s="30">
        <v>7.6909723113902855</v>
      </c>
      <c r="WT42" s="30">
        <v>7.5694561883704852</v>
      </c>
      <c r="WU42" s="89"/>
      <c r="XB42" s="197" t="s">
        <v>14</v>
      </c>
      <c r="XC42" s="200" t="s">
        <v>24</v>
      </c>
      <c r="XD42" s="29"/>
      <c r="XE42" s="29"/>
      <c r="XF42" s="29"/>
      <c r="XG42" s="29"/>
      <c r="XH42" s="29">
        <v>8.6326344571367244</v>
      </c>
      <c r="XI42" s="30">
        <v>8.2077014037665847</v>
      </c>
      <c r="XJ42" s="30">
        <v>7.9788204004337073</v>
      </c>
      <c r="XK42" s="30">
        <v>7.9504791795961856</v>
      </c>
      <c r="XL42" s="30">
        <v>7.8159383465431356</v>
      </c>
      <c r="XM42" s="30">
        <v>8.1361587116245158</v>
      </c>
      <c r="XN42" s="30">
        <v>8.2421192248441475</v>
      </c>
      <c r="XO42" s="30">
        <v>8.1264465676806523</v>
      </c>
      <c r="XP42" s="30">
        <v>7.9110120864363322</v>
      </c>
      <c r="XQ42" s="30">
        <v>7.8101180297656407</v>
      </c>
      <c r="XR42" s="30">
        <v>7.6909723113902855</v>
      </c>
      <c r="XS42" s="30">
        <v>7.5694561883704852</v>
      </c>
      <c r="XU42" s="197" t="s">
        <v>14</v>
      </c>
      <c r="XV42" s="200" t="s">
        <v>24</v>
      </c>
      <c r="XW42" s="29"/>
      <c r="XX42" s="29"/>
      <c r="XY42" s="29"/>
      <c r="XZ42" s="29"/>
      <c r="YA42" s="29">
        <v>8.6326344571367244</v>
      </c>
      <c r="YB42" s="30">
        <v>8.2077014037665847</v>
      </c>
      <c r="YC42" s="30">
        <v>7.9788204004337073</v>
      </c>
      <c r="YD42" s="30">
        <v>7.9504791795961856</v>
      </c>
      <c r="YE42" s="30">
        <v>7.8159383465431356</v>
      </c>
      <c r="YF42" s="30">
        <v>8.1361587116245158</v>
      </c>
      <c r="YG42" s="30">
        <v>8.2421192248441475</v>
      </c>
      <c r="YH42" s="30">
        <v>8.1264465676806523</v>
      </c>
      <c r="YI42" s="30">
        <v>7.9110120864363322</v>
      </c>
      <c r="YJ42" s="30">
        <v>7.8101180297656407</v>
      </c>
      <c r="YK42" s="30">
        <v>7.6909723113902855</v>
      </c>
      <c r="YL42" s="30">
        <v>7.5694561883704852</v>
      </c>
      <c r="YN42" s="197" t="s">
        <v>14</v>
      </c>
      <c r="YO42" s="200" t="s">
        <v>24</v>
      </c>
      <c r="YP42" s="29"/>
      <c r="YQ42" s="29"/>
      <c r="YR42" s="29"/>
      <c r="YS42" s="29"/>
      <c r="YT42" s="29">
        <v>8.6326344571367244</v>
      </c>
      <c r="YU42" s="30">
        <v>8.2077014037665847</v>
      </c>
      <c r="YV42" s="30">
        <v>7.9788204004337073</v>
      </c>
      <c r="YW42" s="30">
        <v>7.9504791795961856</v>
      </c>
      <c r="YX42" s="30">
        <v>7.8159383465431356</v>
      </c>
      <c r="YY42" s="30">
        <v>8.1361587116245158</v>
      </c>
      <c r="YZ42" s="30">
        <v>8.2421341823365104</v>
      </c>
      <c r="ZA42" s="30">
        <v>8.1260254870688851</v>
      </c>
      <c r="ZB42" s="30">
        <v>7.9106017075374195</v>
      </c>
      <c r="ZC42" s="30">
        <v>7.8021062266106886</v>
      </c>
      <c r="ZD42" s="30">
        <v>7.6806585811450336</v>
      </c>
      <c r="ZE42" s="30">
        <v>7.5568153348513789</v>
      </c>
      <c r="ZK42" s="197" t="s">
        <v>14</v>
      </c>
      <c r="ZL42" s="200" t="s">
        <v>24</v>
      </c>
      <c r="ZM42" s="29"/>
      <c r="ZN42" s="29"/>
      <c r="ZO42" s="29"/>
      <c r="ZP42" s="29"/>
      <c r="ZQ42" s="29">
        <v>8.6326344571367244</v>
      </c>
      <c r="ZR42" s="30">
        <v>8.2077014037665847</v>
      </c>
      <c r="ZS42" s="30">
        <v>7.9788204004337073</v>
      </c>
      <c r="ZT42" s="30">
        <v>7.9504791795961856</v>
      </c>
      <c r="ZU42" s="30">
        <v>7.8159383465431356</v>
      </c>
      <c r="ZV42" s="30">
        <v>8.1361587116245158</v>
      </c>
      <c r="ZW42" s="30">
        <v>8.2421341823365104</v>
      </c>
      <c r="ZX42" s="30">
        <v>8.1260254870688851</v>
      </c>
      <c r="ZY42" s="30">
        <v>7.9106017075374195</v>
      </c>
      <c r="ZZ42" s="30">
        <v>7.8021062266106886</v>
      </c>
      <c r="AAA42" s="30">
        <v>7.6806585811450336</v>
      </c>
      <c r="AAB42" s="30">
        <v>7.5568153348513789</v>
      </c>
      <c r="AAJ42" s="197" t="s">
        <v>14</v>
      </c>
      <c r="AAK42" s="200" t="s">
        <v>24</v>
      </c>
      <c r="AAL42" s="29"/>
      <c r="AAM42" s="29"/>
      <c r="AAN42" s="29"/>
      <c r="AAO42" s="29"/>
      <c r="AAP42" s="29">
        <v>8.6326344571367244</v>
      </c>
      <c r="AAQ42" s="30">
        <v>8.2077014037665847</v>
      </c>
      <c r="AAR42" s="30">
        <v>7.9788204004337073</v>
      </c>
      <c r="AAS42" s="30">
        <v>7.9504791795961856</v>
      </c>
      <c r="AAT42" s="30">
        <v>7.8159383465431356</v>
      </c>
      <c r="AAU42" s="30">
        <v>8.1361587116245158</v>
      </c>
      <c r="AAV42" s="30">
        <v>8.2421341823365104</v>
      </c>
      <c r="AAW42" s="30">
        <v>8.1260254870688851</v>
      </c>
      <c r="AAX42" s="30">
        <v>7.9106017075374195</v>
      </c>
      <c r="AAY42" s="30">
        <v>7.8021062266106886</v>
      </c>
      <c r="AAZ42" s="30">
        <v>7.6806585811450336</v>
      </c>
      <c r="ABA42" s="30">
        <v>7.5568153348513789</v>
      </c>
      <c r="ABN42" s="197" t="s">
        <v>14</v>
      </c>
      <c r="ABO42" s="200" t="s">
        <v>24</v>
      </c>
      <c r="ABP42" s="29"/>
      <c r="ABQ42" s="29"/>
      <c r="ABR42" s="29"/>
      <c r="ABS42" s="29"/>
      <c r="ABT42" s="29">
        <v>8.6326344571367244</v>
      </c>
      <c r="ABU42" s="30">
        <v>8.2077014037665847</v>
      </c>
      <c r="ABV42" s="30">
        <v>7.9788204004337073</v>
      </c>
      <c r="ABW42" s="30">
        <v>7.9504791795961856</v>
      </c>
      <c r="ABX42" s="30">
        <v>7.8159383465431356</v>
      </c>
      <c r="ABY42" s="30">
        <v>8.1361587116245158</v>
      </c>
      <c r="ABZ42" s="30">
        <v>8.2421341823365104</v>
      </c>
      <c r="ACA42" s="30">
        <v>8.1260254870688851</v>
      </c>
      <c r="ACB42" s="30">
        <v>7.9105761732899005</v>
      </c>
      <c r="ACC42" s="30">
        <v>7.802082769604243</v>
      </c>
      <c r="ACD42" s="30">
        <v>7.6806427942471389</v>
      </c>
      <c r="ACE42" s="30">
        <v>7.5567928730512257</v>
      </c>
      <c r="ACG42" s="197" t="s">
        <v>14</v>
      </c>
      <c r="ACH42" s="200" t="s">
        <v>24</v>
      </c>
      <c r="ACI42" s="29"/>
      <c r="ACJ42" s="29"/>
      <c r="ACK42" s="29"/>
      <c r="ACL42" s="29"/>
      <c r="ACM42" s="29">
        <v>8.6326344571367244</v>
      </c>
      <c r="ACN42" s="30">
        <v>8.2077014037665847</v>
      </c>
      <c r="ACO42" s="30">
        <v>7.9788204004337073</v>
      </c>
      <c r="ACP42" s="30">
        <v>7.9504791795961856</v>
      </c>
      <c r="ACQ42" s="30">
        <v>7.8159383465431356</v>
      </c>
      <c r="ACR42" s="30">
        <v>8.1361587116245158</v>
      </c>
      <c r="ACS42" s="30">
        <v>8.2421341823365104</v>
      </c>
      <c r="ACT42" s="30">
        <v>8.1260254870688851</v>
      </c>
      <c r="ACU42" s="30">
        <v>7.9106017075374195</v>
      </c>
      <c r="ACV42" s="30">
        <v>7.8021062266106886</v>
      </c>
      <c r="ACW42" s="30">
        <v>7.6806585811450336</v>
      </c>
      <c r="ACX42" s="30">
        <v>7.5568153348513789</v>
      </c>
    </row>
    <row r="43" spans="1:778" x14ac:dyDescent="0.3">
      <c r="Q43" s="3" t="s">
        <v>1</v>
      </c>
      <c r="R43" s="4" t="s">
        <v>2</v>
      </c>
      <c r="S43" s="5">
        <v>2011</v>
      </c>
      <c r="T43" s="5">
        <v>2012</v>
      </c>
      <c r="U43" s="5">
        <v>2013</v>
      </c>
      <c r="V43" s="5">
        <v>2014</v>
      </c>
      <c r="W43" s="5">
        <v>2015</v>
      </c>
      <c r="X43" s="5">
        <v>2016</v>
      </c>
      <c r="Y43" s="5">
        <v>2017</v>
      </c>
      <c r="Z43" s="6">
        <v>2018</v>
      </c>
      <c r="AA43" s="6">
        <v>2019</v>
      </c>
      <c r="AB43" s="6">
        <v>2020</v>
      </c>
      <c r="AC43" s="6">
        <v>2021</v>
      </c>
      <c r="AD43" s="6">
        <v>2022</v>
      </c>
      <c r="AE43" s="6">
        <v>2023</v>
      </c>
      <c r="AF43" s="6">
        <v>2024</v>
      </c>
      <c r="BG43" s="52">
        <f t="shared" ref="BG43:BM43" si="155">BG55-BG10</f>
        <v>0</v>
      </c>
      <c r="BH43" s="52">
        <f t="shared" si="155"/>
        <v>8.9986009798394662E-2</v>
      </c>
      <c r="BI43" s="52">
        <f t="shared" si="155"/>
        <v>0.26003141301964661</v>
      </c>
      <c r="BJ43" s="52">
        <f t="shared" si="155"/>
        <v>0.21005497390270023</v>
      </c>
      <c r="BK43" s="52">
        <f t="shared" si="155"/>
        <v>0.27991249442233368</v>
      </c>
      <c r="BL43" s="52">
        <f t="shared" si="155"/>
        <v>0.33998936949512881</v>
      </c>
      <c r="BM43" s="52">
        <f t="shared" si="155"/>
        <v>0.46003521532114178</v>
      </c>
      <c r="BN43" s="52">
        <f>BN55-BN10</f>
        <v>0.49001130688979799</v>
      </c>
      <c r="BX43" s="52">
        <f>BX57-BX10</f>
        <v>0</v>
      </c>
      <c r="BY43" s="52">
        <f>BY57-BY10</f>
        <v>0</v>
      </c>
      <c r="BZ43" s="52"/>
      <c r="CA43" s="52"/>
      <c r="CB43" s="52"/>
      <c r="CC43" s="52"/>
      <c r="CD43" s="52"/>
      <c r="CE43" s="52"/>
      <c r="CG43" s="31" t="s">
        <v>17</v>
      </c>
      <c r="CH43" s="32" t="s">
        <v>24</v>
      </c>
      <c r="CI43" s="33"/>
      <c r="CJ43" s="33"/>
      <c r="CK43" s="33"/>
      <c r="CL43" s="33"/>
      <c r="CM43" s="33"/>
      <c r="CN43" s="34">
        <v>20.88018552673509</v>
      </c>
      <c r="CO43" s="34">
        <v>21.67671174172159</v>
      </c>
      <c r="CP43" s="34">
        <v>21.946707670112822</v>
      </c>
      <c r="CQ43" s="34">
        <v>20.718743895916127</v>
      </c>
      <c r="CR43" s="34">
        <v>20.572993948481393</v>
      </c>
      <c r="CS43" s="34">
        <v>20.584719655975515</v>
      </c>
      <c r="CT43" s="34">
        <v>20.664783671886727</v>
      </c>
      <c r="CU43" s="34">
        <v>20.819511783052231</v>
      </c>
      <c r="CV43" s="34">
        <v>21.002961905223245</v>
      </c>
      <c r="CX43" s="31" t="s">
        <v>17</v>
      </c>
      <c r="CY43" s="32" t="s">
        <v>24</v>
      </c>
      <c r="CZ43" s="33"/>
      <c r="DA43" s="33"/>
      <c r="DB43" s="33"/>
      <c r="DC43" s="33"/>
      <c r="DD43" s="33"/>
      <c r="DE43" s="34">
        <v>20.88018552673509</v>
      </c>
      <c r="DF43" s="34">
        <v>21.67671174172159</v>
      </c>
      <c r="DG43" s="34">
        <v>21.946707670112822</v>
      </c>
      <c r="DH43" s="34">
        <v>20.603919429992402</v>
      </c>
      <c r="DI43" s="34">
        <v>20.359305137490242</v>
      </c>
      <c r="DJ43" s="34">
        <v>20.206642390158091</v>
      </c>
      <c r="DK43" s="34">
        <v>20.160169427446188</v>
      </c>
      <c r="DL43" s="34">
        <v>20.243114195165788</v>
      </c>
      <c r="DM43" s="34">
        <v>20.397566111900765</v>
      </c>
      <c r="DO43" s="31" t="s">
        <v>17</v>
      </c>
      <c r="DP43" s="32" t="s">
        <v>24</v>
      </c>
      <c r="DQ43" s="33"/>
      <c r="DR43" s="33"/>
      <c r="DS43" s="33"/>
      <c r="DT43" s="33"/>
      <c r="DU43" s="33"/>
      <c r="DV43" s="34">
        <v>20.88018552673509</v>
      </c>
      <c r="DW43" s="34">
        <v>21.67671174172159</v>
      </c>
      <c r="DX43" s="34">
        <v>21.946707670112822</v>
      </c>
      <c r="DY43" s="34">
        <v>20.779089055834152</v>
      </c>
      <c r="DZ43" s="34">
        <v>20.45907939376108</v>
      </c>
      <c r="EA43" s="34">
        <v>20.2880658436214</v>
      </c>
      <c r="EB43" s="34">
        <v>20.197597142412445</v>
      </c>
      <c r="EC43" s="34">
        <v>20.163143821934323</v>
      </c>
      <c r="ED43" s="34">
        <v>20.168872369054352</v>
      </c>
      <c r="EF43" s="31" t="s">
        <v>17</v>
      </c>
      <c r="EG43" s="32" t="s">
        <v>24</v>
      </c>
      <c r="EH43" s="33"/>
      <c r="EI43" s="33"/>
      <c r="EJ43" s="33"/>
      <c r="EK43" s="33"/>
      <c r="EL43" s="33"/>
      <c r="EM43" s="34">
        <v>20.88018552673509</v>
      </c>
      <c r="EN43" s="34">
        <v>21.67671174172159</v>
      </c>
      <c r="EO43" s="34">
        <v>21.946707670112822</v>
      </c>
      <c r="EP43" s="34">
        <v>20.779089055834152</v>
      </c>
      <c r="EQ43" s="34">
        <v>20.464880042299708</v>
      </c>
      <c r="ER43" s="34">
        <v>20.301534318812937</v>
      </c>
      <c r="ES43" s="34">
        <v>20.218690098848647</v>
      </c>
      <c r="ET43" s="34">
        <v>20.186088263290056</v>
      </c>
      <c r="EU43" s="34">
        <v>20.193744744184738</v>
      </c>
      <c r="EW43" s="31" t="s">
        <v>17</v>
      </c>
      <c r="EX43" s="32" t="s">
        <v>24</v>
      </c>
      <c r="EY43" s="33"/>
      <c r="EZ43" s="33"/>
      <c r="FA43" s="33"/>
      <c r="FB43" s="33"/>
      <c r="FC43" s="33"/>
      <c r="FD43" s="34">
        <v>20.88018552673509</v>
      </c>
      <c r="FE43" s="34">
        <v>21.67671174172159</v>
      </c>
      <c r="FF43" s="34">
        <v>21.946707670112822</v>
      </c>
      <c r="FG43" s="34">
        <v>20.699477063189793</v>
      </c>
      <c r="FH43" s="34">
        <v>20.163975571712932</v>
      </c>
      <c r="FI43" s="34">
        <v>20.037501867252963</v>
      </c>
      <c r="FJ43" s="34">
        <v>19.942422922399043</v>
      </c>
      <c r="FK43" s="34">
        <v>19.870539028139909</v>
      </c>
      <c r="FL43" s="34">
        <v>19.823424283986387</v>
      </c>
      <c r="FN43" s="31" t="s">
        <v>17</v>
      </c>
      <c r="FO43" s="32" t="s">
        <v>24</v>
      </c>
      <c r="FP43" s="33"/>
      <c r="FQ43" s="33"/>
      <c r="FR43" s="33"/>
      <c r="FS43" s="33"/>
      <c r="FT43" s="33"/>
      <c r="FU43" s="34">
        <v>20.88018552673509</v>
      </c>
      <c r="FV43" s="34">
        <v>21.67671174172159</v>
      </c>
      <c r="FW43" s="34">
        <v>21.946707670112822</v>
      </c>
      <c r="FX43" s="34">
        <v>20.699467932112263</v>
      </c>
      <c r="FY43" s="34">
        <v>20.163975571712932</v>
      </c>
      <c r="FZ43" s="34">
        <v>19.958941067433212</v>
      </c>
      <c r="GA43" s="34">
        <v>19.792216400183019</v>
      </c>
      <c r="GB43" s="34">
        <v>19.653301986683122</v>
      </c>
      <c r="GC43" s="34">
        <v>19.53966201214908</v>
      </c>
      <c r="GE43" s="31" t="s">
        <v>15</v>
      </c>
      <c r="GF43" s="32" t="s">
        <v>24</v>
      </c>
      <c r="GG43" s="33"/>
      <c r="GH43" s="33"/>
      <c r="GI43" s="33"/>
      <c r="GJ43" s="33"/>
      <c r="GK43" s="33"/>
      <c r="GL43" s="34">
        <v>32.246517928378083</v>
      </c>
      <c r="GM43" s="34">
        <v>32.571959552297407</v>
      </c>
      <c r="GN43" s="34">
        <v>33.03650598457191</v>
      </c>
      <c r="GO43" s="34">
        <v>32.910713584577977</v>
      </c>
      <c r="GP43" s="34">
        <v>33.007758899198578</v>
      </c>
      <c r="GQ43" s="34">
        <v>33.239875775064725</v>
      </c>
      <c r="GR43" s="34">
        <v>33.508077183103445</v>
      </c>
      <c r="GS43" s="34">
        <v>33.800415432824245</v>
      </c>
      <c r="GT43" s="34">
        <v>34.10480247869868</v>
      </c>
      <c r="GV43" s="31" t="s">
        <v>15</v>
      </c>
      <c r="GW43" s="32" t="s">
        <v>24</v>
      </c>
      <c r="GX43" s="33"/>
      <c r="GY43" s="33"/>
      <c r="GZ43" s="33"/>
      <c r="HA43" s="33"/>
      <c r="HB43" s="33"/>
      <c r="HC43" s="34">
        <v>32.246517928378083</v>
      </c>
      <c r="HD43" s="34">
        <v>32.571959552297407</v>
      </c>
      <c r="HE43" s="34">
        <v>33.027220737563233</v>
      </c>
      <c r="HF43" s="34">
        <v>32.847966110364183</v>
      </c>
      <c r="HG43" s="34">
        <v>32.760433193914004</v>
      </c>
      <c r="HH43" s="34">
        <v>33.018734541009934</v>
      </c>
      <c r="HI43" s="34">
        <v>33.294572367389677</v>
      </c>
      <c r="HJ43" s="34">
        <v>33.597741250355909</v>
      </c>
      <c r="HK43" s="34">
        <v>33.909770250999095</v>
      </c>
      <c r="HM43" s="31" t="s">
        <v>15</v>
      </c>
      <c r="HN43" s="32" t="s">
        <v>24</v>
      </c>
      <c r="HO43" s="33"/>
      <c r="HP43" s="33"/>
      <c r="HQ43" s="33"/>
      <c r="HR43" s="33"/>
      <c r="HS43" s="33"/>
      <c r="HT43" s="34">
        <v>32.246517928378083</v>
      </c>
      <c r="HU43" s="34">
        <v>32.571959552297407</v>
      </c>
      <c r="HV43" s="34">
        <v>33.027220737563233</v>
      </c>
      <c r="HW43" s="34">
        <v>32.847966110364183</v>
      </c>
      <c r="HX43" s="34">
        <v>32.760394427781435</v>
      </c>
      <c r="HY43" s="34">
        <v>33.021796843637304</v>
      </c>
      <c r="HZ43" s="34">
        <v>33.307009511385125</v>
      </c>
      <c r="IA43" s="34">
        <v>33.61335535784378</v>
      </c>
      <c r="IB43" s="34">
        <v>33.928747321718582</v>
      </c>
      <c r="ID43" s="31" t="s">
        <v>15</v>
      </c>
      <c r="IE43" s="32" t="s">
        <v>24</v>
      </c>
      <c r="IF43" s="33"/>
      <c r="IG43" s="33"/>
      <c r="IH43" s="33"/>
      <c r="II43" s="33"/>
      <c r="IJ43" s="33"/>
      <c r="IK43" s="34">
        <v>32.246517928378083</v>
      </c>
      <c r="IL43" s="34">
        <v>32.571959552297407</v>
      </c>
      <c r="IM43" s="34">
        <v>33.027220737563233</v>
      </c>
      <c r="IN43" s="34">
        <v>32.847966110364183</v>
      </c>
      <c r="IO43" s="34">
        <v>31.964215953668145</v>
      </c>
      <c r="IP43" s="34">
        <v>32.018459288735315</v>
      </c>
      <c r="IQ43" s="34">
        <v>32.223740212495535</v>
      </c>
      <c r="IR43" s="34">
        <v>32.529836086470588</v>
      </c>
      <c r="IS43" s="34">
        <v>32.843037747046232</v>
      </c>
      <c r="IT43" s="34">
        <v>33.14410539875545</v>
      </c>
      <c r="IV43" s="31" t="s">
        <v>15</v>
      </c>
      <c r="IW43" s="32" t="s">
        <v>24</v>
      </c>
      <c r="IX43" s="33"/>
      <c r="IY43" s="33"/>
      <c r="IZ43" s="33"/>
      <c r="JA43" s="33"/>
      <c r="JB43" s="33"/>
      <c r="JC43" s="34">
        <v>32.246517928378083</v>
      </c>
      <c r="JD43" s="34">
        <v>32.571959552297407</v>
      </c>
      <c r="JE43" s="34">
        <v>33.027220737563233</v>
      </c>
      <c r="JF43" s="34">
        <v>32.847966110364183</v>
      </c>
      <c r="JG43" s="34">
        <v>31.964215953668145</v>
      </c>
      <c r="JH43" s="34">
        <v>32.018046536545839</v>
      </c>
      <c r="JI43" s="34">
        <v>32.41620680360041</v>
      </c>
      <c r="JJ43" s="34">
        <v>32.892967947973787</v>
      </c>
      <c r="JK43" s="34">
        <v>33.373373855809518</v>
      </c>
      <c r="JL43" s="34">
        <v>33.847286309203305</v>
      </c>
      <c r="JN43" s="31" t="s">
        <v>15</v>
      </c>
      <c r="JO43" s="32" t="s">
        <v>24</v>
      </c>
      <c r="JP43" s="33"/>
      <c r="JQ43" s="33"/>
      <c r="JR43" s="33"/>
      <c r="JS43" s="33"/>
      <c r="JT43" s="33"/>
      <c r="JU43" s="34">
        <v>32.246517928378083</v>
      </c>
      <c r="JV43" s="34">
        <v>32.571959552297407</v>
      </c>
      <c r="JW43" s="34">
        <v>33.027220737563233</v>
      </c>
      <c r="JX43" s="34">
        <v>32.847966110364183</v>
      </c>
      <c r="JY43" s="34">
        <v>31.964215953668145</v>
      </c>
      <c r="JZ43" s="34">
        <v>32.018046536545839</v>
      </c>
      <c r="KA43" s="34">
        <v>33.301079595037884</v>
      </c>
      <c r="KB43" s="34">
        <v>33.702269659494171</v>
      </c>
      <c r="KC43" s="34">
        <v>34.002603988706461</v>
      </c>
      <c r="KD43" s="34">
        <v>34.253907128592751</v>
      </c>
      <c r="KF43" s="31" t="s">
        <v>15</v>
      </c>
      <c r="KG43" s="32" t="s">
        <v>24</v>
      </c>
      <c r="KH43" s="33"/>
      <c r="KI43" s="33"/>
      <c r="KJ43" s="33"/>
      <c r="KK43" s="33"/>
      <c r="KL43" s="33"/>
      <c r="KM43" s="34">
        <v>32.246517928378083</v>
      </c>
      <c r="KN43" s="34">
        <v>32.571959552297407</v>
      </c>
      <c r="KO43" s="34">
        <v>33.027220737563233</v>
      </c>
      <c r="KP43" s="34">
        <v>32.847966110364183</v>
      </c>
      <c r="KQ43" s="34">
        <v>31.964215953668145</v>
      </c>
      <c r="KR43" s="34">
        <v>32.018046536545839</v>
      </c>
      <c r="KS43" s="34">
        <v>32.301785646993359</v>
      </c>
      <c r="KT43" s="34">
        <v>32.684020175283443</v>
      </c>
      <c r="KU43" s="34">
        <v>33.065436682693253</v>
      </c>
      <c r="KV43" s="34">
        <v>33.42276238385837</v>
      </c>
      <c r="KX43" s="31" t="s">
        <v>15</v>
      </c>
      <c r="KY43" s="32" t="s">
        <v>24</v>
      </c>
      <c r="KZ43" s="33"/>
      <c r="LA43" s="33"/>
      <c r="LB43" s="33"/>
      <c r="LC43" s="33"/>
      <c r="LD43" s="33"/>
      <c r="LE43" s="34">
        <v>32.246517928378083</v>
      </c>
      <c r="LF43" s="34">
        <v>32.571959552297407</v>
      </c>
      <c r="LG43" s="34">
        <v>33.027220737563233</v>
      </c>
      <c r="LH43" s="34">
        <v>32.847966110364183</v>
      </c>
      <c r="LI43" s="34">
        <v>31.964215953668145</v>
      </c>
      <c r="LJ43" s="34">
        <v>32.018046536545839</v>
      </c>
      <c r="LK43" s="34">
        <v>32.227851584277921</v>
      </c>
      <c r="LL43" s="34">
        <v>32.524479286407463</v>
      </c>
      <c r="LM43" s="34">
        <v>32.835448774434873</v>
      </c>
      <c r="LN43" s="34">
        <v>33.150069179860822</v>
      </c>
      <c r="LP43" s="31" t="s">
        <v>15</v>
      </c>
      <c r="LQ43" s="32" t="s">
        <v>24</v>
      </c>
      <c r="LR43" s="33"/>
      <c r="LS43" s="33"/>
      <c r="LT43" s="33"/>
      <c r="LU43" s="33"/>
      <c r="LV43" s="33"/>
      <c r="LW43" s="34">
        <v>32.246517928378083</v>
      </c>
      <c r="LX43" s="34">
        <v>32.571959552297407</v>
      </c>
      <c r="LY43" s="34">
        <v>33.027220737563233</v>
      </c>
      <c r="LZ43" s="34">
        <v>32.847966110364183</v>
      </c>
      <c r="MA43" s="34">
        <v>30.902811323921149</v>
      </c>
      <c r="MB43" s="34">
        <v>30.78724660846359</v>
      </c>
      <c r="MC43" s="34">
        <v>31.499658952375075</v>
      </c>
      <c r="MD43" s="34">
        <v>31.81962446100562</v>
      </c>
      <c r="ME43" s="34">
        <v>32.176712001693872</v>
      </c>
      <c r="MF43" s="34">
        <v>32.52858064304845</v>
      </c>
      <c r="MH43" s="31" t="s">
        <v>15</v>
      </c>
      <c r="MI43" s="32" t="s">
        <v>24</v>
      </c>
      <c r="MJ43" s="33"/>
      <c r="MK43" s="33"/>
      <c r="ML43" s="33"/>
      <c r="MM43" s="33"/>
      <c r="MN43" s="33"/>
      <c r="MO43" s="34">
        <v>32.246517928378083</v>
      </c>
      <c r="MP43" s="34">
        <v>32.571959552297407</v>
      </c>
      <c r="MQ43" s="34">
        <v>33.027220737563233</v>
      </c>
      <c r="MR43" s="34">
        <v>32.847966110364183</v>
      </c>
      <c r="MS43" s="34">
        <v>31.942191654643125</v>
      </c>
      <c r="MT43" s="34">
        <v>32.234074385375081</v>
      </c>
      <c r="MU43" s="34">
        <v>32.364226776513796</v>
      </c>
      <c r="MV43" s="34">
        <v>32.594388026702973</v>
      </c>
      <c r="MW43" s="34">
        <v>32.86570667978166</v>
      </c>
      <c r="MX43" s="34">
        <v>33.132412042967694</v>
      </c>
      <c r="MZ43" s="31" t="s">
        <v>15</v>
      </c>
      <c r="NA43" s="32" t="s">
        <v>24</v>
      </c>
      <c r="NB43" s="33"/>
      <c r="NC43" s="33"/>
      <c r="ND43" s="33"/>
      <c r="NE43" s="33"/>
      <c r="NF43" s="33"/>
      <c r="NG43" s="34">
        <v>32.246517928378083</v>
      </c>
      <c r="NH43" s="34">
        <v>32.571959552297407</v>
      </c>
      <c r="NI43" s="34">
        <v>33.027220737563233</v>
      </c>
      <c r="NJ43" s="34">
        <v>32.847966110364183</v>
      </c>
      <c r="NK43" s="34">
        <v>31.942191654643125</v>
      </c>
      <c r="NL43" s="34">
        <v>32.934632587805815</v>
      </c>
      <c r="NM43" s="34">
        <v>32.878433845557566</v>
      </c>
      <c r="NN43" s="34">
        <v>32.965577428442465</v>
      </c>
      <c r="NO43" s="34">
        <v>33.215680985775528</v>
      </c>
      <c r="NP43" s="34">
        <v>33.416752763420874</v>
      </c>
      <c r="NR43" s="31" t="s">
        <v>15</v>
      </c>
      <c r="NS43" s="32" t="s">
        <v>24</v>
      </c>
      <c r="NT43" s="33"/>
      <c r="NU43" s="33"/>
      <c r="NV43" s="33"/>
      <c r="NW43" s="33"/>
      <c r="NX43" s="33"/>
      <c r="NY43" s="34">
        <v>32.246517928378083</v>
      </c>
      <c r="NZ43" s="34">
        <v>32.571959552297407</v>
      </c>
      <c r="OA43" s="34">
        <v>33.027220737563233</v>
      </c>
      <c r="OB43" s="34">
        <v>32.847966110364183</v>
      </c>
      <c r="OC43" s="34">
        <v>31.942191654643125</v>
      </c>
      <c r="OD43" s="34">
        <v>32.934632587805815</v>
      </c>
      <c r="OE43" s="34">
        <v>33.074452167925152</v>
      </c>
      <c r="OF43" s="34">
        <v>33.249295335887396</v>
      </c>
      <c r="OG43" s="34">
        <v>33.449952301227462</v>
      </c>
      <c r="OH43" s="34">
        <v>33.651665246165813</v>
      </c>
      <c r="OJ43" s="31" t="s">
        <v>15</v>
      </c>
      <c r="OK43" s="32" t="s">
        <v>24</v>
      </c>
      <c r="OL43" s="33"/>
      <c r="OM43" s="33"/>
      <c r="ON43" s="33"/>
      <c r="OO43" s="33"/>
      <c r="OP43" s="33"/>
      <c r="OQ43" s="34">
        <v>32.246517928378083</v>
      </c>
      <c r="OR43" s="34">
        <v>32.571959552297407</v>
      </c>
      <c r="OS43" s="34">
        <v>33.027220737563233</v>
      </c>
      <c r="OT43" s="34">
        <v>32.847966110364183</v>
      </c>
      <c r="OU43" s="34">
        <v>31.942191654643125</v>
      </c>
      <c r="OV43" s="34">
        <v>32.934632587805815</v>
      </c>
      <c r="OW43" s="34">
        <v>33.282993543719705</v>
      </c>
      <c r="OX43" s="34">
        <v>33.160318200003296</v>
      </c>
      <c r="OY43" s="34">
        <v>33.570308682267793</v>
      </c>
      <c r="OZ43" s="34">
        <v>33.725426750266529</v>
      </c>
      <c r="PB43" s="31" t="s">
        <v>15</v>
      </c>
      <c r="PC43" s="32" t="s">
        <v>24</v>
      </c>
      <c r="PD43" s="33"/>
      <c r="PE43" s="33"/>
      <c r="PF43" s="33"/>
      <c r="PG43" s="33"/>
      <c r="PH43" s="33"/>
      <c r="PI43" s="34">
        <v>32.246517928378083</v>
      </c>
      <c r="PJ43" s="34">
        <v>32.571959552297407</v>
      </c>
      <c r="PK43" s="34">
        <v>33.027220737563233</v>
      </c>
      <c r="PL43" s="34">
        <v>32.847966110364183</v>
      </c>
      <c r="PM43" s="34">
        <v>31.942191654643125</v>
      </c>
      <c r="PN43" s="34">
        <v>32.934632587805815</v>
      </c>
      <c r="PO43" s="34">
        <v>33.283064936424793</v>
      </c>
      <c r="PP43" s="34">
        <v>33.6254727131018</v>
      </c>
      <c r="PQ43" s="34">
        <v>34.006100657314398</v>
      </c>
      <c r="PR43" s="34">
        <v>34.14664092967449</v>
      </c>
      <c r="PT43" s="146" t="s">
        <v>15</v>
      </c>
      <c r="PU43" s="147" t="s">
        <v>24</v>
      </c>
      <c r="PV43" s="148"/>
      <c r="PW43" s="148"/>
      <c r="PX43" s="148"/>
      <c r="PY43" s="148"/>
      <c r="PZ43" s="148"/>
      <c r="QA43" s="149">
        <v>32.246517928378083</v>
      </c>
      <c r="QB43" s="149">
        <v>32.571959552297407</v>
      </c>
      <c r="QC43" s="149">
        <v>33.027220737563233</v>
      </c>
      <c r="QD43" s="149">
        <v>32.845948066347788</v>
      </c>
      <c r="QE43" s="149">
        <v>31.95554868292394</v>
      </c>
      <c r="QF43" s="149">
        <v>31.615630229218183</v>
      </c>
      <c r="QG43" s="149">
        <v>32.526171154478725</v>
      </c>
      <c r="QH43" s="149">
        <v>32.429776932688306</v>
      </c>
      <c r="QI43" s="149">
        <v>32.568313814388596</v>
      </c>
      <c r="QJ43" s="149">
        <v>32.576456804675082</v>
      </c>
      <c r="QL43" s="31" t="s">
        <v>15</v>
      </c>
      <c r="QM43" s="32" t="s">
        <v>24</v>
      </c>
      <c r="QN43" s="33">
        <v>18.898071808358047</v>
      </c>
      <c r="QO43" s="33">
        <v>15.589474788986829</v>
      </c>
      <c r="QP43" s="33">
        <v>4.8593815994523819</v>
      </c>
      <c r="QQ43" s="33">
        <v>9.3287961387548179</v>
      </c>
      <c r="QR43" s="33">
        <v>32.412660588581723</v>
      </c>
      <c r="QS43" s="34">
        <v>32.240565627751913</v>
      </c>
      <c r="QT43" s="34">
        <v>32.571959552297407</v>
      </c>
      <c r="QU43" s="34">
        <v>33.028159894715742</v>
      </c>
      <c r="QV43" s="34">
        <v>32.846622595429331</v>
      </c>
      <c r="QW43" s="34">
        <v>31.881669486324814</v>
      </c>
      <c r="QX43" s="34">
        <v>31.69194152498735</v>
      </c>
      <c r="QY43" s="34">
        <v>32.389248115828742</v>
      </c>
      <c r="QZ43" s="34">
        <v>32.617691928935237</v>
      </c>
      <c r="RA43" s="34">
        <v>32.754688204627982</v>
      </c>
      <c r="RB43" s="34">
        <v>32.779084923680742</v>
      </c>
      <c r="RD43" s="31" t="s">
        <v>15</v>
      </c>
      <c r="RE43" s="32" t="s">
        <v>24</v>
      </c>
      <c r="RF43" s="33"/>
      <c r="RG43" s="33"/>
      <c r="RH43" s="33"/>
      <c r="RI43" s="33"/>
      <c r="RJ43" s="33"/>
      <c r="RK43" s="34">
        <v>32.246517928378083</v>
      </c>
      <c r="RL43" s="34">
        <v>32.571959552297407</v>
      </c>
      <c r="RM43" s="34">
        <v>33.027220737563233</v>
      </c>
      <c r="RN43" s="34">
        <v>32.847966110364183</v>
      </c>
      <c r="RO43" s="34">
        <v>31.942191654643125</v>
      </c>
      <c r="RP43" s="34">
        <v>32.004939809224062</v>
      </c>
      <c r="RQ43" s="34">
        <v>33.051697349777918</v>
      </c>
      <c r="RR43" s="34">
        <v>33.323015622889557</v>
      </c>
      <c r="RS43" s="34">
        <v>33.637263622551842</v>
      </c>
      <c r="RT43" s="34">
        <v>33.776690643643434</v>
      </c>
      <c r="RV43" s="31" t="s">
        <v>15</v>
      </c>
      <c r="RW43" s="32" t="s">
        <v>24</v>
      </c>
      <c r="RX43" s="33"/>
      <c r="RY43" s="33"/>
      <c r="RZ43" s="33"/>
      <c r="SA43" s="33"/>
      <c r="SB43" s="33"/>
      <c r="SC43" s="34">
        <v>32.246517928378083</v>
      </c>
      <c r="SD43" s="34">
        <v>32.571959552297407</v>
      </c>
      <c r="SE43" s="34">
        <v>33.027220737563233</v>
      </c>
      <c r="SF43" s="34">
        <v>32.847966110364183</v>
      </c>
      <c r="SG43" s="34">
        <v>31.942191654643125</v>
      </c>
      <c r="SH43" s="34">
        <v>32.004939809224062</v>
      </c>
      <c r="SI43" s="34">
        <v>33.051800771526239</v>
      </c>
      <c r="SJ43" s="34">
        <v>33.323015622889557</v>
      </c>
      <c r="SK43" s="34">
        <v>33.637263622551842</v>
      </c>
      <c r="SL43" s="34">
        <v>33.776764008523664</v>
      </c>
      <c r="SN43" s="31" t="s">
        <v>15</v>
      </c>
      <c r="SO43" s="32" t="s">
        <v>24</v>
      </c>
      <c r="SP43" s="33">
        <v>18.898071808358047</v>
      </c>
      <c r="SQ43" s="33">
        <v>15.589474788986829</v>
      </c>
      <c r="SR43" s="33">
        <v>4.8593815994523819</v>
      </c>
      <c r="SS43" s="33">
        <v>9.3287961387548179</v>
      </c>
      <c r="ST43" s="33">
        <v>32.412660588581723</v>
      </c>
      <c r="SU43" s="34">
        <v>32.240565627751913</v>
      </c>
      <c r="SV43" s="34">
        <v>32.571959552297407</v>
      </c>
      <c r="SW43" s="34">
        <v>33.028159894715742</v>
      </c>
      <c r="SX43" s="34">
        <v>32.846622595429331</v>
      </c>
      <c r="SY43" s="34">
        <v>31.881669486324814</v>
      </c>
      <c r="SZ43" s="34">
        <v>31.707146162137295</v>
      </c>
      <c r="TA43" s="34">
        <v>32.388380913778583</v>
      </c>
      <c r="TB43" s="34">
        <v>32.619045318466057</v>
      </c>
      <c r="TC43" s="34">
        <v>32.71803904771285</v>
      </c>
      <c r="TD43" s="34">
        <v>32.736665612560124</v>
      </c>
      <c r="TF43" s="31" t="s">
        <v>15</v>
      </c>
      <c r="TG43" s="32" t="s">
        <v>24</v>
      </c>
      <c r="TH43" s="33">
        <v>18.898071808358047</v>
      </c>
      <c r="TI43" s="33">
        <v>15.589474788986829</v>
      </c>
      <c r="TJ43" s="33">
        <v>4.8593815994523819</v>
      </c>
      <c r="TK43" s="33">
        <v>9.3287961387548179</v>
      </c>
      <c r="TL43" s="33">
        <v>32.412660588581723</v>
      </c>
      <c r="TM43" s="34">
        <v>32.240565627751913</v>
      </c>
      <c r="TN43" s="34">
        <v>32.571959552297407</v>
      </c>
      <c r="TO43" s="34">
        <v>33.028159894715742</v>
      </c>
      <c r="TP43" s="34">
        <v>32.846622595429331</v>
      </c>
      <c r="TQ43" s="34">
        <v>31.881669486324814</v>
      </c>
      <c r="TR43" s="34">
        <v>32.501435628571663</v>
      </c>
      <c r="TS43" s="34">
        <v>33.381495793876418</v>
      </c>
      <c r="TT43" s="34">
        <v>33.55161645176581</v>
      </c>
      <c r="TU43" s="34">
        <v>33.609383041055239</v>
      </c>
      <c r="TV43" s="34">
        <v>33.629002988429711</v>
      </c>
      <c r="TX43" s="31" t="s">
        <v>15</v>
      </c>
      <c r="TY43" s="32" t="s">
        <v>24</v>
      </c>
      <c r="TZ43" s="33">
        <v>18.898071808358047</v>
      </c>
      <c r="UA43" s="33">
        <v>15.589474788986829</v>
      </c>
      <c r="UB43" s="33">
        <v>4.8593815994523819</v>
      </c>
      <c r="UC43" s="33">
        <v>9.3287961387548179</v>
      </c>
      <c r="UD43" s="33">
        <v>32.412660588581723</v>
      </c>
      <c r="UE43" s="34">
        <v>32.240565627751913</v>
      </c>
      <c r="UF43" s="34">
        <v>32.571959552297407</v>
      </c>
      <c r="UG43" s="34">
        <v>33.028159894715742</v>
      </c>
      <c r="UH43" s="34">
        <v>32.846622595429331</v>
      </c>
      <c r="UI43" s="34">
        <v>31.881669486324814</v>
      </c>
      <c r="UJ43" s="34">
        <v>31.975434637627693</v>
      </c>
      <c r="UK43" s="34">
        <v>32.633430158052114</v>
      </c>
      <c r="UL43" s="34">
        <v>32.655037249209222</v>
      </c>
      <c r="UM43" s="34">
        <v>32.651986648085533</v>
      </c>
      <c r="UN43" s="34">
        <v>32.676227343555382</v>
      </c>
      <c r="UO43" s="34">
        <v>32.753658119338461</v>
      </c>
      <c r="UQ43" s="31" t="s">
        <v>15</v>
      </c>
      <c r="UR43" s="32" t="s">
        <v>24</v>
      </c>
      <c r="US43" s="33">
        <v>18.898071808358047</v>
      </c>
      <c r="UT43" s="33">
        <v>15.589474788986829</v>
      </c>
      <c r="UU43" s="33">
        <v>4.8593815994523819</v>
      </c>
      <c r="UV43" s="33">
        <v>9.3287961387548179</v>
      </c>
      <c r="UW43" s="33">
        <v>32.412660588581723</v>
      </c>
      <c r="UX43" s="34">
        <v>32.240565627751913</v>
      </c>
      <c r="UY43" s="34">
        <v>32.571959552297407</v>
      </c>
      <c r="UZ43" s="34">
        <v>33.028159894715742</v>
      </c>
      <c r="VA43" s="34">
        <v>32.846622595429331</v>
      </c>
      <c r="VB43" s="34">
        <v>31.881669486324814</v>
      </c>
      <c r="VC43" s="34">
        <v>31.975434637627693</v>
      </c>
      <c r="VD43" s="34">
        <v>32.633430158052114</v>
      </c>
      <c r="VE43" s="34">
        <v>32.654534115896929</v>
      </c>
      <c r="VF43" s="34">
        <v>32.64878176618852</v>
      </c>
      <c r="VG43" s="34">
        <v>32.675818225558892</v>
      </c>
      <c r="VH43" s="34">
        <v>32.759709596222251</v>
      </c>
      <c r="VJ43" s="199" t="s">
        <v>15</v>
      </c>
      <c r="VK43" s="200" t="s">
        <v>24</v>
      </c>
      <c r="VL43" s="33">
        <v>18.898071808358047</v>
      </c>
      <c r="VM43" s="33">
        <v>15.589474788986829</v>
      </c>
      <c r="VN43" s="33">
        <v>4.8593815994523819</v>
      </c>
      <c r="VO43" s="33">
        <v>9.3287961387548179</v>
      </c>
      <c r="VP43" s="33">
        <v>32.412660588581723</v>
      </c>
      <c r="VQ43" s="34">
        <v>32.240565627751913</v>
      </c>
      <c r="VR43" s="34">
        <v>32.571959552297407</v>
      </c>
      <c r="VS43" s="34">
        <v>33.028159894715742</v>
      </c>
      <c r="VT43" s="34">
        <v>32.846622595429331</v>
      </c>
      <c r="VU43" s="34">
        <v>31.881669486324814</v>
      </c>
      <c r="VV43" s="34">
        <v>31.965010242397408</v>
      </c>
      <c r="VW43" s="34">
        <v>32.200415744859072</v>
      </c>
      <c r="VX43" s="34">
        <v>33.006379994317676</v>
      </c>
      <c r="VY43" s="34">
        <v>33.175769790894066</v>
      </c>
      <c r="VZ43" s="34">
        <v>33.209784541557944</v>
      </c>
      <c r="WA43" s="34">
        <v>33.311220964893216</v>
      </c>
      <c r="WC43" s="199" t="s">
        <v>15</v>
      </c>
      <c r="WD43" s="200" t="s">
        <v>24</v>
      </c>
      <c r="WE43" s="33">
        <v>18.898071808358047</v>
      </c>
      <c r="WF43" s="33">
        <v>15.589474788986829</v>
      </c>
      <c r="WG43" s="33">
        <v>4.8593815994523819</v>
      </c>
      <c r="WH43" s="33">
        <v>9.3287961387548179</v>
      </c>
      <c r="WI43" s="33">
        <v>32.412660588581723</v>
      </c>
      <c r="WJ43" s="34">
        <v>32.240565627751913</v>
      </c>
      <c r="WK43" s="34">
        <v>32.571959552297407</v>
      </c>
      <c r="WL43" s="34">
        <v>33.028159894715742</v>
      </c>
      <c r="WM43" s="34">
        <v>32.846622595429331</v>
      </c>
      <c r="WN43" s="34">
        <v>31.881678812647241</v>
      </c>
      <c r="WO43" s="34">
        <v>31.949659501562117</v>
      </c>
      <c r="WP43" s="34">
        <v>32.137909473621093</v>
      </c>
      <c r="WQ43" s="34">
        <v>33.033671102429494</v>
      </c>
      <c r="WR43" s="34">
        <v>33.217532537810037</v>
      </c>
      <c r="WS43" s="34">
        <v>33.268909764202547</v>
      </c>
      <c r="WT43" s="34">
        <v>33.376189094259708</v>
      </c>
      <c r="WU43" s="89"/>
      <c r="XB43" s="199" t="s">
        <v>15</v>
      </c>
      <c r="XC43" s="200" t="s">
        <v>24</v>
      </c>
      <c r="XD43" s="33">
        <v>18.898071808358047</v>
      </c>
      <c r="XE43" s="33">
        <v>15.589474788986829</v>
      </c>
      <c r="XF43" s="33">
        <v>4.8593815994523819</v>
      </c>
      <c r="XG43" s="33">
        <v>9.3287961387548179</v>
      </c>
      <c r="XH43" s="33">
        <v>32.412660588581723</v>
      </c>
      <c r="XI43" s="34">
        <v>32.240565627751913</v>
      </c>
      <c r="XJ43" s="34">
        <v>32.571959552297407</v>
      </c>
      <c r="XK43" s="34">
        <v>33.028159894715742</v>
      </c>
      <c r="XL43" s="34">
        <v>32.846622595429331</v>
      </c>
      <c r="XM43" s="34">
        <v>31.881678812647241</v>
      </c>
      <c r="XN43" s="34">
        <v>31.949659501562117</v>
      </c>
      <c r="XO43" s="34">
        <v>32.137909473621093</v>
      </c>
      <c r="XP43" s="34">
        <v>33.033671102429494</v>
      </c>
      <c r="XQ43" s="34">
        <v>33.217517076745636</v>
      </c>
      <c r="XR43" s="34">
        <v>33.268902426944756</v>
      </c>
      <c r="XS43" s="34">
        <v>33.376203012986863</v>
      </c>
      <c r="XU43" s="199" t="s">
        <v>15</v>
      </c>
      <c r="XV43" s="200" t="s">
        <v>24</v>
      </c>
      <c r="XW43" s="33">
        <v>18.898071808358047</v>
      </c>
      <c r="XX43" s="33">
        <v>15.589474788986829</v>
      </c>
      <c r="XY43" s="33">
        <v>4.8593815994523819</v>
      </c>
      <c r="XZ43" s="33">
        <v>9.3287961387548179</v>
      </c>
      <c r="YA43" s="33">
        <v>32.412660588581723</v>
      </c>
      <c r="YB43" s="34">
        <v>32.240565627751913</v>
      </c>
      <c r="YC43" s="34">
        <v>32.571959552297407</v>
      </c>
      <c r="YD43" s="34">
        <v>33.028159894715742</v>
      </c>
      <c r="YE43" s="34">
        <v>32.846622595429331</v>
      </c>
      <c r="YF43" s="34">
        <v>31.881678812647241</v>
      </c>
      <c r="YG43" s="34">
        <v>31.949659501562117</v>
      </c>
      <c r="YH43" s="34">
        <v>32.137909473621093</v>
      </c>
      <c r="YI43" s="34">
        <v>33.033671102429494</v>
      </c>
      <c r="YJ43" s="34">
        <v>33.217517076745636</v>
      </c>
      <c r="YK43" s="34">
        <v>33.268902426944756</v>
      </c>
      <c r="YL43" s="34">
        <v>33.376203012986863</v>
      </c>
      <c r="YN43" s="199" t="s">
        <v>15</v>
      </c>
      <c r="YO43" s="200" t="s">
        <v>24</v>
      </c>
      <c r="YP43" s="33">
        <v>18.898071808358047</v>
      </c>
      <c r="YQ43" s="33">
        <v>15.589474788986829</v>
      </c>
      <c r="YR43" s="33">
        <v>4.8593815994523819</v>
      </c>
      <c r="YS43" s="33">
        <v>9.3287961387548179</v>
      </c>
      <c r="YT43" s="33">
        <v>32.412660588581723</v>
      </c>
      <c r="YU43" s="34">
        <v>32.240565627751913</v>
      </c>
      <c r="YV43" s="34">
        <v>32.571959552297407</v>
      </c>
      <c r="YW43" s="34">
        <v>33.028159894715742</v>
      </c>
      <c r="YX43" s="34">
        <v>32.846622595429331</v>
      </c>
      <c r="YY43" s="34">
        <v>31.881678812647241</v>
      </c>
      <c r="YZ43" s="34">
        <v>31.952407348748814</v>
      </c>
      <c r="ZA43" s="34">
        <v>32.131848215065773</v>
      </c>
      <c r="ZB43" s="34">
        <v>33.029503446816477</v>
      </c>
      <c r="ZC43" s="34">
        <v>33.213336806862749</v>
      </c>
      <c r="ZD43" s="34">
        <v>33.264694445055873</v>
      </c>
      <c r="ZE43" s="34">
        <v>33.3720012582328</v>
      </c>
      <c r="ZK43" s="199" t="s">
        <v>15</v>
      </c>
      <c r="ZL43" s="200" t="s">
        <v>24</v>
      </c>
      <c r="ZM43" s="33">
        <v>18.898071808358047</v>
      </c>
      <c r="ZN43" s="33">
        <v>15.589474788986829</v>
      </c>
      <c r="ZO43" s="33">
        <v>4.8593815994523819</v>
      </c>
      <c r="ZP43" s="33">
        <v>9.3287961387548179</v>
      </c>
      <c r="ZQ43" s="33">
        <v>32.412660588581723</v>
      </c>
      <c r="ZR43" s="34">
        <v>32.240565627751913</v>
      </c>
      <c r="ZS43" s="34">
        <v>32.571959552297407</v>
      </c>
      <c r="ZT43" s="34">
        <v>33.028159894715742</v>
      </c>
      <c r="ZU43" s="34">
        <v>32.846622595429331</v>
      </c>
      <c r="ZV43" s="34">
        <v>31.881678812647241</v>
      </c>
      <c r="ZW43" s="34">
        <v>31.952407348748814</v>
      </c>
      <c r="ZX43" s="34">
        <v>32.131848215065773</v>
      </c>
      <c r="ZY43" s="34">
        <v>33.029503446816477</v>
      </c>
      <c r="ZZ43" s="34">
        <v>33.213336806862749</v>
      </c>
      <c r="AAA43" s="34">
        <v>33.264694445055873</v>
      </c>
      <c r="AAB43" s="34">
        <v>33.3720012582328</v>
      </c>
      <c r="AAJ43" s="199" t="s">
        <v>15</v>
      </c>
      <c r="AAK43" s="200" t="s">
        <v>24</v>
      </c>
      <c r="AAL43" s="33">
        <v>18.898071808358047</v>
      </c>
      <c r="AAM43" s="33">
        <v>15.589474788986829</v>
      </c>
      <c r="AAN43" s="33">
        <v>4.8593815994523819</v>
      </c>
      <c r="AAO43" s="33">
        <v>9.3287961387548179</v>
      </c>
      <c r="AAP43" s="33">
        <v>32.412660588581723</v>
      </c>
      <c r="AAQ43" s="34">
        <v>32.240565627751913</v>
      </c>
      <c r="AAR43" s="34">
        <v>32.571959552297407</v>
      </c>
      <c r="AAS43" s="34">
        <v>33.028159894715742</v>
      </c>
      <c r="AAT43" s="34">
        <v>32.846622595429331</v>
      </c>
      <c r="AAU43" s="34">
        <v>31.881678812647241</v>
      </c>
      <c r="AAV43" s="34">
        <v>31.952407348748814</v>
      </c>
      <c r="AAW43" s="34">
        <v>32.131848215065773</v>
      </c>
      <c r="AAX43" s="34">
        <v>33.029503446816477</v>
      </c>
      <c r="AAY43" s="34">
        <v>33.213336806862749</v>
      </c>
      <c r="AAZ43" s="34">
        <v>33.264694445055873</v>
      </c>
      <c r="ABA43" s="34">
        <v>33.3720012582328</v>
      </c>
      <c r="ABN43" s="199" t="s">
        <v>15</v>
      </c>
      <c r="ABO43" s="200" t="s">
        <v>24</v>
      </c>
      <c r="ABP43" s="33">
        <v>18.898071808358047</v>
      </c>
      <c r="ABQ43" s="33">
        <v>15.589474788986829</v>
      </c>
      <c r="ABR43" s="33">
        <v>4.8593815994523819</v>
      </c>
      <c r="ABS43" s="33">
        <v>9.3287961387548179</v>
      </c>
      <c r="ABT43" s="33">
        <v>32.412660588581723</v>
      </c>
      <c r="ABU43" s="34">
        <v>32.240565627751913</v>
      </c>
      <c r="ABV43" s="34">
        <v>32.571959552297407</v>
      </c>
      <c r="ABW43" s="34">
        <v>33.028159894715742</v>
      </c>
      <c r="ABX43" s="34">
        <v>32.846622595429331</v>
      </c>
      <c r="ABY43" s="34">
        <v>31.881678812647241</v>
      </c>
      <c r="ABZ43" s="34">
        <v>31.952407348748814</v>
      </c>
      <c r="ACA43" s="34">
        <v>32.131848215065773</v>
      </c>
      <c r="ACB43" s="34">
        <v>33.029569721803028</v>
      </c>
      <c r="ACC43" s="34">
        <v>33.213387245162238</v>
      </c>
      <c r="ACD43" s="34">
        <v>33.264741708247726</v>
      </c>
      <c r="ACE43" s="34">
        <v>33.372097717149217</v>
      </c>
      <c r="ACG43" s="199" t="s">
        <v>15</v>
      </c>
      <c r="ACH43" s="200" t="s">
        <v>24</v>
      </c>
      <c r="ACI43" s="33">
        <v>18.898071808358047</v>
      </c>
      <c r="ACJ43" s="33">
        <v>15.589474788986829</v>
      </c>
      <c r="ACK43" s="33">
        <v>4.8593815994523819</v>
      </c>
      <c r="ACL43" s="33">
        <v>9.3287961387548179</v>
      </c>
      <c r="ACM43" s="33">
        <v>32.412660588581723</v>
      </c>
      <c r="ACN43" s="34">
        <v>32.240565627751913</v>
      </c>
      <c r="ACO43" s="34">
        <v>32.571959552297407</v>
      </c>
      <c r="ACP43" s="34">
        <v>33.028159894715742</v>
      </c>
      <c r="ACQ43" s="34">
        <v>32.846622595429331</v>
      </c>
      <c r="ACR43" s="34">
        <v>31.881678812647241</v>
      </c>
      <c r="ACS43" s="34">
        <v>31.952407348748814</v>
      </c>
      <c r="ACT43" s="34">
        <v>32.131848215065773</v>
      </c>
      <c r="ACU43" s="34">
        <v>33.029503446816477</v>
      </c>
      <c r="ACV43" s="34">
        <v>33.213336806862749</v>
      </c>
      <c r="ACW43" s="34">
        <v>33.264694445055873</v>
      </c>
      <c r="ACX43" s="34">
        <v>33.3720012582328</v>
      </c>
    </row>
    <row r="44" spans="1:778" x14ac:dyDescent="0.3">
      <c r="Q44" s="7" t="s">
        <v>3</v>
      </c>
      <c r="R44" s="8"/>
      <c r="S44" s="9"/>
      <c r="T44" s="10"/>
      <c r="U44" s="10"/>
      <c r="V44" s="11"/>
      <c r="W44" s="11"/>
      <c r="X44" s="11"/>
      <c r="Y44" s="11"/>
      <c r="Z44" s="11"/>
      <c r="AA44" s="11"/>
      <c r="AB44" s="11"/>
      <c r="AC44" s="11"/>
      <c r="AD44" s="11"/>
      <c r="BX44" s="70"/>
      <c r="BY44" s="70"/>
      <c r="BZ44" s="70"/>
      <c r="CA44" s="70"/>
      <c r="CB44" s="70"/>
      <c r="CC44" s="70"/>
      <c r="CD44" s="70"/>
      <c r="CE44" s="70"/>
      <c r="CG44" s="31" t="s">
        <v>18</v>
      </c>
      <c r="CH44" s="32" t="s">
        <v>24</v>
      </c>
      <c r="CI44" s="35"/>
      <c r="CJ44" s="35"/>
      <c r="CK44" s="35"/>
      <c r="CL44" s="35"/>
      <c r="CM44" s="35"/>
      <c r="CN44" s="36">
        <v>19.267915285792462</v>
      </c>
      <c r="CO44" s="36">
        <v>19.776433188615922</v>
      </c>
      <c r="CP44" s="36">
        <v>21.068273423666252</v>
      </c>
      <c r="CQ44" s="36">
        <v>19.396291272734576</v>
      </c>
      <c r="CR44" s="36">
        <v>19.036729090849139</v>
      </c>
      <c r="CS44" s="36">
        <v>18.790837661385098</v>
      </c>
      <c r="CT44" s="36">
        <v>18.582297243208085</v>
      </c>
      <c r="CU44" s="36">
        <v>18.455469080556611</v>
      </c>
      <c r="CV44" s="36">
        <v>18.364556546133482</v>
      </c>
      <c r="CX44" s="31" t="s">
        <v>18</v>
      </c>
      <c r="CY44" s="32" t="s">
        <v>24</v>
      </c>
      <c r="CZ44" s="35"/>
      <c r="DA44" s="35"/>
      <c r="DB44" s="35"/>
      <c r="DC44" s="35"/>
      <c r="DD44" s="35"/>
      <c r="DE44" s="36">
        <v>19.267915285792462</v>
      </c>
      <c r="DF44" s="36">
        <v>19.776433188615922</v>
      </c>
      <c r="DG44" s="36">
        <v>21.068273423666252</v>
      </c>
      <c r="DH44" s="36">
        <v>19.248798724787449</v>
      </c>
      <c r="DI44" s="36">
        <v>18.808822850922649</v>
      </c>
      <c r="DJ44" s="36">
        <v>18.475487686309101</v>
      </c>
      <c r="DK44" s="36">
        <v>18.231064380576601</v>
      </c>
      <c r="DL44" s="36">
        <v>18.080159799351431</v>
      </c>
      <c r="DM44" s="36">
        <v>17.994839498531043</v>
      </c>
      <c r="DO44" s="31" t="s">
        <v>18</v>
      </c>
      <c r="DP44" s="32" t="s">
        <v>24</v>
      </c>
      <c r="DQ44" s="35"/>
      <c r="DR44" s="35"/>
      <c r="DS44" s="35"/>
      <c r="DT44" s="35"/>
      <c r="DU44" s="35"/>
      <c r="DV44" s="36">
        <v>19.267915285792462</v>
      </c>
      <c r="DW44" s="36">
        <v>19.776433188615922</v>
      </c>
      <c r="DX44" s="36">
        <v>21.068273423666252</v>
      </c>
      <c r="DY44" s="36">
        <v>19.40000127810811</v>
      </c>
      <c r="DZ44" s="36">
        <v>18.926046176985452</v>
      </c>
      <c r="EA44" s="36">
        <v>18.584475902184234</v>
      </c>
      <c r="EB44" s="36">
        <v>18.286479878550963</v>
      </c>
      <c r="EC44" s="36">
        <v>18.036898295005436</v>
      </c>
      <c r="ED44" s="36">
        <v>17.811313198028394</v>
      </c>
      <c r="EF44" s="31" t="s">
        <v>18</v>
      </c>
      <c r="EG44" s="32" t="s">
        <v>24</v>
      </c>
      <c r="EH44" s="35"/>
      <c r="EI44" s="35"/>
      <c r="EJ44" s="35"/>
      <c r="EK44" s="35"/>
      <c r="EL44" s="35"/>
      <c r="EM44" s="36">
        <v>19.267915285792462</v>
      </c>
      <c r="EN44" s="36">
        <v>19.776433188615922</v>
      </c>
      <c r="EO44" s="36">
        <v>21.068273423666252</v>
      </c>
      <c r="EP44" s="36">
        <v>19.399983019420851</v>
      </c>
      <c r="EQ44" s="36">
        <v>18.916590914418627</v>
      </c>
      <c r="ER44" s="36">
        <v>18.582268957062503</v>
      </c>
      <c r="ES44" s="36">
        <v>18.291266803643243</v>
      </c>
      <c r="ET44" s="36">
        <v>18.044948375226642</v>
      </c>
      <c r="EU44" s="36">
        <v>17.820927556833173</v>
      </c>
      <c r="EW44" s="31" t="s">
        <v>18</v>
      </c>
      <c r="EX44" s="32" t="s">
        <v>24</v>
      </c>
      <c r="EY44" s="35"/>
      <c r="EZ44" s="35"/>
      <c r="FA44" s="35"/>
      <c r="FB44" s="35"/>
      <c r="FC44" s="35"/>
      <c r="FD44" s="36">
        <v>19.267915285792462</v>
      </c>
      <c r="FE44" s="36">
        <v>19.776433188615922</v>
      </c>
      <c r="FF44" s="36">
        <v>21.068273423666252</v>
      </c>
      <c r="FG44" s="36">
        <v>18.713805550051546</v>
      </c>
      <c r="FH44" s="36">
        <v>17.978691252436054</v>
      </c>
      <c r="FI44" s="36">
        <v>17.643803237342087</v>
      </c>
      <c r="FJ44" s="36">
        <v>17.32732360997073</v>
      </c>
      <c r="FK44" s="36">
        <v>17.020057051101528</v>
      </c>
      <c r="FL44" s="36">
        <v>16.7408374842645</v>
      </c>
      <c r="FN44" s="31" t="s">
        <v>18</v>
      </c>
      <c r="FO44" s="32" t="s">
        <v>24</v>
      </c>
      <c r="FP44" s="35"/>
      <c r="FQ44" s="35"/>
      <c r="FR44" s="35"/>
      <c r="FS44" s="35"/>
      <c r="FT44" s="35"/>
      <c r="FU44" s="36">
        <v>19.267915285792462</v>
      </c>
      <c r="FV44" s="36">
        <v>19.776433188615922</v>
      </c>
      <c r="FW44" s="36">
        <v>21.068273423666252</v>
      </c>
      <c r="FX44" s="36">
        <v>18.713759894663891</v>
      </c>
      <c r="FY44" s="36">
        <v>17.978673883062431</v>
      </c>
      <c r="FZ44" s="36">
        <v>17.643803237342087</v>
      </c>
      <c r="GA44" s="36">
        <v>17.327245263151298</v>
      </c>
      <c r="GB44" s="36">
        <v>17.019938163679743</v>
      </c>
      <c r="GC44" s="36">
        <v>16.739210366162897</v>
      </c>
      <c r="GE44" s="31" t="s">
        <v>17</v>
      </c>
      <c r="GF44" s="32" t="s">
        <v>24</v>
      </c>
      <c r="GG44" s="33"/>
      <c r="GH44" s="33"/>
      <c r="GI44" s="33"/>
      <c r="GJ44" s="33"/>
      <c r="GK44" s="33"/>
      <c r="GL44" s="34">
        <v>20.88018552673509</v>
      </c>
      <c r="GM44" s="34">
        <v>21.67671174172159</v>
      </c>
      <c r="GN44" s="34">
        <v>21.946707670112822</v>
      </c>
      <c r="GO44" s="34">
        <v>20.699467932112263</v>
      </c>
      <c r="GP44" s="34">
        <v>20.163975571712932</v>
      </c>
      <c r="GQ44" s="34">
        <v>19.958941067433212</v>
      </c>
      <c r="GR44" s="34">
        <v>19.790340282820875</v>
      </c>
      <c r="GS44" s="34">
        <v>19.649578846802459</v>
      </c>
      <c r="GT44" s="34">
        <v>19.53410323216675</v>
      </c>
      <c r="GV44" s="31" t="s">
        <v>17</v>
      </c>
      <c r="GW44" s="32" t="s">
        <v>24</v>
      </c>
      <c r="GX44" s="33"/>
      <c r="GY44" s="33"/>
      <c r="GZ44" s="33"/>
      <c r="HA44" s="33"/>
      <c r="HB44" s="33"/>
      <c r="HC44" s="34">
        <v>20.88018552673509</v>
      </c>
      <c r="HD44" s="34">
        <v>21.67671174172159</v>
      </c>
      <c r="HE44" s="34">
        <v>21.96113433488663</v>
      </c>
      <c r="HF44" s="34">
        <v>20.729452855556204</v>
      </c>
      <c r="HG44" s="34">
        <v>20.224343119347409</v>
      </c>
      <c r="HH44" s="34">
        <v>20.147497863097868</v>
      </c>
      <c r="HI44" s="34">
        <v>20.080563237203002</v>
      </c>
      <c r="HJ44" s="34">
        <v>20.021536327405702</v>
      </c>
      <c r="HK44" s="34">
        <v>19.972190281324156</v>
      </c>
      <c r="HM44" s="31" t="s">
        <v>17</v>
      </c>
      <c r="HN44" s="32" t="s">
        <v>24</v>
      </c>
      <c r="HO44" s="33"/>
      <c r="HP44" s="33"/>
      <c r="HQ44" s="33"/>
      <c r="HR44" s="33"/>
      <c r="HS44" s="33"/>
      <c r="HT44" s="34">
        <v>20.88018552673509</v>
      </c>
      <c r="HU44" s="34">
        <v>21.67671174172159</v>
      </c>
      <c r="HV44" s="34">
        <v>21.96113433488663</v>
      </c>
      <c r="HW44" s="34">
        <v>20.729452855556204</v>
      </c>
      <c r="HX44" s="34">
        <v>20.194587618780105</v>
      </c>
      <c r="HY44" s="34">
        <v>20.135135804875791</v>
      </c>
      <c r="HZ44" s="34">
        <v>20.079716257788956</v>
      </c>
      <c r="IA44" s="34">
        <v>20.026398189668502</v>
      </c>
      <c r="IB44" s="34">
        <v>19.98464017496109</v>
      </c>
      <c r="ID44" s="31" t="s">
        <v>17</v>
      </c>
      <c r="IE44" s="32" t="s">
        <v>24</v>
      </c>
      <c r="IF44" s="33"/>
      <c r="IG44" s="33"/>
      <c r="IH44" s="33"/>
      <c r="II44" s="33"/>
      <c r="IJ44" s="33"/>
      <c r="IK44" s="34">
        <v>20.88018552673509</v>
      </c>
      <c r="IL44" s="34">
        <v>21.67671174172159</v>
      </c>
      <c r="IM44" s="34">
        <v>21.96113433488663</v>
      </c>
      <c r="IN44" s="34">
        <v>20.729452855556204</v>
      </c>
      <c r="IO44" s="34">
        <v>18.014522810371737</v>
      </c>
      <c r="IP44" s="34">
        <v>17.960414537974465</v>
      </c>
      <c r="IQ44" s="34">
        <v>17.909191475542539</v>
      </c>
      <c r="IR44" s="34">
        <v>17.861923546474792</v>
      </c>
      <c r="IS44" s="34">
        <v>17.824576042584567</v>
      </c>
      <c r="IT44" s="34">
        <v>17.798908116876476</v>
      </c>
      <c r="IV44" s="31" t="s">
        <v>17</v>
      </c>
      <c r="IW44" s="32" t="s">
        <v>24</v>
      </c>
      <c r="IX44" s="33"/>
      <c r="IY44" s="33"/>
      <c r="IZ44" s="33"/>
      <c r="JA44" s="33"/>
      <c r="JB44" s="33"/>
      <c r="JC44" s="34">
        <v>20.88018552673509</v>
      </c>
      <c r="JD44" s="34">
        <v>21.67671174172159</v>
      </c>
      <c r="JE44" s="34">
        <v>21.96113433488663</v>
      </c>
      <c r="JF44" s="34">
        <v>20.729452855556204</v>
      </c>
      <c r="JG44" s="34">
        <v>18.014423795301646</v>
      </c>
      <c r="JH44" s="34">
        <v>17.960473502572963</v>
      </c>
      <c r="JI44" s="34">
        <v>17.909303458431552</v>
      </c>
      <c r="JJ44" s="34">
        <v>17.86174903315829</v>
      </c>
      <c r="JK44" s="34">
        <v>17.824489722516947</v>
      </c>
      <c r="JL44" s="34">
        <v>17.799153483870526</v>
      </c>
      <c r="JN44" s="31" t="s">
        <v>17</v>
      </c>
      <c r="JO44" s="32" t="s">
        <v>24</v>
      </c>
      <c r="JP44" s="33"/>
      <c r="JQ44" s="33"/>
      <c r="JR44" s="33"/>
      <c r="JS44" s="33"/>
      <c r="JT44" s="33"/>
      <c r="JU44" s="34">
        <v>20.88018552673509</v>
      </c>
      <c r="JV44" s="34">
        <v>21.67671174172159</v>
      </c>
      <c r="JW44" s="34">
        <v>21.96113433488663</v>
      </c>
      <c r="JX44" s="34">
        <v>20.729452855556204</v>
      </c>
      <c r="JY44" s="34">
        <v>18.014423795301646</v>
      </c>
      <c r="JZ44" s="34">
        <v>17.960473502572963</v>
      </c>
      <c r="KA44" s="34">
        <v>17.909311457209338</v>
      </c>
      <c r="KB44" s="34">
        <v>17.86174903315829</v>
      </c>
      <c r="KC44" s="34">
        <v>17.824489722516947</v>
      </c>
      <c r="KD44" s="34">
        <v>17.799160299620361</v>
      </c>
      <c r="KF44" s="31" t="s">
        <v>17</v>
      </c>
      <c r="KG44" s="32" t="s">
        <v>24</v>
      </c>
      <c r="KH44" s="33"/>
      <c r="KI44" s="33"/>
      <c r="KJ44" s="33"/>
      <c r="KK44" s="33"/>
      <c r="KL44" s="33"/>
      <c r="KM44" s="34">
        <v>20.88018552673509</v>
      </c>
      <c r="KN44" s="34">
        <v>21.67671174172159</v>
      </c>
      <c r="KO44" s="34">
        <v>21.96113433488663</v>
      </c>
      <c r="KP44" s="34">
        <v>20.729452855556204</v>
      </c>
      <c r="KQ44" s="34">
        <v>18.014423795301646</v>
      </c>
      <c r="KR44" s="34">
        <v>17.960473502572963</v>
      </c>
      <c r="KS44" s="34">
        <v>17.85619732798385</v>
      </c>
      <c r="KT44" s="34">
        <v>17.75768771003214</v>
      </c>
      <c r="KU44" s="34">
        <v>17.666608006338215</v>
      </c>
      <c r="KV44" s="34">
        <v>17.581175435702896</v>
      </c>
      <c r="KX44" s="31" t="s">
        <v>17</v>
      </c>
      <c r="KY44" s="32" t="s">
        <v>24</v>
      </c>
      <c r="KZ44" s="33"/>
      <c r="LA44" s="33"/>
      <c r="LB44" s="33"/>
      <c r="LC44" s="33"/>
      <c r="LD44" s="33"/>
      <c r="LE44" s="34">
        <v>20.88018552673509</v>
      </c>
      <c r="LF44" s="34">
        <v>21.67671174172159</v>
      </c>
      <c r="LG44" s="34">
        <v>21.96113433488663</v>
      </c>
      <c r="LH44" s="34">
        <v>20.729452855556204</v>
      </c>
      <c r="LI44" s="34">
        <v>18.014423795301646</v>
      </c>
      <c r="LJ44" s="34">
        <v>17.960473502572963</v>
      </c>
      <c r="LK44" s="34">
        <v>17.909311457209338</v>
      </c>
      <c r="LL44" s="34">
        <v>17.86174903315829</v>
      </c>
      <c r="LM44" s="34">
        <v>17.816008775873541</v>
      </c>
      <c r="LN44" s="34">
        <v>17.79071558557515</v>
      </c>
      <c r="LP44" s="31" t="s">
        <v>17</v>
      </c>
      <c r="LQ44" s="32" t="s">
        <v>24</v>
      </c>
      <c r="LR44" s="33"/>
      <c r="LS44" s="33"/>
      <c r="LT44" s="33"/>
      <c r="LU44" s="33"/>
      <c r="LV44" s="33"/>
      <c r="LW44" s="34">
        <v>20.88018552673509</v>
      </c>
      <c r="LX44" s="34">
        <v>21.67671174172159</v>
      </c>
      <c r="LY44" s="34">
        <v>21.96113433488663</v>
      </c>
      <c r="LZ44" s="34">
        <v>20.729452855556204</v>
      </c>
      <c r="MA44" s="34">
        <v>19.437484875260889</v>
      </c>
      <c r="MB44" s="34">
        <v>19.599652154625719</v>
      </c>
      <c r="MC44" s="34">
        <v>19.502262254783425</v>
      </c>
      <c r="MD44" s="34">
        <v>19.21708889212514</v>
      </c>
      <c r="ME44" s="34">
        <v>19.101445945600972</v>
      </c>
      <c r="MF44" s="34">
        <v>19.054521429964787</v>
      </c>
      <c r="MH44" s="31" t="s">
        <v>17</v>
      </c>
      <c r="MI44" s="32" t="s">
        <v>24</v>
      </c>
      <c r="MJ44" s="33"/>
      <c r="MK44" s="33"/>
      <c r="ML44" s="33"/>
      <c r="MM44" s="33"/>
      <c r="MN44" s="33"/>
      <c r="MO44" s="34">
        <v>20.88018552673509</v>
      </c>
      <c r="MP44" s="34">
        <v>21.67671174172159</v>
      </c>
      <c r="MQ44" s="34">
        <v>21.96113433488663</v>
      </c>
      <c r="MR44" s="34">
        <v>20.729452855556204</v>
      </c>
      <c r="MS44" s="34">
        <v>18.002011319519156</v>
      </c>
      <c r="MT44" s="34">
        <v>17.981811304895988</v>
      </c>
      <c r="MU44" s="34">
        <v>17.971627429475081</v>
      </c>
      <c r="MV44" s="34">
        <v>17.971611669751205</v>
      </c>
      <c r="MW44" s="34">
        <v>17.988531054222292</v>
      </c>
      <c r="MX44" s="34">
        <v>18.022672887360621</v>
      </c>
      <c r="MZ44" s="31" t="s">
        <v>17</v>
      </c>
      <c r="NA44" s="32" t="s">
        <v>24</v>
      </c>
      <c r="NB44" s="33"/>
      <c r="NC44" s="33"/>
      <c r="ND44" s="33"/>
      <c r="NE44" s="33"/>
      <c r="NF44" s="33"/>
      <c r="NG44" s="34">
        <v>20.88018552673509</v>
      </c>
      <c r="NH44" s="34">
        <v>21.67671174172159</v>
      </c>
      <c r="NI44" s="34">
        <v>21.96113433488663</v>
      </c>
      <c r="NJ44" s="34">
        <v>20.729452855556204</v>
      </c>
      <c r="NK44" s="34">
        <v>18.002011319519156</v>
      </c>
      <c r="NL44" s="34">
        <v>17.961712042407559</v>
      </c>
      <c r="NM44" s="34">
        <v>17.997409227660743</v>
      </c>
      <c r="NN44" s="34">
        <v>18.077404033553616</v>
      </c>
      <c r="NO44" s="34">
        <v>18.219230004826667</v>
      </c>
      <c r="NP44" s="34">
        <v>18.418847914804775</v>
      </c>
      <c r="NR44" s="31" t="s">
        <v>17</v>
      </c>
      <c r="NS44" s="32" t="s">
        <v>24</v>
      </c>
      <c r="NT44" s="33"/>
      <c r="NU44" s="33"/>
      <c r="NV44" s="33"/>
      <c r="NW44" s="33"/>
      <c r="NX44" s="33"/>
      <c r="NY44" s="34">
        <v>20.88018552673509</v>
      </c>
      <c r="NZ44" s="34">
        <v>21.67671174172159</v>
      </c>
      <c r="OA44" s="34">
        <v>21.96113433488663</v>
      </c>
      <c r="OB44" s="34">
        <v>20.729452855556204</v>
      </c>
      <c r="OC44" s="34">
        <v>18.002011319519156</v>
      </c>
      <c r="OD44" s="34">
        <v>17.961712042407559</v>
      </c>
      <c r="OE44" s="34">
        <v>18.04322681065026</v>
      </c>
      <c r="OF44" s="34">
        <v>18.164159030933334</v>
      </c>
      <c r="OG44" s="34">
        <v>18.34</v>
      </c>
      <c r="OH44" s="34">
        <v>18.559999999999999</v>
      </c>
      <c r="OJ44" s="31" t="s">
        <v>17</v>
      </c>
      <c r="OK44" s="32" t="s">
        <v>24</v>
      </c>
      <c r="OL44" s="33"/>
      <c r="OM44" s="33"/>
      <c r="ON44" s="33"/>
      <c r="OO44" s="33"/>
      <c r="OP44" s="33"/>
      <c r="OQ44" s="34">
        <v>20.88018552673509</v>
      </c>
      <c r="OR44" s="34">
        <v>21.67671174172159</v>
      </c>
      <c r="OS44" s="34">
        <v>21.96113433488663</v>
      </c>
      <c r="OT44" s="34">
        <v>20.729452855556204</v>
      </c>
      <c r="OU44" s="34">
        <v>18.002011319519156</v>
      </c>
      <c r="OV44" s="34">
        <v>17.961712042407559</v>
      </c>
      <c r="OW44" s="34">
        <v>18.031330292004096</v>
      </c>
      <c r="OX44" s="34">
        <v>18.125000936499351</v>
      </c>
      <c r="OY44" s="34">
        <v>18.297795753028726</v>
      </c>
      <c r="OZ44" s="34">
        <v>18.498031204507882</v>
      </c>
      <c r="PB44" s="31" t="s">
        <v>17</v>
      </c>
      <c r="PC44" s="32" t="s">
        <v>24</v>
      </c>
      <c r="PD44" s="33"/>
      <c r="PE44" s="33"/>
      <c r="PF44" s="33"/>
      <c r="PG44" s="33"/>
      <c r="PH44" s="33"/>
      <c r="PI44" s="34">
        <v>20.88018552673509</v>
      </c>
      <c r="PJ44" s="34">
        <v>21.67671174172159</v>
      </c>
      <c r="PK44" s="34">
        <v>21.96113433488663</v>
      </c>
      <c r="PL44" s="34">
        <v>20.729452855556204</v>
      </c>
      <c r="PM44" s="34">
        <v>18.002011319519156</v>
      </c>
      <c r="PN44" s="34">
        <v>17.961712042407559</v>
      </c>
      <c r="PO44" s="34">
        <v>18.031338224526884</v>
      </c>
      <c r="PP44" s="34">
        <v>18.14194832294007</v>
      </c>
      <c r="PQ44" s="34">
        <v>18.311372238266053</v>
      </c>
      <c r="PR44" s="34">
        <v>18.535787980096664</v>
      </c>
      <c r="PT44" s="146" t="s">
        <v>17</v>
      </c>
      <c r="PU44" s="147" t="s">
        <v>24</v>
      </c>
      <c r="PV44" s="148"/>
      <c r="PW44" s="148"/>
      <c r="PX44" s="148"/>
      <c r="PY44" s="148"/>
      <c r="PZ44" s="148"/>
      <c r="QA44" s="149">
        <v>20.88018552673509</v>
      </c>
      <c r="QB44" s="149">
        <v>21.67671174172159</v>
      </c>
      <c r="QC44" s="149">
        <v>21.96113433488663</v>
      </c>
      <c r="QD44" s="149">
        <v>20.72756615462459</v>
      </c>
      <c r="QE44" s="149">
        <v>19.403686035141781</v>
      </c>
      <c r="QF44" s="149">
        <v>19.320672677842829</v>
      </c>
      <c r="QG44" s="149">
        <v>19.256431929183201</v>
      </c>
      <c r="QH44" s="149">
        <v>19.165389955380224</v>
      </c>
      <c r="QI44" s="149">
        <v>19.09381953250233</v>
      </c>
      <c r="QJ44" s="149">
        <v>19.034627759548918</v>
      </c>
      <c r="QL44" s="31" t="s">
        <v>17</v>
      </c>
      <c r="QM44" s="32" t="s">
        <v>24</v>
      </c>
      <c r="QN44" s="33">
        <v>37.987059036800517</v>
      </c>
      <c r="QO44" s="33">
        <v>19.016189399825858</v>
      </c>
      <c r="QP44" s="33">
        <v>13.017065715741213</v>
      </c>
      <c r="QQ44" s="33">
        <v>-9.1051486911348753</v>
      </c>
      <c r="QR44" s="33">
        <v>22.314654366201577</v>
      </c>
      <c r="QS44" s="34">
        <v>20.912418600490209</v>
      </c>
      <c r="QT44" s="34">
        <v>21.67671174172159</v>
      </c>
      <c r="QU44" s="34">
        <v>21.960478114859221</v>
      </c>
      <c r="QV44" s="34">
        <v>20.726947083461962</v>
      </c>
      <c r="QW44" s="34">
        <v>19.534280763340838</v>
      </c>
      <c r="QX44" s="34">
        <v>19.574074090600394</v>
      </c>
      <c r="QY44" s="34">
        <v>19.664026985920756</v>
      </c>
      <c r="QZ44" s="34">
        <v>19.652917578115542</v>
      </c>
      <c r="RA44" s="34">
        <v>19.658961011318453</v>
      </c>
      <c r="RB44" s="34">
        <v>19.66961222037077</v>
      </c>
      <c r="RD44" s="31" t="s">
        <v>17</v>
      </c>
      <c r="RE44" s="32" t="s">
        <v>24</v>
      </c>
      <c r="RF44" s="33"/>
      <c r="RG44" s="33"/>
      <c r="RH44" s="33"/>
      <c r="RI44" s="33"/>
      <c r="RJ44" s="33"/>
      <c r="RK44" s="34">
        <v>20.88018552673509</v>
      </c>
      <c r="RL44" s="34">
        <v>21.67671174172159</v>
      </c>
      <c r="RM44" s="34">
        <v>21.96113433488663</v>
      </c>
      <c r="RN44" s="34">
        <v>20.729452855556204</v>
      </c>
      <c r="RO44" s="34">
        <v>18.002011319519156</v>
      </c>
      <c r="RP44" s="34">
        <v>17.995270574473725</v>
      </c>
      <c r="RQ44" s="34">
        <v>17.910212420315531</v>
      </c>
      <c r="RR44" s="34">
        <v>17.874731739528464</v>
      </c>
      <c r="RS44" s="34">
        <v>17.893271287680808</v>
      </c>
      <c r="RT44" s="34">
        <v>17.948924704289514</v>
      </c>
      <c r="RV44" s="31" t="s">
        <v>17</v>
      </c>
      <c r="RW44" s="32" t="s">
        <v>24</v>
      </c>
      <c r="RX44" s="33"/>
      <c r="RY44" s="33"/>
      <c r="RZ44" s="33"/>
      <c r="SA44" s="33"/>
      <c r="SB44" s="33"/>
      <c r="SC44" s="34">
        <v>20.88018552673509</v>
      </c>
      <c r="SD44" s="34">
        <v>21.67671174172159</v>
      </c>
      <c r="SE44" s="34">
        <v>21.96113433488663</v>
      </c>
      <c r="SF44" s="34">
        <v>20.729452855556204</v>
      </c>
      <c r="SG44" s="34">
        <v>18.002011319519156</v>
      </c>
      <c r="SH44" s="34">
        <v>17.995270574473725</v>
      </c>
      <c r="SI44" s="34">
        <v>17.976561449622867</v>
      </c>
      <c r="SJ44" s="34">
        <v>18.012163642639536</v>
      </c>
      <c r="SK44" s="34">
        <v>18.108980414718008</v>
      </c>
      <c r="SL44" s="34">
        <v>18.245525575997679</v>
      </c>
      <c r="SN44" s="31" t="s">
        <v>17</v>
      </c>
      <c r="SO44" s="32" t="s">
        <v>24</v>
      </c>
      <c r="SP44" s="33">
        <v>37.987059036800517</v>
      </c>
      <c r="SQ44" s="33">
        <v>19.016189399825858</v>
      </c>
      <c r="SR44" s="33">
        <v>13.017065715741213</v>
      </c>
      <c r="SS44" s="33">
        <v>-9.1051486911348753</v>
      </c>
      <c r="ST44" s="33">
        <v>22.314654366201577</v>
      </c>
      <c r="SU44" s="34">
        <v>20.912418600490209</v>
      </c>
      <c r="SV44" s="34">
        <v>21.67671174172159</v>
      </c>
      <c r="SW44" s="34">
        <v>21.960478114859221</v>
      </c>
      <c r="SX44" s="34">
        <v>20.726947083461962</v>
      </c>
      <c r="SY44" s="34">
        <v>19.534280763340838</v>
      </c>
      <c r="SZ44" s="34">
        <v>20.08674496001084</v>
      </c>
      <c r="TA44" s="34">
        <v>20.35786453161661</v>
      </c>
      <c r="TB44" s="34">
        <v>20.340464215949151</v>
      </c>
      <c r="TC44" s="34">
        <v>20.33661110563925</v>
      </c>
      <c r="TD44" s="34">
        <v>20.330827840280428</v>
      </c>
      <c r="TF44" s="31" t="s">
        <v>17</v>
      </c>
      <c r="TG44" s="32" t="s">
        <v>24</v>
      </c>
      <c r="TH44" s="33">
        <v>37.987059036800517</v>
      </c>
      <c r="TI44" s="33">
        <v>19.016189399825858</v>
      </c>
      <c r="TJ44" s="33">
        <v>13.017065715741213</v>
      </c>
      <c r="TK44" s="33">
        <v>-9.1051486911348753</v>
      </c>
      <c r="TL44" s="33">
        <v>22.314654366201577</v>
      </c>
      <c r="TM44" s="34">
        <v>20.912418600490209</v>
      </c>
      <c r="TN44" s="34">
        <v>21.67671174172159</v>
      </c>
      <c r="TO44" s="34">
        <v>21.960478114859221</v>
      </c>
      <c r="TP44" s="34">
        <v>20.726947083461962</v>
      </c>
      <c r="TQ44" s="34">
        <v>19.534280763340838</v>
      </c>
      <c r="TR44" s="34">
        <v>21.81077921155908</v>
      </c>
      <c r="TS44" s="34">
        <v>22.178064507297943</v>
      </c>
      <c r="TT44" s="34">
        <v>22.221933140208481</v>
      </c>
      <c r="TU44" s="34">
        <v>22.264569475874616</v>
      </c>
      <c r="TV44" s="34">
        <v>22.306235017605687</v>
      </c>
      <c r="TX44" s="31" t="s">
        <v>17</v>
      </c>
      <c r="TY44" s="32" t="s">
        <v>24</v>
      </c>
      <c r="TZ44" s="33">
        <v>37.987059036800517</v>
      </c>
      <c r="UA44" s="33">
        <v>19.016189399825858</v>
      </c>
      <c r="UB44" s="33">
        <v>13.017065715741213</v>
      </c>
      <c r="UC44" s="33">
        <v>-9.1051486911348753</v>
      </c>
      <c r="UD44" s="33">
        <v>22.314654366201577</v>
      </c>
      <c r="UE44" s="34">
        <v>20.912418600490209</v>
      </c>
      <c r="UF44" s="34">
        <v>21.67671174172159</v>
      </c>
      <c r="UG44" s="34">
        <v>21.960478114859221</v>
      </c>
      <c r="UH44" s="34">
        <v>20.726947083461962</v>
      </c>
      <c r="UI44" s="34">
        <v>19.534280763340838</v>
      </c>
      <c r="UJ44" s="34">
        <v>22.852124022407548</v>
      </c>
      <c r="UK44" s="34">
        <v>23.786441691584791</v>
      </c>
      <c r="UL44" s="34">
        <v>24.125869527094171</v>
      </c>
      <c r="UM44" s="34">
        <v>24.269900954555574</v>
      </c>
      <c r="UN44" s="34">
        <v>24.403731250059355</v>
      </c>
      <c r="UO44" s="34">
        <v>24.536081831611884</v>
      </c>
      <c r="UQ44" s="31" t="s">
        <v>17</v>
      </c>
      <c r="UR44" s="32" t="s">
        <v>24</v>
      </c>
      <c r="US44" s="33">
        <v>37.987059036800517</v>
      </c>
      <c r="UT44" s="33">
        <v>19.016189399825858</v>
      </c>
      <c r="UU44" s="33">
        <v>13.017065715741213</v>
      </c>
      <c r="UV44" s="33">
        <v>-9.1051486911348753</v>
      </c>
      <c r="UW44" s="33">
        <v>22.314654366201577</v>
      </c>
      <c r="UX44" s="34">
        <v>20.912418600490209</v>
      </c>
      <c r="UY44" s="34">
        <v>21.67671174172159</v>
      </c>
      <c r="UZ44" s="34">
        <v>21.960478114859221</v>
      </c>
      <c r="VA44" s="34">
        <v>20.726947083461962</v>
      </c>
      <c r="VB44" s="34">
        <v>19.534280763340838</v>
      </c>
      <c r="VC44" s="34">
        <v>22.852124022407548</v>
      </c>
      <c r="VD44" s="34">
        <v>23.786441691584791</v>
      </c>
      <c r="VE44" s="34">
        <v>24.129709267012476</v>
      </c>
      <c r="VF44" s="34">
        <v>24.28338870175817</v>
      </c>
      <c r="VG44" s="34">
        <v>24.427072098323809</v>
      </c>
      <c r="VH44" s="34">
        <v>24.565226435896903</v>
      </c>
      <c r="VJ44" s="199" t="s">
        <v>17</v>
      </c>
      <c r="VK44" s="200" t="s">
        <v>24</v>
      </c>
      <c r="VL44" s="33">
        <v>37.987059036800517</v>
      </c>
      <c r="VM44" s="33">
        <v>19.016189399825858</v>
      </c>
      <c r="VN44" s="33">
        <v>13.017065715741213</v>
      </c>
      <c r="VO44" s="33">
        <v>-9.1051486911348753</v>
      </c>
      <c r="VP44" s="33">
        <v>22.314654366201577</v>
      </c>
      <c r="VQ44" s="34">
        <v>20.912418600490209</v>
      </c>
      <c r="VR44" s="34">
        <v>21.67671174172159</v>
      </c>
      <c r="VS44" s="34">
        <v>21.960478114859221</v>
      </c>
      <c r="VT44" s="34">
        <v>20.726947083461962</v>
      </c>
      <c r="VU44" s="34">
        <v>19.534280763340838</v>
      </c>
      <c r="VV44" s="34">
        <v>23.09094492866323</v>
      </c>
      <c r="VW44" s="34">
        <v>23.570292486015504</v>
      </c>
      <c r="VX44" s="34">
        <v>23.874090156801163</v>
      </c>
      <c r="VY44" s="34">
        <v>24.071413269027158</v>
      </c>
      <c r="VZ44" s="34">
        <v>24.272289956285707</v>
      </c>
      <c r="WA44" s="34">
        <v>24.463327594564326</v>
      </c>
      <c r="WC44" s="199" t="s">
        <v>17</v>
      </c>
      <c r="WD44" s="200" t="s">
        <v>24</v>
      </c>
      <c r="WE44" s="33">
        <v>37.987059036800517</v>
      </c>
      <c r="WF44" s="33">
        <v>19.016189399825858</v>
      </c>
      <c r="WG44" s="33">
        <v>13.017065715741213</v>
      </c>
      <c r="WH44" s="33">
        <v>-9.1051486911348753</v>
      </c>
      <c r="WI44" s="33">
        <v>22.314654366201577</v>
      </c>
      <c r="WJ44" s="34">
        <v>20.912418600490209</v>
      </c>
      <c r="WK44" s="34">
        <v>21.67671174172159</v>
      </c>
      <c r="WL44" s="34">
        <v>21.960478114859221</v>
      </c>
      <c r="WM44" s="34">
        <v>20.726947083461962</v>
      </c>
      <c r="WN44" s="34">
        <v>19.534271437018415</v>
      </c>
      <c r="WO44" s="34">
        <v>23.063928041810041</v>
      </c>
      <c r="WP44" s="34">
        <v>23.539385270298631</v>
      </c>
      <c r="WQ44" s="34">
        <v>23.877182273226712</v>
      </c>
      <c r="WR44" s="34">
        <v>24.069042929191419</v>
      </c>
      <c r="WS44" s="34">
        <v>24.270085926625953</v>
      </c>
      <c r="WT44" s="34">
        <v>24.461251307490432</v>
      </c>
      <c r="WU44" s="89"/>
      <c r="XB44" s="199" t="s">
        <v>17</v>
      </c>
      <c r="XC44" s="200" t="s">
        <v>24</v>
      </c>
      <c r="XD44" s="33">
        <v>37.987059036800517</v>
      </c>
      <c r="XE44" s="33">
        <v>19.016189399825858</v>
      </c>
      <c r="XF44" s="33">
        <v>13.017065715741213</v>
      </c>
      <c r="XG44" s="33">
        <v>-9.1051486911348753</v>
      </c>
      <c r="XH44" s="33">
        <v>22.314654366201577</v>
      </c>
      <c r="XI44" s="34">
        <v>20.912418600490209</v>
      </c>
      <c r="XJ44" s="34">
        <v>21.67671174172159</v>
      </c>
      <c r="XK44" s="34">
        <v>21.960478114859221</v>
      </c>
      <c r="XL44" s="34">
        <v>20.726947083461962</v>
      </c>
      <c r="XM44" s="34">
        <v>19.534271437018415</v>
      </c>
      <c r="XN44" s="34">
        <v>23.063928041810041</v>
      </c>
      <c r="XO44" s="34">
        <v>23.539385270298631</v>
      </c>
      <c r="XP44" s="34">
        <v>23.877182273226712</v>
      </c>
      <c r="XQ44" s="34">
        <v>24.069042929191419</v>
      </c>
      <c r="XR44" s="34">
        <v>24.270085926625953</v>
      </c>
      <c r="XS44" s="34">
        <v>24.461251307490432</v>
      </c>
      <c r="XU44" s="199" t="s">
        <v>17</v>
      </c>
      <c r="XV44" s="200" t="s">
        <v>24</v>
      </c>
      <c r="XW44" s="33">
        <v>37.987059036800517</v>
      </c>
      <c r="XX44" s="33">
        <v>19.016189399825858</v>
      </c>
      <c r="XY44" s="33">
        <v>13.017065715741213</v>
      </c>
      <c r="XZ44" s="33">
        <v>-9.1051486911348753</v>
      </c>
      <c r="YA44" s="33">
        <v>22.314654366201577</v>
      </c>
      <c r="YB44" s="34">
        <v>20.912418600490209</v>
      </c>
      <c r="YC44" s="34">
        <v>21.67671174172159</v>
      </c>
      <c r="YD44" s="34">
        <v>21.960478114859221</v>
      </c>
      <c r="YE44" s="34">
        <v>20.726947083461962</v>
      </c>
      <c r="YF44" s="34">
        <v>19.534271437018415</v>
      </c>
      <c r="YG44" s="34">
        <v>23.063928041810041</v>
      </c>
      <c r="YH44" s="34">
        <v>23.539385270298631</v>
      </c>
      <c r="YI44" s="34">
        <v>23.877182273226712</v>
      </c>
      <c r="YJ44" s="34">
        <v>24.069042929191419</v>
      </c>
      <c r="YK44" s="34">
        <v>24.270085926625953</v>
      </c>
      <c r="YL44" s="34">
        <v>24.461251307490432</v>
      </c>
      <c r="YN44" s="199" t="s">
        <v>17</v>
      </c>
      <c r="YO44" s="200" t="s">
        <v>24</v>
      </c>
      <c r="YP44" s="33">
        <v>37.987059036800517</v>
      </c>
      <c r="YQ44" s="33">
        <v>19.016189399825858</v>
      </c>
      <c r="YR44" s="33">
        <v>13.017065715741213</v>
      </c>
      <c r="YS44" s="33">
        <v>-9.1051486911348753</v>
      </c>
      <c r="YT44" s="33">
        <v>22.314654366201577</v>
      </c>
      <c r="YU44" s="34">
        <v>20.912418600490209</v>
      </c>
      <c r="YV44" s="34">
        <v>21.67671174172159</v>
      </c>
      <c r="YW44" s="34">
        <v>21.960478114859221</v>
      </c>
      <c r="YX44" s="34">
        <v>20.726947083461962</v>
      </c>
      <c r="YY44" s="34">
        <v>19.534271437018415</v>
      </c>
      <c r="YZ44" s="34">
        <v>23.062647579693035</v>
      </c>
      <c r="ZA44" s="34">
        <v>23.541191646381051</v>
      </c>
      <c r="ZB44" s="34">
        <v>23.883451211472568</v>
      </c>
      <c r="ZC44" s="34">
        <v>24.075362188880121</v>
      </c>
      <c r="ZD44" s="34">
        <v>24.276441196539807</v>
      </c>
      <c r="ZE44" s="34">
        <v>24.467686800247193</v>
      </c>
      <c r="ZK44" s="199" t="s">
        <v>17</v>
      </c>
      <c r="ZL44" s="200" t="s">
        <v>24</v>
      </c>
      <c r="ZM44" s="33">
        <v>37.987059036800517</v>
      </c>
      <c r="ZN44" s="33">
        <v>19.016189399825858</v>
      </c>
      <c r="ZO44" s="33">
        <v>13.017065715741213</v>
      </c>
      <c r="ZP44" s="33">
        <v>-9.1051486911348753</v>
      </c>
      <c r="ZQ44" s="33">
        <v>22.314654366201577</v>
      </c>
      <c r="ZR44" s="34">
        <v>20.912418600490209</v>
      </c>
      <c r="ZS44" s="34">
        <v>21.67671174172159</v>
      </c>
      <c r="ZT44" s="34">
        <v>21.960478114859221</v>
      </c>
      <c r="ZU44" s="34">
        <v>20.726947083461962</v>
      </c>
      <c r="ZV44" s="34">
        <v>19.534271437018415</v>
      </c>
      <c r="ZW44" s="34">
        <v>23.062647579693035</v>
      </c>
      <c r="ZX44" s="34">
        <v>23.541191646381051</v>
      </c>
      <c r="ZY44" s="34">
        <v>23.883451211472568</v>
      </c>
      <c r="ZZ44" s="34">
        <v>24.075362188880121</v>
      </c>
      <c r="AAA44" s="34">
        <v>24.276441196539807</v>
      </c>
      <c r="AAB44" s="34">
        <v>24.467686800247193</v>
      </c>
      <c r="AAJ44" s="199" t="s">
        <v>17</v>
      </c>
      <c r="AAK44" s="200" t="s">
        <v>24</v>
      </c>
      <c r="AAL44" s="33">
        <v>37.987059036800517</v>
      </c>
      <c r="AAM44" s="33">
        <v>19.016189399825858</v>
      </c>
      <c r="AAN44" s="33">
        <v>13.017065715741213</v>
      </c>
      <c r="AAO44" s="33">
        <v>-9.1051486911348753</v>
      </c>
      <c r="AAP44" s="33">
        <v>22.314654366201577</v>
      </c>
      <c r="AAQ44" s="34">
        <v>20.912418600490209</v>
      </c>
      <c r="AAR44" s="34">
        <v>21.67671174172159</v>
      </c>
      <c r="AAS44" s="34">
        <v>21.960478114859221</v>
      </c>
      <c r="AAT44" s="34">
        <v>20.726947083461962</v>
      </c>
      <c r="AAU44" s="34">
        <v>19.534271437018415</v>
      </c>
      <c r="AAV44" s="34">
        <v>23.062647579693035</v>
      </c>
      <c r="AAW44" s="34">
        <v>23.541191646381051</v>
      </c>
      <c r="AAX44" s="34">
        <v>23.883451211472568</v>
      </c>
      <c r="AAY44" s="34">
        <v>24.075362188880121</v>
      </c>
      <c r="AAZ44" s="34">
        <v>24.276441196539807</v>
      </c>
      <c r="ABA44" s="34">
        <v>24.467686800247193</v>
      </c>
      <c r="ABN44" s="199" t="s">
        <v>17</v>
      </c>
      <c r="ABO44" s="200" t="s">
        <v>24</v>
      </c>
      <c r="ABP44" s="33">
        <v>37.987059036800517</v>
      </c>
      <c r="ABQ44" s="33">
        <v>19.016189399825858</v>
      </c>
      <c r="ABR44" s="33">
        <v>13.017065715741213</v>
      </c>
      <c r="ABS44" s="33">
        <v>-9.1051486911348753</v>
      </c>
      <c r="ABT44" s="33">
        <v>22.314654366201577</v>
      </c>
      <c r="ABU44" s="34">
        <v>20.912418600490209</v>
      </c>
      <c r="ABV44" s="34">
        <v>21.67671174172159</v>
      </c>
      <c r="ABW44" s="34">
        <v>21.960478114859221</v>
      </c>
      <c r="ABX44" s="34">
        <v>20.726947083461962</v>
      </c>
      <c r="ABY44" s="34">
        <v>19.534271437018415</v>
      </c>
      <c r="ABZ44" s="34">
        <v>23.062647579693035</v>
      </c>
      <c r="ACA44" s="34">
        <v>23.541191646381051</v>
      </c>
      <c r="ACB44" s="34">
        <v>23.883467881753674</v>
      </c>
      <c r="ACC44" s="34">
        <v>24.075401826095696</v>
      </c>
      <c r="ACD44" s="34">
        <v>24.276489580275904</v>
      </c>
      <c r="ACE44" s="34">
        <v>24.46771297327394</v>
      </c>
      <c r="ACG44" s="199" t="s">
        <v>17</v>
      </c>
      <c r="ACH44" s="200" t="s">
        <v>24</v>
      </c>
      <c r="ACI44" s="33">
        <v>37.987059036800517</v>
      </c>
      <c r="ACJ44" s="33">
        <v>19.016189399825858</v>
      </c>
      <c r="ACK44" s="33">
        <v>13.017065715741213</v>
      </c>
      <c r="ACL44" s="33">
        <v>-9.1051486911348753</v>
      </c>
      <c r="ACM44" s="33">
        <v>22.314654366201577</v>
      </c>
      <c r="ACN44" s="34">
        <v>20.912418600490209</v>
      </c>
      <c r="ACO44" s="34">
        <v>21.67671174172159</v>
      </c>
      <c r="ACP44" s="34">
        <v>21.960478114859221</v>
      </c>
      <c r="ACQ44" s="34">
        <v>20.726947083461962</v>
      </c>
      <c r="ACR44" s="34">
        <v>19.534271437018415</v>
      </c>
      <c r="ACS44" s="34">
        <v>23.062647579693035</v>
      </c>
      <c r="ACT44" s="34">
        <v>23.541191646381051</v>
      </c>
      <c r="ACU44" s="34">
        <v>23.883451211472568</v>
      </c>
      <c r="ACV44" s="34">
        <v>24.075362188880121</v>
      </c>
      <c r="ACW44" s="34">
        <v>24.276441196539807</v>
      </c>
      <c r="ACX44" s="34">
        <v>24.467686800247193</v>
      </c>
    </row>
    <row r="45" spans="1:778" ht="15.6" x14ac:dyDescent="0.3">
      <c r="Q45" s="12" t="s">
        <v>4</v>
      </c>
      <c r="R45" s="13" t="s">
        <v>5</v>
      </c>
      <c r="S45" s="14">
        <v>3.8928768636112707</v>
      </c>
      <c r="T45" s="14">
        <v>3.178315174063242</v>
      </c>
      <c r="U45" s="14">
        <v>3.0288981610261145</v>
      </c>
      <c r="V45" s="14">
        <v>3.4148292585370799</v>
      </c>
      <c r="W45" s="14">
        <v>3.0893444208083478</v>
      </c>
      <c r="X45" s="15">
        <v>3.0510000000000099</v>
      </c>
      <c r="Y45" s="15">
        <v>3.7600000000000025</v>
      </c>
      <c r="Z45" s="15">
        <v>3.8599999999999954</v>
      </c>
      <c r="AA45" s="15">
        <v>3.8399999999999079</v>
      </c>
      <c r="AB45" s="15">
        <v>3.6599999999997239</v>
      </c>
      <c r="AC45" s="15">
        <v>3.6500000000002863</v>
      </c>
      <c r="AD45" s="15">
        <v>3.6000000000000871</v>
      </c>
      <c r="AE45" s="15">
        <v>3.6000000000000214</v>
      </c>
      <c r="AF45" s="15">
        <v>3.6000000000000214</v>
      </c>
      <c r="AY45" s="1" t="s">
        <v>42</v>
      </c>
      <c r="BX45" s="70"/>
      <c r="BY45" s="70"/>
      <c r="BZ45" s="70"/>
      <c r="CA45" s="70"/>
      <c r="CB45" s="70"/>
      <c r="CC45" s="70"/>
      <c r="CD45" s="70"/>
      <c r="CE45" s="70"/>
      <c r="CG45" s="31" t="s">
        <v>46</v>
      </c>
      <c r="CH45" s="32" t="s">
        <v>29</v>
      </c>
      <c r="CI45" s="35"/>
      <c r="CJ45" s="35"/>
      <c r="CK45" s="35"/>
      <c r="CL45" s="35"/>
      <c r="CM45" s="35"/>
      <c r="CN45" s="36"/>
      <c r="CO45" s="36">
        <f>CO43/CO44</f>
        <v>1.0960880324061439</v>
      </c>
      <c r="CP45" s="36">
        <f t="shared" ref="CP45:CV45" si="156">CP43/CP44</f>
        <v>1.0416946480986815</v>
      </c>
      <c r="CQ45" s="36">
        <f t="shared" si="156"/>
        <v>1.0681806951950925</v>
      </c>
      <c r="CR45" s="36">
        <f t="shared" si="156"/>
        <v>1.0807000430746649</v>
      </c>
      <c r="CS45" s="36">
        <f t="shared" si="156"/>
        <v>1.0954657810852584</v>
      </c>
      <c r="CT45" s="36">
        <f t="shared" si="156"/>
        <v>1.1120682981992338</v>
      </c>
      <c r="CU45" s="36">
        <f t="shared" si="156"/>
        <v>1.1280944251363521</v>
      </c>
      <c r="CV45" s="36">
        <f t="shared" si="156"/>
        <v>1.1436683402870003</v>
      </c>
      <c r="CX45" s="31" t="s">
        <v>46</v>
      </c>
      <c r="CY45" s="32" t="s">
        <v>29</v>
      </c>
      <c r="CZ45" s="35"/>
      <c r="DA45" s="35"/>
      <c r="DB45" s="35"/>
      <c r="DC45" s="35"/>
      <c r="DD45" s="35"/>
      <c r="DE45" s="36"/>
      <c r="DF45" s="36">
        <f>DF43/DF44</f>
        <v>1.0960880324061439</v>
      </c>
      <c r="DG45" s="36">
        <f t="shared" ref="DG45" si="157">DG43/DG44</f>
        <v>1.0416946480986815</v>
      </c>
      <c r="DH45" s="36">
        <v>1.402650307461123</v>
      </c>
      <c r="DI45" s="36">
        <v>1.1731979704001487</v>
      </c>
      <c r="DJ45" s="36">
        <v>0.98250092278447021</v>
      </c>
      <c r="DK45" s="36">
        <v>0.79067425471029562</v>
      </c>
      <c r="DL45" s="36">
        <v>0.59853303094836829</v>
      </c>
      <c r="DM45" s="36">
        <v>0.42547242548697423</v>
      </c>
      <c r="DO45" s="31" t="s">
        <v>46</v>
      </c>
      <c r="DP45" s="32" t="s">
        <v>29</v>
      </c>
      <c r="DQ45" s="35"/>
      <c r="DR45" s="35"/>
      <c r="DS45" s="35"/>
      <c r="DT45" s="35"/>
      <c r="DU45" s="35"/>
      <c r="DV45" s="36"/>
      <c r="DW45" s="36">
        <f>DW43/DW44</f>
        <v>1.0960880324061439</v>
      </c>
      <c r="DX45" s="36">
        <f t="shared" ref="DX45:ED45" si="158">DX43/DX44</f>
        <v>1.0416946480986815</v>
      </c>
      <c r="DY45" s="36">
        <f t="shared" si="158"/>
        <v>1.0710869941685144</v>
      </c>
      <c r="DZ45" s="36">
        <f t="shared" si="158"/>
        <v>1.0810012404302296</v>
      </c>
      <c r="EA45" s="36">
        <f t="shared" si="158"/>
        <v>1.0916673653001396</v>
      </c>
      <c r="EB45" s="36">
        <f t="shared" si="158"/>
        <v>1.1045098497115957</v>
      </c>
      <c r="EC45" s="36">
        <f t="shared" si="158"/>
        <v>1.1178831023024431</v>
      </c>
      <c r="ED45" s="36">
        <f t="shared" si="158"/>
        <v>1.1323630180893638</v>
      </c>
      <c r="EF45" s="31" t="s">
        <v>46</v>
      </c>
      <c r="EG45" s="32" t="s">
        <v>29</v>
      </c>
      <c r="EH45" s="35"/>
      <c r="EI45" s="35"/>
      <c r="EJ45" s="35"/>
      <c r="EK45" s="35"/>
      <c r="EL45" s="35"/>
      <c r="EM45" s="36"/>
      <c r="EN45" s="36">
        <f>EN43/EN44</f>
        <v>1.0960880324061439</v>
      </c>
      <c r="EO45" s="36">
        <f t="shared" ref="EO45:EU45" si="159">EO43/EO44</f>
        <v>1.0416946480986815</v>
      </c>
      <c r="EP45" s="36">
        <f t="shared" si="159"/>
        <v>1.0710880022437499</v>
      </c>
      <c r="EQ45" s="36">
        <f t="shared" si="159"/>
        <v>1.081848211175352</v>
      </c>
      <c r="ER45" s="36">
        <f t="shared" si="159"/>
        <v>1.0925218209747738</v>
      </c>
      <c r="ES45" s="36">
        <f t="shared" si="159"/>
        <v>1.1053739643019969</v>
      </c>
      <c r="ET45" s="36">
        <f t="shared" si="159"/>
        <v>1.1186559165224834</v>
      </c>
      <c r="EU45" s="36">
        <f t="shared" si="159"/>
        <v>1.1331477937825825</v>
      </c>
      <c r="EW45" s="31" t="s">
        <v>46</v>
      </c>
      <c r="EX45" s="32" t="s">
        <v>29</v>
      </c>
      <c r="EY45" s="35"/>
      <c r="EZ45" s="35"/>
      <c r="FA45" s="35"/>
      <c r="FB45" s="35"/>
      <c r="FC45" s="35"/>
      <c r="FD45" s="36"/>
      <c r="FE45" s="36">
        <f>FE43/FE44</f>
        <v>1.0960880324061439</v>
      </c>
      <c r="FF45" s="36">
        <f t="shared" ref="FF45:FL45" si="160">FF43/FF44</f>
        <v>1.0416946480986815</v>
      </c>
      <c r="FG45" s="36">
        <f t="shared" si="160"/>
        <v>1.1061073071336245</v>
      </c>
      <c r="FH45" s="36">
        <f t="shared" si="160"/>
        <v>1.1215485759554817</v>
      </c>
      <c r="FI45" s="36">
        <f t="shared" si="160"/>
        <v>1.1356679508216658</v>
      </c>
      <c r="FJ45" s="36">
        <f t="shared" si="160"/>
        <v>1.1509234415708318</v>
      </c>
      <c r="FK45" s="36">
        <f t="shared" si="160"/>
        <v>1.1674778156430385</v>
      </c>
      <c r="FL45" s="36">
        <f t="shared" si="160"/>
        <v>1.1841357580001213</v>
      </c>
      <c r="FN45" s="31" t="s">
        <v>46</v>
      </c>
      <c r="FO45" s="32" t="s">
        <v>29</v>
      </c>
      <c r="FP45" s="35"/>
      <c r="FQ45" s="35"/>
      <c r="FR45" s="35"/>
      <c r="FS45" s="35"/>
      <c r="FT45" s="35"/>
      <c r="FU45" s="36"/>
      <c r="FV45" s="36">
        <f>FV43/FV44</f>
        <v>1.0960880324061439</v>
      </c>
      <c r="FW45" s="36">
        <f t="shared" ref="FW45:GC45" si="161">FW43/FW44</f>
        <v>1.0416946480986815</v>
      </c>
      <c r="FX45" s="36">
        <f t="shared" si="161"/>
        <v>1.1061095177359086</v>
      </c>
      <c r="FY45" s="36">
        <f t="shared" si="161"/>
        <v>1.1215496594945891</v>
      </c>
      <c r="FZ45" s="36">
        <f t="shared" si="161"/>
        <v>1.1312153507352241</v>
      </c>
      <c r="GA45" s="36">
        <f t="shared" si="161"/>
        <v>1.1422598398992949</v>
      </c>
      <c r="GB45" s="36">
        <f t="shared" si="161"/>
        <v>1.1547222908613695</v>
      </c>
      <c r="GC45" s="36">
        <f t="shared" si="161"/>
        <v>1.1672989098486446</v>
      </c>
      <c r="GE45" s="31" t="s">
        <v>18</v>
      </c>
      <c r="GF45" s="32" t="s">
        <v>24</v>
      </c>
      <c r="GG45" s="35"/>
      <c r="GH45" s="35"/>
      <c r="GI45" s="35"/>
      <c r="GJ45" s="35"/>
      <c r="GK45" s="35"/>
      <c r="GL45" s="36">
        <v>19.267915285792462</v>
      </c>
      <c r="GM45" s="36">
        <v>19.776433188615922</v>
      </c>
      <c r="GN45" s="36">
        <v>21.068273423666252</v>
      </c>
      <c r="GO45" s="36">
        <v>18.713759894663891</v>
      </c>
      <c r="GP45" s="36">
        <v>17.978673883062431</v>
      </c>
      <c r="GQ45" s="36">
        <v>17.643803237342087</v>
      </c>
      <c r="GR45" s="36">
        <v>17.325602802043406</v>
      </c>
      <c r="GS45" s="36">
        <v>17.016713890700753</v>
      </c>
      <c r="GT45" s="36">
        <v>16.734448278290262</v>
      </c>
      <c r="GV45" s="31" t="s">
        <v>18</v>
      </c>
      <c r="GW45" s="32" t="s">
        <v>24</v>
      </c>
      <c r="GX45" s="35"/>
      <c r="GY45" s="35"/>
      <c r="GZ45" s="35"/>
      <c r="HA45" s="35"/>
      <c r="HB45" s="35"/>
      <c r="HC45" s="36">
        <v>19.267915285792462</v>
      </c>
      <c r="HD45" s="36">
        <v>19.776433188615922</v>
      </c>
      <c r="HE45" s="36">
        <v>21.038192292861293</v>
      </c>
      <c r="HF45" s="36">
        <v>18.492055518208918</v>
      </c>
      <c r="HG45" s="36">
        <v>17.566227079922832</v>
      </c>
      <c r="HH45" s="36">
        <v>17.365982169771197</v>
      </c>
      <c r="HI45" s="36">
        <v>17.202806466379467</v>
      </c>
      <c r="HJ45" s="36">
        <v>17.044564660648586</v>
      </c>
      <c r="HK45" s="36">
        <v>16.892709583960407</v>
      </c>
      <c r="HM45" s="31" t="s">
        <v>18</v>
      </c>
      <c r="HN45" s="32" t="s">
        <v>24</v>
      </c>
      <c r="HO45" s="35"/>
      <c r="HP45" s="35"/>
      <c r="HQ45" s="35"/>
      <c r="HR45" s="35"/>
      <c r="HS45" s="35"/>
      <c r="HT45" s="36">
        <v>19.267915285792462</v>
      </c>
      <c r="HU45" s="36">
        <v>19.776433188615922</v>
      </c>
      <c r="HV45" s="36">
        <v>21.038192292861293</v>
      </c>
      <c r="HW45" s="36">
        <v>18.492055518208918</v>
      </c>
      <c r="HX45" s="36">
        <v>17.555393032030953</v>
      </c>
      <c r="HY45" s="36">
        <v>17.365306112334526</v>
      </c>
      <c r="HZ45" s="36">
        <v>17.212024234745876</v>
      </c>
      <c r="IA45" s="36">
        <v>17.058605319186899</v>
      </c>
      <c r="IB45" s="36">
        <v>16.914711400865365</v>
      </c>
      <c r="ID45" s="31" t="s">
        <v>18</v>
      </c>
      <c r="IE45" s="32" t="s">
        <v>24</v>
      </c>
      <c r="IF45" s="35"/>
      <c r="IG45" s="35"/>
      <c r="IH45" s="35"/>
      <c r="II45" s="35"/>
      <c r="IJ45" s="35"/>
      <c r="IK45" s="36">
        <v>19.267915285792462</v>
      </c>
      <c r="IL45" s="36">
        <v>19.776433188615922</v>
      </c>
      <c r="IM45" s="36">
        <v>21.038192292861293</v>
      </c>
      <c r="IN45" s="36">
        <v>18.492055518208918</v>
      </c>
      <c r="IO45" s="36">
        <v>15.31060127351383</v>
      </c>
      <c r="IP45" s="36">
        <v>15.212874835846771</v>
      </c>
      <c r="IQ45" s="36">
        <v>15.062146504014187</v>
      </c>
      <c r="IR45" s="36">
        <v>14.912929236367663</v>
      </c>
      <c r="IS45" s="36">
        <v>14.771866851295702</v>
      </c>
      <c r="IT45" s="36">
        <v>14.639215098249034</v>
      </c>
      <c r="IV45" s="31" t="s">
        <v>18</v>
      </c>
      <c r="IW45" s="32" t="s">
        <v>24</v>
      </c>
      <c r="IX45" s="35"/>
      <c r="IY45" s="35"/>
      <c r="IZ45" s="35"/>
      <c r="JA45" s="35"/>
      <c r="JB45" s="35"/>
      <c r="JC45" s="36">
        <v>19.267915285792462</v>
      </c>
      <c r="JD45" s="36">
        <v>19.776433188615922</v>
      </c>
      <c r="JE45" s="36">
        <v>21.038192292861293</v>
      </c>
      <c r="JF45" s="36">
        <v>18.492055518208918</v>
      </c>
      <c r="JG45" s="36">
        <v>15.310124200903378</v>
      </c>
      <c r="JH45" s="36">
        <v>15.212689518537207</v>
      </c>
      <c r="JI45" s="36">
        <v>15.251677543671327</v>
      </c>
      <c r="JJ45" s="36">
        <v>15.282070425987005</v>
      </c>
      <c r="JK45" s="36">
        <v>15.311065153667705</v>
      </c>
      <c r="JL45" s="36">
        <v>15.340051390753754</v>
      </c>
      <c r="JN45" s="31" t="s">
        <v>18</v>
      </c>
      <c r="JO45" s="32" t="s">
        <v>24</v>
      </c>
      <c r="JP45" s="35"/>
      <c r="JQ45" s="35"/>
      <c r="JR45" s="35"/>
      <c r="JS45" s="35"/>
      <c r="JT45" s="35"/>
      <c r="JU45" s="36">
        <v>19.267915285792462</v>
      </c>
      <c r="JV45" s="36">
        <v>19.776433188615922</v>
      </c>
      <c r="JW45" s="36">
        <v>21.038192292861293</v>
      </c>
      <c r="JX45" s="36">
        <v>18.492055518208918</v>
      </c>
      <c r="JY45" s="36">
        <v>15.310124200903378</v>
      </c>
      <c r="JZ45" s="36">
        <v>15.212689518537207</v>
      </c>
      <c r="KA45" s="36">
        <v>16.132870897326889</v>
      </c>
      <c r="KB45" s="36">
        <v>16.090029143723854</v>
      </c>
      <c r="KC45" s="36">
        <v>15.935957703166867</v>
      </c>
      <c r="KD45" s="36">
        <v>15.742691812239723</v>
      </c>
      <c r="KF45" s="31" t="s">
        <v>18</v>
      </c>
      <c r="KG45" s="32" t="s">
        <v>24</v>
      </c>
      <c r="KH45" s="35"/>
      <c r="KI45" s="35"/>
      <c r="KJ45" s="35"/>
      <c r="KK45" s="35"/>
      <c r="KL45" s="35"/>
      <c r="KM45" s="36">
        <v>19.267915285792462</v>
      </c>
      <c r="KN45" s="36">
        <v>19.776433188615922</v>
      </c>
      <c r="KO45" s="36">
        <v>21.038192292861293</v>
      </c>
      <c r="KP45" s="36">
        <v>18.492055518208918</v>
      </c>
      <c r="KQ45" s="36">
        <v>15.310124200903378</v>
      </c>
      <c r="KR45" s="36">
        <v>15.212689518537207</v>
      </c>
      <c r="KS45" s="36">
        <v>15.098334459835971</v>
      </c>
      <c r="KT45" s="36">
        <v>14.981878533571599</v>
      </c>
      <c r="KU45" s="36">
        <v>14.866497058655259</v>
      </c>
      <c r="KV45" s="36">
        <v>14.752460278190116</v>
      </c>
      <c r="KX45" s="31" t="s">
        <v>18</v>
      </c>
      <c r="KY45" s="32" t="s">
        <v>24</v>
      </c>
      <c r="KZ45" s="35"/>
      <c r="LA45" s="35"/>
      <c r="LB45" s="35"/>
      <c r="LC45" s="35"/>
      <c r="LD45" s="35"/>
      <c r="LE45" s="36">
        <v>19.267915285792462</v>
      </c>
      <c r="LF45" s="36">
        <v>19.776433188615922</v>
      </c>
      <c r="LG45" s="36">
        <v>21.038192292861293</v>
      </c>
      <c r="LH45" s="36">
        <v>18.492055518208918</v>
      </c>
      <c r="LI45" s="36">
        <v>15.310124200903378</v>
      </c>
      <c r="LJ45" s="36">
        <v>15.212689518537207</v>
      </c>
      <c r="LK45" s="36">
        <v>15.062458456347871</v>
      </c>
      <c r="LL45" s="36">
        <v>14.903869718980447</v>
      </c>
      <c r="LM45" s="36">
        <v>14.763939791752836</v>
      </c>
      <c r="LN45" s="36">
        <v>14.632481137412331</v>
      </c>
      <c r="LP45" s="31" t="s">
        <v>18</v>
      </c>
      <c r="LQ45" s="32" t="s">
        <v>24</v>
      </c>
      <c r="LR45" s="35"/>
      <c r="LS45" s="35"/>
      <c r="LT45" s="35"/>
      <c r="LU45" s="35"/>
      <c r="LV45" s="35"/>
      <c r="LW45" s="36">
        <v>19.267915285792462</v>
      </c>
      <c r="LX45" s="36">
        <v>19.776433188615922</v>
      </c>
      <c r="LY45" s="36">
        <v>21.038192292861293</v>
      </c>
      <c r="LZ45" s="36">
        <v>18.492055518208918</v>
      </c>
      <c r="MA45" s="36">
        <v>16.434733911218132</v>
      </c>
      <c r="MB45" s="36">
        <v>16.439232240478042</v>
      </c>
      <c r="MC45" s="36">
        <v>16.385962513112407</v>
      </c>
      <c r="MD45" s="36">
        <v>16.081344620820222</v>
      </c>
      <c r="ME45" s="36">
        <v>15.910634885596256</v>
      </c>
      <c r="MF45" s="36">
        <v>15.843216182004838</v>
      </c>
      <c r="MH45" s="31" t="s">
        <v>18</v>
      </c>
      <c r="MI45" s="32" t="s">
        <v>24</v>
      </c>
      <c r="MJ45" s="35"/>
      <c r="MK45" s="35"/>
      <c r="ML45" s="35"/>
      <c r="MM45" s="35"/>
      <c r="MN45" s="35"/>
      <c r="MO45" s="36">
        <v>19.267915285792462</v>
      </c>
      <c r="MP45" s="36">
        <v>19.776433188615922</v>
      </c>
      <c r="MQ45" s="36">
        <v>21.038192292861293</v>
      </c>
      <c r="MR45" s="36">
        <v>18.492055518208918</v>
      </c>
      <c r="MS45" s="36">
        <v>15.299575068273324</v>
      </c>
      <c r="MT45" s="36">
        <v>15.276621138894726</v>
      </c>
      <c r="MU45" s="36">
        <v>15.130480666224559</v>
      </c>
      <c r="MV45" s="36">
        <v>15.024476213560343</v>
      </c>
      <c r="MW45" s="36">
        <v>14.941675935801355</v>
      </c>
      <c r="MX45" s="36">
        <v>14.883869257209643</v>
      </c>
      <c r="MZ45" s="31" t="s">
        <v>18</v>
      </c>
      <c r="NA45" s="32" t="s">
        <v>24</v>
      </c>
      <c r="NB45" s="35"/>
      <c r="NC45" s="35"/>
      <c r="ND45" s="35"/>
      <c r="NE45" s="35"/>
      <c r="NF45" s="35"/>
      <c r="NG45" s="36">
        <v>19.267915285792462</v>
      </c>
      <c r="NH45" s="36">
        <v>19.776433188615922</v>
      </c>
      <c r="NI45" s="36">
        <v>21.038192292861293</v>
      </c>
      <c r="NJ45" s="36">
        <v>18.492055518208918</v>
      </c>
      <c r="NK45" s="36">
        <v>15.299575068273324</v>
      </c>
      <c r="NL45" s="36">
        <v>15.272485176568113</v>
      </c>
      <c r="NM45" s="36">
        <v>15.119237477404207</v>
      </c>
      <c r="NN45" s="36">
        <v>15.004878026798728</v>
      </c>
      <c r="NO45" s="36">
        <v>14.926975384003862</v>
      </c>
      <c r="NP45" s="36">
        <v>14.88191726800305</v>
      </c>
      <c r="NR45" s="31" t="s">
        <v>18</v>
      </c>
      <c r="NS45" s="32" t="s">
        <v>24</v>
      </c>
      <c r="NT45" s="35"/>
      <c r="NU45" s="35"/>
      <c r="NV45" s="35"/>
      <c r="NW45" s="35"/>
      <c r="NX45" s="35"/>
      <c r="NY45" s="36">
        <v>19.267915285792462</v>
      </c>
      <c r="NZ45" s="36">
        <v>19.776433188615922</v>
      </c>
      <c r="OA45" s="36">
        <v>21.038192292861293</v>
      </c>
      <c r="OB45" s="36">
        <v>18.492055518208918</v>
      </c>
      <c r="OC45" s="36">
        <v>15.299575068273324</v>
      </c>
      <c r="OD45" s="36">
        <v>15.272485176568113</v>
      </c>
      <c r="OE45" s="36">
        <v>15.156000000000001</v>
      </c>
      <c r="OF45" s="36">
        <v>15.05</v>
      </c>
      <c r="OG45" s="36">
        <v>14.97</v>
      </c>
      <c r="OH45" s="36">
        <v>14.92</v>
      </c>
      <c r="OJ45" s="31" t="s">
        <v>18</v>
      </c>
      <c r="OK45" s="32" t="s">
        <v>24</v>
      </c>
      <c r="OL45" s="35"/>
      <c r="OM45" s="35"/>
      <c r="ON45" s="35"/>
      <c r="OO45" s="35"/>
      <c r="OP45" s="35"/>
      <c r="OQ45" s="36">
        <v>19.267915285792462</v>
      </c>
      <c r="OR45" s="36">
        <v>19.776433188615922</v>
      </c>
      <c r="OS45" s="36">
        <v>21.038192292861293</v>
      </c>
      <c r="OT45" s="36">
        <v>18.492055518208918</v>
      </c>
      <c r="OU45" s="36">
        <v>15.299575068273324</v>
      </c>
      <c r="OV45" s="36">
        <v>15.272485176568113</v>
      </c>
      <c r="OW45" s="36">
        <v>15.146819098024563</v>
      </c>
      <c r="OX45" s="36">
        <v>15.022356112493801</v>
      </c>
      <c r="OY45" s="36">
        <v>14.952855040476138</v>
      </c>
      <c r="OZ45" s="36">
        <v>14.90629707662891</v>
      </c>
      <c r="PB45" s="31" t="s">
        <v>18</v>
      </c>
      <c r="PC45" s="32" t="s">
        <v>24</v>
      </c>
      <c r="PD45" s="35"/>
      <c r="PE45" s="35"/>
      <c r="PF45" s="35"/>
      <c r="PG45" s="35"/>
      <c r="PH45" s="35"/>
      <c r="PI45" s="36">
        <v>19.267915285792462</v>
      </c>
      <c r="PJ45" s="36">
        <v>19.776433188615922</v>
      </c>
      <c r="PK45" s="36">
        <v>21.038192292861293</v>
      </c>
      <c r="PL45" s="36">
        <v>18.492055518208918</v>
      </c>
      <c r="PM45" s="36">
        <v>15.299575068273324</v>
      </c>
      <c r="PN45" s="36">
        <v>15.272485176568113</v>
      </c>
      <c r="PO45" s="36">
        <v>15.146827030547353</v>
      </c>
      <c r="PP45" s="36">
        <v>15.068195720257165</v>
      </c>
      <c r="PQ45" s="36">
        <v>15.024136369960583</v>
      </c>
      <c r="PR45" s="36">
        <v>14.982997738136536</v>
      </c>
      <c r="PT45" s="146" t="s">
        <v>18</v>
      </c>
      <c r="PU45" s="147" t="s">
        <v>24</v>
      </c>
      <c r="PV45" s="150"/>
      <c r="PW45" s="150"/>
      <c r="PX45" s="150"/>
      <c r="PY45" s="150"/>
      <c r="PZ45" s="150"/>
      <c r="QA45" s="151">
        <v>19.267915285792462</v>
      </c>
      <c r="QB45" s="151">
        <v>19.776433188615922</v>
      </c>
      <c r="QC45" s="151">
        <v>21.038192292861293</v>
      </c>
      <c r="QD45" s="151">
        <v>18.491821605137286</v>
      </c>
      <c r="QE45" s="151">
        <v>15.969371314705622</v>
      </c>
      <c r="QF45" s="151">
        <v>15.718367759248441</v>
      </c>
      <c r="QG45" s="151">
        <v>15.635231857566964</v>
      </c>
      <c r="QH45" s="151">
        <v>15.552450930479814</v>
      </c>
      <c r="QI45" s="151">
        <v>15.507953621073284</v>
      </c>
      <c r="QJ45" s="151">
        <v>15.438515639656094</v>
      </c>
      <c r="QL45" s="31" t="s">
        <v>18</v>
      </c>
      <c r="QM45" s="32" t="s">
        <v>24</v>
      </c>
      <c r="QN45" s="35">
        <v>31.325376757908717</v>
      </c>
      <c r="QO45" s="35">
        <v>19.91530513702812</v>
      </c>
      <c r="QP45" s="35">
        <v>15.742936349369854</v>
      </c>
      <c r="QQ45" s="35">
        <v>-4.5941070713948671</v>
      </c>
      <c r="QR45" s="35">
        <v>20.703692440665229</v>
      </c>
      <c r="QS45" s="36">
        <v>19.229225768183696</v>
      </c>
      <c r="QT45" s="36">
        <v>19.776433188615922</v>
      </c>
      <c r="QU45" s="36">
        <v>21.038483047181277</v>
      </c>
      <c r="QV45" s="36">
        <v>18.492073205260056</v>
      </c>
      <c r="QW45" s="36">
        <v>16.104721543991328</v>
      </c>
      <c r="QX45" s="36">
        <v>16.097575559079626</v>
      </c>
      <c r="QY45" s="36">
        <v>16.102624669685873</v>
      </c>
      <c r="QZ45" s="36">
        <v>16.063033248040554</v>
      </c>
      <c r="RA45" s="36">
        <v>16.02395534175486</v>
      </c>
      <c r="RB45" s="36">
        <v>15.964738993363795</v>
      </c>
      <c r="RD45" s="31" t="s">
        <v>18</v>
      </c>
      <c r="RE45" s="32" t="s">
        <v>24</v>
      </c>
      <c r="RF45" s="35"/>
      <c r="RG45" s="35"/>
      <c r="RH45" s="35"/>
      <c r="RI45" s="35"/>
      <c r="RJ45" s="35"/>
      <c r="RK45" s="36">
        <v>19.267915285792462</v>
      </c>
      <c r="RL45" s="36">
        <v>19.776433188615922</v>
      </c>
      <c r="RM45" s="36">
        <v>21.038192292861293</v>
      </c>
      <c r="RN45" s="36">
        <v>18.492055518208918</v>
      </c>
      <c r="RO45" s="36">
        <v>15.299575068273324</v>
      </c>
      <c r="RP45" s="36">
        <v>15.258060851380748</v>
      </c>
      <c r="RQ45" s="36">
        <v>15.151302040033762</v>
      </c>
      <c r="RR45" s="36">
        <v>15.109870484594721</v>
      </c>
      <c r="RS45" s="36">
        <v>15.077093563117369</v>
      </c>
      <c r="RT45" s="36">
        <v>15.047250317636585</v>
      </c>
      <c r="RV45" s="31" t="s">
        <v>18</v>
      </c>
      <c r="RW45" s="32" t="s">
        <v>24</v>
      </c>
      <c r="RX45" s="35"/>
      <c r="RY45" s="35"/>
      <c r="RZ45" s="35"/>
      <c r="SA45" s="35"/>
      <c r="SB45" s="35"/>
      <c r="SC45" s="36">
        <v>19.267915285792462</v>
      </c>
      <c r="SD45" s="36">
        <v>19.776433188615922</v>
      </c>
      <c r="SE45" s="36">
        <v>21.038192292861293</v>
      </c>
      <c r="SF45" s="36">
        <v>18.492055518208918</v>
      </c>
      <c r="SG45" s="36">
        <v>15.299575068273324</v>
      </c>
      <c r="SH45" s="36">
        <v>15.258060851380748</v>
      </c>
      <c r="SI45" s="36">
        <v>15.151317951071967</v>
      </c>
      <c r="SJ45" s="36">
        <v>15.109870484594721</v>
      </c>
      <c r="SK45" s="36">
        <v>15.077093563117369</v>
      </c>
      <c r="SL45" s="36">
        <v>15.047256987171151</v>
      </c>
      <c r="SN45" s="31" t="s">
        <v>18</v>
      </c>
      <c r="SO45" s="32" t="s">
        <v>24</v>
      </c>
      <c r="SP45" s="35">
        <v>31.325376757908717</v>
      </c>
      <c r="SQ45" s="35">
        <v>19.91530513702812</v>
      </c>
      <c r="SR45" s="35">
        <v>15.742936349369854</v>
      </c>
      <c r="SS45" s="35">
        <v>-4.5941070713948671</v>
      </c>
      <c r="ST45" s="35">
        <v>20.703692440665229</v>
      </c>
      <c r="SU45" s="36">
        <v>19.229225768183696</v>
      </c>
      <c r="SV45" s="36">
        <v>19.776433188615922</v>
      </c>
      <c r="SW45" s="36">
        <v>21.038483047181277</v>
      </c>
      <c r="SX45" s="36">
        <v>18.492073205260056</v>
      </c>
      <c r="SY45" s="36">
        <v>16.104721543991328</v>
      </c>
      <c r="SZ45" s="36">
        <v>16.409204415880122</v>
      </c>
      <c r="TA45" s="36">
        <v>16.531631873457243</v>
      </c>
      <c r="TB45" s="36">
        <v>16.484537676279189</v>
      </c>
      <c r="TC45" s="36">
        <v>16.426708995969403</v>
      </c>
      <c r="TD45" s="36">
        <v>16.350422643655786</v>
      </c>
      <c r="TF45" s="31" t="s">
        <v>18</v>
      </c>
      <c r="TG45" s="32" t="s">
        <v>24</v>
      </c>
      <c r="TH45" s="35">
        <v>31.325376757908717</v>
      </c>
      <c r="TI45" s="35">
        <v>19.91530513702812</v>
      </c>
      <c r="TJ45" s="35">
        <v>15.742936349369854</v>
      </c>
      <c r="TK45" s="35">
        <v>-4.5941070713948671</v>
      </c>
      <c r="TL45" s="35">
        <v>20.703692440665229</v>
      </c>
      <c r="TM45" s="36">
        <v>19.229225768183696</v>
      </c>
      <c r="TN45" s="36">
        <v>19.776433188615922</v>
      </c>
      <c r="TO45" s="36">
        <v>21.038483047181277</v>
      </c>
      <c r="TP45" s="36">
        <v>18.492073205260056</v>
      </c>
      <c r="TQ45" s="36">
        <v>16.104721543991328</v>
      </c>
      <c r="TR45" s="36">
        <v>17.943775482968817</v>
      </c>
      <c r="TS45" s="36">
        <v>18.328997314548577</v>
      </c>
      <c r="TT45" s="36">
        <v>18.374035629177516</v>
      </c>
      <c r="TU45" s="36">
        <v>18.408111208927206</v>
      </c>
      <c r="TV45" s="36">
        <v>18.447662966009172</v>
      </c>
      <c r="TX45" s="31" t="s">
        <v>18</v>
      </c>
      <c r="TY45" s="32" t="s">
        <v>24</v>
      </c>
      <c r="TZ45" s="35">
        <v>31.325376757908717</v>
      </c>
      <c r="UA45" s="35">
        <v>19.91530513702812</v>
      </c>
      <c r="UB45" s="35">
        <v>15.742936349369854</v>
      </c>
      <c r="UC45" s="35">
        <v>-4.5941070713948671</v>
      </c>
      <c r="UD45" s="35">
        <v>20.703692440665229</v>
      </c>
      <c r="UE45" s="36">
        <v>19.229225768183696</v>
      </c>
      <c r="UF45" s="36">
        <v>19.776433188615922</v>
      </c>
      <c r="UG45" s="36">
        <v>21.038483047181277</v>
      </c>
      <c r="UH45" s="36">
        <v>18.492073205260056</v>
      </c>
      <c r="UI45" s="36">
        <v>16.104721543991328</v>
      </c>
      <c r="UJ45" s="36">
        <v>18.318123596947817</v>
      </c>
      <c r="UK45" s="36">
        <v>19.162836394703117</v>
      </c>
      <c r="UL45" s="36">
        <v>19.508055506842553</v>
      </c>
      <c r="UM45" s="36">
        <v>19.623177419764872</v>
      </c>
      <c r="UN45" s="36">
        <v>19.734350424546946</v>
      </c>
      <c r="UO45" s="36">
        <v>19.850516988342914</v>
      </c>
      <c r="UQ45" s="31" t="s">
        <v>18</v>
      </c>
      <c r="UR45" s="32" t="s">
        <v>24</v>
      </c>
      <c r="US45" s="35">
        <v>31.325376757908717</v>
      </c>
      <c r="UT45" s="35">
        <v>19.91530513702812</v>
      </c>
      <c r="UU45" s="35">
        <v>15.742936349369854</v>
      </c>
      <c r="UV45" s="35">
        <v>-4.5941070713948671</v>
      </c>
      <c r="UW45" s="35">
        <v>20.703692440665229</v>
      </c>
      <c r="UX45" s="36">
        <v>19.229225768183696</v>
      </c>
      <c r="UY45" s="36">
        <v>19.776433188615922</v>
      </c>
      <c r="UZ45" s="36">
        <v>21.038483047181277</v>
      </c>
      <c r="VA45" s="36">
        <v>18.492073205260056</v>
      </c>
      <c r="VB45" s="36">
        <v>16.104721543991328</v>
      </c>
      <c r="VC45" s="36">
        <v>18.318123596947817</v>
      </c>
      <c r="VD45" s="36">
        <v>19.162836394703117</v>
      </c>
      <c r="VE45" s="36">
        <v>19.50933327270306</v>
      </c>
      <c r="VF45" s="36">
        <v>19.630398421421798</v>
      </c>
      <c r="VG45" s="36">
        <v>19.747660619657008</v>
      </c>
      <c r="VH45" s="36">
        <v>19.868507000062408</v>
      </c>
      <c r="VJ45" s="199" t="s">
        <v>18</v>
      </c>
      <c r="VK45" s="200" t="s">
        <v>24</v>
      </c>
      <c r="VL45" s="35">
        <v>31.325376757908717</v>
      </c>
      <c r="VM45" s="35">
        <v>19.91530513702812</v>
      </c>
      <c r="VN45" s="35">
        <v>15.742936349369854</v>
      </c>
      <c r="VO45" s="35">
        <v>-4.5941070713948671</v>
      </c>
      <c r="VP45" s="35">
        <v>20.703692440665229</v>
      </c>
      <c r="VQ45" s="36">
        <v>19.229225768183696</v>
      </c>
      <c r="VR45" s="36">
        <v>19.776433188615922</v>
      </c>
      <c r="VS45" s="36">
        <v>21.038483047181277</v>
      </c>
      <c r="VT45" s="36">
        <v>18.492073205260056</v>
      </c>
      <c r="VU45" s="36">
        <v>16.104721543991328</v>
      </c>
      <c r="VV45" s="36">
        <v>18.855911609370445</v>
      </c>
      <c r="VW45" s="36">
        <v>19.052840023879206</v>
      </c>
      <c r="VX45" s="36">
        <v>19.66199136905707</v>
      </c>
      <c r="VY45" s="36">
        <v>19.833934141336957</v>
      </c>
      <c r="VZ45" s="36">
        <v>19.975220737342752</v>
      </c>
      <c r="WA45" s="36">
        <v>20.100358812353399</v>
      </c>
      <c r="WC45" s="199" t="s">
        <v>18</v>
      </c>
      <c r="WD45" s="200" t="s">
        <v>24</v>
      </c>
      <c r="WE45" s="35">
        <v>31.325376757908717</v>
      </c>
      <c r="WF45" s="35">
        <v>19.91530513702812</v>
      </c>
      <c r="WG45" s="35">
        <v>15.742936349369854</v>
      </c>
      <c r="WH45" s="35">
        <v>-4.5941070713948671</v>
      </c>
      <c r="WI45" s="35">
        <v>20.703692440665229</v>
      </c>
      <c r="WJ45" s="36">
        <v>19.229225768183696</v>
      </c>
      <c r="WK45" s="36">
        <v>19.776433188615922</v>
      </c>
      <c r="WL45" s="36">
        <v>21.038483047181277</v>
      </c>
      <c r="WM45" s="36">
        <v>18.492073205260056</v>
      </c>
      <c r="WN45" s="36">
        <v>16.104721543991328</v>
      </c>
      <c r="WO45" s="36">
        <v>18.945390673366255</v>
      </c>
      <c r="WP45" s="36">
        <v>19.205116894574328</v>
      </c>
      <c r="WQ45" s="36">
        <v>19.736751719366787</v>
      </c>
      <c r="WR45" s="36">
        <v>19.902842671300863</v>
      </c>
      <c r="WS45" s="36">
        <v>20.038858117244978</v>
      </c>
      <c r="WT45" s="36">
        <v>20.160503802248293</v>
      </c>
      <c r="WU45" s="89"/>
      <c r="XB45" s="199" t="s">
        <v>18</v>
      </c>
      <c r="XC45" s="200" t="s">
        <v>24</v>
      </c>
      <c r="XD45" s="35">
        <v>31.325376757908717</v>
      </c>
      <c r="XE45" s="35">
        <v>19.91530513702812</v>
      </c>
      <c r="XF45" s="35">
        <v>15.742936349369854</v>
      </c>
      <c r="XG45" s="35">
        <v>-4.5941070713948671</v>
      </c>
      <c r="XH45" s="35">
        <v>20.703692440665229</v>
      </c>
      <c r="XI45" s="36">
        <v>19.229225768183696</v>
      </c>
      <c r="XJ45" s="36">
        <v>19.776433188615922</v>
      </c>
      <c r="XK45" s="36">
        <v>21.038483047181277</v>
      </c>
      <c r="XL45" s="36">
        <v>18.492073205260056</v>
      </c>
      <c r="XM45" s="36">
        <v>16.104721543991328</v>
      </c>
      <c r="XN45" s="36">
        <v>18.945390673366255</v>
      </c>
      <c r="XO45" s="36">
        <v>19.205116894574328</v>
      </c>
      <c r="XP45" s="36">
        <v>19.736751719366787</v>
      </c>
      <c r="XQ45" s="36">
        <v>19.902842671300863</v>
      </c>
      <c r="XR45" s="36">
        <v>20.038858117244978</v>
      </c>
      <c r="XS45" s="36">
        <v>20.160503802248293</v>
      </c>
      <c r="XU45" s="199" t="s">
        <v>18</v>
      </c>
      <c r="XV45" s="200" t="s">
        <v>24</v>
      </c>
      <c r="XW45" s="35">
        <v>31.325376757908717</v>
      </c>
      <c r="XX45" s="35">
        <v>19.91530513702812</v>
      </c>
      <c r="XY45" s="35">
        <v>15.742936349369854</v>
      </c>
      <c r="XZ45" s="35">
        <v>-4.5941070713948671</v>
      </c>
      <c r="YA45" s="35">
        <v>20.703692440665229</v>
      </c>
      <c r="YB45" s="36">
        <v>19.229225768183696</v>
      </c>
      <c r="YC45" s="36">
        <v>19.776433188615922</v>
      </c>
      <c r="YD45" s="36">
        <v>21.038483047181277</v>
      </c>
      <c r="YE45" s="36">
        <v>18.492073205260056</v>
      </c>
      <c r="YF45" s="36">
        <v>16.104721543991328</v>
      </c>
      <c r="YG45" s="36">
        <v>18.945390673366255</v>
      </c>
      <c r="YH45" s="36">
        <v>19.205116894574328</v>
      </c>
      <c r="YI45" s="36">
        <v>19.736751719366787</v>
      </c>
      <c r="YJ45" s="36">
        <v>19.902842671300863</v>
      </c>
      <c r="YK45" s="36">
        <v>20.038858117244978</v>
      </c>
      <c r="YL45" s="36">
        <v>20.160503802248293</v>
      </c>
      <c r="YN45" s="199" t="s">
        <v>18</v>
      </c>
      <c r="YO45" s="200" t="s">
        <v>24</v>
      </c>
      <c r="YP45" s="35">
        <v>31.325376757908717</v>
      </c>
      <c r="YQ45" s="35">
        <v>19.91530513702812</v>
      </c>
      <c r="YR45" s="35">
        <v>15.742936349369854</v>
      </c>
      <c r="YS45" s="35">
        <v>-4.5941070713948671</v>
      </c>
      <c r="YT45" s="35">
        <v>20.703692440665229</v>
      </c>
      <c r="YU45" s="36">
        <v>19.229225768183696</v>
      </c>
      <c r="YV45" s="36">
        <v>19.776433188615922</v>
      </c>
      <c r="YW45" s="36">
        <v>21.038483047181277</v>
      </c>
      <c r="YX45" s="36">
        <v>18.492073205260056</v>
      </c>
      <c r="YY45" s="36">
        <v>16.104721543991328</v>
      </c>
      <c r="YZ45" s="36">
        <v>18.977893641834882</v>
      </c>
      <c r="ZA45" s="36">
        <v>19.279559466686766</v>
      </c>
      <c r="ZB45" s="36">
        <v>19.863966728250873</v>
      </c>
      <c r="ZC45" s="36">
        <v>20.031130347798729</v>
      </c>
      <c r="ZD45" s="36">
        <v>20.16800569361596</v>
      </c>
      <c r="ZE45" s="36">
        <v>20.290458308512001</v>
      </c>
      <c r="ZK45" s="199" t="s">
        <v>18</v>
      </c>
      <c r="ZL45" s="200" t="s">
        <v>24</v>
      </c>
      <c r="ZM45" s="35">
        <v>31.325376757908717</v>
      </c>
      <c r="ZN45" s="35">
        <v>19.91530513702812</v>
      </c>
      <c r="ZO45" s="35">
        <v>15.742936349369854</v>
      </c>
      <c r="ZP45" s="35">
        <v>-4.5941070713948671</v>
      </c>
      <c r="ZQ45" s="35">
        <v>20.703692440665229</v>
      </c>
      <c r="ZR45" s="36">
        <v>19.229225768183696</v>
      </c>
      <c r="ZS45" s="36">
        <v>19.776433188615922</v>
      </c>
      <c r="ZT45" s="36">
        <v>21.038483047181277</v>
      </c>
      <c r="ZU45" s="36">
        <v>18.492073205260056</v>
      </c>
      <c r="ZV45" s="36">
        <v>16.104721543991328</v>
      </c>
      <c r="ZW45" s="36">
        <v>18.977893641834882</v>
      </c>
      <c r="ZX45" s="36">
        <v>19.279559466686766</v>
      </c>
      <c r="ZY45" s="36">
        <v>19.863966728250873</v>
      </c>
      <c r="ZZ45" s="36">
        <v>20.031130347798729</v>
      </c>
      <c r="AAA45" s="36">
        <v>20.16800569361596</v>
      </c>
      <c r="AAB45" s="36">
        <v>20.290458308512001</v>
      </c>
      <c r="AAJ45" s="199" t="s">
        <v>18</v>
      </c>
      <c r="AAK45" s="200" t="s">
        <v>24</v>
      </c>
      <c r="AAL45" s="35">
        <v>31.325376757908717</v>
      </c>
      <c r="AAM45" s="35">
        <v>19.91530513702812</v>
      </c>
      <c r="AAN45" s="35">
        <v>15.742936349369854</v>
      </c>
      <c r="AAO45" s="35">
        <v>-4.5941070713948671</v>
      </c>
      <c r="AAP45" s="35">
        <v>20.703692440665229</v>
      </c>
      <c r="AAQ45" s="36">
        <v>19.229225768183696</v>
      </c>
      <c r="AAR45" s="36">
        <v>19.776433188615922</v>
      </c>
      <c r="AAS45" s="36">
        <v>21.038483047181277</v>
      </c>
      <c r="AAT45" s="36">
        <v>18.492073205260056</v>
      </c>
      <c r="AAU45" s="36">
        <v>16.104721543991328</v>
      </c>
      <c r="AAV45" s="36">
        <v>18.977893641834882</v>
      </c>
      <c r="AAW45" s="36">
        <v>19.279559466686766</v>
      </c>
      <c r="AAX45" s="36">
        <v>19.863966728250873</v>
      </c>
      <c r="AAY45" s="36">
        <v>20.031130347798729</v>
      </c>
      <c r="AAZ45" s="36">
        <v>20.16800569361596</v>
      </c>
      <c r="ABA45" s="36">
        <v>20.290458308512001</v>
      </c>
      <c r="ABN45" s="199" t="s">
        <v>18</v>
      </c>
      <c r="ABO45" s="200" t="s">
        <v>24</v>
      </c>
      <c r="ABP45" s="35">
        <v>31.325376757908717</v>
      </c>
      <c r="ABQ45" s="35">
        <v>19.91530513702812</v>
      </c>
      <c r="ABR45" s="35">
        <v>15.742936349369854</v>
      </c>
      <c r="ABS45" s="35">
        <v>-4.5941070713948671</v>
      </c>
      <c r="ABT45" s="35">
        <v>20.703692440665229</v>
      </c>
      <c r="ABU45" s="36">
        <v>19.229225768183696</v>
      </c>
      <c r="ABV45" s="36">
        <v>19.776433188615922</v>
      </c>
      <c r="ABW45" s="36">
        <v>21.038483047181277</v>
      </c>
      <c r="ABX45" s="36">
        <v>18.492073205260056</v>
      </c>
      <c r="ABY45" s="36">
        <v>16.104721543991328</v>
      </c>
      <c r="ABZ45" s="36">
        <v>18.977893641834882</v>
      </c>
      <c r="ACA45" s="36">
        <v>19.279559466686766</v>
      </c>
      <c r="ACB45" s="36">
        <v>19.860348018890502</v>
      </c>
      <c r="ACC45" s="36">
        <v>20.023711411938429</v>
      </c>
      <c r="ACD45" s="36">
        <v>20.158643968300556</v>
      </c>
      <c r="ACE45" s="36">
        <v>20.279113307349668</v>
      </c>
      <c r="ACG45" s="199" t="s">
        <v>18</v>
      </c>
      <c r="ACH45" s="200" t="s">
        <v>24</v>
      </c>
      <c r="ACI45" s="35">
        <v>31.325376757908717</v>
      </c>
      <c r="ACJ45" s="35">
        <v>19.91530513702812</v>
      </c>
      <c r="ACK45" s="35">
        <v>15.742936349369854</v>
      </c>
      <c r="ACL45" s="35">
        <v>-4.5941070713948671</v>
      </c>
      <c r="ACM45" s="35">
        <v>20.703692440665229</v>
      </c>
      <c r="ACN45" s="36">
        <v>19.229225768183696</v>
      </c>
      <c r="ACO45" s="36">
        <v>19.776433188615922</v>
      </c>
      <c r="ACP45" s="36">
        <v>21.038483047181277</v>
      </c>
      <c r="ACQ45" s="36">
        <v>18.492073205260056</v>
      </c>
      <c r="ACR45" s="36">
        <v>16.104721543991328</v>
      </c>
      <c r="ACS45" s="36">
        <v>18.977893641834882</v>
      </c>
      <c r="ACT45" s="36">
        <v>19.279559466686766</v>
      </c>
      <c r="ACU45" s="36">
        <v>19.863966728250873</v>
      </c>
      <c r="ACV45" s="36">
        <v>20.031130347798729</v>
      </c>
      <c r="ACW45" s="36">
        <v>20.16800569361596</v>
      </c>
      <c r="ACX45" s="36">
        <v>20.290458308512001</v>
      </c>
    </row>
    <row r="46" spans="1:778" ht="15.6" x14ac:dyDescent="0.3">
      <c r="Q46" s="16" t="s">
        <v>6</v>
      </c>
      <c r="R46" s="17" t="s">
        <v>7</v>
      </c>
      <c r="S46" s="18">
        <v>98.829999999999899</v>
      </c>
      <c r="T46" s="18">
        <v>91.819999999999894</v>
      </c>
      <c r="U46" s="18">
        <v>98.419999999999902</v>
      </c>
      <c r="V46" s="18">
        <v>53.269999999999897</v>
      </c>
      <c r="W46" s="18">
        <v>48.969999999999899</v>
      </c>
      <c r="X46" s="49">
        <v>40.958186480000002</v>
      </c>
      <c r="Y46" s="53">
        <v>52.1</v>
      </c>
      <c r="Z46" s="53">
        <v>65</v>
      </c>
      <c r="AA46" s="53">
        <v>61</v>
      </c>
      <c r="AB46" s="53">
        <v>58.3</v>
      </c>
      <c r="AC46" s="53">
        <v>56.9</v>
      </c>
      <c r="AD46" s="53">
        <v>56</v>
      </c>
      <c r="AE46" s="53">
        <v>56</v>
      </c>
      <c r="AF46" s="53">
        <v>56</v>
      </c>
      <c r="AY46" s="1"/>
      <c r="BX46" s="70"/>
      <c r="BY46" s="70"/>
      <c r="BZ46" s="70"/>
      <c r="CA46" s="70"/>
      <c r="CB46" s="70"/>
      <c r="CC46" s="70"/>
      <c r="CD46" s="70"/>
      <c r="CE46" s="70"/>
      <c r="CO46" s="67"/>
      <c r="CP46" s="67"/>
      <c r="CQ46" s="67"/>
      <c r="CR46" s="67"/>
      <c r="CS46" s="67"/>
      <c r="CT46" s="67"/>
      <c r="CU46" s="67"/>
      <c r="CV46" s="67"/>
      <c r="CW46" s="81"/>
      <c r="DF46" s="67"/>
      <c r="DG46" s="67"/>
      <c r="DH46" s="67"/>
      <c r="DI46" s="67"/>
      <c r="DJ46" s="67"/>
      <c r="DK46" s="67"/>
      <c r="DL46" s="67"/>
      <c r="DM46" s="67"/>
      <c r="DN46" s="81"/>
      <c r="DW46" s="66"/>
      <c r="DX46" s="66"/>
      <c r="DY46" s="66"/>
      <c r="DZ46" s="66"/>
      <c r="EA46" s="66"/>
      <c r="EB46" s="66"/>
      <c r="EC46" s="66"/>
      <c r="ED46" s="66"/>
      <c r="GE46" s="31" t="s">
        <v>46</v>
      </c>
      <c r="GF46" s="32" t="s">
        <v>29</v>
      </c>
      <c r="GG46" s="35"/>
      <c r="GH46" s="35"/>
      <c r="GI46" s="35"/>
      <c r="GJ46" s="35"/>
      <c r="GK46" s="35"/>
      <c r="GL46" s="36"/>
      <c r="GM46" s="36">
        <f>GM44/GM45</f>
        <v>1.0960880324061439</v>
      </c>
      <c r="GN46" s="36">
        <f t="shared" ref="GN46:GT47" si="162">GN44/GN45</f>
        <v>1.0416946480986815</v>
      </c>
      <c r="GO46" s="36">
        <f t="shared" si="162"/>
        <v>1.1061095177359086</v>
      </c>
      <c r="GP46" s="36">
        <f t="shared" si="162"/>
        <v>1.1215496594945891</v>
      </c>
      <c r="GQ46" s="36">
        <f t="shared" si="162"/>
        <v>1.1312153507352241</v>
      </c>
      <c r="GR46" s="36">
        <f t="shared" si="162"/>
        <v>1.1422598398992949</v>
      </c>
      <c r="GS46" s="36">
        <f t="shared" si="162"/>
        <v>1.1547222908613692</v>
      </c>
      <c r="GT46" s="36">
        <f t="shared" si="162"/>
        <v>1.1672989098486446</v>
      </c>
      <c r="GV46" s="31" t="s">
        <v>46</v>
      </c>
      <c r="GW46" s="32" t="s">
        <v>29</v>
      </c>
      <c r="GX46" s="35"/>
      <c r="GY46" s="35"/>
      <c r="GZ46" s="35"/>
      <c r="HA46" s="35"/>
      <c r="HB46" s="35"/>
      <c r="HC46" s="36"/>
      <c r="HD46" s="36">
        <f>HD44/HD45</f>
        <v>1.0960880324061439</v>
      </c>
      <c r="HE46" s="36">
        <f t="shared" ref="HE46:HK46" si="163">HE44/HE45</f>
        <v>1.0438698358289324</v>
      </c>
      <c r="HF46" s="36">
        <f t="shared" si="163"/>
        <v>1.1209923545353919</v>
      </c>
      <c r="HG46" s="36">
        <f t="shared" si="163"/>
        <v>1.151319690183366</v>
      </c>
      <c r="HH46" s="36">
        <f t="shared" si="163"/>
        <v>1.1601703644593411</v>
      </c>
      <c r="HI46" s="36">
        <f t="shared" si="163"/>
        <v>1.1672841449706313</v>
      </c>
      <c r="HJ46" s="36">
        <f t="shared" si="163"/>
        <v>1.1746581227521851</v>
      </c>
      <c r="HK46" s="36">
        <f t="shared" si="163"/>
        <v>1.182296432792979</v>
      </c>
      <c r="HM46" s="31" t="s">
        <v>46</v>
      </c>
      <c r="HN46" s="32" t="s">
        <v>29</v>
      </c>
      <c r="HO46" s="35"/>
      <c r="HP46" s="35"/>
      <c r="HQ46" s="35"/>
      <c r="HR46" s="35"/>
      <c r="HS46" s="35"/>
      <c r="HT46" s="36"/>
      <c r="HU46" s="36">
        <f>HU44/HU45</f>
        <v>1.0960880324061439</v>
      </c>
      <c r="HV46" s="36">
        <f t="shared" ref="HV46:IB46" si="164">HV44/HV45</f>
        <v>1.0438698358289324</v>
      </c>
      <c r="HW46" s="36">
        <f t="shared" si="164"/>
        <v>1.1209923545353919</v>
      </c>
      <c r="HX46" s="36">
        <f t="shared" si="164"/>
        <v>1.1503352606195583</v>
      </c>
      <c r="HY46" s="36">
        <f t="shared" si="164"/>
        <v>1.1595036490933992</v>
      </c>
      <c r="HZ46" s="36">
        <f t="shared" si="164"/>
        <v>1.1666098062570744</v>
      </c>
      <c r="IA46" s="36">
        <f t="shared" si="164"/>
        <v>1.1739762902623427</v>
      </c>
      <c r="IB46" s="36">
        <f t="shared" si="164"/>
        <v>1.1814945996618462</v>
      </c>
      <c r="ID46" s="31" t="s">
        <v>46</v>
      </c>
      <c r="IE46" s="32" t="s">
        <v>29</v>
      </c>
      <c r="IF46" s="35"/>
      <c r="IG46" s="35"/>
      <c r="IH46" s="35"/>
      <c r="II46" s="35"/>
      <c r="IJ46" s="35"/>
      <c r="IK46" s="36"/>
      <c r="IL46" s="36">
        <f>IL44/IL45</f>
        <v>1.0960880324061439</v>
      </c>
      <c r="IM46" s="36">
        <f t="shared" ref="IM46:IT46" si="165">IM44/IM45</f>
        <v>1.0438698358289324</v>
      </c>
      <c r="IN46" s="36">
        <f t="shared" si="165"/>
        <v>1.1209923545353919</v>
      </c>
      <c r="IO46" s="36">
        <f t="shared" si="165"/>
        <v>1.1766045296689611</v>
      </c>
      <c r="IP46" s="36">
        <f t="shared" si="165"/>
        <v>1.1806062122889189</v>
      </c>
      <c r="IQ46" s="36">
        <f t="shared" si="165"/>
        <v>1.1890198698286192</v>
      </c>
      <c r="IR46" s="36">
        <f t="shared" si="165"/>
        <v>1.1977474889987081</v>
      </c>
      <c r="IS46" s="36">
        <f t="shared" si="165"/>
        <v>1.2066569663820859</v>
      </c>
      <c r="IT46" s="36">
        <f t="shared" si="165"/>
        <v>1.215837597673209</v>
      </c>
      <c r="IV46" s="31" t="s">
        <v>46</v>
      </c>
      <c r="IW46" s="32" t="s">
        <v>29</v>
      </c>
      <c r="IX46" s="35"/>
      <c r="IY46" s="35"/>
      <c r="IZ46" s="35"/>
      <c r="JA46" s="35"/>
      <c r="JB46" s="35"/>
      <c r="JC46" s="36"/>
      <c r="JD46" s="36">
        <f>JD44/JD45</f>
        <v>1.0960880324061439</v>
      </c>
      <c r="JE46" s="36">
        <f t="shared" ref="JE46:JL46" si="166">JE44/JE45</f>
        <v>1.0438698358289324</v>
      </c>
      <c r="JF46" s="36">
        <f t="shared" si="166"/>
        <v>1.1209923545353919</v>
      </c>
      <c r="JG46" s="36">
        <f t="shared" si="166"/>
        <v>1.1766347260748349</v>
      </c>
      <c r="JH46" s="36">
        <f t="shared" si="166"/>
        <v>1.1806244701627207</v>
      </c>
      <c r="JI46" s="36">
        <f t="shared" si="166"/>
        <v>1.1742513836363531</v>
      </c>
      <c r="JJ46" s="36">
        <f t="shared" si="166"/>
        <v>1.168804261154599</v>
      </c>
      <c r="JK46" s="36">
        <f t="shared" si="166"/>
        <v>1.1641573949051587</v>
      </c>
      <c r="JL46" s="36">
        <f t="shared" si="166"/>
        <v>1.1603059879316311</v>
      </c>
      <c r="JN46" s="31" t="s">
        <v>46</v>
      </c>
      <c r="JO46" s="32" t="s">
        <v>29</v>
      </c>
      <c r="JP46" s="35"/>
      <c r="JQ46" s="35"/>
      <c r="JR46" s="35"/>
      <c r="JS46" s="35"/>
      <c r="JT46" s="35"/>
      <c r="JU46" s="36"/>
      <c r="JV46" s="36">
        <f>JV44/JV45</f>
        <v>1.0960880324061439</v>
      </c>
      <c r="JW46" s="36">
        <f t="shared" ref="JW46:KD46" si="167">JW44/JW45</f>
        <v>1.0438698358289324</v>
      </c>
      <c r="JX46" s="36">
        <f t="shared" si="167"/>
        <v>1.1209923545353919</v>
      </c>
      <c r="JY46" s="36">
        <f t="shared" si="167"/>
        <v>1.1766347260748349</v>
      </c>
      <c r="JZ46" s="36">
        <f t="shared" si="167"/>
        <v>1.1806244701627207</v>
      </c>
      <c r="KA46" s="36">
        <f t="shared" si="167"/>
        <v>1.110113108273667</v>
      </c>
      <c r="KB46" s="36">
        <f t="shared" si="167"/>
        <v>1.1101129074166731</v>
      </c>
      <c r="KC46" s="36">
        <f t="shared" si="167"/>
        <v>1.1185075948698573</v>
      </c>
      <c r="KD46" s="36">
        <f t="shared" si="167"/>
        <v>1.1306300416668109</v>
      </c>
      <c r="KF46" s="31" t="s">
        <v>46</v>
      </c>
      <c r="KG46" s="32" t="s">
        <v>29</v>
      </c>
      <c r="KH46" s="35"/>
      <c r="KI46" s="35"/>
      <c r="KJ46" s="35"/>
      <c r="KK46" s="35"/>
      <c r="KL46" s="35"/>
      <c r="KM46" s="36"/>
      <c r="KN46" s="36">
        <f>KN44/KN45</f>
        <v>1.0960880324061439</v>
      </c>
      <c r="KO46" s="36">
        <f t="shared" ref="KO46:KV46" si="168">KO44/KO45</f>
        <v>1.0438698358289324</v>
      </c>
      <c r="KP46" s="36">
        <f t="shared" si="168"/>
        <v>1.1209923545353919</v>
      </c>
      <c r="KQ46" s="36">
        <f t="shared" si="168"/>
        <v>1.1766347260748349</v>
      </c>
      <c r="KR46" s="36">
        <f t="shared" si="168"/>
        <v>1.1806244701627207</v>
      </c>
      <c r="KS46" s="36">
        <f t="shared" si="168"/>
        <v>1.1826600725718617</v>
      </c>
      <c r="KT46" s="36">
        <f t="shared" si="168"/>
        <v>1.1852777787672266</v>
      </c>
      <c r="KU46" s="36">
        <f t="shared" si="168"/>
        <v>1.1883504188401084</v>
      </c>
      <c r="KV46" s="36">
        <f t="shared" si="168"/>
        <v>1.1917453159792419</v>
      </c>
      <c r="KX46" s="31" t="s">
        <v>46</v>
      </c>
      <c r="KY46" s="32" t="s">
        <v>29</v>
      </c>
      <c r="KZ46" s="35"/>
      <c r="LA46" s="35"/>
      <c r="LB46" s="35"/>
      <c r="LC46" s="35"/>
      <c r="LD46" s="35"/>
      <c r="LE46" s="36"/>
      <c r="LF46" s="36">
        <f>LF44/LF45</f>
        <v>1.0960880324061439</v>
      </c>
      <c r="LG46" s="36">
        <f t="shared" ref="LG46:LN46" si="169">LG44/LG45</f>
        <v>1.0438698358289324</v>
      </c>
      <c r="LH46" s="36">
        <f t="shared" si="169"/>
        <v>1.1209923545353919</v>
      </c>
      <c r="LI46" s="36">
        <f t="shared" si="169"/>
        <v>1.1766347260748349</v>
      </c>
      <c r="LJ46" s="36">
        <f t="shared" si="169"/>
        <v>1.1806244701627207</v>
      </c>
      <c r="LK46" s="36">
        <f t="shared" si="169"/>
        <v>1.1890032101407522</v>
      </c>
      <c r="LL46" s="36">
        <f t="shared" si="169"/>
        <v>1.1984638466351401</v>
      </c>
      <c r="LM46" s="36">
        <f t="shared" si="169"/>
        <v>1.2067245618155118</v>
      </c>
      <c r="LN46" s="36">
        <f t="shared" si="169"/>
        <v>1.2158372471834489</v>
      </c>
      <c r="LP46" s="31" t="s">
        <v>46</v>
      </c>
      <c r="LQ46" s="32" t="s">
        <v>29</v>
      </c>
      <c r="LR46" s="35"/>
      <c r="LS46" s="35"/>
      <c r="LT46" s="35"/>
      <c r="LU46" s="35"/>
      <c r="LV46" s="35"/>
      <c r="LW46" s="36"/>
      <c r="LX46" s="36">
        <f>LX44/LX45</f>
        <v>1.0960880324061439</v>
      </c>
      <c r="LY46" s="36">
        <f t="shared" ref="LY46:MF46" si="170">LY44/LY45</f>
        <v>1.0438698358289324</v>
      </c>
      <c r="LZ46" s="36">
        <f t="shared" si="170"/>
        <v>1.1209923545353919</v>
      </c>
      <c r="MA46" s="36">
        <f t="shared" si="170"/>
        <v>1.1827076106168728</v>
      </c>
      <c r="MB46" s="36">
        <f t="shared" si="170"/>
        <v>1.1922486322911012</v>
      </c>
      <c r="MC46" s="36">
        <f t="shared" si="170"/>
        <v>1.1901810613308363</v>
      </c>
      <c r="MD46" s="36">
        <f t="shared" si="170"/>
        <v>1.1949926666732289</v>
      </c>
      <c r="ME46" s="36">
        <f t="shared" si="170"/>
        <v>1.2005458036682952</v>
      </c>
      <c r="MF46" s="36">
        <f t="shared" si="170"/>
        <v>1.2026927620673029</v>
      </c>
      <c r="MH46" s="31" t="s">
        <v>46</v>
      </c>
      <c r="MI46" s="32" t="s">
        <v>29</v>
      </c>
      <c r="MJ46" s="35"/>
      <c r="MK46" s="35"/>
      <c r="ML46" s="35"/>
      <c r="MM46" s="35"/>
      <c r="MN46" s="35"/>
      <c r="MO46" s="36"/>
      <c r="MP46" s="36">
        <f>MP44/MP45</f>
        <v>1.0960880324061439</v>
      </c>
      <c r="MQ46" s="36">
        <f t="shared" ref="MQ46:MX46" si="171">MQ44/MQ45</f>
        <v>1.0438698358289324</v>
      </c>
      <c r="MR46" s="36">
        <f t="shared" si="171"/>
        <v>1.1209923545353919</v>
      </c>
      <c r="MS46" s="36">
        <f t="shared" si="171"/>
        <v>1.1766347260748349</v>
      </c>
      <c r="MT46" s="36">
        <f t="shared" si="171"/>
        <v>1.1770803989577099</v>
      </c>
      <c r="MU46" s="36">
        <f t="shared" si="171"/>
        <v>1.1877763718103651</v>
      </c>
      <c r="MV46" s="36">
        <f t="shared" si="171"/>
        <v>1.1961556206219639</v>
      </c>
      <c r="MW46" s="36">
        <f t="shared" si="171"/>
        <v>1.2039165573870096</v>
      </c>
      <c r="MX46" s="36">
        <f t="shared" si="171"/>
        <v>1.2108862672675362</v>
      </c>
      <c r="MZ46" s="31" t="s">
        <v>46</v>
      </c>
      <c r="NA46" s="32" t="s">
        <v>29</v>
      </c>
      <c r="NB46" s="35"/>
      <c r="NC46" s="35"/>
      <c r="ND46" s="35"/>
      <c r="NE46" s="35"/>
      <c r="NF46" s="35"/>
      <c r="NG46" s="36"/>
      <c r="NH46" s="36">
        <f>NH44/NH45</f>
        <v>1.0960880324061439</v>
      </c>
      <c r="NI46" s="36">
        <f t="shared" ref="NI46:NP46" si="172">NI44/NI45</f>
        <v>1.0438698358289324</v>
      </c>
      <c r="NJ46" s="36">
        <f t="shared" si="172"/>
        <v>1.1209923545353919</v>
      </c>
      <c r="NK46" s="36">
        <f t="shared" si="172"/>
        <v>1.1766347260748349</v>
      </c>
      <c r="NL46" s="36">
        <f t="shared" si="172"/>
        <v>1.1760831216890233</v>
      </c>
      <c r="NM46" s="36">
        <f t="shared" si="172"/>
        <v>1.1903648748528477</v>
      </c>
      <c r="NN46" s="36">
        <f t="shared" si="172"/>
        <v>1.2047684760427477</v>
      </c>
      <c r="NO46" s="36">
        <f t="shared" si="172"/>
        <v>1.2205573825994831</v>
      </c>
      <c r="NP46" s="36">
        <f t="shared" si="172"/>
        <v>1.2376663290829013</v>
      </c>
      <c r="NR46" s="31" t="s">
        <v>46</v>
      </c>
      <c r="NS46" s="32" t="s">
        <v>29</v>
      </c>
      <c r="NT46" s="35"/>
      <c r="NU46" s="35"/>
      <c r="NV46" s="35"/>
      <c r="NW46" s="35"/>
      <c r="NX46" s="35"/>
      <c r="NY46" s="36"/>
      <c r="NZ46" s="36">
        <f>NZ44/NZ45</f>
        <v>1.0960880324061439</v>
      </c>
      <c r="OA46" s="36">
        <f t="shared" ref="OA46:OH46" si="173">OA44/OA45</f>
        <v>1.0438698358289324</v>
      </c>
      <c r="OB46" s="36">
        <f t="shared" si="173"/>
        <v>1.1209923545353919</v>
      </c>
      <c r="OC46" s="36">
        <f t="shared" si="173"/>
        <v>1.1766347260748349</v>
      </c>
      <c r="OD46" s="36">
        <f t="shared" si="173"/>
        <v>1.1760831216890233</v>
      </c>
      <c r="OE46" s="36">
        <f t="shared" si="173"/>
        <v>1.1905005813308431</v>
      </c>
      <c r="OF46" s="36">
        <f t="shared" si="173"/>
        <v>1.2069208658427464</v>
      </c>
      <c r="OG46" s="36">
        <f t="shared" si="173"/>
        <v>1.2251169004676019</v>
      </c>
      <c r="OH46" s="36">
        <f t="shared" si="173"/>
        <v>1.2439678284182305</v>
      </c>
      <c r="OJ46" s="31" t="s">
        <v>46</v>
      </c>
      <c r="OK46" s="32" t="s">
        <v>29</v>
      </c>
      <c r="OL46" s="35"/>
      <c r="OM46" s="35"/>
      <c r="ON46" s="35"/>
      <c r="OO46" s="35"/>
      <c r="OP46" s="35"/>
      <c r="OQ46" s="36"/>
      <c r="OR46" s="36">
        <f>OR44/OR45</f>
        <v>1.0960880324061439</v>
      </c>
      <c r="OS46" s="36">
        <f t="shared" ref="OS46:OZ46" si="174">OS44/OS45</f>
        <v>1.0438698358289324</v>
      </c>
      <c r="OT46" s="36">
        <f t="shared" si="174"/>
        <v>1.1209923545353919</v>
      </c>
      <c r="OU46" s="36">
        <f t="shared" si="174"/>
        <v>1.1766347260748349</v>
      </c>
      <c r="OV46" s="36">
        <f t="shared" si="174"/>
        <v>1.1760831216890233</v>
      </c>
      <c r="OW46" s="36">
        <f t="shared" si="174"/>
        <v>1.1904367626834422</v>
      </c>
      <c r="OX46" s="36">
        <f t="shared" si="174"/>
        <v>1.2065351667056501</v>
      </c>
      <c r="OY46" s="36">
        <f t="shared" si="174"/>
        <v>1.2236991332757599</v>
      </c>
      <c r="OZ46" s="36">
        <f t="shared" si="174"/>
        <v>1.2409541490696796</v>
      </c>
      <c r="PB46" s="31" t="s">
        <v>46</v>
      </c>
      <c r="PC46" s="32" t="s">
        <v>29</v>
      </c>
      <c r="PD46" s="35"/>
      <c r="PE46" s="35"/>
      <c r="PF46" s="35"/>
      <c r="PG46" s="35"/>
      <c r="PH46" s="35"/>
      <c r="PI46" s="36"/>
      <c r="PJ46" s="36">
        <f>PJ44/PJ45</f>
        <v>1.0960880324061439</v>
      </c>
      <c r="PK46" s="36">
        <f t="shared" ref="PK46:PR46" si="175">PK44/PK45</f>
        <v>1.0438698358289324</v>
      </c>
      <c r="PL46" s="36">
        <f t="shared" si="175"/>
        <v>1.1209923545353919</v>
      </c>
      <c r="PM46" s="36">
        <f t="shared" si="175"/>
        <v>1.1766347260748349</v>
      </c>
      <c r="PN46" s="36">
        <f t="shared" si="175"/>
        <v>1.1760831216890233</v>
      </c>
      <c r="PO46" s="36">
        <f t="shared" si="175"/>
        <v>1.1904366629500815</v>
      </c>
      <c r="PP46" s="36">
        <f t="shared" si="175"/>
        <v>1.2039894264547319</v>
      </c>
      <c r="PQ46" s="36">
        <f t="shared" si="175"/>
        <v>1.2187969935415393</v>
      </c>
      <c r="PR46" s="36">
        <f t="shared" si="175"/>
        <v>1.2371214562034629</v>
      </c>
      <c r="PT46" s="146" t="s">
        <v>46</v>
      </c>
      <c r="PU46" s="147" t="s">
        <v>29</v>
      </c>
      <c r="PV46" s="150"/>
      <c r="PW46" s="150"/>
      <c r="PX46" s="150"/>
      <c r="PY46" s="150"/>
      <c r="PZ46" s="150"/>
      <c r="QA46" s="151"/>
      <c r="QB46" s="151">
        <f>QB44/QB45</f>
        <v>1.0960880324061439</v>
      </c>
      <c r="QC46" s="151">
        <f t="shared" ref="QC46:QJ46" si="176">QC44/QC45</f>
        <v>1.0438698358289324</v>
      </c>
      <c r="QD46" s="151">
        <f t="shared" si="176"/>
        <v>1.1209045056364908</v>
      </c>
      <c r="QE46" s="151">
        <f t="shared" si="176"/>
        <v>1.2150563508579466</v>
      </c>
      <c r="QF46" s="151">
        <f>QF44/QF45</f>
        <v>1.2291780529485861</v>
      </c>
      <c r="QG46" s="151">
        <f t="shared" si="176"/>
        <v>1.2316051405316186</v>
      </c>
      <c r="QH46" s="151">
        <f t="shared" si="176"/>
        <v>1.2323067303700501</v>
      </c>
      <c r="QI46" s="151">
        <f t="shared" si="176"/>
        <v>1.231227536465954</v>
      </c>
      <c r="QJ46" s="151">
        <f t="shared" si="176"/>
        <v>1.2329312094393119</v>
      </c>
      <c r="QL46" s="31" t="s">
        <v>46</v>
      </c>
      <c r="QM46" s="32" t="s">
        <v>29</v>
      </c>
      <c r="QN46" s="35"/>
      <c r="QO46" s="35"/>
      <c r="QP46" s="35"/>
      <c r="QQ46" s="35"/>
      <c r="QR46" s="35"/>
      <c r="QS46" s="36"/>
      <c r="QT46" s="36">
        <f>QT44/QT45</f>
        <v>1.0960880324061439</v>
      </c>
      <c r="QU46" s="36">
        <f t="shared" ref="QU46:RB46" si="177">QU44/QU45</f>
        <v>1.0438242180108832</v>
      </c>
      <c r="QV46" s="36">
        <f t="shared" si="177"/>
        <v>1.1208557771427272</v>
      </c>
      <c r="QW46" s="36">
        <f t="shared" si="177"/>
        <v>1.2129536490265538</v>
      </c>
      <c r="QX46" s="36">
        <f t="shared" si="177"/>
        <v>1.2159641070645508</v>
      </c>
      <c r="QY46" s="36">
        <f t="shared" si="177"/>
        <v>1.2211690571748486</v>
      </c>
      <c r="QZ46" s="36">
        <f t="shared" si="177"/>
        <v>1.2234873248807412</v>
      </c>
      <c r="RA46" s="36">
        <f t="shared" si="177"/>
        <v>1.2268482151901396</v>
      </c>
      <c r="RB46" s="36">
        <f t="shared" si="177"/>
        <v>1.2320660067506906</v>
      </c>
      <c r="RD46" s="31" t="s">
        <v>46</v>
      </c>
      <c r="RE46" s="32" t="s">
        <v>29</v>
      </c>
      <c r="RF46" s="35"/>
      <c r="RG46" s="35"/>
      <c r="RH46" s="35"/>
      <c r="RI46" s="35"/>
      <c r="RJ46" s="35"/>
      <c r="RK46" s="36"/>
      <c r="RL46" s="36">
        <f>RL44/RL45</f>
        <v>1.0960880324061439</v>
      </c>
      <c r="RM46" s="36">
        <f t="shared" ref="RM46:RT46" si="178">RM44/RM45</f>
        <v>1.0438698358289324</v>
      </c>
      <c r="RN46" s="36">
        <f t="shared" si="178"/>
        <v>1.1209923545353919</v>
      </c>
      <c r="RO46" s="36">
        <f t="shared" si="178"/>
        <v>1.1766347260748349</v>
      </c>
      <c r="RP46" s="36">
        <f t="shared" si="178"/>
        <v>1.1793943378358778</v>
      </c>
      <c r="RQ46" s="36">
        <f t="shared" si="178"/>
        <v>1.1820906462686833</v>
      </c>
      <c r="RR46" s="36">
        <f t="shared" si="178"/>
        <v>1.1829837825382197</v>
      </c>
      <c r="RS46" s="36">
        <f t="shared" si="178"/>
        <v>1.1867851859361387</v>
      </c>
      <c r="RT46" s="36">
        <f t="shared" si="178"/>
        <v>1.1928375168486387</v>
      </c>
      <c r="RV46" s="31" t="s">
        <v>46</v>
      </c>
      <c r="RW46" s="32" t="s">
        <v>29</v>
      </c>
      <c r="RX46" s="35"/>
      <c r="RY46" s="35"/>
      <c r="RZ46" s="35"/>
      <c r="SA46" s="35"/>
      <c r="SB46" s="35"/>
      <c r="SC46" s="36"/>
      <c r="SD46" s="36">
        <f>SD44/SD45</f>
        <v>1.0960880324061439</v>
      </c>
      <c r="SE46" s="36">
        <f t="shared" ref="SE46:SL46" si="179">SE44/SE45</f>
        <v>1.0438698358289324</v>
      </c>
      <c r="SF46" s="36">
        <f t="shared" si="179"/>
        <v>1.1209923545353919</v>
      </c>
      <c r="SG46" s="36">
        <f t="shared" si="179"/>
        <v>1.1766347260748349</v>
      </c>
      <c r="SH46" s="36">
        <f t="shared" si="179"/>
        <v>1.1793943378358778</v>
      </c>
      <c r="SI46" s="36">
        <f t="shared" si="179"/>
        <v>1.1864684978346067</v>
      </c>
      <c r="SJ46" s="36">
        <f t="shared" si="179"/>
        <v>1.192079287575883</v>
      </c>
      <c r="SK46" s="36">
        <f t="shared" si="179"/>
        <v>1.2010922621729596</v>
      </c>
      <c r="SL46" s="36">
        <f t="shared" si="179"/>
        <v>1.212548279832881</v>
      </c>
      <c r="SN46" s="31" t="s">
        <v>46</v>
      </c>
      <c r="SO46" s="32" t="s">
        <v>29</v>
      </c>
      <c r="SP46" s="35"/>
      <c r="SQ46" s="35"/>
      <c r="SR46" s="35"/>
      <c r="SS46" s="35"/>
      <c r="ST46" s="35"/>
      <c r="SU46" s="36"/>
      <c r="SV46" s="36">
        <f>SV44/SV45</f>
        <v>1.0960880324061439</v>
      </c>
      <c r="SW46" s="36">
        <f t="shared" ref="SW46:TD46" si="180">SW44/SW45</f>
        <v>1.0438242180108832</v>
      </c>
      <c r="SX46" s="36">
        <f t="shared" si="180"/>
        <v>1.1208557771427272</v>
      </c>
      <c r="SY46" s="36">
        <f t="shared" si="180"/>
        <v>1.2129536490265538</v>
      </c>
      <c r="SZ46" s="36">
        <f t="shared" si="180"/>
        <v>1.2241144939709419</v>
      </c>
      <c r="TA46" s="36">
        <f t="shared" si="180"/>
        <v>1.2314491810274741</v>
      </c>
      <c r="TB46" s="36">
        <f t="shared" si="180"/>
        <v>1.2339117186900872</v>
      </c>
      <c r="TC46" s="36">
        <f t="shared" si="180"/>
        <v>1.2380210248217836</v>
      </c>
      <c r="TD46" s="36">
        <f t="shared" si="180"/>
        <v>1.2434435661618264</v>
      </c>
      <c r="TF46" s="31" t="s">
        <v>46</v>
      </c>
      <c r="TG46" s="32" t="s">
        <v>29</v>
      </c>
      <c r="TH46" s="35"/>
      <c r="TI46" s="35"/>
      <c r="TJ46" s="35"/>
      <c r="TK46" s="35"/>
      <c r="TL46" s="35"/>
      <c r="TM46" s="36"/>
      <c r="TN46" s="36">
        <f>TN44/TN45</f>
        <v>1.0960880324061439</v>
      </c>
      <c r="TO46" s="36">
        <f t="shared" ref="TO46:TV46" si="181">TO44/TO45</f>
        <v>1.0438242180108832</v>
      </c>
      <c r="TP46" s="36">
        <f t="shared" si="181"/>
        <v>1.1208557771427272</v>
      </c>
      <c r="TQ46" s="36">
        <f t="shared" si="181"/>
        <v>1.2129536490265538</v>
      </c>
      <c r="TR46" s="36">
        <f t="shared" si="181"/>
        <v>1.2155066937981138</v>
      </c>
      <c r="TS46" s="36">
        <f t="shared" si="181"/>
        <v>1.2099987864417538</v>
      </c>
      <c r="TT46" s="36">
        <f t="shared" si="181"/>
        <v>1.2094203793161584</v>
      </c>
      <c r="TU46" s="36">
        <f t="shared" si="181"/>
        <v>1.2094977710193962</v>
      </c>
      <c r="TV46" s="36">
        <f t="shared" si="181"/>
        <v>1.2091631909530298</v>
      </c>
      <c r="TX46" s="31" t="s">
        <v>46</v>
      </c>
      <c r="TY46" s="32" t="s">
        <v>29</v>
      </c>
      <c r="TZ46" s="35"/>
      <c r="UA46" s="35"/>
      <c r="UB46" s="35"/>
      <c r="UC46" s="35"/>
      <c r="UD46" s="35"/>
      <c r="UE46" s="36"/>
      <c r="UF46" s="36">
        <f>UF44/UF45</f>
        <v>1.0960880324061439</v>
      </c>
      <c r="UG46" s="36">
        <f t="shared" ref="UG46:UO46" si="182">UG44/UG45</f>
        <v>1.0438242180108832</v>
      </c>
      <c r="UH46" s="36">
        <f t="shared" si="182"/>
        <v>1.1208557771427272</v>
      </c>
      <c r="UI46" s="36">
        <f t="shared" si="182"/>
        <v>1.2129536490265538</v>
      </c>
      <c r="UJ46" s="36">
        <f t="shared" si="182"/>
        <v>1.2475144575514923</v>
      </c>
      <c r="UK46" s="36">
        <f t="shared" si="182"/>
        <v>1.2412797981284078</v>
      </c>
      <c r="UL46" s="36">
        <f t="shared" si="182"/>
        <v>1.2367131884893343</v>
      </c>
      <c r="UM46" s="36">
        <f t="shared" si="182"/>
        <v>1.2367977129998542</v>
      </c>
      <c r="UN46" s="36">
        <f t="shared" si="182"/>
        <v>1.2366118329237892</v>
      </c>
      <c r="UO46" s="36">
        <f t="shared" si="182"/>
        <v>1.2360424590463079</v>
      </c>
      <c r="UQ46" s="31" t="s">
        <v>46</v>
      </c>
      <c r="UR46" s="32" t="s">
        <v>29</v>
      </c>
      <c r="US46" s="35"/>
      <c r="UT46" s="35"/>
      <c r="UU46" s="35"/>
      <c r="UV46" s="35"/>
      <c r="UW46" s="35"/>
      <c r="UX46" s="36"/>
      <c r="UY46" s="36">
        <f>UY44/UY45</f>
        <v>1.0960880324061439</v>
      </c>
      <c r="UZ46" s="36">
        <f t="shared" ref="UZ46:VG46" si="183">UZ44/UZ45</f>
        <v>1.0438242180108832</v>
      </c>
      <c r="VA46" s="36">
        <f t="shared" si="183"/>
        <v>1.1208557771427272</v>
      </c>
      <c r="VB46" s="36">
        <f t="shared" si="183"/>
        <v>1.2129536490265538</v>
      </c>
      <c r="VC46" s="36">
        <f t="shared" si="183"/>
        <v>1.2475144575514923</v>
      </c>
      <c r="VD46" s="36">
        <f t="shared" si="183"/>
        <v>1.2412797981284078</v>
      </c>
      <c r="VE46" s="36">
        <f t="shared" si="183"/>
        <v>1.2368290053650435</v>
      </c>
      <c r="VF46" s="36">
        <f t="shared" si="183"/>
        <v>1.2370298442470107</v>
      </c>
      <c r="VG46" s="36">
        <f t="shared" si="183"/>
        <v>1.2369602946289684</v>
      </c>
      <c r="VH46" s="36">
        <f t="shared" ref="VH46" si="184">VH44/VH45</f>
        <v>1.2363901543190812</v>
      </c>
      <c r="VJ46" s="199" t="s">
        <v>46</v>
      </c>
      <c r="VK46" s="200" t="s">
        <v>29</v>
      </c>
      <c r="VL46" s="35"/>
      <c r="VM46" s="35"/>
      <c r="VN46" s="35"/>
      <c r="VO46" s="35"/>
      <c r="VP46" s="35"/>
      <c r="VQ46" s="36"/>
      <c r="VR46" s="36">
        <f>VR44/VR45</f>
        <v>1.0960880324061439</v>
      </c>
      <c r="VS46" s="36">
        <f t="shared" ref="VS46:WA46" si="185">VS44/VS45</f>
        <v>1.0438242180108832</v>
      </c>
      <c r="VT46" s="36">
        <f t="shared" si="185"/>
        <v>1.1208557771427272</v>
      </c>
      <c r="VU46" s="36">
        <f t="shared" si="185"/>
        <v>1.2129536490265538</v>
      </c>
      <c r="VV46" s="36">
        <f t="shared" si="185"/>
        <v>1.224599765157373</v>
      </c>
      <c r="VW46" s="36">
        <f t="shared" si="185"/>
        <v>1.2371012645083099</v>
      </c>
      <c r="VX46" s="36">
        <f t="shared" si="185"/>
        <v>1.2142254418020373</v>
      </c>
      <c r="VY46" s="36">
        <f t="shared" si="185"/>
        <v>1.213647937796599</v>
      </c>
      <c r="VZ46" s="36">
        <f t="shared" si="185"/>
        <v>1.2151199866797859</v>
      </c>
      <c r="WA46" s="36">
        <f t="shared" si="185"/>
        <v>1.2170592486901033</v>
      </c>
      <c r="WC46" s="199" t="s">
        <v>46</v>
      </c>
      <c r="WD46" s="200" t="s">
        <v>29</v>
      </c>
      <c r="WE46" s="35"/>
      <c r="WF46" s="35"/>
      <c r="WG46" s="35"/>
      <c r="WH46" s="35"/>
      <c r="WI46" s="35"/>
      <c r="WJ46" s="36"/>
      <c r="WK46" s="36">
        <f>WK44/WK45</f>
        <v>1.0960880324061439</v>
      </c>
      <c r="WL46" s="36">
        <f t="shared" ref="WL46:WT46" si="186">WL44/WL45</f>
        <v>1.0438242180108832</v>
      </c>
      <c r="WM46" s="36">
        <f t="shared" si="186"/>
        <v>1.1208557771427272</v>
      </c>
      <c r="WN46" s="36">
        <f t="shared" si="186"/>
        <v>1.2129530699216995</v>
      </c>
      <c r="WO46" s="36">
        <f t="shared" si="186"/>
        <v>1.2173899414084763</v>
      </c>
      <c r="WP46" s="36">
        <f t="shared" si="186"/>
        <v>1.2256829989381</v>
      </c>
      <c r="WQ46" s="36">
        <f t="shared" si="186"/>
        <v>1.2097827754400492</v>
      </c>
      <c r="WR46" s="36">
        <f t="shared" si="186"/>
        <v>1.2093268949916414</v>
      </c>
      <c r="WS46" s="36">
        <f t="shared" si="186"/>
        <v>1.2111511436741835</v>
      </c>
      <c r="WT46" s="36">
        <f t="shared" si="186"/>
        <v>1.2133253983842667</v>
      </c>
      <c r="WU46" s="89"/>
      <c r="XB46" s="199" t="s">
        <v>46</v>
      </c>
      <c r="XC46" s="200" t="s">
        <v>29</v>
      </c>
      <c r="XD46" s="35"/>
      <c r="XE46" s="35"/>
      <c r="XF46" s="35"/>
      <c r="XG46" s="35"/>
      <c r="XH46" s="35"/>
      <c r="XI46" s="36"/>
      <c r="XJ46" s="36">
        <f>XJ44/XJ45</f>
        <v>1.0960880324061439</v>
      </c>
      <c r="XK46" s="36">
        <f t="shared" ref="XK46:XS46" si="187">XK44/XK45</f>
        <v>1.0438242180108832</v>
      </c>
      <c r="XL46" s="36">
        <f t="shared" si="187"/>
        <v>1.1208557771427272</v>
      </c>
      <c r="XM46" s="36">
        <f t="shared" si="187"/>
        <v>1.2129530699216995</v>
      </c>
      <c r="XN46" s="36">
        <f t="shared" si="187"/>
        <v>1.2173899414084763</v>
      </c>
      <c r="XO46" s="36">
        <f t="shared" si="187"/>
        <v>1.2256829989381</v>
      </c>
      <c r="XP46" s="36">
        <f t="shared" si="187"/>
        <v>1.2097827754400492</v>
      </c>
      <c r="XQ46" s="36">
        <f t="shared" si="187"/>
        <v>1.2093268949916414</v>
      </c>
      <c r="XR46" s="36">
        <f t="shared" si="187"/>
        <v>1.2111511436741835</v>
      </c>
      <c r="XS46" s="36">
        <f t="shared" si="187"/>
        <v>1.2133253983842667</v>
      </c>
      <c r="XU46" s="199" t="s">
        <v>46</v>
      </c>
      <c r="XV46" s="200" t="s">
        <v>29</v>
      </c>
      <c r="XW46" s="35"/>
      <c r="XX46" s="35"/>
      <c r="XY46" s="35"/>
      <c r="XZ46" s="35"/>
      <c r="YA46" s="35"/>
      <c r="YB46" s="36"/>
      <c r="YC46" s="36">
        <f>YC44/YC45</f>
        <v>1.0960880324061439</v>
      </c>
      <c r="YD46" s="36">
        <f t="shared" ref="YD46:YL46" si="188">YD44/YD45</f>
        <v>1.0438242180108832</v>
      </c>
      <c r="YE46" s="36">
        <f t="shared" si="188"/>
        <v>1.1208557771427272</v>
      </c>
      <c r="YF46" s="36">
        <f t="shared" si="188"/>
        <v>1.2129530699216995</v>
      </c>
      <c r="YG46" s="36">
        <f t="shared" si="188"/>
        <v>1.2173899414084763</v>
      </c>
      <c r="YH46" s="36">
        <f t="shared" si="188"/>
        <v>1.2256829989381</v>
      </c>
      <c r="YI46" s="36">
        <f t="shared" si="188"/>
        <v>1.2097827754400492</v>
      </c>
      <c r="YJ46" s="36">
        <f t="shared" si="188"/>
        <v>1.2093268949916414</v>
      </c>
      <c r="YK46" s="36">
        <f t="shared" si="188"/>
        <v>1.2111511436741835</v>
      </c>
      <c r="YL46" s="36">
        <f t="shared" si="188"/>
        <v>1.2133253983842667</v>
      </c>
      <c r="YN46" s="199" t="s">
        <v>46</v>
      </c>
      <c r="YO46" s="200" t="s">
        <v>29</v>
      </c>
      <c r="YP46" s="35"/>
      <c r="YQ46" s="35"/>
      <c r="YR46" s="35"/>
      <c r="YS46" s="35"/>
      <c r="YT46" s="35"/>
      <c r="YU46" s="36"/>
      <c r="YV46" s="36">
        <f>YV44/YV45</f>
        <v>1.0960880324061439</v>
      </c>
      <c r="YW46" s="36">
        <f t="shared" ref="YW46:ZE46" si="189">YW44/YW45</f>
        <v>1.0438242180108832</v>
      </c>
      <c r="YX46" s="36">
        <f t="shared" si="189"/>
        <v>1.1208557771427272</v>
      </c>
      <c r="YY46" s="36">
        <f t="shared" si="189"/>
        <v>1.2129530699216995</v>
      </c>
      <c r="YZ46" s="36">
        <f t="shared" si="189"/>
        <v>1.2152374765581844</v>
      </c>
      <c r="ZA46" s="36">
        <f t="shared" si="189"/>
        <v>1.2210440641581037</v>
      </c>
      <c r="ZB46" s="36">
        <f t="shared" si="189"/>
        <v>1.2023505444914542</v>
      </c>
      <c r="ZC46" s="36">
        <f t="shared" si="189"/>
        <v>1.2018973353406299</v>
      </c>
      <c r="ZD46" s="36">
        <f t="shared" si="189"/>
        <v>1.203710548545925</v>
      </c>
      <c r="ZE46" s="36">
        <f t="shared" si="189"/>
        <v>1.2058715691987505</v>
      </c>
      <c r="ZK46" s="199" t="s">
        <v>46</v>
      </c>
      <c r="ZL46" s="200" t="s">
        <v>29</v>
      </c>
      <c r="ZM46" s="35"/>
      <c r="ZN46" s="35"/>
      <c r="ZO46" s="35"/>
      <c r="ZP46" s="35"/>
      <c r="ZQ46" s="35"/>
      <c r="ZR46" s="36"/>
      <c r="ZS46" s="36">
        <f>ZS44/ZS45</f>
        <v>1.0960880324061439</v>
      </c>
      <c r="ZT46" s="36">
        <f t="shared" ref="ZT46:AAB46" si="190">ZT44/ZT45</f>
        <v>1.0438242180108832</v>
      </c>
      <c r="ZU46" s="36">
        <f t="shared" si="190"/>
        <v>1.1208557771427272</v>
      </c>
      <c r="ZV46" s="36">
        <f t="shared" si="190"/>
        <v>1.2129530699216995</v>
      </c>
      <c r="ZW46" s="36">
        <f t="shared" si="190"/>
        <v>1.2152374765581844</v>
      </c>
      <c r="ZX46" s="36">
        <f t="shared" si="190"/>
        <v>1.2210440641581037</v>
      </c>
      <c r="ZY46" s="36">
        <f t="shared" si="190"/>
        <v>1.2023505444914542</v>
      </c>
      <c r="ZZ46" s="36">
        <f t="shared" si="190"/>
        <v>1.2018973353406299</v>
      </c>
      <c r="AAA46" s="36">
        <f t="shared" si="190"/>
        <v>1.203710548545925</v>
      </c>
      <c r="AAB46" s="36">
        <f t="shared" si="190"/>
        <v>1.2058715691987505</v>
      </c>
      <c r="AAJ46" s="199" t="s">
        <v>46</v>
      </c>
      <c r="AAK46" s="200" t="s">
        <v>29</v>
      </c>
      <c r="AAL46" s="35"/>
      <c r="AAM46" s="35"/>
      <c r="AAN46" s="35"/>
      <c r="AAO46" s="35"/>
      <c r="AAP46" s="35"/>
      <c r="AAQ46" s="36"/>
      <c r="AAR46" s="36">
        <f>AAR44/AAR45</f>
        <v>1.0960880324061439</v>
      </c>
      <c r="AAS46" s="36">
        <f t="shared" ref="AAS46:ABA46" si="191">AAS44/AAS45</f>
        <v>1.0438242180108832</v>
      </c>
      <c r="AAT46" s="36">
        <f t="shared" si="191"/>
        <v>1.1208557771427272</v>
      </c>
      <c r="AAU46" s="36">
        <f t="shared" si="191"/>
        <v>1.2129530699216995</v>
      </c>
      <c r="AAV46" s="36">
        <f t="shared" si="191"/>
        <v>1.2152374765581844</v>
      </c>
      <c r="AAW46" s="36">
        <f t="shared" si="191"/>
        <v>1.2210440641581037</v>
      </c>
      <c r="AAX46" s="36">
        <f t="shared" si="191"/>
        <v>1.2023505444914542</v>
      </c>
      <c r="AAY46" s="36">
        <f t="shared" si="191"/>
        <v>1.2018973353406299</v>
      </c>
      <c r="AAZ46" s="36">
        <f t="shared" si="191"/>
        <v>1.203710548545925</v>
      </c>
      <c r="ABA46" s="36">
        <f t="shared" si="191"/>
        <v>1.2058715691987505</v>
      </c>
      <c r="ABN46" s="199" t="s">
        <v>46</v>
      </c>
      <c r="ABO46" s="200" t="s">
        <v>29</v>
      </c>
      <c r="ABP46" s="35"/>
      <c r="ABQ46" s="35"/>
      <c r="ABR46" s="35"/>
      <c r="ABS46" s="35"/>
      <c r="ABT46" s="35"/>
      <c r="ABU46" s="36"/>
      <c r="ABV46" s="36">
        <f>ABV44/ABV45</f>
        <v>1.0960880324061439</v>
      </c>
      <c r="ABW46" s="36">
        <f t="shared" ref="ABW46:ACE46" si="192">ABW44/ABW45</f>
        <v>1.0438242180108832</v>
      </c>
      <c r="ABX46" s="36">
        <f t="shared" si="192"/>
        <v>1.1208557771427272</v>
      </c>
      <c r="ABY46" s="36">
        <f t="shared" si="192"/>
        <v>1.2129530699216995</v>
      </c>
      <c r="ABZ46" s="36">
        <f t="shared" si="192"/>
        <v>1.2152374765581844</v>
      </c>
      <c r="ACA46" s="36">
        <f t="shared" si="192"/>
        <v>1.2210440641581037</v>
      </c>
      <c r="ACB46" s="36">
        <f t="shared" si="192"/>
        <v>1.2025704614559882</v>
      </c>
      <c r="ACC46" s="36">
        <f t="shared" si="192"/>
        <v>1.202344626867804</v>
      </c>
      <c r="ACD46" s="36">
        <f t="shared" si="192"/>
        <v>1.2042719549217029</v>
      </c>
      <c r="ACE46" s="36">
        <f t="shared" si="192"/>
        <v>1.2065474758408798</v>
      </c>
      <c r="ACG46" s="199" t="s">
        <v>46</v>
      </c>
      <c r="ACH46" s="200" t="s">
        <v>29</v>
      </c>
      <c r="ACI46" s="35"/>
      <c r="ACJ46" s="35"/>
      <c r="ACK46" s="35"/>
      <c r="ACL46" s="35"/>
      <c r="ACM46" s="35"/>
      <c r="ACN46" s="36"/>
      <c r="ACO46" s="36">
        <f>ACO44/ACO45</f>
        <v>1.0960880324061439</v>
      </c>
      <c r="ACP46" s="36">
        <f t="shared" ref="ACP46:ACX46" si="193">ACP44/ACP45</f>
        <v>1.0438242180108832</v>
      </c>
      <c r="ACQ46" s="36">
        <f t="shared" si="193"/>
        <v>1.1208557771427272</v>
      </c>
      <c r="ACR46" s="36">
        <f t="shared" si="193"/>
        <v>1.2129530699216995</v>
      </c>
      <c r="ACS46" s="36">
        <f t="shared" si="193"/>
        <v>1.2152374765581844</v>
      </c>
      <c r="ACT46" s="36">
        <f t="shared" si="193"/>
        <v>1.2210440641581037</v>
      </c>
      <c r="ACU46" s="36">
        <f t="shared" si="193"/>
        <v>1.2023505444914542</v>
      </c>
      <c r="ACV46" s="36">
        <f t="shared" si="193"/>
        <v>1.2018973353406299</v>
      </c>
      <c r="ACW46" s="36">
        <f t="shared" si="193"/>
        <v>1.203710548545925</v>
      </c>
      <c r="ACX46" s="36">
        <f t="shared" si="193"/>
        <v>1.2058715691987505</v>
      </c>
    </row>
    <row r="47" spans="1:778" x14ac:dyDescent="0.3">
      <c r="Q47" s="12" t="s">
        <v>8</v>
      </c>
      <c r="R47" s="13" t="s">
        <v>5</v>
      </c>
      <c r="S47" s="14">
        <v>16.171146097593464</v>
      </c>
      <c r="T47" s="14">
        <v>-10.611393912062821</v>
      </c>
      <c r="U47" s="14">
        <v>-8.9013789774219436</v>
      </c>
      <c r="V47" s="14">
        <v>-4.3359714913194347</v>
      </c>
      <c r="W47" s="14">
        <v>-14.950008382759417</v>
      </c>
      <c r="X47" s="15">
        <v>4.5882721379995042</v>
      </c>
      <c r="Y47" s="15">
        <v>21.709999999999823</v>
      </c>
      <c r="Z47" s="15">
        <v>1.22</v>
      </c>
      <c r="AA47" s="15">
        <v>-1.7141250000000001</v>
      </c>
      <c r="AB47" s="15">
        <v>-0.89776916899973869</v>
      </c>
      <c r="AC47" s="15">
        <v>5.3098869999875724E-2</v>
      </c>
      <c r="AD47" s="15">
        <v>7.4963567999990419E-2</v>
      </c>
      <c r="AE47" s="15">
        <v>6.9999999999889442E-2</v>
      </c>
      <c r="AF47" s="15">
        <v>6.9999999999889442E-2</v>
      </c>
      <c r="AY47" s="2" t="s">
        <v>35</v>
      </c>
      <c r="BX47" s="70"/>
      <c r="BY47" s="70"/>
      <c r="BZ47" s="70"/>
      <c r="CA47" s="70"/>
      <c r="CB47" s="70"/>
      <c r="CC47" s="70"/>
      <c r="CD47" s="70"/>
      <c r="CE47" s="70"/>
      <c r="CO47" s="81"/>
      <c r="CP47" s="81"/>
      <c r="CQ47" s="81"/>
      <c r="CR47" s="81"/>
      <c r="CS47" s="81"/>
      <c r="CT47" s="81"/>
      <c r="CU47" s="81"/>
      <c r="CV47" s="81"/>
      <c r="CW47" s="81"/>
      <c r="DH47" s="67"/>
      <c r="DI47" s="67"/>
      <c r="DJ47" s="67"/>
      <c r="DK47" s="67"/>
      <c r="DL47" s="67"/>
      <c r="DM47" s="67"/>
      <c r="DN47" s="82"/>
      <c r="GE47" s="31" t="s">
        <v>64</v>
      </c>
      <c r="GF47" s="32" t="s">
        <v>29</v>
      </c>
      <c r="GG47" s="35"/>
      <c r="GH47" s="35"/>
      <c r="GI47" s="35"/>
      <c r="GJ47" s="35"/>
      <c r="GK47" s="35"/>
      <c r="GL47" s="36"/>
      <c r="GM47" s="36">
        <f>GM45/GM46</f>
        <v>18.042741644758667</v>
      </c>
      <c r="GN47" s="36">
        <f t="shared" si="162"/>
        <v>20.224999199257113</v>
      </c>
      <c r="GO47" s="36">
        <f>GO44-GO45</f>
        <v>1.9857080374483722</v>
      </c>
      <c r="GP47" s="36">
        <f t="shared" ref="GP47:GT47" si="194">GP44-GP45</f>
        <v>2.185301688650501</v>
      </c>
      <c r="GQ47" s="36">
        <f t="shared" si="194"/>
        <v>2.3151378300911247</v>
      </c>
      <c r="GR47" s="36">
        <f t="shared" si="194"/>
        <v>2.4647374807774689</v>
      </c>
      <c r="GS47" s="36">
        <f t="shared" si="194"/>
        <v>2.6328649561017059</v>
      </c>
      <c r="GT47" s="36">
        <f t="shared" si="194"/>
        <v>2.7996549538764874</v>
      </c>
      <c r="GV47" s="31" t="s">
        <v>64</v>
      </c>
      <c r="GW47" s="32" t="s">
        <v>29</v>
      </c>
      <c r="GX47" s="35"/>
      <c r="GY47" s="35"/>
      <c r="GZ47" s="35"/>
      <c r="HA47" s="35"/>
      <c r="HB47" s="35"/>
      <c r="HC47" s="36"/>
      <c r="HD47" s="36">
        <f>HD45/HD46</f>
        <v>18.042741644758667</v>
      </c>
      <c r="HE47" s="36">
        <f>HE44-HE45</f>
        <v>0.92294204202533692</v>
      </c>
      <c r="HF47" s="36">
        <f>HF44-HF45</f>
        <v>2.2373973373472857</v>
      </c>
      <c r="HG47" s="36">
        <f t="shared" ref="HG47:HK47" si="195">HG44-HG45</f>
        <v>2.6581160394245771</v>
      </c>
      <c r="HH47" s="36">
        <f t="shared" si="195"/>
        <v>2.7815156933266714</v>
      </c>
      <c r="HI47" s="36">
        <f t="shared" si="195"/>
        <v>2.8777567708235345</v>
      </c>
      <c r="HJ47" s="36">
        <f t="shared" si="195"/>
        <v>2.976971666757116</v>
      </c>
      <c r="HK47" s="36">
        <f t="shared" si="195"/>
        <v>3.0794806973637492</v>
      </c>
      <c r="HM47" s="31" t="s">
        <v>64</v>
      </c>
      <c r="HN47" s="32" t="s">
        <v>29</v>
      </c>
      <c r="HO47" s="35"/>
      <c r="HP47" s="35"/>
      <c r="HQ47" s="35"/>
      <c r="HR47" s="35"/>
      <c r="HS47" s="35"/>
      <c r="HT47" s="36"/>
      <c r="HU47" s="36">
        <f>HU45/HU46</f>
        <v>18.042741644758667</v>
      </c>
      <c r="HV47" s="36">
        <f>HV44-HV45</f>
        <v>0.92294204202533692</v>
      </c>
      <c r="HW47" s="36">
        <f>HW44-HW45</f>
        <v>2.2373973373472857</v>
      </c>
      <c r="HX47" s="36">
        <f t="shared" ref="HX47:IB47" si="196">HX44-HX45</f>
        <v>2.6391945867491522</v>
      </c>
      <c r="HY47" s="36">
        <f t="shared" si="196"/>
        <v>2.7698296925412649</v>
      </c>
      <c r="HZ47" s="36">
        <f t="shared" si="196"/>
        <v>2.8676920230430802</v>
      </c>
      <c r="IA47" s="36">
        <f t="shared" si="196"/>
        <v>2.9677928704816026</v>
      </c>
      <c r="IB47" s="36">
        <f t="shared" si="196"/>
        <v>3.0699287740957253</v>
      </c>
      <c r="ID47" s="31" t="s">
        <v>64</v>
      </c>
      <c r="IE47" s="32" t="s">
        <v>29</v>
      </c>
      <c r="IF47" s="35"/>
      <c r="IG47" s="35"/>
      <c r="IH47" s="35"/>
      <c r="II47" s="35"/>
      <c r="IJ47" s="35"/>
      <c r="IK47" s="36"/>
      <c r="IL47" s="36">
        <f>IL45/IL46</f>
        <v>18.042741644758667</v>
      </c>
      <c r="IM47" s="36">
        <f>IM44-IM45</f>
        <v>0.92294204202533692</v>
      </c>
      <c r="IN47" s="36">
        <f>IN44-IN45</f>
        <v>2.2373973373472857</v>
      </c>
      <c r="IO47" s="36">
        <f t="shared" ref="IO47:IT47" si="197">IO44-IO45</f>
        <v>2.7039215368579068</v>
      </c>
      <c r="IP47" s="36">
        <f t="shared" si="197"/>
        <v>2.7475397021276944</v>
      </c>
      <c r="IQ47" s="36">
        <f t="shared" si="197"/>
        <v>2.8470449715283515</v>
      </c>
      <c r="IR47" s="36">
        <f t="shared" si="197"/>
        <v>2.9489943101071283</v>
      </c>
      <c r="IS47" s="36">
        <f t="shared" si="197"/>
        <v>3.0527091912888658</v>
      </c>
      <c r="IT47" s="36">
        <f t="shared" si="197"/>
        <v>3.1596930186274417</v>
      </c>
      <c r="IV47" s="31" t="s">
        <v>64</v>
      </c>
      <c r="IW47" s="32" t="s">
        <v>29</v>
      </c>
      <c r="IX47" s="35"/>
      <c r="IY47" s="35"/>
      <c r="IZ47" s="35"/>
      <c r="JA47" s="35"/>
      <c r="JB47" s="35"/>
      <c r="JC47" s="36"/>
      <c r="JD47" s="36">
        <f>JD45/JD46</f>
        <v>18.042741644758667</v>
      </c>
      <c r="JE47" s="36">
        <f>JE44-JE45</f>
        <v>0.92294204202533692</v>
      </c>
      <c r="JF47" s="36">
        <f>JF44-JF45</f>
        <v>2.2373973373472857</v>
      </c>
      <c r="JG47" s="36">
        <f t="shared" ref="JG47:JL47" si="198">JG44-JG45</f>
        <v>2.7042995943982682</v>
      </c>
      <c r="JH47" s="36">
        <f t="shared" si="198"/>
        <v>2.7477839840357561</v>
      </c>
      <c r="JI47" s="36">
        <f t="shared" si="198"/>
        <v>2.6576259147602244</v>
      </c>
      <c r="JJ47" s="36">
        <f t="shared" si="198"/>
        <v>2.5796786071712852</v>
      </c>
      <c r="JK47" s="36">
        <f t="shared" si="198"/>
        <v>2.513424568849242</v>
      </c>
      <c r="JL47" s="36">
        <f t="shared" si="198"/>
        <v>2.4591020931167726</v>
      </c>
      <c r="JN47" s="31" t="s">
        <v>64</v>
      </c>
      <c r="JO47" s="32" t="s">
        <v>29</v>
      </c>
      <c r="JP47" s="35"/>
      <c r="JQ47" s="35"/>
      <c r="JR47" s="35"/>
      <c r="JS47" s="35"/>
      <c r="JT47" s="35"/>
      <c r="JU47" s="36"/>
      <c r="JV47" s="36">
        <f>JV45/JV46</f>
        <v>18.042741644758667</v>
      </c>
      <c r="JW47" s="36">
        <f>JW44-JW45</f>
        <v>0.92294204202533692</v>
      </c>
      <c r="JX47" s="36">
        <f>JX44-JX45</f>
        <v>2.2373973373472857</v>
      </c>
      <c r="JY47" s="36">
        <f t="shared" ref="JY47:KD47" si="199">JY44-JY45</f>
        <v>2.7042995943982682</v>
      </c>
      <c r="JZ47" s="36">
        <f t="shared" si="199"/>
        <v>2.7477839840357561</v>
      </c>
      <c r="KA47" s="36">
        <f t="shared" si="199"/>
        <v>1.7764405598824489</v>
      </c>
      <c r="KB47" s="36">
        <f t="shared" si="199"/>
        <v>1.7717198894344364</v>
      </c>
      <c r="KC47" s="36">
        <f t="shared" si="199"/>
        <v>1.8885320193500803</v>
      </c>
      <c r="KD47" s="36">
        <f t="shared" si="199"/>
        <v>2.0564684873806378</v>
      </c>
      <c r="KF47" s="31" t="s">
        <v>64</v>
      </c>
      <c r="KG47" s="32" t="s">
        <v>29</v>
      </c>
      <c r="KH47" s="35"/>
      <c r="KI47" s="35"/>
      <c r="KJ47" s="35"/>
      <c r="KK47" s="35"/>
      <c r="KL47" s="35"/>
      <c r="KM47" s="36"/>
      <c r="KN47" s="36">
        <f>KN45/KN46</f>
        <v>18.042741644758667</v>
      </c>
      <c r="KO47" s="36">
        <f>KO44-KO45</f>
        <v>0.92294204202533692</v>
      </c>
      <c r="KP47" s="36">
        <f>KP44-KP45</f>
        <v>2.2373973373472857</v>
      </c>
      <c r="KQ47" s="36">
        <f t="shared" ref="KQ47:KV47" si="200">KQ44-KQ45</f>
        <v>2.7042995943982682</v>
      </c>
      <c r="KR47" s="36">
        <f t="shared" si="200"/>
        <v>2.7477839840357561</v>
      </c>
      <c r="KS47" s="36">
        <f t="shared" si="200"/>
        <v>2.7578628681478783</v>
      </c>
      <c r="KT47" s="36">
        <f t="shared" si="200"/>
        <v>2.775809176460541</v>
      </c>
      <c r="KU47" s="36">
        <f t="shared" si="200"/>
        <v>2.8001109476829562</v>
      </c>
      <c r="KV47" s="36">
        <f t="shared" si="200"/>
        <v>2.8287151575127805</v>
      </c>
      <c r="KX47" s="31" t="s">
        <v>64</v>
      </c>
      <c r="KY47" s="32" t="s">
        <v>29</v>
      </c>
      <c r="KZ47" s="35"/>
      <c r="LA47" s="35"/>
      <c r="LB47" s="35"/>
      <c r="LC47" s="35"/>
      <c r="LD47" s="35"/>
      <c r="LE47" s="36"/>
      <c r="LF47" s="36">
        <f>LF45/LF46</f>
        <v>18.042741644758667</v>
      </c>
      <c r="LG47" s="36">
        <f>LG44-LG45</f>
        <v>0.92294204202533692</v>
      </c>
      <c r="LH47" s="36">
        <f>LH44-LH45</f>
        <v>2.2373973373472857</v>
      </c>
      <c r="LI47" s="36">
        <f t="shared" ref="LI47:LN47" si="201">LI44-LI45</f>
        <v>2.7042995943982682</v>
      </c>
      <c r="LJ47" s="36">
        <f t="shared" si="201"/>
        <v>2.7477839840357561</v>
      </c>
      <c r="LK47" s="36">
        <f t="shared" si="201"/>
        <v>2.8468530008614668</v>
      </c>
      <c r="LL47" s="36">
        <f t="shared" si="201"/>
        <v>2.957879314177843</v>
      </c>
      <c r="LM47" s="36">
        <f t="shared" si="201"/>
        <v>3.0520689841207052</v>
      </c>
      <c r="LN47" s="36">
        <f t="shared" si="201"/>
        <v>3.1582344481628191</v>
      </c>
      <c r="LP47" s="31" t="s">
        <v>64</v>
      </c>
      <c r="LQ47" s="32" t="s">
        <v>29</v>
      </c>
      <c r="LR47" s="35"/>
      <c r="LS47" s="35"/>
      <c r="LT47" s="35"/>
      <c r="LU47" s="35"/>
      <c r="LV47" s="35"/>
      <c r="LW47" s="36"/>
      <c r="LX47" s="36">
        <f>LX45/LX46</f>
        <v>18.042741644758667</v>
      </c>
      <c r="LY47" s="36">
        <f>LY44-LY45</f>
        <v>0.92294204202533692</v>
      </c>
      <c r="LZ47" s="36">
        <f>LZ44-LZ45</f>
        <v>2.2373973373472857</v>
      </c>
      <c r="MA47" s="36">
        <f t="shared" ref="MA47:MF47" si="202">MA44-MA45</f>
        <v>3.0027509640427574</v>
      </c>
      <c r="MB47" s="36">
        <f t="shared" si="202"/>
        <v>3.1604199141476776</v>
      </c>
      <c r="MC47" s="36">
        <f t="shared" si="202"/>
        <v>3.1162997416710176</v>
      </c>
      <c r="MD47" s="36">
        <f t="shared" si="202"/>
        <v>3.1357442713049188</v>
      </c>
      <c r="ME47" s="36">
        <f t="shared" si="202"/>
        <v>3.1908110600047159</v>
      </c>
      <c r="MF47" s="36">
        <f t="shared" si="202"/>
        <v>3.2113052479599489</v>
      </c>
      <c r="MH47" s="31" t="s">
        <v>64</v>
      </c>
      <c r="MI47" s="32" t="s">
        <v>29</v>
      </c>
      <c r="MJ47" s="35"/>
      <c r="MK47" s="35"/>
      <c r="ML47" s="35"/>
      <c r="MM47" s="35"/>
      <c r="MN47" s="35"/>
      <c r="MO47" s="36"/>
      <c r="MP47" s="36">
        <f>MP45/MP46</f>
        <v>18.042741644758667</v>
      </c>
      <c r="MQ47" s="36">
        <f>MQ44-MQ45</f>
        <v>0.92294204202533692</v>
      </c>
      <c r="MR47" s="36">
        <f>MR44-MR45</f>
        <v>2.2373973373472857</v>
      </c>
      <c r="MS47" s="36">
        <f t="shared" ref="MS47:MX47" si="203">MS44-MS45</f>
        <v>2.7024362512458318</v>
      </c>
      <c r="MT47" s="36">
        <f t="shared" si="203"/>
        <v>2.7051901660012625</v>
      </c>
      <c r="MU47" s="36">
        <f t="shared" si="203"/>
        <v>2.8411467632505225</v>
      </c>
      <c r="MV47" s="36">
        <f t="shared" si="203"/>
        <v>2.9471354561908623</v>
      </c>
      <c r="MW47" s="36">
        <f t="shared" si="203"/>
        <v>3.0468551184209378</v>
      </c>
      <c r="MX47" s="36">
        <f t="shared" si="203"/>
        <v>3.1388036301509779</v>
      </c>
      <c r="MZ47" s="31" t="s">
        <v>64</v>
      </c>
      <c r="NA47" s="32" t="s">
        <v>29</v>
      </c>
      <c r="NB47" s="35"/>
      <c r="NC47" s="35"/>
      <c r="ND47" s="35"/>
      <c r="NE47" s="35"/>
      <c r="NF47" s="35"/>
      <c r="NG47" s="36"/>
      <c r="NH47" s="36">
        <f>NH45/NH46</f>
        <v>18.042741644758667</v>
      </c>
      <c r="NI47" s="36">
        <f>NI44-NI45</f>
        <v>0.92294204202533692</v>
      </c>
      <c r="NJ47" s="36">
        <f>NJ44-NJ45</f>
        <v>2.2373973373472857</v>
      </c>
      <c r="NK47" s="36">
        <f t="shared" ref="NK47:NP47" si="204">NK44-NK45</f>
        <v>2.7024362512458318</v>
      </c>
      <c r="NL47" s="36">
        <f t="shared" si="204"/>
        <v>2.689226865839446</v>
      </c>
      <c r="NM47" s="36">
        <f t="shared" si="204"/>
        <v>2.878171750256536</v>
      </c>
      <c r="NN47" s="36">
        <f t="shared" si="204"/>
        <v>3.0725260067548881</v>
      </c>
      <c r="NO47" s="36">
        <f t="shared" si="204"/>
        <v>3.2922546208228045</v>
      </c>
      <c r="NP47" s="36">
        <f t="shared" si="204"/>
        <v>3.536930646801725</v>
      </c>
      <c r="NR47" s="31" t="s">
        <v>64</v>
      </c>
      <c r="NS47" s="32" t="s">
        <v>29</v>
      </c>
      <c r="NT47" s="35"/>
      <c r="NU47" s="35"/>
      <c r="NV47" s="35"/>
      <c r="NW47" s="35"/>
      <c r="NX47" s="35"/>
      <c r="NY47" s="36"/>
      <c r="NZ47" s="36">
        <f>NZ45/NZ46</f>
        <v>18.042741644758667</v>
      </c>
      <c r="OA47" s="36">
        <f>OA44-OA45</f>
        <v>0.92294204202533692</v>
      </c>
      <c r="OB47" s="36">
        <f>OB44-OB45</f>
        <v>2.2373973373472857</v>
      </c>
      <c r="OC47" s="36">
        <f t="shared" ref="OC47:OH47" si="205">OC44-OC45</f>
        <v>2.7024362512458318</v>
      </c>
      <c r="OD47" s="36">
        <f t="shared" si="205"/>
        <v>2.689226865839446</v>
      </c>
      <c r="OE47" s="36">
        <f t="shared" si="205"/>
        <v>2.8872268106502599</v>
      </c>
      <c r="OF47" s="36">
        <f t="shared" si="205"/>
        <v>3.1141590309333331</v>
      </c>
      <c r="OG47" s="36">
        <f t="shared" si="205"/>
        <v>3.3699999999999992</v>
      </c>
      <c r="OH47" s="36">
        <f t="shared" si="205"/>
        <v>3.6399999999999988</v>
      </c>
      <c r="OJ47" s="31" t="s">
        <v>64</v>
      </c>
      <c r="OK47" s="32" t="s">
        <v>29</v>
      </c>
      <c r="OL47" s="35"/>
      <c r="OM47" s="35"/>
      <c r="ON47" s="35"/>
      <c r="OO47" s="35"/>
      <c r="OP47" s="35"/>
      <c r="OQ47" s="36"/>
      <c r="OR47" s="36">
        <f>OR45/OR46</f>
        <v>18.042741644758667</v>
      </c>
      <c r="OS47" s="36">
        <f>OS44-OS45</f>
        <v>0.92294204202533692</v>
      </c>
      <c r="OT47" s="36">
        <f>OT44-OT45</f>
        <v>2.2373973373472857</v>
      </c>
      <c r="OU47" s="36">
        <f t="shared" ref="OU47:OZ47" si="206">OU44-OU45</f>
        <v>2.7024362512458318</v>
      </c>
      <c r="OV47" s="36">
        <f t="shared" si="206"/>
        <v>2.689226865839446</v>
      </c>
      <c r="OW47" s="36">
        <f t="shared" si="206"/>
        <v>2.8845111939795327</v>
      </c>
      <c r="OX47" s="36">
        <f t="shared" si="206"/>
        <v>3.1026448240055498</v>
      </c>
      <c r="OY47" s="36">
        <f t="shared" si="206"/>
        <v>3.3449407125525887</v>
      </c>
      <c r="OZ47" s="36">
        <f t="shared" si="206"/>
        <v>3.5917341278789721</v>
      </c>
      <c r="PB47" s="31" t="s">
        <v>64</v>
      </c>
      <c r="PC47" s="32" t="s">
        <v>29</v>
      </c>
      <c r="PD47" s="35"/>
      <c r="PE47" s="35"/>
      <c r="PF47" s="35"/>
      <c r="PG47" s="35"/>
      <c r="PH47" s="35"/>
      <c r="PI47" s="36"/>
      <c r="PJ47" s="36">
        <f>PJ45/PJ46</f>
        <v>18.042741644758667</v>
      </c>
      <c r="PK47" s="36">
        <f>PK44-PK45</f>
        <v>0.92294204202533692</v>
      </c>
      <c r="PL47" s="36">
        <f>PL44-PL45</f>
        <v>2.2373973373472857</v>
      </c>
      <c r="PM47" s="36">
        <f t="shared" ref="PM47:PR47" si="207">PM44-PM45</f>
        <v>2.7024362512458318</v>
      </c>
      <c r="PN47" s="36">
        <f t="shared" si="207"/>
        <v>2.689226865839446</v>
      </c>
      <c r="PO47" s="36">
        <f t="shared" si="207"/>
        <v>2.8845111939795309</v>
      </c>
      <c r="PP47" s="36">
        <f t="shared" si="207"/>
        <v>3.0737526026829052</v>
      </c>
      <c r="PQ47" s="36">
        <f t="shared" si="207"/>
        <v>3.2872358683054692</v>
      </c>
      <c r="PR47" s="36">
        <f t="shared" si="207"/>
        <v>3.5527902419601283</v>
      </c>
      <c r="PT47" s="146" t="s">
        <v>64</v>
      </c>
      <c r="PU47" s="147" t="s">
        <v>29</v>
      </c>
      <c r="PV47" s="150"/>
      <c r="PW47" s="150"/>
      <c r="PX47" s="150"/>
      <c r="PY47" s="150"/>
      <c r="PZ47" s="150"/>
      <c r="QA47" s="151"/>
      <c r="QB47" s="151">
        <f>QB45/QB46</f>
        <v>18.042741644758667</v>
      </c>
      <c r="QC47" s="151">
        <f>QC44-QC45</f>
        <v>0.92294204202533692</v>
      </c>
      <c r="QD47" s="151">
        <f>QD44-QD45</f>
        <v>2.2357445494873041</v>
      </c>
      <c r="QE47" s="151">
        <f t="shared" ref="QE47:QI47" si="208">QE44-QE45</f>
        <v>3.4343147204361593</v>
      </c>
      <c r="QF47" s="151">
        <f t="shared" si="208"/>
        <v>3.6023049185943883</v>
      </c>
      <c r="QG47" s="151">
        <f t="shared" si="208"/>
        <v>3.6212000716162365</v>
      </c>
      <c r="QH47" s="151">
        <f t="shared" si="208"/>
        <v>3.6129390249004096</v>
      </c>
      <c r="QI47" s="151">
        <f t="shared" si="208"/>
        <v>3.5858659114290461</v>
      </c>
      <c r="QJ47" s="151">
        <f>QJ44-QJ45</f>
        <v>3.5961121198928243</v>
      </c>
      <c r="QL47" s="31" t="s">
        <v>64</v>
      </c>
      <c r="QM47" s="32" t="s">
        <v>29</v>
      </c>
      <c r="QN47" s="35"/>
      <c r="QO47" s="35"/>
      <c r="QP47" s="35"/>
      <c r="QQ47" s="35"/>
      <c r="QR47" s="35"/>
      <c r="QS47" s="36"/>
      <c r="QT47" s="36">
        <f>QT45/QT46</f>
        <v>18.042741644758667</v>
      </c>
      <c r="QU47" s="36">
        <f>QU44-QU45</f>
        <v>0.92199506767794404</v>
      </c>
      <c r="QV47" s="36">
        <f>QV44-QV45</f>
        <v>2.2348738782019062</v>
      </c>
      <c r="QW47" s="36">
        <f t="shared" ref="QW47:RB47" si="209">QW44-QW45</f>
        <v>3.4295592193495104</v>
      </c>
      <c r="QX47" s="36">
        <f t="shared" si="209"/>
        <v>3.4764985315207682</v>
      </c>
      <c r="QY47" s="36">
        <f t="shared" si="209"/>
        <v>3.5614023162348829</v>
      </c>
      <c r="QZ47" s="36">
        <f t="shared" si="209"/>
        <v>3.5898843300749874</v>
      </c>
      <c r="RA47" s="36">
        <f t="shared" si="209"/>
        <v>3.6350056695635935</v>
      </c>
      <c r="RB47" s="36">
        <f t="shared" si="209"/>
        <v>3.7048732270069742</v>
      </c>
      <c r="RD47" s="31" t="s">
        <v>64</v>
      </c>
      <c r="RE47" s="32" t="s">
        <v>29</v>
      </c>
      <c r="RF47" s="35"/>
      <c r="RG47" s="35"/>
      <c r="RH47" s="35"/>
      <c r="RI47" s="35"/>
      <c r="RJ47" s="35"/>
      <c r="RK47" s="36"/>
      <c r="RL47" s="36">
        <f>RL45/RL46</f>
        <v>18.042741644758667</v>
      </c>
      <c r="RM47" s="36">
        <f>RM44-RM45</f>
        <v>0.92294204202533692</v>
      </c>
      <c r="RN47" s="36">
        <f>RN44-RN45</f>
        <v>2.2373973373472857</v>
      </c>
      <c r="RO47" s="36">
        <f t="shared" ref="RO47:RT47" si="210">RO44-RO45</f>
        <v>2.7024362512458318</v>
      </c>
      <c r="RP47" s="36">
        <f t="shared" si="210"/>
        <v>2.7372097230929775</v>
      </c>
      <c r="RQ47" s="36">
        <f t="shared" si="210"/>
        <v>2.7589103802817689</v>
      </c>
      <c r="RR47" s="36">
        <f t="shared" si="210"/>
        <v>2.7648612549337432</v>
      </c>
      <c r="RS47" s="36">
        <f t="shared" si="210"/>
        <v>2.8161777245634383</v>
      </c>
      <c r="RT47" s="36">
        <f t="shared" si="210"/>
        <v>2.9016743866529282</v>
      </c>
      <c r="RV47" s="31" t="s">
        <v>64</v>
      </c>
      <c r="RW47" s="32" t="s">
        <v>29</v>
      </c>
      <c r="RX47" s="35"/>
      <c r="RY47" s="35"/>
      <c r="RZ47" s="35"/>
      <c r="SA47" s="35"/>
      <c r="SB47" s="35"/>
      <c r="SC47" s="36"/>
      <c r="SD47" s="36">
        <f>SD45/SD46</f>
        <v>18.042741644758667</v>
      </c>
      <c r="SE47" s="36">
        <f>SE44-SE45</f>
        <v>0.92294204202533692</v>
      </c>
      <c r="SF47" s="36">
        <f>SF44-SF45</f>
        <v>2.2373973373472857</v>
      </c>
      <c r="SG47" s="36">
        <f t="shared" ref="SG47:SL47" si="211">SG44-SG45</f>
        <v>2.7024362512458318</v>
      </c>
      <c r="SH47" s="36">
        <f t="shared" si="211"/>
        <v>2.7372097230929775</v>
      </c>
      <c r="SI47" s="36">
        <f t="shared" si="211"/>
        <v>2.8252434985509005</v>
      </c>
      <c r="SJ47" s="36">
        <f t="shared" si="211"/>
        <v>2.9022931580448148</v>
      </c>
      <c r="SK47" s="36">
        <f t="shared" si="211"/>
        <v>3.031886851600639</v>
      </c>
      <c r="SL47" s="36">
        <f t="shared" si="211"/>
        <v>3.1982685888265276</v>
      </c>
      <c r="SN47" s="31" t="s">
        <v>64</v>
      </c>
      <c r="SO47" s="32" t="s">
        <v>29</v>
      </c>
      <c r="SP47" s="35"/>
      <c r="SQ47" s="35"/>
      <c r="SR47" s="35"/>
      <c r="SS47" s="35"/>
      <c r="ST47" s="35"/>
      <c r="SU47" s="36"/>
      <c r="SV47" s="36">
        <f>SV45/SV46</f>
        <v>18.042741644758667</v>
      </c>
      <c r="SW47" s="36">
        <f>SW44-SW45</f>
        <v>0.92199506767794404</v>
      </c>
      <c r="SX47" s="36">
        <f>SX44-SX45</f>
        <v>2.2348738782019062</v>
      </c>
      <c r="SY47" s="36">
        <f t="shared" ref="SY47:TD47" si="212">SY44-SY45</f>
        <v>3.4295592193495104</v>
      </c>
      <c r="SZ47" s="36">
        <f t="shared" si="212"/>
        <v>3.6775405441307178</v>
      </c>
      <c r="TA47" s="36">
        <f t="shared" si="212"/>
        <v>3.8262326581593662</v>
      </c>
      <c r="TB47" s="36">
        <f t="shared" si="212"/>
        <v>3.8559265396699622</v>
      </c>
      <c r="TC47" s="36">
        <f t="shared" si="212"/>
        <v>3.9099021096698472</v>
      </c>
      <c r="TD47" s="36">
        <f t="shared" si="212"/>
        <v>3.9804051966246412</v>
      </c>
      <c r="TF47" s="31" t="s">
        <v>64</v>
      </c>
      <c r="TG47" s="32" t="s">
        <v>29</v>
      </c>
      <c r="TH47" s="35"/>
      <c r="TI47" s="35"/>
      <c r="TJ47" s="35"/>
      <c r="TK47" s="35"/>
      <c r="TL47" s="35"/>
      <c r="TM47" s="36"/>
      <c r="TN47" s="36">
        <f>TN45/TN46</f>
        <v>18.042741644758667</v>
      </c>
      <c r="TO47" s="36">
        <f>TO44-TO45</f>
        <v>0.92199506767794404</v>
      </c>
      <c r="TP47" s="36">
        <f>TP44-TP45</f>
        <v>2.2348738782019062</v>
      </c>
      <c r="TQ47" s="36">
        <f t="shared" ref="TQ47:TV47" si="213">TQ44-TQ45</f>
        <v>3.4295592193495104</v>
      </c>
      <c r="TR47" s="36">
        <f t="shared" si="213"/>
        <v>3.8670037285902623</v>
      </c>
      <c r="TS47" s="36">
        <f t="shared" si="213"/>
        <v>3.8490671927493665</v>
      </c>
      <c r="TT47" s="36">
        <f t="shared" si="213"/>
        <v>3.8478975110309648</v>
      </c>
      <c r="TU47" s="36">
        <f t="shared" si="213"/>
        <v>3.8564582669474099</v>
      </c>
      <c r="TV47" s="36">
        <f t="shared" si="213"/>
        <v>3.8585720515965143</v>
      </c>
      <c r="TX47" s="31" t="s">
        <v>64</v>
      </c>
      <c r="TY47" s="32" t="s">
        <v>29</v>
      </c>
      <c r="TZ47" s="35"/>
      <c r="UA47" s="35"/>
      <c r="UB47" s="35"/>
      <c r="UC47" s="35"/>
      <c r="UD47" s="35"/>
      <c r="UE47" s="36"/>
      <c r="UF47" s="36">
        <f>UF45/UF46</f>
        <v>18.042741644758667</v>
      </c>
      <c r="UG47" s="36">
        <f>UG44-UG45</f>
        <v>0.92199506767794404</v>
      </c>
      <c r="UH47" s="36">
        <f>UH44-UH45</f>
        <v>2.2348738782019062</v>
      </c>
      <c r="UI47" s="36">
        <f t="shared" ref="UI47:UO47" si="214">UI44-UI45</f>
        <v>3.4295592193495104</v>
      </c>
      <c r="UJ47" s="36">
        <f t="shared" si="214"/>
        <v>4.5340004254597304</v>
      </c>
      <c r="UK47" s="36">
        <f t="shared" si="214"/>
        <v>4.6236052968816743</v>
      </c>
      <c r="UL47" s="36">
        <f t="shared" si="214"/>
        <v>4.6178140202516182</v>
      </c>
      <c r="UM47" s="36">
        <f t="shared" si="214"/>
        <v>4.6467235347907021</v>
      </c>
      <c r="UN47" s="36">
        <f t="shared" si="214"/>
        <v>4.669380825512409</v>
      </c>
      <c r="UO47" s="36">
        <f t="shared" si="214"/>
        <v>4.6855648432689705</v>
      </c>
      <c r="UQ47" s="31" t="s">
        <v>64</v>
      </c>
      <c r="UR47" s="32" t="s">
        <v>29</v>
      </c>
      <c r="US47" s="35"/>
      <c r="UT47" s="35"/>
      <c r="UU47" s="35"/>
      <c r="UV47" s="35"/>
      <c r="UW47" s="35"/>
      <c r="UX47" s="36"/>
      <c r="UY47" s="36">
        <f>UY45/UY46</f>
        <v>18.042741644758667</v>
      </c>
      <c r="UZ47" s="36">
        <f>UZ44-UZ45</f>
        <v>0.92199506767794404</v>
      </c>
      <c r="VA47" s="36">
        <f>VA44-VA45</f>
        <v>2.2348738782019062</v>
      </c>
      <c r="VB47" s="36">
        <f t="shared" ref="VB47:VG47" si="215">VB44-VB45</f>
        <v>3.4295592193495104</v>
      </c>
      <c r="VC47" s="36">
        <f t="shared" si="215"/>
        <v>4.5340004254597304</v>
      </c>
      <c r="VD47" s="36">
        <f t="shared" si="215"/>
        <v>4.6236052968816743</v>
      </c>
      <c r="VE47" s="36">
        <f t="shared" si="215"/>
        <v>4.6203759943094163</v>
      </c>
      <c r="VF47" s="36">
        <f t="shared" si="215"/>
        <v>4.6529902803363719</v>
      </c>
      <c r="VG47" s="36">
        <f t="shared" si="215"/>
        <v>4.6794114786668004</v>
      </c>
      <c r="VH47" s="36">
        <f t="shared" ref="VH47" si="216">VH44-VH45</f>
        <v>4.6967194358344955</v>
      </c>
      <c r="VJ47" s="199" t="s">
        <v>64</v>
      </c>
      <c r="VK47" s="200" t="s">
        <v>29</v>
      </c>
      <c r="VL47" s="35"/>
      <c r="VM47" s="35"/>
      <c r="VN47" s="35"/>
      <c r="VO47" s="35"/>
      <c r="VP47" s="35"/>
      <c r="VQ47" s="36"/>
      <c r="VR47" s="36">
        <f>VR45/VR46</f>
        <v>18.042741644758667</v>
      </c>
      <c r="VS47" s="36">
        <f>VS44-VS45</f>
        <v>0.92199506767794404</v>
      </c>
      <c r="VT47" s="36">
        <f>VT44-VT45</f>
        <v>2.2348738782019062</v>
      </c>
      <c r="VU47" s="36">
        <f t="shared" ref="VU47:WA47" si="217">VU44-VU45</f>
        <v>3.4295592193495104</v>
      </c>
      <c r="VV47" s="36">
        <f t="shared" si="217"/>
        <v>4.2350333192927856</v>
      </c>
      <c r="VW47" s="36">
        <f t="shared" si="217"/>
        <v>4.5174524621362977</v>
      </c>
      <c r="VX47" s="36">
        <f t="shared" si="217"/>
        <v>4.2120987877440932</v>
      </c>
      <c r="VY47" s="36">
        <f t="shared" si="217"/>
        <v>4.2374791276902002</v>
      </c>
      <c r="VZ47" s="36">
        <f t="shared" si="217"/>
        <v>4.2970692189429549</v>
      </c>
      <c r="WA47" s="36">
        <f t="shared" si="217"/>
        <v>4.3629687822109275</v>
      </c>
      <c r="WC47" s="199" t="s">
        <v>64</v>
      </c>
      <c r="WD47" s="200" t="s">
        <v>29</v>
      </c>
      <c r="WE47" s="35"/>
      <c r="WF47" s="35"/>
      <c r="WG47" s="35"/>
      <c r="WH47" s="35"/>
      <c r="WI47" s="35"/>
      <c r="WJ47" s="36"/>
      <c r="WK47" s="36">
        <f>WK45/WK46</f>
        <v>18.042741644758667</v>
      </c>
      <c r="WL47" s="36">
        <f>WL44-WL45</f>
        <v>0.92199506767794404</v>
      </c>
      <c r="WM47" s="36">
        <f>WM44-WM45</f>
        <v>2.2348738782019062</v>
      </c>
      <c r="WN47" s="36">
        <f t="shared" ref="WN47:WT47" si="218">WN44-WN45</f>
        <v>3.4295498930270867</v>
      </c>
      <c r="WO47" s="36">
        <f t="shared" si="218"/>
        <v>4.1185373684437856</v>
      </c>
      <c r="WP47" s="36">
        <f t="shared" si="218"/>
        <v>4.334268375724303</v>
      </c>
      <c r="WQ47" s="36">
        <f t="shared" si="218"/>
        <v>4.1404305538599253</v>
      </c>
      <c r="WR47" s="36">
        <f t="shared" si="218"/>
        <v>4.166200257890555</v>
      </c>
      <c r="WS47" s="36">
        <f t="shared" si="218"/>
        <v>4.2312278093809752</v>
      </c>
      <c r="WT47" s="36">
        <f t="shared" si="218"/>
        <v>4.3007475052421391</v>
      </c>
      <c r="WU47" s="89"/>
      <c r="XB47" s="199" t="s">
        <v>64</v>
      </c>
      <c r="XC47" s="200" t="s">
        <v>29</v>
      </c>
      <c r="XD47" s="35"/>
      <c r="XE47" s="35"/>
      <c r="XF47" s="35"/>
      <c r="XG47" s="35"/>
      <c r="XH47" s="35"/>
      <c r="XI47" s="36"/>
      <c r="XJ47" s="36">
        <f>XJ45/XJ46</f>
        <v>18.042741644758667</v>
      </c>
      <c r="XK47" s="36">
        <f>XK44-XK45</f>
        <v>0.92199506767794404</v>
      </c>
      <c r="XL47" s="36">
        <f>XL44-XL45</f>
        <v>2.2348738782019062</v>
      </c>
      <c r="XM47" s="36">
        <f t="shared" ref="XM47:XS47" si="219">XM44-XM45</f>
        <v>3.4295498930270867</v>
      </c>
      <c r="XN47" s="36">
        <f t="shared" si="219"/>
        <v>4.1185373684437856</v>
      </c>
      <c r="XO47" s="36">
        <f t="shared" si="219"/>
        <v>4.334268375724303</v>
      </c>
      <c r="XP47" s="36">
        <f t="shared" si="219"/>
        <v>4.1404305538599253</v>
      </c>
      <c r="XQ47" s="36">
        <f t="shared" si="219"/>
        <v>4.166200257890555</v>
      </c>
      <c r="XR47" s="36">
        <f t="shared" si="219"/>
        <v>4.2312278093809752</v>
      </c>
      <c r="XS47" s="36">
        <f t="shared" si="219"/>
        <v>4.3007475052421391</v>
      </c>
      <c r="XU47" s="199" t="s">
        <v>64</v>
      </c>
      <c r="XV47" s="200" t="s">
        <v>29</v>
      </c>
      <c r="XW47" s="35"/>
      <c r="XX47" s="35"/>
      <c r="XY47" s="35"/>
      <c r="XZ47" s="35"/>
      <c r="YA47" s="35"/>
      <c r="YB47" s="36"/>
      <c r="YC47" s="36">
        <f>YC45/YC46</f>
        <v>18.042741644758667</v>
      </c>
      <c r="YD47" s="36">
        <f>YD44-YD45</f>
        <v>0.92199506767794404</v>
      </c>
      <c r="YE47" s="36">
        <f>YE44-YE45</f>
        <v>2.2348738782019062</v>
      </c>
      <c r="YF47" s="36">
        <f t="shared" ref="YF47:YL47" si="220">YF44-YF45</f>
        <v>3.4295498930270867</v>
      </c>
      <c r="YG47" s="36">
        <f t="shared" si="220"/>
        <v>4.1185373684437856</v>
      </c>
      <c r="YH47" s="36">
        <f t="shared" si="220"/>
        <v>4.334268375724303</v>
      </c>
      <c r="YI47" s="36">
        <f t="shared" si="220"/>
        <v>4.1404305538599253</v>
      </c>
      <c r="YJ47" s="36">
        <f t="shared" si="220"/>
        <v>4.166200257890555</v>
      </c>
      <c r="YK47" s="36">
        <f t="shared" si="220"/>
        <v>4.2312278093809752</v>
      </c>
      <c r="YL47" s="36">
        <f t="shared" si="220"/>
        <v>4.3007475052421391</v>
      </c>
      <c r="YN47" s="199" t="s">
        <v>64</v>
      </c>
      <c r="YO47" s="200" t="s">
        <v>29</v>
      </c>
      <c r="YP47" s="35"/>
      <c r="YQ47" s="35"/>
      <c r="YR47" s="35"/>
      <c r="YS47" s="35"/>
      <c r="YT47" s="35"/>
      <c r="YU47" s="36"/>
      <c r="YV47" s="36">
        <f>YV45/YV46</f>
        <v>18.042741644758667</v>
      </c>
      <c r="YW47" s="36">
        <f>YW44-YW45</f>
        <v>0.92199506767794404</v>
      </c>
      <c r="YX47" s="36">
        <f>YX44-YX45</f>
        <v>2.2348738782019062</v>
      </c>
      <c r="YY47" s="36">
        <f t="shared" ref="YY47:ZE47" si="221">YY44-YY45</f>
        <v>3.4295498930270867</v>
      </c>
      <c r="YZ47" s="36">
        <f t="shared" si="221"/>
        <v>4.084753937858153</v>
      </c>
      <c r="ZA47" s="36">
        <f t="shared" si="221"/>
        <v>4.2616321796942849</v>
      </c>
      <c r="ZB47" s="36">
        <f t="shared" si="221"/>
        <v>4.0194844832216958</v>
      </c>
      <c r="ZC47" s="36">
        <f t="shared" si="221"/>
        <v>4.0442318410813911</v>
      </c>
      <c r="ZD47" s="36">
        <f t="shared" si="221"/>
        <v>4.1084355029238466</v>
      </c>
      <c r="ZE47" s="36">
        <f t="shared" si="221"/>
        <v>4.1772284917351925</v>
      </c>
      <c r="ZK47" s="199" t="s">
        <v>64</v>
      </c>
      <c r="ZL47" s="200" t="s">
        <v>29</v>
      </c>
      <c r="ZM47" s="35"/>
      <c r="ZN47" s="35"/>
      <c r="ZO47" s="35"/>
      <c r="ZP47" s="35"/>
      <c r="ZQ47" s="35"/>
      <c r="ZR47" s="36"/>
      <c r="ZS47" s="36">
        <f>ZS45/ZS46</f>
        <v>18.042741644758667</v>
      </c>
      <c r="ZT47" s="36">
        <f>ZT44-ZT45</f>
        <v>0.92199506767794404</v>
      </c>
      <c r="ZU47" s="36">
        <f>ZU44-ZU45</f>
        <v>2.2348738782019062</v>
      </c>
      <c r="ZV47" s="36">
        <f t="shared" ref="ZV47:AAB47" si="222">ZV44-ZV45</f>
        <v>3.4295498930270867</v>
      </c>
      <c r="ZW47" s="36">
        <f t="shared" si="222"/>
        <v>4.084753937858153</v>
      </c>
      <c r="ZX47" s="36">
        <f t="shared" si="222"/>
        <v>4.2616321796942849</v>
      </c>
      <c r="ZY47" s="36">
        <f t="shared" si="222"/>
        <v>4.0194844832216958</v>
      </c>
      <c r="ZZ47" s="36">
        <f t="shared" si="222"/>
        <v>4.0442318410813911</v>
      </c>
      <c r="AAA47" s="36">
        <f t="shared" si="222"/>
        <v>4.1084355029238466</v>
      </c>
      <c r="AAB47" s="36">
        <f t="shared" si="222"/>
        <v>4.1772284917351925</v>
      </c>
      <c r="AAJ47" s="199" t="s">
        <v>64</v>
      </c>
      <c r="AAK47" s="200" t="s">
        <v>29</v>
      </c>
      <c r="AAL47" s="35"/>
      <c r="AAM47" s="35"/>
      <c r="AAN47" s="35"/>
      <c r="AAO47" s="35"/>
      <c r="AAP47" s="35"/>
      <c r="AAQ47" s="36"/>
      <c r="AAR47" s="36">
        <f>AAR45/AAR46</f>
        <v>18.042741644758667</v>
      </c>
      <c r="AAS47" s="36">
        <f>AAS44-AAS45</f>
        <v>0.92199506767794404</v>
      </c>
      <c r="AAT47" s="36">
        <f>AAT44-AAT45</f>
        <v>2.2348738782019062</v>
      </c>
      <c r="AAU47" s="36">
        <f t="shared" ref="AAU47:ABA47" si="223">AAU44-AAU45</f>
        <v>3.4295498930270867</v>
      </c>
      <c r="AAV47" s="36">
        <f t="shared" si="223"/>
        <v>4.084753937858153</v>
      </c>
      <c r="AAW47" s="36">
        <f t="shared" si="223"/>
        <v>4.2616321796942849</v>
      </c>
      <c r="AAX47" s="36">
        <f t="shared" si="223"/>
        <v>4.0194844832216958</v>
      </c>
      <c r="AAY47" s="36">
        <f t="shared" si="223"/>
        <v>4.0442318410813911</v>
      </c>
      <c r="AAZ47" s="36">
        <f t="shared" si="223"/>
        <v>4.1084355029238466</v>
      </c>
      <c r="ABA47" s="36">
        <f t="shared" si="223"/>
        <v>4.1772284917351925</v>
      </c>
      <c r="ABN47" s="199" t="s">
        <v>64</v>
      </c>
      <c r="ABO47" s="200" t="s">
        <v>29</v>
      </c>
      <c r="ABP47" s="35"/>
      <c r="ABQ47" s="35"/>
      <c r="ABR47" s="35"/>
      <c r="ABS47" s="35"/>
      <c r="ABT47" s="35"/>
      <c r="ABU47" s="36"/>
      <c r="ABV47" s="36">
        <f>ABV45/ABV46</f>
        <v>18.042741644758667</v>
      </c>
      <c r="ABW47" s="36">
        <f>ABW44-ABW45</f>
        <v>0.92199506767794404</v>
      </c>
      <c r="ABX47" s="36">
        <f>ABX44-ABX45</f>
        <v>2.2348738782019062</v>
      </c>
      <c r="ABY47" s="36">
        <f t="shared" ref="ABY47:ACE47" si="224">ABY44-ABY45</f>
        <v>3.4295498930270867</v>
      </c>
      <c r="ABZ47" s="36">
        <f t="shared" si="224"/>
        <v>4.084753937858153</v>
      </c>
      <c r="ACA47" s="36">
        <f t="shared" si="224"/>
        <v>4.2616321796942849</v>
      </c>
      <c r="ACB47" s="36">
        <f t="shared" si="224"/>
        <v>4.0231198628631724</v>
      </c>
      <c r="ACC47" s="36">
        <f t="shared" si="224"/>
        <v>4.0516904141572674</v>
      </c>
      <c r="ACD47" s="36">
        <f t="shared" si="224"/>
        <v>4.1178456119753477</v>
      </c>
      <c r="ACE47" s="36">
        <f t="shared" si="224"/>
        <v>4.1885996659242721</v>
      </c>
      <c r="ACG47" s="199" t="s">
        <v>64</v>
      </c>
      <c r="ACH47" s="200" t="s">
        <v>29</v>
      </c>
      <c r="ACI47" s="35"/>
      <c r="ACJ47" s="35"/>
      <c r="ACK47" s="35"/>
      <c r="ACL47" s="35"/>
      <c r="ACM47" s="35"/>
      <c r="ACN47" s="36"/>
      <c r="ACO47" s="36">
        <f>ACO45/ACO46</f>
        <v>18.042741644758667</v>
      </c>
      <c r="ACP47" s="36">
        <f>ACP44-ACP45</f>
        <v>0.92199506767794404</v>
      </c>
      <c r="ACQ47" s="36">
        <f>ACQ44-ACQ45</f>
        <v>2.2348738782019062</v>
      </c>
      <c r="ACR47" s="36">
        <f t="shared" ref="ACR47:ACX47" si="225">ACR44-ACR45</f>
        <v>3.4295498930270867</v>
      </c>
      <c r="ACS47" s="36">
        <f t="shared" si="225"/>
        <v>4.084753937858153</v>
      </c>
      <c r="ACT47" s="36">
        <f t="shared" si="225"/>
        <v>4.2616321796942849</v>
      </c>
      <c r="ACU47" s="36">
        <f t="shared" si="225"/>
        <v>4.0194844832216958</v>
      </c>
      <c r="ACV47" s="36">
        <f t="shared" si="225"/>
        <v>4.0442318410813911</v>
      </c>
      <c r="ACW47" s="36">
        <f t="shared" si="225"/>
        <v>4.1084355029238466</v>
      </c>
      <c r="ACX47" s="36">
        <f t="shared" si="225"/>
        <v>4.1772284917351925</v>
      </c>
    </row>
    <row r="48" spans="1:778" ht="15.6" x14ac:dyDescent="0.3">
      <c r="Q48" s="12" t="s">
        <v>9</v>
      </c>
      <c r="R48" s="13" t="s">
        <v>10</v>
      </c>
      <c r="S48" s="14">
        <v>0.23</v>
      </c>
      <c r="T48" s="14">
        <v>0.24</v>
      </c>
      <c r="U48" s="14">
        <v>0.19</v>
      </c>
      <c r="V48" s="14">
        <v>0.16</v>
      </c>
      <c r="W48" s="14">
        <v>0.315</v>
      </c>
      <c r="X48" s="15">
        <v>0.73250000000000004</v>
      </c>
      <c r="Y48" s="15">
        <v>1.26</v>
      </c>
      <c r="Z48" s="15">
        <v>2.2799999999999998</v>
      </c>
      <c r="AA48" s="15">
        <v>3.45</v>
      </c>
      <c r="AB48" s="15">
        <v>3.4983333333333335</v>
      </c>
      <c r="AC48" s="15">
        <v>3.6316666666666664</v>
      </c>
      <c r="AD48" s="15">
        <v>3.7650000000000001</v>
      </c>
      <c r="AE48" s="15">
        <v>3.77</v>
      </c>
      <c r="AF48" s="15">
        <v>3.77</v>
      </c>
      <c r="AY48" s="61" t="s">
        <v>1</v>
      </c>
      <c r="AZ48" s="62" t="s">
        <v>2</v>
      </c>
      <c r="BA48" s="63">
        <v>2011</v>
      </c>
      <c r="BB48" s="63">
        <v>2012</v>
      </c>
      <c r="BC48" s="63">
        <v>2013</v>
      </c>
      <c r="BD48" s="63">
        <v>2014</v>
      </c>
      <c r="BE48" s="63">
        <v>2015</v>
      </c>
      <c r="BF48" s="63">
        <v>2016</v>
      </c>
      <c r="BG48" s="63">
        <v>2017</v>
      </c>
      <c r="BH48" s="64">
        <v>2018</v>
      </c>
      <c r="BI48" s="64">
        <v>2019</v>
      </c>
      <c r="BJ48" s="64">
        <v>2020</v>
      </c>
      <c r="BK48" s="64">
        <v>2021</v>
      </c>
      <c r="BL48" s="64">
        <v>2022</v>
      </c>
      <c r="BM48" s="64">
        <v>2023</v>
      </c>
      <c r="BN48" s="64">
        <v>2024</v>
      </c>
      <c r="BP48" s="1" t="s">
        <v>43</v>
      </c>
      <c r="CG48" s="72" t="s">
        <v>53</v>
      </c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X48" s="72" t="s">
        <v>53</v>
      </c>
      <c r="CY48" s="74"/>
      <c r="CZ48" s="74"/>
      <c r="DA48" s="74"/>
      <c r="DB48" s="74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  <c r="DO48" s="72" t="s">
        <v>52</v>
      </c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74"/>
      <c r="EC48" s="74"/>
      <c r="ED48" s="74"/>
      <c r="EF48" s="72" t="s">
        <v>57</v>
      </c>
      <c r="EG48" s="74"/>
      <c r="EH48" s="74"/>
      <c r="EI48" s="74"/>
      <c r="EJ48" s="74"/>
      <c r="EK48" s="74"/>
      <c r="EL48" s="74"/>
      <c r="EM48" s="74"/>
      <c r="EN48" s="74"/>
      <c r="EO48" s="74"/>
      <c r="EP48" s="74"/>
      <c r="EQ48" s="74"/>
      <c r="ER48" s="74"/>
      <c r="ES48" s="74"/>
      <c r="ET48" s="74"/>
      <c r="EU48" s="74"/>
      <c r="FN48" s="72" t="s">
        <v>59</v>
      </c>
      <c r="FO48" s="74"/>
      <c r="FP48" s="74"/>
      <c r="FQ48" s="74"/>
      <c r="FR48" s="74"/>
      <c r="FS48" s="74"/>
      <c r="FT48" s="74"/>
      <c r="FU48" s="74"/>
      <c r="FV48" s="74"/>
      <c r="FW48" s="74"/>
      <c r="FX48" s="74"/>
      <c r="FY48" s="74"/>
      <c r="FZ48" s="74"/>
      <c r="GA48" s="74"/>
      <c r="GB48" s="74"/>
      <c r="GC48" s="74"/>
      <c r="GE48" s="86"/>
      <c r="GF48" s="87"/>
      <c r="GG48" s="88"/>
      <c r="GH48" s="88"/>
      <c r="GI48" s="88"/>
      <c r="GJ48" s="88"/>
      <c r="GK48" s="88"/>
      <c r="GL48" s="89"/>
      <c r="GM48" s="89"/>
      <c r="GN48" s="89"/>
      <c r="GO48" s="89"/>
      <c r="GP48" s="89"/>
      <c r="GQ48" s="89"/>
      <c r="GR48" s="89"/>
      <c r="GS48" s="89"/>
      <c r="GT48" s="89"/>
      <c r="LZ48" s="112"/>
      <c r="MA48" s="112"/>
      <c r="MB48" s="112"/>
      <c r="MC48" s="112"/>
      <c r="MD48" s="112"/>
      <c r="ME48" s="112"/>
      <c r="MF48" s="112"/>
      <c r="QD48" s="112"/>
      <c r="QE48" s="112"/>
      <c r="QF48" s="112"/>
      <c r="QG48" s="112"/>
      <c r="QH48" s="112"/>
      <c r="QI48" s="112"/>
      <c r="QJ48" s="112"/>
    </row>
    <row r="49" spans="17:778" ht="14.4" customHeight="1" x14ac:dyDescent="0.4">
      <c r="AY49" s="7" t="s">
        <v>3</v>
      </c>
      <c r="AZ49" s="8"/>
      <c r="BA49" s="9"/>
      <c r="BB49" s="10"/>
      <c r="BC49" s="10"/>
      <c r="BD49" s="11"/>
      <c r="BE49" s="11"/>
      <c r="BF49" s="11"/>
      <c r="BG49" s="11"/>
      <c r="BH49" s="11"/>
      <c r="BI49" s="11"/>
      <c r="BJ49" s="11"/>
      <c r="BK49" s="11"/>
      <c r="BL49" s="11"/>
      <c r="BP49" s="2" t="s">
        <v>35</v>
      </c>
      <c r="CG49" s="73" t="s">
        <v>50</v>
      </c>
      <c r="CH49" s="74"/>
      <c r="CI49" s="74"/>
      <c r="CJ49" s="74"/>
      <c r="CK49" s="74"/>
      <c r="CL49" s="74"/>
      <c r="CM49" s="74"/>
      <c r="CN49" s="74"/>
      <c r="CO49" s="75"/>
      <c r="CP49" s="75"/>
      <c r="CQ49" s="75"/>
      <c r="CR49" s="75"/>
      <c r="CS49" s="75"/>
      <c r="CT49" s="75"/>
      <c r="CU49" s="75"/>
      <c r="CV49" s="75"/>
      <c r="CX49" s="73" t="s">
        <v>48</v>
      </c>
      <c r="CY49" s="74"/>
      <c r="CZ49" s="74"/>
      <c r="DA49" s="74"/>
      <c r="DB49" s="74"/>
      <c r="DC49" s="74"/>
      <c r="DD49" s="74"/>
      <c r="DE49" s="74"/>
      <c r="DF49" s="75"/>
      <c r="DG49" s="75"/>
      <c r="DH49" s="75"/>
      <c r="DI49" s="75"/>
      <c r="DJ49" s="75"/>
      <c r="DK49" s="75"/>
      <c r="DL49" s="75"/>
      <c r="DM49" s="75"/>
      <c r="DO49" s="73" t="s">
        <v>54</v>
      </c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74"/>
      <c r="EC49" s="74"/>
      <c r="ED49" s="74"/>
      <c r="EF49" s="73" t="s">
        <v>54</v>
      </c>
      <c r="EG49" s="74"/>
      <c r="EH49" s="74"/>
      <c r="EI49" s="74"/>
      <c r="EJ49" s="74"/>
      <c r="EK49" s="74"/>
      <c r="EL49" s="74"/>
      <c r="EM49" s="74"/>
      <c r="EN49" s="74"/>
      <c r="EO49" s="74"/>
      <c r="EP49" s="74"/>
      <c r="EQ49" s="74"/>
      <c r="ER49" s="74"/>
      <c r="ES49" s="74"/>
      <c r="ET49" s="74"/>
      <c r="EU49" s="74"/>
      <c r="FN49" s="73" t="s">
        <v>62</v>
      </c>
      <c r="FO49" s="74"/>
      <c r="FP49" s="74"/>
      <c r="FQ49" s="74"/>
      <c r="FR49" s="74"/>
      <c r="FS49" s="74"/>
      <c r="FT49" s="74"/>
      <c r="FU49" s="74"/>
      <c r="FV49" s="74"/>
      <c r="FW49" s="74"/>
      <c r="FX49" s="74"/>
      <c r="FY49" s="74"/>
      <c r="FZ49" s="74"/>
      <c r="GA49" s="74"/>
      <c r="GB49" s="74"/>
      <c r="GC49" s="74"/>
      <c r="LZ49" s="66"/>
      <c r="MA49" s="66"/>
      <c r="MB49" s="66"/>
      <c r="MC49" s="66"/>
      <c r="MD49" s="66"/>
      <c r="ME49" s="66"/>
      <c r="MF49" s="66"/>
      <c r="QD49" s="66"/>
      <c r="QE49" s="66">
        <v>0</v>
      </c>
      <c r="QF49" s="66">
        <v>1.55</v>
      </c>
      <c r="QG49" s="66">
        <v>0</v>
      </c>
      <c r="QH49" s="66">
        <v>0</v>
      </c>
      <c r="QI49" s="66">
        <v>0</v>
      </c>
      <c r="QJ49" s="66">
        <v>0</v>
      </c>
      <c r="QX49">
        <v>1.53</v>
      </c>
      <c r="QY49">
        <v>0.24</v>
      </c>
      <c r="SZ49">
        <v>0</v>
      </c>
      <c r="TA49" s="70">
        <v>1.517768985951879</v>
      </c>
      <c r="TB49">
        <v>0.27</v>
      </c>
      <c r="TF49" s="27" t="s">
        <v>111</v>
      </c>
      <c r="TR49">
        <v>0</v>
      </c>
      <c r="TS49" s="70">
        <v>0.23</v>
      </c>
      <c r="TT49">
        <v>1.2</v>
      </c>
      <c r="TU49">
        <v>0.13</v>
      </c>
      <c r="TV49">
        <v>0</v>
      </c>
      <c r="TX49" s="27" t="s">
        <v>111</v>
      </c>
      <c r="UJ49">
        <v>0</v>
      </c>
      <c r="UK49" s="70">
        <v>0.23</v>
      </c>
      <c r="UL49">
        <v>1.75</v>
      </c>
      <c r="UM49">
        <v>0.56999999999999995</v>
      </c>
      <c r="UN49">
        <v>0</v>
      </c>
      <c r="UO49">
        <v>0</v>
      </c>
      <c r="UQ49" s="27" t="s">
        <v>111</v>
      </c>
      <c r="VC49">
        <v>0</v>
      </c>
      <c r="VD49" s="70">
        <v>0.23</v>
      </c>
      <c r="VE49">
        <v>1.75</v>
      </c>
      <c r="VF49">
        <v>0.56999999999999995</v>
      </c>
      <c r="VG49">
        <v>0</v>
      </c>
      <c r="VH49">
        <v>0</v>
      </c>
      <c r="VJ49" s="197" t="s">
        <v>111</v>
      </c>
      <c r="VV49">
        <v>0</v>
      </c>
      <c r="VW49" s="70">
        <v>0.23</v>
      </c>
      <c r="VX49">
        <v>1.68</v>
      </c>
      <c r="VY49" s="230">
        <v>0.45587808565895999</v>
      </c>
      <c r="VZ49">
        <v>0</v>
      </c>
      <c r="WA49">
        <v>0</v>
      </c>
      <c r="WC49" s="197" t="s">
        <v>111</v>
      </c>
      <c r="WO49">
        <v>0</v>
      </c>
      <c r="WP49" s="70">
        <v>0.23</v>
      </c>
      <c r="WQ49">
        <v>1.68</v>
      </c>
      <c r="WR49">
        <v>0.46</v>
      </c>
      <c r="WS49">
        <v>0</v>
      </c>
      <c r="WT49">
        <v>0</v>
      </c>
      <c r="XB49" s="197" t="s">
        <v>111</v>
      </c>
      <c r="XN49">
        <v>0</v>
      </c>
      <c r="XO49" s="70">
        <v>0.23</v>
      </c>
      <c r="XP49">
        <v>1.68</v>
      </c>
      <c r="XQ49" s="230">
        <v>0.45587808565895999</v>
      </c>
      <c r="XR49">
        <v>0</v>
      </c>
      <c r="XS49">
        <v>0</v>
      </c>
      <c r="XU49" s="197" t="s">
        <v>111</v>
      </c>
      <c r="YG49">
        <v>0</v>
      </c>
      <c r="YH49" s="70">
        <v>0.23</v>
      </c>
      <c r="YI49">
        <v>1.68</v>
      </c>
      <c r="YJ49">
        <v>0.46</v>
      </c>
      <c r="YK49">
        <v>0</v>
      </c>
      <c r="YL49">
        <v>0</v>
      </c>
      <c r="YN49" s="197" t="s">
        <v>111</v>
      </c>
      <c r="YZ49">
        <v>0</v>
      </c>
      <c r="ZA49" s="70">
        <v>0.23</v>
      </c>
      <c r="ZB49">
        <v>1.68</v>
      </c>
      <c r="ZC49" s="230">
        <v>0.45587808565895999</v>
      </c>
      <c r="ZD49">
        <v>0</v>
      </c>
      <c r="ZE49">
        <v>0</v>
      </c>
      <c r="ZK49" s="197" t="s">
        <v>111</v>
      </c>
      <c r="ZW49">
        <v>0</v>
      </c>
      <c r="ZX49" s="70">
        <v>0.23</v>
      </c>
      <c r="ZY49">
        <v>1.68</v>
      </c>
      <c r="ZZ49" s="230">
        <v>0.45587808565895999</v>
      </c>
      <c r="AAA49">
        <v>0</v>
      </c>
      <c r="AAB49">
        <v>0</v>
      </c>
      <c r="AAJ49" s="197" t="s">
        <v>111</v>
      </c>
      <c r="AAV49">
        <v>0</v>
      </c>
      <c r="AAW49" s="70">
        <v>0.23</v>
      </c>
      <c r="AAX49">
        <v>1.68</v>
      </c>
      <c r="AAY49" s="230">
        <v>0.45587808565895999</v>
      </c>
      <c r="AAZ49">
        <v>0</v>
      </c>
      <c r="ABA49">
        <v>0</v>
      </c>
      <c r="ABN49" s="197" t="s">
        <v>111</v>
      </c>
      <c r="ABZ49">
        <v>0</v>
      </c>
      <c r="ACA49" s="70">
        <v>0.23</v>
      </c>
      <c r="ACB49">
        <v>1.68</v>
      </c>
      <c r="ACC49" s="230">
        <v>0.45587808565895999</v>
      </c>
      <c r="ACD49">
        <v>0</v>
      </c>
      <c r="ACE49">
        <v>0</v>
      </c>
      <c r="ACG49" s="197" t="s">
        <v>111</v>
      </c>
      <c r="ACS49">
        <v>0</v>
      </c>
      <c r="ACT49" s="70">
        <v>0.23</v>
      </c>
      <c r="ACU49">
        <v>1.68</v>
      </c>
      <c r="ACV49" s="230">
        <v>0.45587808565895999</v>
      </c>
      <c r="ACW49">
        <v>0</v>
      </c>
      <c r="ACX49">
        <v>0</v>
      </c>
    </row>
    <row r="50" spans="17:778" ht="14.4" customHeight="1" x14ac:dyDescent="0.3">
      <c r="Q50" s="24" t="s">
        <v>12</v>
      </c>
      <c r="R50" s="25" t="s">
        <v>5</v>
      </c>
      <c r="S50" s="26">
        <v>6.1697846047884104</v>
      </c>
      <c r="T50" s="26">
        <v>6.03005025217543</v>
      </c>
      <c r="U50" s="26">
        <v>5.5572636889100924</v>
      </c>
      <c r="V50" s="26">
        <v>5.0066684257549827</v>
      </c>
      <c r="W50" s="26">
        <v>4.8762545817117706</v>
      </c>
      <c r="X50" s="26">
        <v>5.0155539464781889</v>
      </c>
      <c r="Y50" s="26">
        <v>5.0676802740897289</v>
      </c>
      <c r="Z50" s="26">
        <v>5.0900000000000079</v>
      </c>
      <c r="AA50" s="26">
        <v>5.1216310206503382</v>
      </c>
      <c r="AB50" s="26">
        <v>5.3100000000000067</v>
      </c>
      <c r="AC50" s="26">
        <v>5.6200000000000054</v>
      </c>
      <c r="AD50" s="26">
        <v>5.8000000000000007</v>
      </c>
      <c r="AE50" s="26">
        <v>6.010000000000006</v>
      </c>
      <c r="AF50" s="26">
        <v>6.0799999999999992</v>
      </c>
      <c r="AY50" s="12" t="s">
        <v>4</v>
      </c>
      <c r="AZ50" s="13" t="s">
        <v>5</v>
      </c>
      <c r="BA50" s="14">
        <v>3.8928768636112707</v>
      </c>
      <c r="BB50" s="14">
        <v>3.178315174063242</v>
      </c>
      <c r="BC50" s="14">
        <v>3.0288981610261145</v>
      </c>
      <c r="BD50" s="14">
        <v>3.4148292585370799</v>
      </c>
      <c r="BE50" s="14">
        <v>3.0893444208083478</v>
      </c>
      <c r="BF50" s="15">
        <v>3.0510000000000099</v>
      </c>
      <c r="BG50" s="69">
        <v>3.6750000000000003</v>
      </c>
      <c r="BH50" s="69">
        <v>3.7250000000000001</v>
      </c>
      <c r="BI50" s="69">
        <v>3.7</v>
      </c>
      <c r="BJ50" s="69">
        <v>3.6005933427261492</v>
      </c>
      <c r="BK50" s="69">
        <v>3.6005933427261492</v>
      </c>
      <c r="BL50" s="69">
        <v>3.6005933427261492</v>
      </c>
      <c r="BM50" s="69">
        <v>3.6005933427261492</v>
      </c>
      <c r="BN50" s="69">
        <v>3.6005933427261492</v>
      </c>
      <c r="BP50" s="61" t="s">
        <v>1</v>
      </c>
      <c r="BQ50" s="62" t="s">
        <v>2</v>
      </c>
      <c r="BR50" s="63">
        <v>2011</v>
      </c>
      <c r="BS50" s="63">
        <v>2012</v>
      </c>
      <c r="BT50" s="63">
        <v>2013</v>
      </c>
      <c r="BU50" s="63">
        <v>2014</v>
      </c>
      <c r="BV50" s="63">
        <v>2015</v>
      </c>
      <c r="BW50" s="63">
        <v>2016</v>
      </c>
      <c r="BX50" s="63">
        <v>2017</v>
      </c>
      <c r="BY50" s="64">
        <v>2018</v>
      </c>
      <c r="BZ50" s="64">
        <v>2019</v>
      </c>
      <c r="CA50" s="64">
        <v>2020</v>
      </c>
      <c r="CB50" s="64">
        <v>2021</v>
      </c>
      <c r="CC50" s="64">
        <v>2022</v>
      </c>
      <c r="CD50" s="64">
        <v>2023</v>
      </c>
      <c r="CE50" s="64">
        <v>2024</v>
      </c>
      <c r="CG50" s="61" t="s">
        <v>1</v>
      </c>
      <c r="CH50" s="62" t="s">
        <v>2</v>
      </c>
      <c r="CI50" s="63">
        <v>2011</v>
      </c>
      <c r="CJ50" s="63">
        <v>2012</v>
      </c>
      <c r="CK50" s="63">
        <v>2013</v>
      </c>
      <c r="CL50" s="63">
        <v>2014</v>
      </c>
      <c r="CM50" s="63">
        <v>2015</v>
      </c>
      <c r="CN50" s="63">
        <v>2016</v>
      </c>
      <c r="CO50" s="63">
        <v>2017</v>
      </c>
      <c r="CP50" s="64">
        <v>2018</v>
      </c>
      <c r="CQ50" s="64">
        <v>2019</v>
      </c>
      <c r="CR50" s="64">
        <v>2020</v>
      </c>
      <c r="CS50" s="64">
        <v>2021</v>
      </c>
      <c r="CT50" s="64">
        <v>2022</v>
      </c>
      <c r="CU50" s="64">
        <v>2023</v>
      </c>
      <c r="CV50" s="64">
        <v>2024</v>
      </c>
      <c r="CX50" s="61" t="s">
        <v>1</v>
      </c>
      <c r="CY50" s="62" t="s">
        <v>2</v>
      </c>
      <c r="CZ50" s="63">
        <v>2011</v>
      </c>
      <c r="DA50" s="63">
        <v>2012</v>
      </c>
      <c r="DB50" s="63">
        <v>2013</v>
      </c>
      <c r="DC50" s="63">
        <v>2014</v>
      </c>
      <c r="DD50" s="63">
        <v>2015</v>
      </c>
      <c r="DE50" s="63">
        <v>2016</v>
      </c>
      <c r="DF50" s="63">
        <v>2017</v>
      </c>
      <c r="DG50" s="64">
        <v>2018</v>
      </c>
      <c r="DH50" s="64">
        <v>2019</v>
      </c>
      <c r="DI50" s="64">
        <v>2020</v>
      </c>
      <c r="DJ50" s="64">
        <v>2021</v>
      </c>
      <c r="DK50" s="64">
        <v>2022</v>
      </c>
      <c r="DL50" s="64">
        <v>2023</v>
      </c>
      <c r="DM50" s="64">
        <v>2024</v>
      </c>
      <c r="DO50" s="61" t="s">
        <v>1</v>
      </c>
      <c r="DP50" s="62" t="s">
        <v>2</v>
      </c>
      <c r="DQ50" s="63">
        <v>2011</v>
      </c>
      <c r="DR50" s="63">
        <v>2012</v>
      </c>
      <c r="DS50" s="63">
        <v>2013</v>
      </c>
      <c r="DT50" s="63">
        <v>2014</v>
      </c>
      <c r="DU50" s="63">
        <v>2015</v>
      </c>
      <c r="DV50" s="63">
        <v>2016</v>
      </c>
      <c r="DW50" s="63">
        <v>2017</v>
      </c>
      <c r="DX50" s="64">
        <v>2018</v>
      </c>
      <c r="DY50" s="64">
        <v>2019</v>
      </c>
      <c r="DZ50" s="64">
        <v>2020</v>
      </c>
      <c r="EA50" s="64">
        <v>2021</v>
      </c>
      <c r="EB50" s="64">
        <v>2022</v>
      </c>
      <c r="EC50" s="64">
        <v>2023</v>
      </c>
      <c r="ED50" s="64">
        <v>2024</v>
      </c>
      <c r="EF50" s="61" t="s">
        <v>1</v>
      </c>
      <c r="EG50" s="62" t="s">
        <v>2</v>
      </c>
      <c r="EH50" s="63">
        <v>2011</v>
      </c>
      <c r="EI50" s="63">
        <v>2012</v>
      </c>
      <c r="EJ50" s="63">
        <v>2013</v>
      </c>
      <c r="EK50" s="63">
        <v>2014</v>
      </c>
      <c r="EL50" s="63">
        <v>2015</v>
      </c>
      <c r="EM50" s="63">
        <v>2016</v>
      </c>
      <c r="EN50" s="63">
        <v>2017</v>
      </c>
      <c r="EO50" s="64">
        <v>2018</v>
      </c>
      <c r="EP50" s="64">
        <v>2019</v>
      </c>
      <c r="EQ50" s="64">
        <v>2020</v>
      </c>
      <c r="ER50" s="64">
        <v>2021</v>
      </c>
      <c r="ES50" s="64">
        <v>2022</v>
      </c>
      <c r="ET50" s="64">
        <v>2023</v>
      </c>
      <c r="EU50" s="64">
        <v>2024</v>
      </c>
      <c r="FN50" s="61" t="s">
        <v>1</v>
      </c>
      <c r="FO50" s="62" t="s">
        <v>2</v>
      </c>
      <c r="FP50" s="63">
        <v>2011</v>
      </c>
      <c r="FQ50" s="63">
        <v>2012</v>
      </c>
      <c r="FR50" s="63">
        <v>2013</v>
      </c>
      <c r="FS50" s="63">
        <v>2014</v>
      </c>
      <c r="FT50" s="63">
        <v>2015</v>
      </c>
      <c r="FU50" s="63">
        <v>2016</v>
      </c>
      <c r="FV50" s="63">
        <v>2017</v>
      </c>
      <c r="FW50" s="64">
        <v>2018</v>
      </c>
      <c r="FX50" s="64">
        <v>2019</v>
      </c>
      <c r="FY50" s="64">
        <v>2020</v>
      </c>
      <c r="FZ50" s="64">
        <v>2021</v>
      </c>
      <c r="GA50" s="64">
        <v>2022</v>
      </c>
      <c r="GB50" s="64">
        <v>2023</v>
      </c>
      <c r="GC50" s="64">
        <v>2024</v>
      </c>
      <c r="GE50" s="72" t="s">
        <v>59</v>
      </c>
      <c r="GF50" s="74"/>
      <c r="GG50" s="74"/>
      <c r="GH50" s="74"/>
      <c r="GI50" s="74"/>
      <c r="GJ50" s="74"/>
      <c r="GK50" s="74"/>
      <c r="GL50" s="74"/>
      <c r="GM50" s="74"/>
      <c r="GN50" s="74"/>
      <c r="GO50" s="74"/>
      <c r="GP50" s="74"/>
      <c r="GQ50" s="74"/>
      <c r="GR50" s="74"/>
      <c r="GS50" s="74"/>
      <c r="GT50" s="74"/>
      <c r="GV50" s="72" t="s">
        <v>66</v>
      </c>
      <c r="GW50" s="74"/>
      <c r="GX50" s="74"/>
      <c r="GY50" s="74"/>
      <c r="GZ50" s="74"/>
      <c r="HA50" s="74"/>
      <c r="HB50" s="74"/>
      <c r="HC50" s="74"/>
      <c r="HD50" s="74"/>
      <c r="HE50" s="74"/>
      <c r="HF50" s="74"/>
      <c r="HG50" s="74"/>
      <c r="HH50" s="74"/>
      <c r="HI50" s="74"/>
      <c r="HJ50" s="74"/>
      <c r="HK50" s="74"/>
      <c r="LZ50" s="111">
        <f>LZ23%*LZ51</f>
        <v>5615.7588515490934</v>
      </c>
      <c r="MA50" s="111">
        <f>(1+MA21%)*LZ50</f>
        <v>5474.8033043752112</v>
      </c>
      <c r="MB50" s="111">
        <f t="shared" ref="MB50:MF50" si="226">(1+MB21%)*MA50</f>
        <v>5888.6984341859779</v>
      </c>
      <c r="MC50" s="111">
        <f t="shared" si="226"/>
        <v>6415.3286644026684</v>
      </c>
      <c r="MD50" s="111">
        <f t="shared" si="226"/>
        <v>6995.8980252580141</v>
      </c>
      <c r="ME50" s="111">
        <f t="shared" si="226"/>
        <v>7651.0923159680488</v>
      </c>
      <c r="MF50" s="111">
        <f t="shared" si="226"/>
        <v>8386.7394921479481</v>
      </c>
      <c r="OU50" s="67"/>
      <c r="QD50" s="111">
        <f>QD23%*QD51</f>
        <v>5616.2038945508584</v>
      </c>
      <c r="QE50" s="111">
        <f>(1+QE21%)*QD50</f>
        <v>5567.904541057721</v>
      </c>
      <c r="QF50" s="111">
        <f t="shared" ref="QF50:QJ50" si="227">(1+QF21%)*QE50</f>
        <v>5999.4171429896942</v>
      </c>
      <c r="QG50" s="111">
        <f t="shared" si="227"/>
        <v>6524.3661430012917</v>
      </c>
      <c r="QH50" s="111">
        <f t="shared" si="227"/>
        <v>7131.1321671346823</v>
      </c>
      <c r="QI50" s="111">
        <f t="shared" si="227"/>
        <v>7818.3844499264824</v>
      </c>
      <c r="QJ50" s="111">
        <f t="shared" si="227"/>
        <v>8590.927141270804</v>
      </c>
      <c r="QV50" s="111">
        <f>QV23%*QV51</f>
        <v>5615.704485472289</v>
      </c>
      <c r="QW50" s="111">
        <f>(1+QW21%)*QV50</f>
        <v>5480.3660073724068</v>
      </c>
      <c r="QX50" s="111">
        <f t="shared" ref="QX50" si="228">(1+QX21%)*QW50</f>
        <v>5912.7668853540899</v>
      </c>
      <c r="QY50" s="111">
        <f t="shared" ref="QY50" si="229">(1+QY21%)*QX50</f>
        <v>6391.1097263792353</v>
      </c>
      <c r="QZ50" s="111">
        <f t="shared" ref="QZ50" si="230">(1+QZ21%)*QY50</f>
        <v>6963.1071719730944</v>
      </c>
      <c r="RA50" s="111">
        <f t="shared" ref="RA50" si="231">(1+RA21%)*QZ50</f>
        <v>7605.4556465041969</v>
      </c>
      <c r="RB50" s="111">
        <f t="shared" ref="RB50" si="232">(1+RB21%)*RA50</f>
        <v>8316.207151515473</v>
      </c>
      <c r="RO50" s="67"/>
      <c r="SG50" s="67"/>
      <c r="SX50" s="111">
        <f>SX23%*SX51</f>
        <v>5615.704485472289</v>
      </c>
      <c r="SY50" s="111">
        <f>(1+SY21%)*SX50</f>
        <v>5480.3660073724068</v>
      </c>
      <c r="SZ50" s="111">
        <f t="shared" ref="SZ50" si="233">(1+SZ21%)*SY50</f>
        <v>5819.600663228759</v>
      </c>
      <c r="TA50" s="111">
        <f t="shared" ref="TA50" si="234">(1+TA21%)*SZ50</f>
        <v>6233.3742703843236</v>
      </c>
      <c r="TB50" s="111">
        <f t="shared" ref="TB50" si="235">(1+TB21%)*TA50</f>
        <v>6692.1338121446288</v>
      </c>
      <c r="TC50" s="111">
        <f t="shared" ref="TC50" si="236">(1+TC21%)*TB50</f>
        <v>7199.1560013555882</v>
      </c>
      <c r="TD50" s="111">
        <f t="shared" ref="TD50" si="237">(1+TD21%)*TC50</f>
        <v>7749.7896767382426</v>
      </c>
      <c r="TP50" s="111">
        <f>TP23%*TP51</f>
        <v>5615.704485472289</v>
      </c>
      <c r="TQ50" s="111">
        <f>(1+TQ21%)*TP50</f>
        <v>5480.3660073724068</v>
      </c>
      <c r="TR50" s="111">
        <f t="shared" ref="TR50" si="238">(1+TR21%)*TQ50</f>
        <v>5771.9214789646185</v>
      </c>
      <c r="TS50" s="111">
        <f t="shared" ref="TS50" si="239">(1+TS21%)*TR50</f>
        <v>6177.1103667879352</v>
      </c>
      <c r="TT50" s="111">
        <f t="shared" ref="TT50" si="240">(1+TT21%)*TS50</f>
        <v>6626.6655505459221</v>
      </c>
      <c r="TU50" s="111">
        <f t="shared" ref="TU50" si="241">(1+TU21%)*TT50</f>
        <v>7123.6531073161086</v>
      </c>
      <c r="TV50" s="111">
        <f t="shared" ref="TV50" si="242">(1+TV21%)*TU50</f>
        <v>7664.4935367275357</v>
      </c>
      <c r="UH50" s="111">
        <f>UH23%*UH51</f>
        <v>5615.704485472289</v>
      </c>
      <c r="UI50" s="111">
        <f>(1+UI21%)*UH50</f>
        <v>5480.3660073724068</v>
      </c>
      <c r="UJ50" s="111">
        <f t="shared" ref="UJ50:UO50" si="243">(1+UJ21%)*UI50</f>
        <v>5777.9498815727284</v>
      </c>
      <c r="UK50" s="111">
        <f t="shared" si="243"/>
        <v>6183.5619632591342</v>
      </c>
      <c r="UL50" s="111">
        <f t="shared" si="243"/>
        <v>6636.8170551660287</v>
      </c>
      <c r="UM50" s="111">
        <f t="shared" si="243"/>
        <v>7138.7275652611079</v>
      </c>
      <c r="UN50" s="111">
        <f t="shared" si="243"/>
        <v>7685.0679280787308</v>
      </c>
      <c r="UO50" s="111">
        <f t="shared" si="243"/>
        <v>8275.9182109216545</v>
      </c>
      <c r="VA50" s="111">
        <f>VA23%*VA51</f>
        <v>5615.704485472289</v>
      </c>
      <c r="VB50" s="111">
        <f>(1+VB21%)*VA50</f>
        <v>5480.3660073724068</v>
      </c>
      <c r="VC50" s="111">
        <f t="shared" ref="VC50" si="244">(1+VC21%)*VB50</f>
        <v>5777.9498815727284</v>
      </c>
      <c r="VD50" s="111">
        <f t="shared" ref="VD50" si="245">(1+VD21%)*VC50</f>
        <v>6183.5619632591342</v>
      </c>
      <c r="VE50" s="111">
        <f t="shared" ref="VE50" si="246">(1+VE21%)*VD50</f>
        <v>6684.4304822831236</v>
      </c>
      <c r="VF50" s="111">
        <f t="shared" ref="VF50" si="247">(1+VF21%)*VE50</f>
        <v>7238.9953591817266</v>
      </c>
      <c r="VG50" s="111">
        <f t="shared" ref="VG50:VH50" si="248">(1+VG21%)*VF50</f>
        <v>7846.0864165739167</v>
      </c>
      <c r="VH50" s="111">
        <f t="shared" si="248"/>
        <v>8508.8662487267902</v>
      </c>
      <c r="VT50" s="208">
        <f>VT23%*VT51</f>
        <v>5615.704485472289</v>
      </c>
      <c r="VU50" s="208">
        <f>(1+VU21%)*VT50</f>
        <v>5480.3660073724068</v>
      </c>
      <c r="VV50" s="208">
        <f t="shared" ref="VV50:WA50" si="249">(1+VV21%)*VU50</f>
        <v>5758.2205639461872</v>
      </c>
      <c r="VW50" s="208">
        <f t="shared" si="249"/>
        <v>6175.6915548322859</v>
      </c>
      <c r="VX50" s="208">
        <f t="shared" si="249"/>
        <v>6675.3050016182178</v>
      </c>
      <c r="VY50" s="208">
        <f t="shared" si="249"/>
        <v>7220.148259394392</v>
      </c>
      <c r="VZ50" s="208">
        <f t="shared" si="249"/>
        <v>7817.8234933886897</v>
      </c>
      <c r="WA50" s="208">
        <f t="shared" si="249"/>
        <v>8474.0107355306009</v>
      </c>
      <c r="WM50" s="208">
        <f>WM23%*WM51</f>
        <v>5615.704485472289</v>
      </c>
      <c r="WN50" s="208">
        <f>(1+WN21%)*WM50</f>
        <v>5480.3660073724068</v>
      </c>
      <c r="WO50" s="208">
        <f t="shared" ref="WO50" si="250">(1+WO21%)*WN50</f>
        <v>5758.2205639461872</v>
      </c>
      <c r="WP50" s="208">
        <f t="shared" ref="WP50" si="251">(1+WP21%)*WO50</f>
        <v>6175.6915548322859</v>
      </c>
      <c r="WQ50" s="208">
        <f t="shared" ref="WQ50" si="252">(1+WQ21%)*WP50</f>
        <v>6675.3050016182178</v>
      </c>
      <c r="WR50" s="208">
        <f t="shared" ref="WR50" si="253">(1+WR21%)*WQ50</f>
        <v>7219.8472165534204</v>
      </c>
      <c r="WS50" s="208">
        <f t="shared" ref="WS50" si="254">(1+WS21%)*WR50</f>
        <v>7816.7317868321406</v>
      </c>
      <c r="WT50" s="208">
        <f t="shared" ref="WT50" si="255">(1+WT21%)*WS50</f>
        <v>8470.8713081103342</v>
      </c>
      <c r="WU50" s="225"/>
      <c r="XL50" s="208">
        <f>XL23%*XL51</f>
        <v>5615.704485472289</v>
      </c>
      <c r="XM50" s="208">
        <f>(1+XM21%)*XL50</f>
        <v>5480.3660073724068</v>
      </c>
      <c r="XN50" s="208">
        <f t="shared" ref="XN50" si="256">(1+XN21%)*XM50</f>
        <v>5773.0549860796891</v>
      </c>
      <c r="XO50" s="208">
        <f t="shared" ref="XO50" si="257">(1+XO21%)*XN50</f>
        <v>6188.125393808089</v>
      </c>
      <c r="XP50" s="208">
        <f t="shared" ref="XP50" si="258">(1+XP21%)*XO50</f>
        <v>6688.7578643828328</v>
      </c>
      <c r="XQ50" s="208">
        <f t="shared" ref="XQ50" si="259">(1+XQ21%)*XP50</f>
        <v>7234.4116932357565</v>
      </c>
      <c r="XR50" s="208">
        <f t="shared" ref="XR50" si="260">(1+XR21%)*XQ50</f>
        <v>7832.5156943378988</v>
      </c>
      <c r="XS50" s="208">
        <f t="shared" ref="XS50" si="261">(1+XS21%)*XR50</f>
        <v>8487.9926987751423</v>
      </c>
      <c r="YE50" s="208">
        <f>YE23%*YE51</f>
        <v>5615.704485472289</v>
      </c>
      <c r="YF50" s="208">
        <f>(1+YF21%)*YE50</f>
        <v>5480.3660073724068</v>
      </c>
      <c r="YG50" s="208">
        <f t="shared" ref="YG50" si="262">(1+YG21%)*YF50</f>
        <v>5758.2205639461872</v>
      </c>
      <c r="YH50" s="208">
        <f t="shared" ref="YH50" si="263">(1+YH21%)*YG50</f>
        <v>6175.6915548322859</v>
      </c>
      <c r="YI50" s="208">
        <f t="shared" ref="YI50" si="264">(1+YI21%)*YH50</f>
        <v>6675.3050016182178</v>
      </c>
      <c r="YJ50" s="208">
        <f t="shared" ref="YJ50" si="265">(1+YJ21%)*YI50</f>
        <v>7219.8472165534204</v>
      </c>
      <c r="YK50" s="208">
        <f t="shared" ref="YK50" si="266">(1+YK21%)*YJ50</f>
        <v>7816.7317868321406</v>
      </c>
      <c r="YL50" s="208">
        <f t="shared" ref="YL50" si="267">(1+YL21%)*YK50</f>
        <v>8470.8713081103342</v>
      </c>
      <c r="YX50" s="208">
        <f>YX23%*YX51</f>
        <v>5615.704485472289</v>
      </c>
      <c r="YY50" s="208">
        <f>(1+YY21%)*YX50</f>
        <v>5480.3660073724068</v>
      </c>
      <c r="YZ50" s="208">
        <f t="shared" ref="YZ50" si="268">(1+YZ21%)*YY50</f>
        <v>5767.5371861587209</v>
      </c>
      <c r="ZA50" s="208">
        <f t="shared" ref="ZA50" si="269">(1+ZA21%)*YZ50</f>
        <v>6188.5674007483076</v>
      </c>
      <c r="ZB50" s="208">
        <f t="shared" ref="ZB50" si="270">(1+ZB21%)*ZA50</f>
        <v>6689.2225034688454</v>
      </c>
      <c r="ZC50" s="208">
        <f t="shared" ref="ZC50" si="271">(1+ZC21%)*ZB50</f>
        <v>7234.6382750541843</v>
      </c>
      <c r="ZD50" s="208">
        <f t="shared" ref="ZD50" si="272">(1+ZD21%)*ZC50</f>
        <v>7832.4700932338965</v>
      </c>
      <c r="ZE50" s="208">
        <f t="shared" ref="ZE50" si="273">(1+ZE21%)*ZD50</f>
        <v>8487.6103116755185</v>
      </c>
      <c r="ZU50" s="208">
        <f>ZU23%*ZU51</f>
        <v>5615.704485472289</v>
      </c>
      <c r="ZV50" s="208">
        <f>(1+ZV21%)*ZU50</f>
        <v>5480.3660073724068</v>
      </c>
      <c r="ZW50" s="208">
        <f t="shared" ref="ZW50" si="274">(1+ZW21%)*ZV50</f>
        <v>5767.5371861587209</v>
      </c>
      <c r="ZX50" s="208">
        <f t="shared" ref="ZX50" si="275">(1+ZX21%)*ZW50</f>
        <v>6185.6836321552282</v>
      </c>
      <c r="ZY50" s="208">
        <f t="shared" ref="ZY50" si="276">(1+ZY21%)*ZX50</f>
        <v>6686.724006359801</v>
      </c>
      <c r="ZZ50" s="208">
        <f t="shared" ref="ZZ50" si="277">(1+ZZ21%)*ZY50</f>
        <v>7232.6047316433669</v>
      </c>
      <c r="AAA50" s="208">
        <f t="shared" ref="AAA50" si="278">(1+AAA21%)*ZZ50</f>
        <v>7830.9917691436085</v>
      </c>
      <c r="AAB50" s="208">
        <f t="shared" ref="AAB50" si="279">(1+AAB21%)*AAA50</f>
        <v>8486.7914336162139</v>
      </c>
      <c r="AAT50" s="208">
        <f>AAT23%*AAT51</f>
        <v>5615.704485472289</v>
      </c>
      <c r="AAU50" s="208">
        <f>(1+AAU21%)*AAT50</f>
        <v>5480.3660073724068</v>
      </c>
      <c r="AAV50" s="208">
        <f t="shared" ref="AAV50" si="280">(1+AAV21%)*AAU50</f>
        <v>5767.5371861587209</v>
      </c>
      <c r="AAW50" s="208">
        <f t="shared" ref="AAW50" si="281">(1+AAW21%)*AAV50</f>
        <v>6185.6836321552282</v>
      </c>
      <c r="AAX50" s="208">
        <f t="shared" ref="AAX50" si="282">(1+AAX21%)*AAW50</f>
        <v>6686.724006359801</v>
      </c>
      <c r="AAY50" s="208">
        <f t="shared" ref="AAY50" si="283">(1+AAY21%)*AAX50</f>
        <v>7233.5643959600629</v>
      </c>
      <c r="AAZ50" s="208">
        <f t="shared" ref="AAZ50" si="284">(1+AAZ21%)*AAY50</f>
        <v>7833.0689766327623</v>
      </c>
      <c r="ABA50" s="208">
        <f t="shared" ref="ABA50" si="285">(1+ABA21%)*AAZ50</f>
        <v>8490.1667803515193</v>
      </c>
      <c r="ABX50" s="208">
        <f>ABX23%*ABX51</f>
        <v>5615.704485472289</v>
      </c>
      <c r="ABY50" s="208">
        <f>(1+ABY21%)*ABX50</f>
        <v>5480.3660073724068</v>
      </c>
      <c r="ABZ50" s="208">
        <f t="shared" ref="ABZ50" si="286">(1+ABZ21%)*ABY50</f>
        <v>5767.5371861587209</v>
      </c>
      <c r="ACA50" s="208">
        <f t="shared" ref="ACA50" si="287">(1+ACA21%)*ABZ50</f>
        <v>6184.3664589518767</v>
      </c>
      <c r="ACB50" s="208">
        <f t="shared" ref="ACB50" si="288">(1+ACB21%)*ACA50</f>
        <v>6684.250642794138</v>
      </c>
      <c r="ACC50" s="208">
        <f t="shared" ref="ACC50" si="289">(1+ACC21%)*ACB50</f>
        <v>7229.7475884320538</v>
      </c>
      <c r="ACD50" s="208">
        <f t="shared" ref="ACD50" si="290">(1+ACD21%)*ACC50</f>
        <v>7827.7056492163083</v>
      </c>
      <c r="ACE50" s="208">
        <f t="shared" ref="ACE50" si="291">(1+ACE21%)*ACD50</f>
        <v>8483.0339440178595</v>
      </c>
      <c r="ACQ50" s="208">
        <f>ACQ23%*ACQ51</f>
        <v>5615.704485472289</v>
      </c>
      <c r="ACR50" s="208">
        <f>(1+ACR21%)*ACQ50</f>
        <v>5480.3660073724068</v>
      </c>
      <c r="ACS50" s="208">
        <f t="shared" ref="ACS50" si="292">(1+ACS21%)*ACR50</f>
        <v>5767.5371861587209</v>
      </c>
      <c r="ACT50" s="208">
        <f t="shared" ref="ACT50" si="293">(1+ACT21%)*ACS50</f>
        <v>6185.6836321552282</v>
      </c>
      <c r="ACU50" s="208">
        <f t="shared" ref="ACU50" si="294">(1+ACU21%)*ACT50</f>
        <v>6686.724006359801</v>
      </c>
      <c r="ACV50" s="208">
        <f t="shared" ref="ACV50" si="295">(1+ACV21%)*ACU50</f>
        <v>7232.6047316433669</v>
      </c>
      <c r="ACW50" s="208">
        <f t="shared" ref="ACW50" si="296">(1+ACW21%)*ACV50</f>
        <v>7830.9917691436085</v>
      </c>
      <c r="ACX50" s="208">
        <f t="shared" ref="ACX50" si="297">(1+ACX21%)*ACW50</f>
        <v>8486.7914336162139</v>
      </c>
    </row>
    <row r="51" spans="17:778" ht="14.4" customHeight="1" x14ac:dyDescent="0.3">
      <c r="Q51" s="27" t="s">
        <v>13</v>
      </c>
      <c r="R51" s="28" t="s">
        <v>5</v>
      </c>
      <c r="S51" s="29">
        <v>5.0600192136332218</v>
      </c>
      <c r="T51" s="29">
        <v>5.516106764277402</v>
      </c>
      <c r="U51" s="29">
        <v>5.4779052890148119</v>
      </c>
      <c r="V51" s="29">
        <v>5.283725364616024</v>
      </c>
      <c r="W51" s="29">
        <v>4.8472418022657848</v>
      </c>
      <c r="X51" s="30">
        <v>5.0421855039884296</v>
      </c>
      <c r="Y51" s="30">
        <v>4.984831341094945</v>
      </c>
      <c r="Z51" s="30">
        <v>5.0122110270863951</v>
      </c>
      <c r="AA51" s="30">
        <v>4.9999774596936044</v>
      </c>
      <c r="AB51" s="30">
        <v>5.029999999999994</v>
      </c>
      <c r="AC51" s="30">
        <v>5.0699999999999816</v>
      </c>
      <c r="AD51" s="30">
        <v>5.0999999999999917</v>
      </c>
      <c r="AE51" s="30">
        <v>5.1399999999999988</v>
      </c>
      <c r="AF51" s="30">
        <v>5.159999999999993</v>
      </c>
      <c r="AY51" s="16" t="s">
        <v>6</v>
      </c>
      <c r="AZ51" s="17" t="s">
        <v>7</v>
      </c>
      <c r="BA51" s="18">
        <v>98.829999999999899</v>
      </c>
      <c r="BB51" s="18">
        <v>91.819999999999894</v>
      </c>
      <c r="BC51" s="18">
        <v>98.419999999999902</v>
      </c>
      <c r="BD51" s="18">
        <v>53.269999999999897</v>
      </c>
      <c r="BE51" s="18">
        <v>48.969999999999899</v>
      </c>
      <c r="BF51" s="49">
        <v>40.958186480000002</v>
      </c>
      <c r="BG51" s="49">
        <v>52</v>
      </c>
      <c r="BH51" s="49">
        <v>73.154472439623646</v>
      </c>
      <c r="BI51" s="49">
        <v>69.262490384615418</v>
      </c>
      <c r="BJ51" s="49">
        <v>62.997377884615403</v>
      </c>
      <c r="BK51" s="49">
        <v>60</v>
      </c>
      <c r="BL51" s="49">
        <v>60</v>
      </c>
      <c r="BM51" s="49">
        <v>60</v>
      </c>
      <c r="BN51" s="49">
        <v>60</v>
      </c>
      <c r="BP51" s="7" t="s">
        <v>3</v>
      </c>
      <c r="BQ51" s="8"/>
      <c r="BR51" s="9"/>
      <c r="BS51" s="10"/>
      <c r="BT51" s="10"/>
      <c r="BU51" s="11"/>
      <c r="BV51" s="11"/>
      <c r="BW51" s="11"/>
      <c r="BX51" s="11"/>
      <c r="BY51" s="11"/>
      <c r="BZ51" s="11"/>
      <c r="CA51" s="11"/>
      <c r="CB51" s="11"/>
      <c r="CC51" s="11"/>
      <c r="CG51" s="7"/>
      <c r="CH51" s="8"/>
      <c r="CI51" s="9"/>
      <c r="CJ51" s="10"/>
      <c r="CK51" s="10"/>
      <c r="CL51" s="11"/>
      <c r="CM51" s="11"/>
      <c r="CN51" s="11"/>
      <c r="CO51" s="11"/>
      <c r="CP51" s="11"/>
      <c r="CQ51" s="11"/>
      <c r="CR51" s="11"/>
      <c r="CS51" s="11"/>
      <c r="CT51" s="11"/>
      <c r="CX51" s="7"/>
      <c r="CY51" s="8"/>
      <c r="CZ51" s="9"/>
      <c r="DA51" s="10"/>
      <c r="DB51" s="10"/>
      <c r="DC51" s="11"/>
      <c r="DD51" s="11"/>
      <c r="DE51" s="11"/>
      <c r="DF51" s="11"/>
      <c r="DG51" s="11"/>
      <c r="DH51" s="11"/>
      <c r="DI51" s="11"/>
      <c r="DJ51" s="11"/>
      <c r="DK51" s="11"/>
      <c r="DO51" s="7"/>
      <c r="DP51" s="8"/>
      <c r="DQ51" s="9"/>
      <c r="DR51" s="10"/>
      <c r="DS51" s="10"/>
      <c r="DT51" s="11"/>
      <c r="DU51" s="11"/>
      <c r="DV51" s="11"/>
      <c r="DW51" s="11"/>
      <c r="DX51" s="11"/>
      <c r="DY51" s="11"/>
      <c r="DZ51" s="11"/>
      <c r="EA51" s="11"/>
      <c r="EB51" s="11"/>
      <c r="EF51" s="7"/>
      <c r="EG51" s="8"/>
      <c r="EH51" s="9"/>
      <c r="EI51" s="10"/>
      <c r="EJ51" s="10"/>
      <c r="EK51" s="11"/>
      <c r="EL51" s="11"/>
      <c r="EM51" s="11"/>
      <c r="EN51" s="11"/>
      <c r="EO51" s="11"/>
      <c r="EP51" s="11"/>
      <c r="EQ51" s="11"/>
      <c r="ER51" s="11"/>
      <c r="ES51" s="11"/>
      <c r="FN51" s="7" t="s">
        <v>58</v>
      </c>
      <c r="FO51" s="8"/>
      <c r="FP51" s="9"/>
      <c r="FQ51" s="10"/>
      <c r="FR51" s="10"/>
      <c r="FS51" s="11"/>
      <c r="FT51" s="11"/>
      <c r="FU51" s="11"/>
      <c r="FV51" s="11"/>
      <c r="FW51" s="11"/>
      <c r="FX51" s="11"/>
      <c r="FY51" s="11"/>
      <c r="FZ51" s="11"/>
      <c r="GA51" s="11"/>
      <c r="GE51" s="73" t="s">
        <v>65</v>
      </c>
      <c r="GF51" s="74"/>
      <c r="GG51" s="74"/>
      <c r="GH51" s="74"/>
      <c r="GI51" s="74"/>
      <c r="GJ51" s="74"/>
      <c r="GK51" s="74"/>
      <c r="GL51" s="74"/>
      <c r="GM51" s="74"/>
      <c r="GN51" s="74"/>
      <c r="GO51" s="74"/>
      <c r="GP51" s="74"/>
      <c r="GQ51" s="74"/>
      <c r="GR51" s="74"/>
      <c r="GS51" s="74"/>
      <c r="GT51" s="74"/>
      <c r="GV51" s="73" t="s">
        <v>68</v>
      </c>
      <c r="GW51" s="74"/>
      <c r="GX51" s="74"/>
      <c r="GY51" s="74"/>
      <c r="GZ51" s="74"/>
      <c r="HA51" s="74"/>
      <c r="HB51" s="74"/>
      <c r="HC51" s="74"/>
      <c r="HD51" s="74"/>
      <c r="HE51" s="74"/>
      <c r="HF51" s="74"/>
      <c r="HG51" s="74"/>
      <c r="HH51" s="74"/>
      <c r="HI51" s="74"/>
      <c r="HJ51" s="74"/>
      <c r="HK51" s="74"/>
      <c r="LZ51" s="112">
        <v>15832.688676020454</v>
      </c>
      <c r="MA51">
        <v>15588.980859071704</v>
      </c>
      <c r="MB51">
        <v>17067.001009417185</v>
      </c>
      <c r="MC51">
        <v>18668.49116159989</v>
      </c>
      <c r="MD51">
        <v>20182.811411587143</v>
      </c>
      <c r="ME51">
        <v>21770.597288433648</v>
      </c>
      <c r="MF51">
        <v>23466.143135698916</v>
      </c>
      <c r="OU51" s="67"/>
      <c r="QD51" s="112">
        <v>15833.9434</v>
      </c>
      <c r="QE51">
        <v>15492.318563162724</v>
      </c>
      <c r="QF51">
        <v>16976.790849224122</v>
      </c>
      <c r="QG51">
        <v>18380.618202309441</v>
      </c>
      <c r="QH51">
        <v>19989.990418672802</v>
      </c>
      <c r="QI51">
        <v>21975.402084221201</v>
      </c>
      <c r="QJ51">
        <v>23501.433453144298</v>
      </c>
      <c r="QV51">
        <v>15832.535400000001</v>
      </c>
      <c r="QW51" s="67">
        <v>15434.1518</v>
      </c>
      <c r="QX51">
        <v>16591.486505835506</v>
      </c>
      <c r="QY51">
        <v>17767.244816676426</v>
      </c>
      <c r="QZ51">
        <v>19169.004841907328</v>
      </c>
      <c r="RA51">
        <v>20658.110778802518</v>
      </c>
      <c r="RB51">
        <v>22270.24491870352</v>
      </c>
      <c r="RO51" s="67"/>
      <c r="SG51" s="67"/>
      <c r="SN51" t="s">
        <v>103</v>
      </c>
      <c r="SX51">
        <v>15832.535400000001</v>
      </c>
      <c r="SY51" s="177">
        <v>15434.1518</v>
      </c>
      <c r="SZ51">
        <v>16669.883440189496</v>
      </c>
      <c r="TA51">
        <v>17783.792163954848</v>
      </c>
      <c r="TB51">
        <v>19215.651291287493</v>
      </c>
      <c r="TC51">
        <v>20719.786521384096</v>
      </c>
      <c r="TD51">
        <v>22317.150995266667</v>
      </c>
      <c r="TF51" t="s">
        <v>103</v>
      </c>
      <c r="TP51">
        <v>15832.535400000001</v>
      </c>
      <c r="TQ51" s="177">
        <v>15434.1518</v>
      </c>
      <c r="TR51">
        <v>16584.31886379467</v>
      </c>
      <c r="TS51">
        <v>18131.296150439266</v>
      </c>
      <c r="TT51">
        <v>19635.051120869513</v>
      </c>
      <c r="TU51">
        <v>21201.516895024073</v>
      </c>
      <c r="TV51">
        <v>22836.41240456876</v>
      </c>
      <c r="TX51" t="s">
        <v>103</v>
      </c>
      <c r="UH51">
        <v>15832.535400000001</v>
      </c>
      <c r="UI51" s="177">
        <v>15434.1518</v>
      </c>
      <c r="UJ51">
        <v>16672.769162285324</v>
      </c>
      <c r="UK51">
        <v>18120.742453934159</v>
      </c>
      <c r="UL51">
        <v>19843.496151946038</v>
      </c>
      <c r="UM51">
        <v>21393.971328451928</v>
      </c>
      <c r="UN51">
        <v>23042.983741856282</v>
      </c>
      <c r="UO51">
        <v>24805.163618279254</v>
      </c>
      <c r="UQ51" t="s">
        <v>103</v>
      </c>
      <c r="VA51">
        <v>15832.535400000001</v>
      </c>
      <c r="VB51" s="177">
        <v>15434.1518</v>
      </c>
      <c r="VC51">
        <v>16672.769162285324</v>
      </c>
      <c r="VD51">
        <v>18120.742453934159</v>
      </c>
      <c r="VE51">
        <v>19843.496151946038</v>
      </c>
      <c r="VF51">
        <v>21393.971328451928</v>
      </c>
      <c r="VG51">
        <v>23042.983741856282</v>
      </c>
      <c r="VH51">
        <v>24805.163618279254</v>
      </c>
      <c r="VJ51" t="s">
        <v>103</v>
      </c>
      <c r="VT51">
        <v>15832.535400000001</v>
      </c>
      <c r="VU51" s="177">
        <v>15434.1518</v>
      </c>
      <c r="VV51">
        <v>16672.769162285324</v>
      </c>
      <c r="VW51">
        <v>18120.742453934159</v>
      </c>
      <c r="VX51">
        <v>19843.496151946038</v>
      </c>
      <c r="VY51">
        <v>21393.971328451928</v>
      </c>
      <c r="VZ51">
        <v>23042.983741856282</v>
      </c>
      <c r="WA51">
        <v>24805.163618279254</v>
      </c>
      <c r="WC51" t="s">
        <v>103</v>
      </c>
      <c r="WM51">
        <v>15832.535400000001</v>
      </c>
      <c r="WN51" s="177">
        <v>15434.1518</v>
      </c>
      <c r="WO51">
        <v>16672.769162285324</v>
      </c>
      <c r="WP51">
        <v>18120.742453934159</v>
      </c>
      <c r="WQ51">
        <v>19843.496151946038</v>
      </c>
      <c r="WR51">
        <v>21393.971328451928</v>
      </c>
      <c r="WS51">
        <v>23042.983741856282</v>
      </c>
      <c r="WT51">
        <v>24805.163618279254</v>
      </c>
      <c r="XB51" t="s">
        <v>103</v>
      </c>
      <c r="XL51">
        <v>15832.535400000001</v>
      </c>
      <c r="XM51" s="177">
        <v>15434.1518</v>
      </c>
      <c r="XN51">
        <v>16672.769162285324</v>
      </c>
      <c r="XO51">
        <v>18120.742453934159</v>
      </c>
      <c r="XP51">
        <v>19843.496151946038</v>
      </c>
      <c r="XQ51">
        <v>21393.971328451928</v>
      </c>
      <c r="XR51">
        <v>23042.983741856282</v>
      </c>
      <c r="XS51">
        <v>24805.163618279254</v>
      </c>
      <c r="XU51" t="s">
        <v>103</v>
      </c>
      <c r="YE51">
        <v>15832.535400000001</v>
      </c>
      <c r="YF51" s="177">
        <v>15434.1518</v>
      </c>
      <c r="YG51">
        <v>16672.769162285324</v>
      </c>
      <c r="YH51">
        <v>18120.742453934159</v>
      </c>
      <c r="YI51">
        <v>19843.496151946038</v>
      </c>
      <c r="YJ51">
        <v>21393.971328451928</v>
      </c>
      <c r="YK51">
        <v>23042.983741856282</v>
      </c>
      <c r="YL51">
        <v>24805.163618279254</v>
      </c>
      <c r="YN51" t="s">
        <v>103</v>
      </c>
      <c r="YX51">
        <v>15832.535400000001</v>
      </c>
      <c r="YY51" s="177">
        <v>15434.1518</v>
      </c>
      <c r="YZ51">
        <v>16672.769162285324</v>
      </c>
      <c r="ZA51">
        <v>18120.742453934159</v>
      </c>
      <c r="ZB51">
        <v>19843.496151946038</v>
      </c>
      <c r="ZC51">
        <v>21393.971328451928</v>
      </c>
      <c r="ZD51">
        <v>23042.983741856282</v>
      </c>
      <c r="ZE51">
        <v>24805.163618279254</v>
      </c>
      <c r="ZK51" t="s">
        <v>103</v>
      </c>
      <c r="ZU51">
        <v>15832.535400000001</v>
      </c>
      <c r="ZV51" s="177">
        <v>15434.1518</v>
      </c>
      <c r="ZW51">
        <v>16672.769162285324</v>
      </c>
      <c r="ZX51">
        <v>18120.742453934159</v>
      </c>
      <c r="ZY51">
        <v>19843.496151946038</v>
      </c>
      <c r="ZZ51">
        <v>21393.971328451928</v>
      </c>
      <c r="AAA51">
        <v>23042.983741856282</v>
      </c>
      <c r="AAB51">
        <v>24805.163618279254</v>
      </c>
      <c r="AAJ51" t="s">
        <v>103</v>
      </c>
      <c r="AAT51">
        <v>15832.535400000001</v>
      </c>
      <c r="AAU51" s="177">
        <v>15434.1518</v>
      </c>
      <c r="AAV51">
        <v>16672.769162285324</v>
      </c>
      <c r="AAW51">
        <v>18120.742453934159</v>
      </c>
      <c r="AAX51">
        <v>19843.496151946038</v>
      </c>
      <c r="AAY51">
        <v>21393.971328451928</v>
      </c>
      <c r="AAZ51">
        <v>23042.983741856282</v>
      </c>
      <c r="ABA51">
        <v>24805.163618279254</v>
      </c>
      <c r="ABN51" t="s">
        <v>103</v>
      </c>
      <c r="ABX51">
        <v>15832.535400000001</v>
      </c>
      <c r="ABY51" s="177">
        <v>15434.1518</v>
      </c>
      <c r="ABZ51">
        <v>16672.769162285324</v>
      </c>
      <c r="ACA51">
        <v>18120.742453934159</v>
      </c>
      <c r="ACB51">
        <v>19843.496151946038</v>
      </c>
      <c r="ACC51">
        <v>21393.971328451928</v>
      </c>
      <c r="ACD51">
        <v>23042.983741856282</v>
      </c>
      <c r="ACE51">
        <v>24805.163618279254</v>
      </c>
      <c r="ACG51" t="s">
        <v>103</v>
      </c>
      <c r="ACQ51">
        <v>15832.535400000001</v>
      </c>
      <c r="ACR51" s="177">
        <v>15434.1518</v>
      </c>
      <c r="ACS51">
        <v>16672.769162285324</v>
      </c>
      <c r="ACT51">
        <v>18120.742453934159</v>
      </c>
      <c r="ACU51">
        <v>19843.496151946038</v>
      </c>
      <c r="ACV51">
        <v>21393.971328451928</v>
      </c>
      <c r="ACW51">
        <v>23042.983741856282</v>
      </c>
      <c r="ACX51">
        <v>24805.163618279254</v>
      </c>
    </row>
    <row r="52" spans="17:778" ht="14.4" customHeight="1" x14ac:dyDescent="0.3">
      <c r="Q52" s="31" t="s">
        <v>14</v>
      </c>
      <c r="R52" s="32" t="s">
        <v>5</v>
      </c>
      <c r="S52" s="33">
        <v>5.5184272881717265</v>
      </c>
      <c r="T52" s="33">
        <v>4.5267022907598102</v>
      </c>
      <c r="U52" s="33">
        <v>6.7456430706928412</v>
      </c>
      <c r="V52" s="33">
        <v>1.1639049696276567</v>
      </c>
      <c r="W52" s="33">
        <v>5.3164672396432762</v>
      </c>
      <c r="X52" s="34">
        <v>-0.14557979897015116</v>
      </c>
      <c r="Y52" s="34">
        <v>2.1409231194574314</v>
      </c>
      <c r="Z52" s="34">
        <v>3.2326874954954223</v>
      </c>
      <c r="AA52" s="34">
        <v>3.5325963805616096</v>
      </c>
      <c r="AB52" s="34">
        <v>3.7699999999999947</v>
      </c>
      <c r="AC52" s="34">
        <v>3.6799999999999971</v>
      </c>
      <c r="AD52" s="34">
        <v>3.610000000000003</v>
      </c>
      <c r="AE52" s="34">
        <v>3.5499999999999918</v>
      </c>
      <c r="AF52" s="34">
        <v>3.2199999999999971</v>
      </c>
      <c r="AY52" s="12" t="s">
        <v>8</v>
      </c>
      <c r="AZ52" s="13" t="s">
        <v>5</v>
      </c>
      <c r="BA52" s="14">
        <v>16.171146097593464</v>
      </c>
      <c r="BB52" s="14">
        <v>-10.611393912062821</v>
      </c>
      <c r="BC52" s="14">
        <v>-8.9013789774219436</v>
      </c>
      <c r="BD52" s="14">
        <v>-4.3359714913194347</v>
      </c>
      <c r="BE52" s="14">
        <v>-14.950008382759417</v>
      </c>
      <c r="BF52" s="15">
        <v>4.5882721379995042</v>
      </c>
      <c r="BG52" s="15">
        <v>21.724999999999998</v>
      </c>
      <c r="BH52" s="15">
        <v>-1.4750000000000001</v>
      </c>
      <c r="BI52" s="15">
        <v>-0.74079576149956283</v>
      </c>
      <c r="BJ52" s="15">
        <v>-0.8</v>
      </c>
      <c r="BK52" s="15">
        <v>0</v>
      </c>
      <c r="BL52" s="15">
        <v>0</v>
      </c>
      <c r="BM52" s="15">
        <v>0</v>
      </c>
      <c r="BN52" s="15">
        <v>0</v>
      </c>
      <c r="BP52" s="12" t="s">
        <v>4</v>
      </c>
      <c r="BQ52" s="13" t="s">
        <v>5</v>
      </c>
      <c r="BR52" s="14">
        <v>3.8928768636112707</v>
      </c>
      <c r="BS52" s="14">
        <v>3.178315174063242</v>
      </c>
      <c r="BT52" s="14">
        <v>3.0288981610261145</v>
      </c>
      <c r="BU52" s="14">
        <v>3.4148292585370799</v>
      </c>
      <c r="BV52" s="14">
        <v>3.0893444208083478</v>
      </c>
      <c r="BW52" s="15">
        <v>3.0510000000000099</v>
      </c>
      <c r="BX52" s="69">
        <v>3.6750000000000003</v>
      </c>
      <c r="BY52" s="69">
        <v>3.7250000000000001</v>
      </c>
      <c r="BZ52" s="69">
        <v>3.7</v>
      </c>
      <c r="CA52" s="69">
        <v>3.6005933427261492</v>
      </c>
      <c r="CB52" s="69">
        <v>3.6005933427261492</v>
      </c>
      <c r="CC52" s="69">
        <v>3.6005933427261492</v>
      </c>
      <c r="CD52" s="69">
        <v>3.6005933427261492</v>
      </c>
      <c r="CE52" s="69">
        <v>3.6005933427261492</v>
      </c>
      <c r="CG52" s="12" t="s">
        <v>4</v>
      </c>
      <c r="CH52" s="13" t="s">
        <v>5</v>
      </c>
      <c r="CI52" s="14">
        <v>3.8928768636112707</v>
      </c>
      <c r="CJ52" s="14">
        <v>3.178315174063242</v>
      </c>
      <c r="CK52" s="14">
        <v>3.0288981610261145</v>
      </c>
      <c r="CL52" s="14">
        <v>3.4148292585370799</v>
      </c>
      <c r="CM52" s="14">
        <v>3.0893444208083478</v>
      </c>
      <c r="CN52" s="15">
        <v>3.0510000000000099</v>
      </c>
      <c r="CO52" s="69">
        <v>3.7600000000000025</v>
      </c>
      <c r="CP52" s="69">
        <v>3.5999999999999899</v>
      </c>
      <c r="CQ52" s="69">
        <v>3.339999999999816</v>
      </c>
      <c r="CR52" s="69">
        <v>3.4500000000001001</v>
      </c>
      <c r="CS52" s="69">
        <v>3.4700000000001134</v>
      </c>
      <c r="CT52" s="69">
        <v>3.4699999999997129</v>
      </c>
      <c r="CU52" s="69">
        <v>3.4700000000000943</v>
      </c>
      <c r="CV52" s="69">
        <v>3.4699999999998581</v>
      </c>
      <c r="CX52" s="12" t="s">
        <v>4</v>
      </c>
      <c r="CY52" s="13" t="s">
        <v>5</v>
      </c>
      <c r="CZ52" s="14">
        <v>3.8928768636112707</v>
      </c>
      <c r="DA52" s="14">
        <v>3.178315174063242</v>
      </c>
      <c r="DB52" s="14">
        <v>3.0288981610261145</v>
      </c>
      <c r="DC52" s="14">
        <v>3.4148292585370799</v>
      </c>
      <c r="DD52" s="14">
        <v>3.0893444208083478</v>
      </c>
      <c r="DE52" s="15">
        <v>3.0510000000000099</v>
      </c>
      <c r="DF52" s="69">
        <v>3.7600000000000025</v>
      </c>
      <c r="DG52" s="69">
        <v>3.5999999999999899</v>
      </c>
      <c r="DH52" s="69">
        <v>3.09</v>
      </c>
      <c r="DI52" s="69">
        <v>3.1183000000000001</v>
      </c>
      <c r="DJ52" s="69">
        <v>3.14</v>
      </c>
      <c r="DK52" s="69">
        <v>3.14</v>
      </c>
      <c r="DL52" s="69">
        <v>3.14</v>
      </c>
      <c r="DM52" s="69">
        <v>3.14</v>
      </c>
      <c r="DO52" s="12" t="s">
        <v>4</v>
      </c>
      <c r="DP52" s="13" t="s">
        <v>5</v>
      </c>
      <c r="DQ52" s="14">
        <v>3.8928768636112707</v>
      </c>
      <c r="DR52" s="14">
        <v>3.178315174063242</v>
      </c>
      <c r="DS52" s="14">
        <v>3.0288981610261145</v>
      </c>
      <c r="DT52" s="14">
        <v>3.4148292585370799</v>
      </c>
      <c r="DU52" s="14">
        <v>3.0893444208083478</v>
      </c>
      <c r="DV52" s="15">
        <v>3.0510000000000099</v>
      </c>
      <c r="DW52" s="69">
        <v>3.7600000000000025</v>
      </c>
      <c r="DX52" s="69">
        <v>3.6</v>
      </c>
      <c r="DY52" s="69">
        <v>3.2132744070164159</v>
      </c>
      <c r="DZ52" s="69">
        <v>3.3385213499999997</v>
      </c>
      <c r="EA52" s="69">
        <v>3.36</v>
      </c>
      <c r="EB52" s="69">
        <v>3.36</v>
      </c>
      <c r="EC52" s="69">
        <v>3.36</v>
      </c>
      <c r="ED52" s="69">
        <v>3.36</v>
      </c>
      <c r="EF52" s="12" t="s">
        <v>4</v>
      </c>
      <c r="EG52" s="13" t="s">
        <v>5</v>
      </c>
      <c r="EH52" s="14">
        <v>3.8928768636112707</v>
      </c>
      <c r="EI52" s="14">
        <v>3.178315174063242</v>
      </c>
      <c r="EJ52" s="14">
        <v>3.0288981610261145</v>
      </c>
      <c r="EK52" s="14">
        <v>3.4148292585370799</v>
      </c>
      <c r="EL52" s="14">
        <v>3.0893444208083478</v>
      </c>
      <c r="EM52" s="15">
        <v>3.0510000000000099</v>
      </c>
      <c r="EN52" s="69">
        <v>3.7600000000000025</v>
      </c>
      <c r="EO52" s="69">
        <v>3.6</v>
      </c>
      <c r="EP52" s="69">
        <v>3.2132744070164159</v>
      </c>
      <c r="EQ52" s="69">
        <v>3.3385213499999997</v>
      </c>
      <c r="ER52" s="69">
        <v>3.36</v>
      </c>
      <c r="ES52" s="69">
        <v>3.36</v>
      </c>
      <c r="ET52" s="69">
        <v>3.36</v>
      </c>
      <c r="EU52" s="69">
        <v>3.36</v>
      </c>
      <c r="FN52" s="12" t="s">
        <v>4</v>
      </c>
      <c r="FO52" s="13" t="s">
        <v>5</v>
      </c>
      <c r="FP52" s="14">
        <v>3.8928768636112707</v>
      </c>
      <c r="FQ52" s="14">
        <v>3.178315174063242</v>
      </c>
      <c r="FR52" s="14">
        <v>3.0288981610261145</v>
      </c>
      <c r="FS52" s="14">
        <v>3.4148292585370799</v>
      </c>
      <c r="FT52" s="14">
        <v>3.0893444208083478</v>
      </c>
      <c r="FU52" s="15">
        <v>3.0510000000000099</v>
      </c>
      <c r="FV52" s="69">
        <v>3.7600000000000025</v>
      </c>
      <c r="FW52" s="69">
        <v>3.5999999999999899</v>
      </c>
      <c r="FX52" s="69">
        <v>2.9786020209997375</v>
      </c>
      <c r="FY52" s="69">
        <v>3.1043539730000451</v>
      </c>
      <c r="FZ52" s="69">
        <v>3.2243929600002148</v>
      </c>
      <c r="GA52" s="69">
        <v>3.2599999999997</v>
      </c>
      <c r="GB52" s="69">
        <v>3.2600000000000198</v>
      </c>
      <c r="GC52" s="69">
        <v>3.2600000000002383</v>
      </c>
      <c r="GE52" s="61" t="s">
        <v>1</v>
      </c>
      <c r="GF52" s="62" t="s">
        <v>2</v>
      </c>
      <c r="GG52" s="63">
        <v>2011</v>
      </c>
      <c r="GH52" s="63">
        <v>2012</v>
      </c>
      <c r="GI52" s="63">
        <v>2013</v>
      </c>
      <c r="GJ52" s="63">
        <v>2014</v>
      </c>
      <c r="GK52" s="63">
        <v>2015</v>
      </c>
      <c r="GL52" s="63">
        <v>2016</v>
      </c>
      <c r="GM52" s="63">
        <v>2017</v>
      </c>
      <c r="GN52" s="64">
        <v>2018</v>
      </c>
      <c r="GO52" s="64">
        <v>2019</v>
      </c>
      <c r="GP52" s="64">
        <v>2020</v>
      </c>
      <c r="GQ52" s="64">
        <v>2021</v>
      </c>
      <c r="GR52" s="64">
        <v>2022</v>
      </c>
      <c r="GS52" s="64">
        <v>2023</v>
      </c>
      <c r="GT52" s="64">
        <v>2024</v>
      </c>
      <c r="GV52" s="61" t="s">
        <v>1</v>
      </c>
      <c r="GW52" s="62" t="s">
        <v>2</v>
      </c>
      <c r="GX52" s="63">
        <v>2011</v>
      </c>
      <c r="GY52" s="63">
        <v>2012</v>
      </c>
      <c r="GZ52" s="63">
        <v>2013</v>
      </c>
      <c r="HA52" s="63">
        <v>2014</v>
      </c>
      <c r="HB52" s="63">
        <v>2015</v>
      </c>
      <c r="HC52" s="63">
        <v>2016</v>
      </c>
      <c r="HD52" s="63">
        <v>2017</v>
      </c>
      <c r="HE52" s="64">
        <v>2018</v>
      </c>
      <c r="HF52" s="64">
        <v>2019</v>
      </c>
      <c r="HG52" s="64">
        <v>2020</v>
      </c>
      <c r="HH52" s="64">
        <v>2021</v>
      </c>
      <c r="HI52" s="64">
        <v>2022</v>
      </c>
      <c r="HJ52" s="64">
        <v>2023</v>
      </c>
      <c r="HK52" s="64">
        <v>2024</v>
      </c>
      <c r="OU52" s="67"/>
      <c r="QE52" s="52">
        <f>QE50/QE51*100</f>
        <v>35.939775691786735</v>
      </c>
      <c r="QF52" s="52">
        <f t="shared" ref="QF52:QJ52" si="298">QF50/QF51*100</f>
        <v>35.338935351635556</v>
      </c>
      <c r="QG52" s="52">
        <f t="shared" si="298"/>
        <v>35.495901558857987</v>
      </c>
      <c r="QH52" s="52">
        <f t="shared" si="298"/>
        <v>35.67351468299573</v>
      </c>
      <c r="QI52" s="52">
        <f t="shared" si="298"/>
        <v>35.577890315555344</v>
      </c>
      <c r="QJ52" s="52">
        <f t="shared" si="298"/>
        <v>36.554906994923783</v>
      </c>
      <c r="QW52" s="67"/>
      <c r="RO52" s="67"/>
      <c r="SG52" s="67"/>
      <c r="SY52" s="67"/>
      <c r="TQ52" s="67"/>
      <c r="UI52" s="67"/>
      <c r="VB52" s="67"/>
      <c r="VF52" s="173"/>
      <c r="VU52" s="67"/>
      <c r="VW52" s="209"/>
      <c r="VX52" s="209"/>
      <c r="VY52" s="209"/>
      <c r="VZ52" s="209"/>
      <c r="WA52" s="209"/>
      <c r="WN52" s="67"/>
      <c r="WP52" s="209"/>
      <c r="WQ52" s="209"/>
      <c r="WR52" s="209"/>
      <c r="WS52" s="209"/>
      <c r="WT52" s="209"/>
      <c r="WU52" s="226"/>
      <c r="XM52" s="67"/>
      <c r="XO52" s="209"/>
      <c r="XP52" s="209"/>
      <c r="XQ52" s="209"/>
      <c r="XR52" s="209"/>
      <c r="XS52" s="209"/>
      <c r="YF52" s="67"/>
      <c r="YH52" s="209"/>
      <c r="YI52" s="209"/>
      <c r="YJ52" s="209"/>
      <c r="YK52" s="209"/>
      <c r="YL52" s="209"/>
      <c r="YY52" s="67"/>
      <c r="ZA52" s="209"/>
      <c r="ZB52" s="209"/>
      <c r="ZC52" s="209"/>
      <c r="ZD52" s="209"/>
      <c r="ZE52" s="209"/>
      <c r="ZV52" s="67"/>
      <c r="ZX52" s="209"/>
      <c r="ZY52" s="209"/>
      <c r="ZZ52" s="209"/>
      <c r="AAA52" s="209"/>
      <c r="AAB52" s="209"/>
      <c r="AAU52" s="67"/>
      <c r="AAW52" s="209"/>
      <c r="AAX52" s="209"/>
      <c r="AAY52" s="209"/>
      <c r="AAZ52" s="209"/>
      <c r="ABA52" s="209"/>
      <c r="ABY52" s="67"/>
      <c r="ACA52" s="209"/>
      <c r="ACB52" s="209"/>
      <c r="ACC52" s="209"/>
      <c r="ACD52" s="209"/>
      <c r="ACE52" s="209"/>
      <c r="ACR52" s="67"/>
      <c r="ACT52" s="209"/>
      <c r="ACU52" s="209"/>
      <c r="ACV52" s="209"/>
      <c r="ACW52" s="209"/>
      <c r="ACX52" s="209"/>
    </row>
    <row r="53" spans="17:778" x14ac:dyDescent="0.3">
      <c r="Q53" s="31" t="s">
        <v>15</v>
      </c>
      <c r="R53" s="32" t="s">
        <v>5</v>
      </c>
      <c r="S53" s="33">
        <v>8.8596130244172109</v>
      </c>
      <c r="T53" s="33">
        <v>9.125090529369146</v>
      </c>
      <c r="U53" s="33">
        <v>5.2846646139677151</v>
      </c>
      <c r="V53" s="33">
        <v>4.1202249567976086</v>
      </c>
      <c r="W53" s="33">
        <v>5.070728118708189</v>
      </c>
      <c r="X53" s="34">
        <v>4.4772556553027663</v>
      </c>
      <c r="Y53" s="34">
        <v>6.1533967752087033</v>
      </c>
      <c r="Z53" s="34">
        <v>6.9147855453568887</v>
      </c>
      <c r="AA53" s="34">
        <v>6.8503297644936678</v>
      </c>
      <c r="AB53" s="34">
        <v>7.0900000000000087</v>
      </c>
      <c r="AC53" s="34">
        <v>7.2000000000000135</v>
      </c>
      <c r="AD53" s="34">
        <v>7.3099999999999961</v>
      </c>
      <c r="AE53" s="34">
        <v>7.3799999999999821</v>
      </c>
      <c r="AF53" s="34">
        <v>7.4500000000000055</v>
      </c>
      <c r="AY53" s="12" t="s">
        <v>9</v>
      </c>
      <c r="AZ53" s="13" t="s">
        <v>10</v>
      </c>
      <c r="BA53" s="14">
        <v>0.23</v>
      </c>
      <c r="BB53" s="14">
        <v>0.24</v>
      </c>
      <c r="BC53" s="14">
        <v>0.19</v>
      </c>
      <c r="BD53" s="14">
        <v>0.16</v>
      </c>
      <c r="BE53" s="14">
        <v>0.315</v>
      </c>
      <c r="BF53" s="15">
        <v>0.73250000000000004</v>
      </c>
      <c r="BG53" s="15">
        <v>1.2625000000000002</v>
      </c>
      <c r="BH53" s="15">
        <v>2.3174999999999999</v>
      </c>
      <c r="BI53" s="15">
        <v>3.25</v>
      </c>
      <c r="BJ53" s="15">
        <v>3.5</v>
      </c>
      <c r="BK53" s="15">
        <v>3.5</v>
      </c>
      <c r="BL53" s="15">
        <v>3.5</v>
      </c>
      <c r="BM53" s="15">
        <v>3.5</v>
      </c>
      <c r="BN53" s="15">
        <v>3.5</v>
      </c>
      <c r="BP53" s="16" t="s">
        <v>6</v>
      </c>
      <c r="BQ53" s="17" t="s">
        <v>7</v>
      </c>
      <c r="BR53" s="18">
        <v>98.829999999999899</v>
      </c>
      <c r="BS53" s="18">
        <v>91.819999999999894</v>
      </c>
      <c r="BT53" s="18">
        <v>98.419999999999902</v>
      </c>
      <c r="BU53" s="18">
        <v>53.269999999999897</v>
      </c>
      <c r="BV53" s="18">
        <v>48.969999999999899</v>
      </c>
      <c r="BW53" s="49">
        <v>40.958186480000002</v>
      </c>
      <c r="BX53" s="49">
        <v>52</v>
      </c>
      <c r="BY53" s="49">
        <v>73.154472439623646</v>
      </c>
      <c r="BZ53" s="49">
        <v>69.262490384615418</v>
      </c>
      <c r="CA53" s="49">
        <v>62.997377884615403</v>
      </c>
      <c r="CB53" s="49">
        <v>60</v>
      </c>
      <c r="CC53" s="49">
        <v>60</v>
      </c>
      <c r="CD53" s="49">
        <v>60</v>
      </c>
      <c r="CE53" s="49">
        <v>60</v>
      </c>
      <c r="CG53" s="16" t="s">
        <v>6</v>
      </c>
      <c r="CH53" s="17" t="s">
        <v>7</v>
      </c>
      <c r="CI53" s="18">
        <v>98.829999999999899</v>
      </c>
      <c r="CJ53" s="18">
        <v>91.819999999999894</v>
      </c>
      <c r="CK53" s="18">
        <v>98.419999999999902</v>
      </c>
      <c r="CL53" s="18">
        <v>53.269999999999897</v>
      </c>
      <c r="CM53" s="18">
        <v>48.969999999999899</v>
      </c>
      <c r="CN53" s="49">
        <v>40.958186480000002</v>
      </c>
      <c r="CO53" s="49">
        <v>52</v>
      </c>
      <c r="CP53" s="49">
        <v>70.91</v>
      </c>
      <c r="CQ53" s="49">
        <v>63</v>
      </c>
      <c r="CR53" s="49">
        <v>61</v>
      </c>
      <c r="CS53" s="49">
        <v>60.2</v>
      </c>
      <c r="CT53" s="49">
        <v>60.2</v>
      </c>
      <c r="CU53" s="49">
        <v>60.2</v>
      </c>
      <c r="CV53" s="49">
        <v>60.2</v>
      </c>
      <c r="CX53" s="16" t="s">
        <v>6</v>
      </c>
      <c r="CY53" s="17" t="s">
        <v>7</v>
      </c>
      <c r="CZ53" s="18">
        <v>98.829999999999899</v>
      </c>
      <c r="DA53" s="18">
        <v>91.819999999999894</v>
      </c>
      <c r="DB53" s="18">
        <v>98.419999999999902</v>
      </c>
      <c r="DC53" s="18">
        <v>53.269999999999897</v>
      </c>
      <c r="DD53" s="18">
        <v>48.969999999999899</v>
      </c>
      <c r="DE53" s="49">
        <v>40.958186480000002</v>
      </c>
      <c r="DF53" s="49">
        <v>52</v>
      </c>
      <c r="DG53" s="49">
        <v>70.91</v>
      </c>
      <c r="DH53" s="49">
        <v>59</v>
      </c>
      <c r="DI53" s="49">
        <v>57</v>
      </c>
      <c r="DJ53" s="49">
        <v>56.2</v>
      </c>
      <c r="DK53" s="49">
        <v>56.2</v>
      </c>
      <c r="DL53" s="49">
        <v>56.2</v>
      </c>
      <c r="DM53" s="49">
        <v>56.2</v>
      </c>
      <c r="DO53" s="16" t="s">
        <v>6</v>
      </c>
      <c r="DP53" s="17" t="s">
        <v>7</v>
      </c>
      <c r="DQ53" s="18">
        <v>98.829999999999899</v>
      </c>
      <c r="DR53" s="18">
        <v>91.819999999999894</v>
      </c>
      <c r="DS53" s="18">
        <v>98.419999999999902</v>
      </c>
      <c r="DT53" s="18">
        <v>53.269999999999897</v>
      </c>
      <c r="DU53" s="18">
        <v>48.969999999999899</v>
      </c>
      <c r="DV53" s="49">
        <v>40.958186480000002</v>
      </c>
      <c r="DW53" s="49">
        <v>52</v>
      </c>
      <c r="DX53" s="49">
        <v>70.913359557109558</v>
      </c>
      <c r="DY53" s="49">
        <v>61.908515625</v>
      </c>
      <c r="DZ53" s="49">
        <v>61.6</v>
      </c>
      <c r="EA53" s="49">
        <v>60.8</v>
      </c>
      <c r="EB53" s="49">
        <v>60.8</v>
      </c>
      <c r="EC53" s="49">
        <v>60.8</v>
      </c>
      <c r="ED53" s="49">
        <v>60.8</v>
      </c>
      <c r="EF53" s="16" t="s">
        <v>6</v>
      </c>
      <c r="EG53" s="17" t="s">
        <v>7</v>
      </c>
      <c r="EH53" s="18">
        <v>98.829999999999899</v>
      </c>
      <c r="EI53" s="18">
        <v>91.819999999999894</v>
      </c>
      <c r="EJ53" s="18">
        <v>98.419999999999902</v>
      </c>
      <c r="EK53" s="18">
        <v>53.269999999999897</v>
      </c>
      <c r="EL53" s="18">
        <v>48.969999999999899</v>
      </c>
      <c r="EM53" s="49">
        <v>40.958186480000002</v>
      </c>
      <c r="EN53" s="49">
        <v>52</v>
      </c>
      <c r="EO53" s="49">
        <v>70.913359557109558</v>
      </c>
      <c r="EP53" s="49">
        <v>61.908515625</v>
      </c>
      <c r="EQ53" s="49">
        <v>61.6</v>
      </c>
      <c r="ER53" s="49">
        <v>60.8</v>
      </c>
      <c r="ES53" s="49">
        <v>60.8</v>
      </c>
      <c r="ET53" s="49">
        <v>60.8</v>
      </c>
      <c r="EU53" s="49">
        <v>60.8</v>
      </c>
      <c r="FN53" s="16" t="s">
        <v>6</v>
      </c>
      <c r="FO53" s="17" t="s">
        <v>7</v>
      </c>
      <c r="FP53" s="18">
        <v>98.829999999999899</v>
      </c>
      <c r="FQ53" s="18">
        <v>91.819999999999894</v>
      </c>
      <c r="FR53" s="18">
        <v>98.419999999999902</v>
      </c>
      <c r="FS53" s="18">
        <v>53.269999999999897</v>
      </c>
      <c r="FT53" s="18">
        <v>48.969999999999899</v>
      </c>
      <c r="FU53" s="49">
        <v>40.958186480000002</v>
      </c>
      <c r="FV53" s="49">
        <v>52</v>
      </c>
      <c r="FW53" s="49">
        <v>70.913359560000004</v>
      </c>
      <c r="FX53" s="49">
        <v>61.878515630000003</v>
      </c>
      <c r="FY53" s="49">
        <v>59.6</v>
      </c>
      <c r="FZ53" s="49">
        <v>61</v>
      </c>
      <c r="GA53" s="49">
        <v>60.6</v>
      </c>
      <c r="GB53" s="49">
        <v>60.6</v>
      </c>
      <c r="GC53" s="49">
        <v>60.6</v>
      </c>
      <c r="GE53" s="7" t="s">
        <v>63</v>
      </c>
      <c r="GF53" s="8"/>
      <c r="GG53" s="9"/>
      <c r="GH53" s="10"/>
      <c r="GI53" s="10"/>
      <c r="GJ53" s="11"/>
      <c r="GK53" s="11"/>
      <c r="GL53" s="11"/>
      <c r="GM53" s="11"/>
      <c r="GN53" s="11"/>
      <c r="GO53" s="11"/>
      <c r="GP53" s="11"/>
      <c r="GQ53" s="11"/>
      <c r="GR53" s="11"/>
      <c r="GS53"/>
      <c r="GT53"/>
      <c r="GV53" s="7" t="s">
        <v>69</v>
      </c>
      <c r="GW53" s="8"/>
      <c r="GX53" s="9"/>
      <c r="GY53" s="10"/>
      <c r="GZ53" s="10"/>
      <c r="HA53" s="11"/>
      <c r="HB53" s="11"/>
      <c r="HC53" s="11"/>
      <c r="HD53" s="11"/>
      <c r="HE53" s="11"/>
      <c r="HF53" s="11"/>
      <c r="HG53" s="11"/>
      <c r="HH53" s="11"/>
      <c r="HI53" s="11"/>
      <c r="MA53">
        <v>1</v>
      </c>
      <c r="MB53">
        <v>1.95</v>
      </c>
      <c r="MC53">
        <v>0.1</v>
      </c>
      <c r="OU53" s="67"/>
      <c r="QE53">
        <v>-0.45000000000000018</v>
      </c>
      <c r="QF53">
        <v>-0.13000000000000012</v>
      </c>
      <c r="QG53">
        <v>-8.6413264723074479E-2</v>
      </c>
      <c r="QW53" s="67"/>
      <c r="QZ53" s="52">
        <f>QZ10-QY10</f>
        <v>0.23458577633918765</v>
      </c>
      <c r="RA53" s="52">
        <f>RA10-QZ10</f>
        <v>0.16184350886432242</v>
      </c>
      <c r="RB53" s="52">
        <f>RB10-RA10</f>
        <v>7.0740350406481411E-2</v>
      </c>
      <c r="RO53" s="67"/>
      <c r="SG53" s="67"/>
      <c r="SY53" s="67"/>
      <c r="TB53" s="52">
        <f>TB10-TA10</f>
        <v>0.17288957786780923</v>
      </c>
      <c r="TC53" s="52">
        <f>TC10-TB10</f>
        <v>0.14999482194521185</v>
      </c>
      <c r="TD53" s="52">
        <f>TD10-TC10</f>
        <v>4.9981667190989398E-2</v>
      </c>
      <c r="TQ53" s="67"/>
      <c r="TT53" s="52">
        <f>TT10-TS10</f>
        <v>0.17844756417377994</v>
      </c>
      <c r="TU53" s="52">
        <f>TU10-TT10</f>
        <v>0.15372964779400888</v>
      </c>
      <c r="TV53" s="52">
        <f>TV10-TU10</f>
        <v>6.3944453420575087E-2</v>
      </c>
      <c r="UI53" s="67"/>
      <c r="UL53" s="52">
        <f>UL10-UK10</f>
        <v>0.16545701916409428</v>
      </c>
      <c r="UM53" s="52">
        <f>UM10-UL10</f>
        <v>0.16097361032082347</v>
      </c>
      <c r="UN53" s="52">
        <f>UN10-UM10</f>
        <v>6.277219201692219E-2</v>
      </c>
      <c r="UO53" s="52">
        <f>UO10-UN10</f>
        <v>2.4299871944748475E-2</v>
      </c>
      <c r="VB53" s="67"/>
      <c r="VE53" s="52"/>
      <c r="VF53" s="52">
        <f>VF10-VE10</f>
        <v>0.13594574888462319</v>
      </c>
      <c r="VG53" s="52">
        <f>VG10-VF10</f>
        <v>6.2329891838629692E-2</v>
      </c>
      <c r="VH53" s="52">
        <f>VH10-VG10</f>
        <v>4.2138670627025476E-2</v>
      </c>
      <c r="VU53" s="67"/>
      <c r="VX53" s="52"/>
      <c r="VY53" s="52">
        <f>VY10-VX10</f>
        <v>4.9896390731291262E-2</v>
      </c>
      <c r="VZ53" s="52">
        <f>VZ10-VY10</f>
        <v>8.01740894567331E-2</v>
      </c>
      <c r="WA53" s="52">
        <f>WA10-VZ10</f>
        <v>8.0028347500956443E-2</v>
      </c>
      <c r="WN53" s="67"/>
      <c r="WQ53" s="52"/>
      <c r="WR53" s="52">
        <f>WR10-WQ10</f>
        <v>4.6774234915972102E-2</v>
      </c>
      <c r="WS53" s="52">
        <f>WS10-WR10</f>
        <v>7.5953595116871497E-2</v>
      </c>
      <c r="WT53" s="52">
        <f>WT10-WS10</f>
        <v>7.004649715329947E-2</v>
      </c>
      <c r="WU53" s="98"/>
      <c r="XM53" s="67"/>
      <c r="XP53" s="52"/>
      <c r="XQ53" s="52">
        <f>XQ10-XP10</f>
        <v>4.6774234915972102E-2</v>
      </c>
      <c r="XR53" s="52">
        <f>XR10-XQ10</f>
        <v>7.5953595116871497E-2</v>
      </c>
      <c r="XS53" s="52">
        <f>XS10-XR10</f>
        <v>7.004649715329947E-2</v>
      </c>
      <c r="YF53" s="67"/>
      <c r="YI53" s="52"/>
      <c r="YJ53" s="52">
        <f>YJ10-YI10</f>
        <v>4.6774234915972102E-2</v>
      </c>
      <c r="YK53" s="52">
        <f>YK10-YJ10</f>
        <v>7.5953595116871497E-2</v>
      </c>
      <c r="YL53" s="52">
        <f>YL10-YK10</f>
        <v>7.004649715329947E-2</v>
      </c>
      <c r="YY53" s="67"/>
      <c r="ZB53" s="52"/>
      <c r="ZC53" s="52">
        <f>ZC10-ZB10</f>
        <v>4.4065007287358071E-2</v>
      </c>
      <c r="ZD53" s="52">
        <f>ZD10-ZC10</f>
        <v>7.602581343182635E-2</v>
      </c>
      <c r="ZE53" s="52">
        <f>ZE10-ZD10</f>
        <v>6.9887268249033241E-2</v>
      </c>
      <c r="ZV53" s="67"/>
      <c r="ZY53" s="52"/>
      <c r="ZZ53" s="52">
        <f>ZZ10-ZY10</f>
        <v>4.4065007287358071E-2</v>
      </c>
      <c r="AAA53" s="52">
        <f>AAA10-ZZ10</f>
        <v>7.602581343182635E-2</v>
      </c>
      <c r="AAB53" s="52">
        <f>AAB10-AAA10</f>
        <v>6.9887268249033241E-2</v>
      </c>
      <c r="AAU53" s="67"/>
      <c r="AAX53" s="52"/>
      <c r="AAY53" s="52">
        <f>AAY10-AAX10</f>
        <v>5.4000818520620442E-2</v>
      </c>
      <c r="AAZ53" s="52">
        <f>AAZ10-AAY10</f>
        <v>7.602581343182635E-2</v>
      </c>
      <c r="ABA53" s="52">
        <f>ABA10-AAZ10</f>
        <v>6.9887268249033241E-2</v>
      </c>
      <c r="ABY53" s="67"/>
      <c r="ACB53" s="52"/>
      <c r="ACC53" s="52">
        <f>ACC10-ACB10</f>
        <v>5.3929958573760928E-2</v>
      </c>
      <c r="ACD53" s="52">
        <f>ACD10-ACC10</f>
        <v>7.6065195221389104E-2</v>
      </c>
      <c r="ACE53" s="52">
        <f>ACE10-ACD10</f>
        <v>6.9996446375100163E-2</v>
      </c>
      <c r="ACR53" s="67"/>
      <c r="ACU53" s="52"/>
      <c r="ACV53" s="52">
        <f>ACV10-ACU10</f>
        <v>4.4065007287358071E-2</v>
      </c>
      <c r="ACW53" s="52">
        <f>ACW10-ACV10</f>
        <v>7.602581343182635E-2</v>
      </c>
      <c r="ACX53" s="52">
        <f>ACX10-ACW10</f>
        <v>6.9887268249033241E-2</v>
      </c>
    </row>
    <row r="54" spans="17:778" x14ac:dyDescent="0.3">
      <c r="Q54" s="31" t="s">
        <v>16</v>
      </c>
      <c r="R54" s="32" t="s">
        <v>5</v>
      </c>
      <c r="S54" s="33">
        <v>6.3357717635361936</v>
      </c>
      <c r="T54" s="33">
        <v>6.6138791259283805</v>
      </c>
      <c r="U54" s="33">
        <v>5.4927509300071407</v>
      </c>
      <c r="V54" s="33">
        <v>4.4983369660492301</v>
      </c>
      <c r="W54" s="33">
        <v>6.174991386187437</v>
      </c>
      <c r="X54" s="34">
        <v>4.3883181456075704</v>
      </c>
      <c r="Y54" s="34">
        <v>5.1343028371203099</v>
      </c>
      <c r="Z54" s="34">
        <v>5.510076358966228</v>
      </c>
      <c r="AA54" s="34">
        <v>5.5170648617533384</v>
      </c>
      <c r="AB54" s="34">
        <v>5.6469507461409778</v>
      </c>
      <c r="AC54" s="34">
        <v>5.7130609788611331</v>
      </c>
      <c r="AD54" s="34">
        <v>5.7766883928245303</v>
      </c>
      <c r="AE54" s="34">
        <v>5.8338700321251995</v>
      </c>
      <c r="AF54" s="34">
        <v>5.8609743953296034</v>
      </c>
      <c r="AY54" s="19"/>
      <c r="AZ54" s="20"/>
      <c r="BA54" s="21"/>
      <c r="BB54" s="22"/>
      <c r="BC54" s="22"/>
      <c r="BD54" s="22"/>
      <c r="BE54" s="22"/>
      <c r="BF54" s="23"/>
      <c r="BG54" s="37"/>
      <c r="BH54" s="37"/>
      <c r="BI54" s="37"/>
      <c r="BJ54" s="37"/>
      <c r="BK54" s="37"/>
      <c r="BL54" s="37"/>
      <c r="BM54" s="37"/>
      <c r="BN54" s="37"/>
      <c r="BP54" s="12" t="s">
        <v>8</v>
      </c>
      <c r="BQ54" s="13" t="s">
        <v>5</v>
      </c>
      <c r="BR54" s="14">
        <v>16.171146097593464</v>
      </c>
      <c r="BS54" s="14">
        <v>-10.611393912062821</v>
      </c>
      <c r="BT54" s="14">
        <v>-8.9013789774219436</v>
      </c>
      <c r="BU54" s="14">
        <v>-4.3359714913194347</v>
      </c>
      <c r="BV54" s="14">
        <v>-14.950008382759417</v>
      </c>
      <c r="BW54" s="15">
        <v>4.5882721379995042</v>
      </c>
      <c r="BX54" s="15">
        <v>21.724999999999998</v>
      </c>
      <c r="BY54" s="15">
        <v>-1.4750000000000001</v>
      </c>
      <c r="BZ54" s="15">
        <v>-0.74079576149956283</v>
      </c>
      <c r="CA54" s="15">
        <v>-0.8</v>
      </c>
      <c r="CB54" s="15">
        <v>0</v>
      </c>
      <c r="CC54" s="15">
        <v>0</v>
      </c>
      <c r="CD54" s="15">
        <v>0</v>
      </c>
      <c r="CE54" s="15">
        <v>0</v>
      </c>
      <c r="CG54" s="12" t="s">
        <v>8</v>
      </c>
      <c r="CH54" s="13" t="s">
        <v>5</v>
      </c>
      <c r="CI54" s="14">
        <v>16.171146097593464</v>
      </c>
      <c r="CJ54" s="14">
        <v>-10.611393912062821</v>
      </c>
      <c r="CK54" s="14">
        <v>-8.9013789774219436</v>
      </c>
      <c r="CL54" s="14">
        <v>-4.3359714913194347</v>
      </c>
      <c r="CM54" s="14">
        <v>-14.950008382759417</v>
      </c>
      <c r="CN54" s="15">
        <v>4.5882721379995042</v>
      </c>
      <c r="CO54" s="15">
        <v>21.729999999999677</v>
      </c>
      <c r="CP54" s="15">
        <v>-2.8299999999999028</v>
      </c>
      <c r="CQ54" s="15">
        <v>-3.0800000000000813</v>
      </c>
      <c r="CR54" s="15">
        <v>0.1100000000000452</v>
      </c>
      <c r="CS54" s="15">
        <v>0</v>
      </c>
      <c r="CT54" s="15">
        <v>0</v>
      </c>
      <c r="CU54" s="15">
        <v>0</v>
      </c>
      <c r="CV54" s="15">
        <v>0</v>
      </c>
      <c r="CX54" s="12" t="s">
        <v>8</v>
      </c>
      <c r="CY54" s="13" t="s">
        <v>5</v>
      </c>
      <c r="CZ54" s="14">
        <v>16.171146097593464</v>
      </c>
      <c r="DA54" s="14">
        <v>-10.611393912062821</v>
      </c>
      <c r="DB54" s="14">
        <v>-8.9013789774219436</v>
      </c>
      <c r="DC54" s="14">
        <v>-4.3359714913194347</v>
      </c>
      <c r="DD54" s="14">
        <v>-14.950008382759417</v>
      </c>
      <c r="DE54" s="15">
        <v>4.5882721379995042</v>
      </c>
      <c r="DF54" s="15">
        <v>21.729999999999677</v>
      </c>
      <c r="DG54" s="15">
        <v>-2.8299999999999028</v>
      </c>
      <c r="DH54" s="15">
        <v>-3.4</v>
      </c>
      <c r="DI54" s="15">
        <v>-0.73204999999999998</v>
      </c>
      <c r="DJ54" s="15">
        <v>0</v>
      </c>
      <c r="DK54" s="15">
        <v>0</v>
      </c>
      <c r="DL54" s="15">
        <v>0</v>
      </c>
      <c r="DM54" s="15">
        <v>0</v>
      </c>
      <c r="DO54" s="12" t="s">
        <v>8</v>
      </c>
      <c r="DP54" s="13" t="s">
        <v>5</v>
      </c>
      <c r="DQ54" s="14">
        <v>16.171146097593464</v>
      </c>
      <c r="DR54" s="14">
        <v>-10.611393912062821</v>
      </c>
      <c r="DS54" s="14">
        <v>-8.9013789774219436</v>
      </c>
      <c r="DT54" s="14">
        <v>-4.3359714913194347</v>
      </c>
      <c r="DU54" s="14">
        <v>-14.950008382759417</v>
      </c>
      <c r="DV54" s="15">
        <v>4.5882721379995042</v>
      </c>
      <c r="DW54" s="15">
        <v>21.729999999999677</v>
      </c>
      <c r="DX54" s="15">
        <v>-2.8325683716434797</v>
      </c>
      <c r="DY54" s="15">
        <v>-3.2596316987008467</v>
      </c>
      <c r="DZ54" s="15">
        <v>-0.55397860596112658</v>
      </c>
      <c r="EA54" s="15">
        <v>0</v>
      </c>
      <c r="EB54" s="15">
        <v>0</v>
      </c>
      <c r="EC54" s="15">
        <v>0</v>
      </c>
      <c r="ED54" s="15">
        <v>0</v>
      </c>
      <c r="EF54" s="12" t="s">
        <v>8</v>
      </c>
      <c r="EG54" s="13" t="s">
        <v>5</v>
      </c>
      <c r="EH54" s="14">
        <v>16.171146097593464</v>
      </c>
      <c r="EI54" s="14">
        <v>-10.611393912062821</v>
      </c>
      <c r="EJ54" s="14">
        <v>-8.9013789774219436</v>
      </c>
      <c r="EK54" s="14">
        <v>-4.3359714913194347</v>
      </c>
      <c r="EL54" s="14">
        <v>-14.950008382759417</v>
      </c>
      <c r="EM54" s="15">
        <v>4.5882721379995042</v>
      </c>
      <c r="EN54" s="15">
        <v>21.729999999999677</v>
      </c>
      <c r="EO54" s="15">
        <v>-2.8325683716434797</v>
      </c>
      <c r="EP54" s="15">
        <v>-3.2596316987008467</v>
      </c>
      <c r="EQ54" s="15">
        <v>-0.55397860596112658</v>
      </c>
      <c r="ER54" s="15">
        <v>0</v>
      </c>
      <c r="ES54" s="15">
        <v>0</v>
      </c>
      <c r="ET54" s="15">
        <v>0</v>
      </c>
      <c r="EU54" s="15">
        <v>0</v>
      </c>
      <c r="FN54" s="12" t="s">
        <v>8</v>
      </c>
      <c r="FO54" s="13" t="s">
        <v>5</v>
      </c>
      <c r="FP54" s="14">
        <v>16.171146097593464</v>
      </c>
      <c r="FQ54" s="14">
        <v>-10.611393912062821</v>
      </c>
      <c r="FR54" s="14">
        <v>-8.9013789774219436</v>
      </c>
      <c r="FS54" s="14">
        <v>-4.3359714913194347</v>
      </c>
      <c r="FT54" s="14">
        <v>-14.950008382759417</v>
      </c>
      <c r="FU54" s="15">
        <v>4.5882721379995042</v>
      </c>
      <c r="FV54" s="15">
        <v>21.729999999999677</v>
      </c>
      <c r="FW54" s="15">
        <v>-2.8325683720001114</v>
      </c>
      <c r="FX54" s="15">
        <v>-4.0774208039998099</v>
      </c>
      <c r="FY54" s="15">
        <v>-0.92500159299989726</v>
      </c>
      <c r="FZ54" s="15">
        <v>0.69999999999960316</v>
      </c>
      <c r="GA54" s="15">
        <v>0</v>
      </c>
      <c r="GB54" s="15">
        <v>0</v>
      </c>
      <c r="GC54" s="15">
        <v>0</v>
      </c>
      <c r="GE54" s="12" t="s">
        <v>4</v>
      </c>
      <c r="GF54" s="13" t="s">
        <v>5</v>
      </c>
      <c r="GG54" s="14">
        <v>3.8928768636112707</v>
      </c>
      <c r="GH54" s="14">
        <v>3.178315174063242</v>
      </c>
      <c r="GI54" s="14">
        <v>3.0288981610261145</v>
      </c>
      <c r="GJ54" s="14">
        <v>3.4148292585370799</v>
      </c>
      <c r="GK54" s="14">
        <v>3.0893444208083478</v>
      </c>
      <c r="GL54" s="15">
        <v>3.0510000000000099</v>
      </c>
      <c r="GM54" s="69">
        <v>3.7600000000000025</v>
      </c>
      <c r="GN54" s="69">
        <v>3.5999999999999899</v>
      </c>
      <c r="GO54" s="69">
        <v>2.9786020209997375</v>
      </c>
      <c r="GP54" s="69">
        <v>3.1043539730000451</v>
      </c>
      <c r="GQ54" s="69">
        <v>3.2243929600002148</v>
      </c>
      <c r="GR54" s="69">
        <v>3.2599999999997</v>
      </c>
      <c r="GS54" s="69">
        <v>3.2600000000000198</v>
      </c>
      <c r="GT54" s="69">
        <v>3.2600000000002383</v>
      </c>
      <c r="GV54" s="12" t="s">
        <v>4</v>
      </c>
      <c r="GW54" s="13" t="s">
        <v>5</v>
      </c>
      <c r="GX54" s="14">
        <v>3.8928768636112707</v>
      </c>
      <c r="GY54" s="14">
        <v>3.178315174063242</v>
      </c>
      <c r="GZ54" s="14">
        <v>3.0288981610261145</v>
      </c>
      <c r="HA54" s="14">
        <v>3.4148292585370799</v>
      </c>
      <c r="HB54" s="14">
        <v>3.0893444208083478</v>
      </c>
      <c r="HC54" s="15">
        <v>3.0510000000000099</v>
      </c>
      <c r="HD54" s="69">
        <v>3.7600000000000025</v>
      </c>
      <c r="HE54" s="69">
        <v>3.6000000000000068</v>
      </c>
      <c r="HF54" s="69">
        <v>2.9124435057055633</v>
      </c>
      <c r="HG54" s="69">
        <v>3.1007259768591497</v>
      </c>
      <c r="HH54" s="69">
        <v>3.3370842136964001</v>
      </c>
      <c r="HI54" s="69">
        <v>3.38</v>
      </c>
      <c r="HJ54" s="69">
        <v>3.38</v>
      </c>
      <c r="HK54" s="69">
        <v>3.38</v>
      </c>
      <c r="OU54" s="67"/>
      <c r="QE54" s="67"/>
      <c r="QH54">
        <f>QH55-QG55</f>
        <v>-1.8319631857063867E-2</v>
      </c>
      <c r="QI54">
        <f t="shared" ref="QI54:QJ54" si="299">QI55-QH55</f>
        <v>-1.1712149009139528E-2</v>
      </c>
      <c r="QJ54">
        <f t="shared" si="299"/>
        <v>-9.1269150492718776E-3</v>
      </c>
      <c r="QW54" s="67"/>
      <c r="QZ54" s="52">
        <f>QZ10*$QI64</f>
        <v>-3.9525859733274267</v>
      </c>
      <c r="RA54" s="52">
        <f>RA10*$QI64</f>
        <v>-4.0740947690616043</v>
      </c>
      <c r="RB54" s="52">
        <f>RB10*$QI64</f>
        <v>-4.1272051770601799</v>
      </c>
      <c r="RO54" s="67"/>
      <c r="SG54" s="67"/>
      <c r="SY54" s="67"/>
      <c r="TB54" s="52">
        <f>TB10*$QI64</f>
        <v>-3.9866468192044926</v>
      </c>
      <c r="TC54" s="52">
        <f>TC10*$QI64</f>
        <v>-4.0992598631802268</v>
      </c>
      <c r="TD54" s="52">
        <f>TD10*$QI64</f>
        <v>-4.1367850764666914</v>
      </c>
      <c r="TQ54" s="67"/>
      <c r="TT54" s="52">
        <f>TT10*$QI64</f>
        <v>-3.921631342826104</v>
      </c>
      <c r="TU54" s="52">
        <f>TU10*$QI64</f>
        <v>-4.0370484176483554</v>
      </c>
      <c r="TV54" s="52">
        <f>TV10*$QI64</f>
        <v>-4.0850566052088952</v>
      </c>
      <c r="UI54" s="67"/>
      <c r="UL54" s="52">
        <f>UL10*$QI64</f>
        <v>-3.9257335490764329</v>
      </c>
      <c r="UM54" s="52">
        <f>UM10*$QI64</f>
        <v>-4.0465892427790662</v>
      </c>
      <c r="UN54" s="52">
        <f>UN10*$QI64</f>
        <v>-4.0937173204578876</v>
      </c>
      <c r="UO54" s="52">
        <f>UO10*$QI64</f>
        <v>-4.1119611672282659</v>
      </c>
      <c r="VB54" s="67"/>
      <c r="VE54" s="52"/>
      <c r="VF54" s="52">
        <f>VF10*$QI64</f>
        <v>-4.0152270473633029</v>
      </c>
      <c r="VG54" s="52">
        <f>VG10*$QI64</f>
        <v>-4.0620230551160921</v>
      </c>
      <c r="VH54" s="52">
        <f>VH10*$QI64</f>
        <v>-4.0936599070211095</v>
      </c>
      <c r="VU54" s="67"/>
      <c r="VX54" s="52"/>
      <c r="VY54" s="52">
        <f>VY10*$QI64</f>
        <v>-3.948958931604877</v>
      </c>
      <c r="VZ54" s="52">
        <f>VZ10*$QI64</f>
        <v>-4.0091519979028813</v>
      </c>
      <c r="WA54" s="52">
        <f>WA10*$QI64</f>
        <v>-4.0692356441218314</v>
      </c>
      <c r="WN54" s="67"/>
      <c r="WQ54" s="52"/>
      <c r="WR54" s="52">
        <f>WR10*$QI64</f>
        <v>-3.9671272970638682</v>
      </c>
      <c r="WS54" s="52">
        <f>WS10*$QI64</f>
        <v>-4.0241517025472495</v>
      </c>
      <c r="WT54" s="52">
        <f>WT10*$QI64</f>
        <v>-4.0767411797170139</v>
      </c>
      <c r="WU54" s="98"/>
      <c r="XM54" s="67"/>
      <c r="XP54" s="52"/>
      <c r="XQ54" s="52">
        <f>XQ10*$QI64</f>
        <v>-3.9671272970638682</v>
      </c>
      <c r="XR54" s="52">
        <f>XR10*$QI64</f>
        <v>-4.0241517025472495</v>
      </c>
      <c r="XS54" s="52">
        <f>XS10*$QI64</f>
        <v>-4.0767411797170139</v>
      </c>
      <c r="YF54" s="67"/>
      <c r="YI54" s="52"/>
      <c r="YJ54" s="52">
        <f>YJ10*$QI64</f>
        <v>-3.9671272970638682</v>
      </c>
      <c r="YK54" s="52">
        <f>YK10*$QI64</f>
        <v>-4.0241517025472495</v>
      </c>
      <c r="YL54" s="52">
        <f>YL10*$QI64</f>
        <v>-4.0767411797170139</v>
      </c>
      <c r="YY54" s="67"/>
      <c r="ZB54" s="52"/>
      <c r="ZC54" s="52">
        <f>ZC10*$QI64</f>
        <v>-3.9671238261631503</v>
      </c>
      <c r="ZD54" s="52">
        <f>ZD10*$QI64</f>
        <v>-4.024202451680079</v>
      </c>
      <c r="ZE54" s="52">
        <f>ZE10*$QI64</f>
        <v>-4.0766723830457572</v>
      </c>
      <c r="ZV54" s="67"/>
      <c r="ZY54" s="52"/>
      <c r="ZZ54" s="52">
        <f>ZZ10*$QI64</f>
        <v>-3.9671238261631503</v>
      </c>
      <c r="AAA54" s="52">
        <f>AAA10*$QI64</f>
        <v>-4.024202451680079</v>
      </c>
      <c r="AAB54" s="52">
        <f>AAB10*$QI64</f>
        <v>-4.0766723830457572</v>
      </c>
      <c r="AAU54" s="67"/>
      <c r="AAX54" s="52"/>
      <c r="AAY54" s="52">
        <f>AAY10*$QI64</f>
        <v>-3.9671238261631503</v>
      </c>
      <c r="AAZ54" s="52">
        <f>AAZ10*$QI64</f>
        <v>-4.024202451680079</v>
      </c>
      <c r="ABA54" s="52">
        <f>ABA10*$QI64</f>
        <v>-4.0766723830457572</v>
      </c>
      <c r="ABY54" s="67"/>
      <c r="ACB54" s="52"/>
      <c r="ACC54" s="52">
        <f>ACC10*$QI64</f>
        <v>-3.9670706259645812</v>
      </c>
      <c r="ACD54" s="52">
        <f>ACD10*$QI64</f>
        <v>-4.0241788185235077</v>
      </c>
      <c r="ACE54" s="52">
        <f>ACE10*$QI64</f>
        <v>-4.076730718592855</v>
      </c>
      <c r="ACR54" s="67"/>
      <c r="ACU54" s="52"/>
      <c r="ACV54" s="52">
        <f>ACV10*$QI64</f>
        <v>-3.9671238261631503</v>
      </c>
      <c r="ACW54" s="52">
        <f>ACW10*$QI64</f>
        <v>-4.024202451680079</v>
      </c>
      <c r="ACX54" s="52">
        <f>ACX10*$QI64</f>
        <v>-4.0766723830457572</v>
      </c>
    </row>
    <row r="55" spans="17:778" x14ac:dyDescent="0.3">
      <c r="Q55" s="31" t="s">
        <v>17</v>
      </c>
      <c r="R55" s="32" t="s">
        <v>5</v>
      </c>
      <c r="S55" s="33">
        <v>14.769919186654237</v>
      </c>
      <c r="T55" s="33">
        <v>1.6087487723329046</v>
      </c>
      <c r="U55" s="33">
        <v>4.16695750761229</v>
      </c>
      <c r="V55" s="33">
        <v>1.0746396021201303</v>
      </c>
      <c r="W55" s="33">
        <v>-2.1227122812958199</v>
      </c>
      <c r="X55" s="34">
        <v>-1.7352357956968416</v>
      </c>
      <c r="Y55" s="34">
        <v>9.0907247016362867</v>
      </c>
      <c r="Z55" s="34">
        <v>6.6748156944514223</v>
      </c>
      <c r="AA55" s="34">
        <v>6.555410041405481</v>
      </c>
      <c r="AB55" s="34">
        <v>7.1099999999999968</v>
      </c>
      <c r="AC55" s="34">
        <v>7.250000000000008</v>
      </c>
      <c r="AD55" s="34">
        <v>7.3700000000000081</v>
      </c>
      <c r="AE55" s="34">
        <v>7.4400000000000102</v>
      </c>
      <c r="AF55" s="34">
        <v>7.459999999999992</v>
      </c>
      <c r="AY55" s="24" t="s">
        <v>12</v>
      </c>
      <c r="AZ55" s="25" t="s">
        <v>5</v>
      </c>
      <c r="BA55" s="26">
        <v>6.1697846047884104</v>
      </c>
      <c r="BB55" s="26">
        <v>6.03005025217543</v>
      </c>
      <c r="BC55" s="26">
        <v>5.5572636889100924</v>
      </c>
      <c r="BD55" s="26">
        <v>5.0066684257549827</v>
      </c>
      <c r="BE55" s="26">
        <v>4.8762545817117706</v>
      </c>
      <c r="BF55" s="26">
        <v>5.0155539464781889</v>
      </c>
      <c r="BG55" s="26">
        <v>5.0699932968227159</v>
      </c>
      <c r="BH55" s="26">
        <v>5.219975441486298</v>
      </c>
      <c r="BI55" s="26">
        <v>5.4000492804951818</v>
      </c>
      <c r="BJ55" s="26">
        <v>5.4100126258491485</v>
      </c>
      <c r="BK55" s="26">
        <v>5.6199225754785402</v>
      </c>
      <c r="BL55" s="26">
        <v>5.8000049022411559</v>
      </c>
      <c r="BM55" s="26">
        <v>6.0100330677309302</v>
      </c>
      <c r="BN55" s="26">
        <v>6.0800164342488046</v>
      </c>
      <c r="BP55" s="12" t="s">
        <v>9</v>
      </c>
      <c r="BQ55" s="13" t="s">
        <v>10</v>
      </c>
      <c r="BR55" s="14">
        <v>0.23</v>
      </c>
      <c r="BS55" s="14">
        <v>0.24</v>
      </c>
      <c r="BT55" s="14">
        <v>0.19</v>
      </c>
      <c r="BU55" s="14">
        <v>0.16</v>
      </c>
      <c r="BV55" s="14">
        <v>0.315</v>
      </c>
      <c r="BW55" s="15">
        <v>0.73250000000000004</v>
      </c>
      <c r="BX55" s="15">
        <v>1.2625000000000002</v>
      </c>
      <c r="BY55" s="15">
        <v>2.3174999999999999</v>
      </c>
      <c r="BZ55" s="15">
        <v>3.25</v>
      </c>
      <c r="CA55" s="15">
        <v>3.5</v>
      </c>
      <c r="CB55" s="15">
        <v>3.5</v>
      </c>
      <c r="CC55" s="15">
        <v>3.5</v>
      </c>
      <c r="CD55" s="15">
        <v>3.5</v>
      </c>
      <c r="CE55" s="15">
        <v>3.5</v>
      </c>
      <c r="CF55" s="71"/>
      <c r="CG55" s="12" t="s">
        <v>9</v>
      </c>
      <c r="CH55" s="13" t="s">
        <v>10</v>
      </c>
      <c r="CI55" s="14">
        <v>0.23</v>
      </c>
      <c r="CJ55" s="14">
        <v>0.24</v>
      </c>
      <c r="CK55" s="14">
        <v>0.19</v>
      </c>
      <c r="CL55" s="14">
        <v>0.16</v>
      </c>
      <c r="CM55" s="14">
        <v>0.315</v>
      </c>
      <c r="CN55" s="15">
        <v>0.73250000000000004</v>
      </c>
      <c r="CO55" s="15">
        <v>1.27</v>
      </c>
      <c r="CP55" s="15">
        <v>2.31</v>
      </c>
      <c r="CQ55" s="15">
        <v>2.67</v>
      </c>
      <c r="CR55" s="15">
        <v>2.68</v>
      </c>
      <c r="CS55" s="15">
        <v>2.68</v>
      </c>
      <c r="CT55" s="15">
        <v>2.68</v>
      </c>
      <c r="CU55" s="15">
        <v>2.68</v>
      </c>
      <c r="CV55" s="15">
        <v>2.68</v>
      </c>
      <c r="CX55" s="12" t="s">
        <v>9</v>
      </c>
      <c r="CY55" s="13" t="s">
        <v>10</v>
      </c>
      <c r="CZ55" s="14">
        <v>0.23</v>
      </c>
      <c r="DA55" s="14">
        <v>0.24</v>
      </c>
      <c r="DB55" s="14">
        <v>0.19</v>
      </c>
      <c r="DC55" s="14">
        <v>0.16</v>
      </c>
      <c r="DD55" s="14">
        <v>0.315</v>
      </c>
      <c r="DE55" s="15">
        <v>0.73250000000000004</v>
      </c>
      <c r="DF55" s="15">
        <v>1.27</v>
      </c>
      <c r="DG55" s="15">
        <v>2.31</v>
      </c>
      <c r="DH55" s="15">
        <v>2.46</v>
      </c>
      <c r="DI55" s="15">
        <v>2.31790282</v>
      </c>
      <c r="DJ55" s="15">
        <v>2.31790282</v>
      </c>
      <c r="DK55" s="15">
        <v>2.31790282</v>
      </c>
      <c r="DL55" s="15">
        <v>2.31790282</v>
      </c>
      <c r="DM55" s="15">
        <v>2.31790282</v>
      </c>
      <c r="DO55" s="12" t="s">
        <v>9</v>
      </c>
      <c r="DP55" s="13" t="s">
        <v>10</v>
      </c>
      <c r="DQ55" s="14">
        <v>0.23</v>
      </c>
      <c r="DR55" s="14">
        <v>0.24</v>
      </c>
      <c r="DS55" s="14">
        <v>0.19</v>
      </c>
      <c r="DT55" s="14">
        <v>0.16</v>
      </c>
      <c r="DU55" s="14">
        <v>0.315</v>
      </c>
      <c r="DV55" s="15">
        <v>0.73250000000000004</v>
      </c>
      <c r="DW55" s="15">
        <v>1.27</v>
      </c>
      <c r="DX55" s="15">
        <v>2.31</v>
      </c>
      <c r="DY55" s="15">
        <v>2.4607158547008545</v>
      </c>
      <c r="DZ55" s="15">
        <v>2.0879028205128201</v>
      </c>
      <c r="EA55" s="15">
        <v>2.09</v>
      </c>
      <c r="EB55" s="15">
        <v>2.09</v>
      </c>
      <c r="EC55" s="15">
        <v>2.09</v>
      </c>
      <c r="ED55" s="15">
        <v>2.09</v>
      </c>
      <c r="EF55" s="12" t="s">
        <v>9</v>
      </c>
      <c r="EG55" s="13" t="s">
        <v>10</v>
      </c>
      <c r="EH55" s="14">
        <v>0.23</v>
      </c>
      <c r="EI55" s="14">
        <v>0.24</v>
      </c>
      <c r="EJ55" s="14">
        <v>0.19</v>
      </c>
      <c r="EK55" s="14">
        <v>0.16</v>
      </c>
      <c r="EL55" s="14">
        <v>0.315</v>
      </c>
      <c r="EM55" s="15">
        <v>0.73250000000000004</v>
      </c>
      <c r="EN55" s="15">
        <v>1.27</v>
      </c>
      <c r="EO55" s="15">
        <v>2.31</v>
      </c>
      <c r="EP55" s="15">
        <v>2.4607158547008545</v>
      </c>
      <c r="EQ55" s="15">
        <v>2.0879028205128201</v>
      </c>
      <c r="ER55" s="15">
        <v>2.09</v>
      </c>
      <c r="ES55" s="15">
        <v>2.09</v>
      </c>
      <c r="ET55" s="15">
        <v>2.09</v>
      </c>
      <c r="EU55" s="15">
        <v>2.09</v>
      </c>
      <c r="FN55" s="12" t="s">
        <v>9</v>
      </c>
      <c r="FO55" s="13" t="s">
        <v>10</v>
      </c>
      <c r="FP55" s="14">
        <v>0.23</v>
      </c>
      <c r="FQ55" s="14">
        <v>0.24</v>
      </c>
      <c r="FR55" s="14">
        <v>0.19</v>
      </c>
      <c r="FS55" s="14">
        <v>0.16</v>
      </c>
      <c r="FT55" s="14">
        <v>0.315</v>
      </c>
      <c r="FU55" s="15">
        <v>0.73250000000000004</v>
      </c>
      <c r="FV55" s="15">
        <v>1.27</v>
      </c>
      <c r="FW55" s="15">
        <v>2.31</v>
      </c>
      <c r="FX55" s="15">
        <v>2.3067644440000001</v>
      </c>
      <c r="FY55" s="15">
        <v>1.89</v>
      </c>
      <c r="FZ55" s="15">
        <v>1.89</v>
      </c>
      <c r="GA55" s="15">
        <v>1.89</v>
      </c>
      <c r="GB55" s="15">
        <v>1.89</v>
      </c>
      <c r="GC55" s="15">
        <v>1.89</v>
      </c>
      <c r="GE55" s="16" t="s">
        <v>6</v>
      </c>
      <c r="GF55" s="17" t="s">
        <v>7</v>
      </c>
      <c r="GG55" s="18">
        <v>98.829999999999899</v>
      </c>
      <c r="GH55" s="18">
        <v>91.819999999999894</v>
      </c>
      <c r="GI55" s="18">
        <v>98.419999999999902</v>
      </c>
      <c r="GJ55" s="18">
        <v>53.269999999999897</v>
      </c>
      <c r="GK55" s="18">
        <v>48.969999999999899</v>
      </c>
      <c r="GL55" s="49">
        <v>40.958186480000002</v>
      </c>
      <c r="GM55" s="49">
        <v>52</v>
      </c>
      <c r="GN55" s="49">
        <v>70.913359560000004</v>
      </c>
      <c r="GO55" s="49">
        <v>61.878515630000003</v>
      </c>
      <c r="GP55" s="49">
        <v>59.6</v>
      </c>
      <c r="GQ55" s="49">
        <v>61</v>
      </c>
      <c r="GR55" s="49">
        <v>60.6</v>
      </c>
      <c r="GS55" s="49">
        <v>60.6</v>
      </c>
      <c r="GT55" s="49">
        <v>60.6</v>
      </c>
      <c r="GV55" s="16" t="s">
        <v>6</v>
      </c>
      <c r="GW55" s="17" t="s">
        <v>7</v>
      </c>
      <c r="GX55" s="18">
        <v>98.829999999999899</v>
      </c>
      <c r="GY55" s="18">
        <v>91.819999999999894</v>
      </c>
      <c r="GZ55" s="18">
        <v>98.419999999999902</v>
      </c>
      <c r="HA55" s="18">
        <v>53.269999999999897</v>
      </c>
      <c r="HB55" s="18">
        <v>48.969999999999899</v>
      </c>
      <c r="HC55" s="49">
        <v>40.958186480000002</v>
      </c>
      <c r="HD55" s="49">
        <v>52</v>
      </c>
      <c r="HE55" s="49">
        <v>70.913359560000004</v>
      </c>
      <c r="HF55" s="49">
        <v>61.530901988636366</v>
      </c>
      <c r="HG55" s="49">
        <v>61.486947295205987</v>
      </c>
      <c r="HH55" s="49">
        <v>62.623454115833326</v>
      </c>
      <c r="HI55" s="49">
        <v>62.2</v>
      </c>
      <c r="HJ55" s="49">
        <v>62.2</v>
      </c>
      <c r="HK55" s="49">
        <v>62.2</v>
      </c>
      <c r="OU55" s="67"/>
      <c r="QE55" s="67"/>
      <c r="QG55">
        <v>0.54481658087881479</v>
      </c>
      <c r="QH55">
        <v>0.52649694902175093</v>
      </c>
      <c r="QI55">
        <v>0.5147848000126114</v>
      </c>
      <c r="QJ55">
        <v>0.50565788496333952</v>
      </c>
      <c r="QW55" s="67"/>
      <c r="QZ55" s="173">
        <f>QY20*(100+QZ54*30%)/100</f>
        <v>14051.382682377849</v>
      </c>
      <c r="RA55" s="173">
        <f>QZ55*(100+RA54*30%)/100</f>
        <v>13879.642688324773</v>
      </c>
      <c r="RB55" s="173">
        <f>RA55*(100+RB54*30%)/100</f>
        <v>13707.790288847777</v>
      </c>
      <c r="RO55" s="67"/>
      <c r="SG55" s="67"/>
      <c r="SY55" s="67"/>
      <c r="TB55" s="173">
        <f>TA20*(100+TB54*30%)/100</f>
        <v>14168.494453837822</v>
      </c>
      <c r="TC55" s="173">
        <f>TB55*(100+TC54*30%)/100</f>
        <v>13994.253431928893</v>
      </c>
      <c r="TD55" s="173">
        <f>TC55*(100+TD54*30%)/100</f>
        <v>13820.579775668404</v>
      </c>
      <c r="TQ55" s="67"/>
      <c r="TT55" s="173">
        <f>TS20*(100+TT54*30%)/100</f>
        <v>14200.938472810767</v>
      </c>
      <c r="TU55" s="173">
        <f>TT55*(100+TU54*30%)/100</f>
        <v>14028.948844238419</v>
      </c>
      <c r="TV55" s="173">
        <f>TU55*(100+TV54*30%)/100</f>
        <v>13857.021693817538</v>
      </c>
      <c r="UI55" s="67"/>
      <c r="UL55" s="173">
        <f>UK20*(100+UL54*30%)/100</f>
        <v>14161.232714725204</v>
      </c>
      <c r="UM55" s="173">
        <f>UL55*(100+UM54*30%)/100</f>
        <v>13989.318638821509</v>
      </c>
      <c r="UN55" s="173">
        <f>UM55*(100+UN54*30%)/100</f>
        <v>13817.513690782065</v>
      </c>
      <c r="UO55" s="173">
        <f>UN55*(100+UO54*30%)/100</f>
        <v>13647.062451609643</v>
      </c>
      <c r="VB55" s="67"/>
      <c r="VE55" s="173">
        <f>VE20</f>
        <v>14340</v>
      </c>
      <c r="VF55" s="173">
        <f>VE55*(100+VF54*30%+$VF58*(VF8))/100</f>
        <v>14388.817932422431</v>
      </c>
      <c r="VG55" s="173">
        <f>VF55*(100+VG54*30%+VG$58*(VG8))/100</f>
        <v>14213.474801890328</v>
      </c>
      <c r="VH55" s="173">
        <f t="shared" ref="VH55" si="300">VG55*(100+VH54*30%+VH$58*(VH8))/100</f>
        <v>14038.91940608247</v>
      </c>
      <c r="VU55" s="67"/>
      <c r="VX55" s="173">
        <f>VX20</f>
        <v>14350</v>
      </c>
      <c r="VY55" s="173">
        <f>VX55*(100+VY54*30%+$VF58*(VY8-0.25))/100</f>
        <v>14364.753567994409</v>
      </c>
      <c r="VZ55" s="173">
        <f t="shared" ref="VZ55:WA55" si="301">VY55*(100+VZ54*30%+$VF58*(VZ8-0.25))/100</f>
        <v>14376.928328782813</v>
      </c>
      <c r="WA55" s="173">
        <f t="shared" si="301"/>
        <v>14386.521953390487</v>
      </c>
      <c r="WN55" s="67"/>
      <c r="WQ55" s="173">
        <f>WQ20</f>
        <v>14550</v>
      </c>
      <c r="WR55" s="173">
        <f>WQ55*(100+WR54*30%+$VF58*(WR8-0.25))/100</f>
        <v>14564.166143483164</v>
      </c>
      <c r="WS55" s="173">
        <f t="shared" ref="WS55" si="302">WR55*(100+WS54*30%+$VF58*(WS8-0.25))/100</f>
        <v>14575.854540633072</v>
      </c>
      <c r="WT55" s="173">
        <f t="shared" ref="WT55" si="303">WS55*(100+WT54*30%+$VF58*(WT8-0.25))/100</f>
        <v>14585.25270853763</v>
      </c>
      <c r="WU55" s="227"/>
      <c r="XM55" s="67"/>
      <c r="XP55" s="173">
        <f>XP20</f>
        <v>14550</v>
      </c>
      <c r="XQ55" s="173">
        <f>XP55*(100+XQ54*30%+XQ58*(XQ8-0.25)*0.8)/100</f>
        <v>14586.645893483164</v>
      </c>
      <c r="XR55" s="173">
        <f>XQ55*(100+XR54*30%+XR58*(XR8-0.25)*0.8)/100</f>
        <v>14620.888699547049</v>
      </c>
      <c r="XS55" s="173">
        <f>XR55*(100+XS54*30%+XS58*(XS8-0.25)*0.8)/100</f>
        <v>14652.905177458013</v>
      </c>
      <c r="YF55" s="67"/>
      <c r="YI55" s="173">
        <f>YI20</f>
        <v>14550</v>
      </c>
      <c r="YJ55" s="173">
        <f>YI55*(100+YJ54*30%+$VF58*(YJ8-0.25))/100</f>
        <v>14639.098643483163</v>
      </c>
      <c r="YK55" s="173">
        <f t="shared" ref="YK55" si="304">YJ55*(100+YK54*30%+$VF58*(YK8-0.25))/100</f>
        <v>14726.238535342156</v>
      </c>
      <c r="YL55" s="173">
        <f t="shared" ref="YL55" si="305">YK55*(100+YL54*30%+$VF58*(YL8-0.25))/100</f>
        <v>14811.573795763603</v>
      </c>
      <c r="YY55" s="67"/>
      <c r="ZB55" s="173">
        <f>ZB20</f>
        <v>14550</v>
      </c>
      <c r="ZC55" s="173">
        <f>ZB55*(100+ZC54*30%+ZC58*(ZC8-0.25)*0.8)/100</f>
        <v>14616.619044987978</v>
      </c>
      <c r="ZD55" s="173">
        <f>ZC55*(100+ZD54*30%+ZD58*(ZD8-0.25)*0.8)/100</f>
        <v>14681.040224261036</v>
      </c>
      <c r="ZE55" s="173">
        <f>ZD55*(100+ZE54*30%+ZE58*(ZE8-0.25)*0.8)/100</f>
        <v>14743.434393446973</v>
      </c>
      <c r="ZV55" s="67"/>
      <c r="ZY55" s="173">
        <f>ZY20</f>
        <v>14550</v>
      </c>
      <c r="ZZ55" s="173">
        <f>ZY55*(100+ZZ54*30%+ZZ58*(ZZ8-0.25)*0.7)/100</f>
        <v>14586.646044987978</v>
      </c>
      <c r="AAA55" s="173">
        <f>ZZ55*(100+AAA54*30%+AAA58*(AAA8-0.25)*0.7)/100</f>
        <v>14620.886630628615</v>
      </c>
      <c r="AAB55" s="173">
        <f>AAA55*(100+AAB54*30%+AAB58*(AAB8-0.25)*0.7)/100</f>
        <v>14652.906121614098</v>
      </c>
      <c r="AAU55" s="67"/>
      <c r="AAX55" s="173">
        <f>AAX20</f>
        <v>14550</v>
      </c>
      <c r="AAY55" s="173">
        <f>AAX55*(100+AAY54*30%+AAY58*(AAY8-0.25)*0.7)/100</f>
        <v>14586.646044987978</v>
      </c>
      <c r="AAZ55" s="173">
        <f>AAY55*(100+AAZ54*30%+AAZ58*(AAZ8-0.25)*0.7)/100</f>
        <v>14620.886630628615</v>
      </c>
      <c r="ABA55" s="173">
        <f>AAZ55*(100+ABA54*30%+ABA58*(ABA8-0.25)*0.7)/100</f>
        <v>14652.906121614098</v>
      </c>
      <c r="ABY55" s="67"/>
      <c r="ACB55" s="173">
        <f>ACB20</f>
        <v>14570</v>
      </c>
      <c r="ACC55" s="173">
        <f>ACB55*(100+ACC54*30%+ACC58*(ACC8-0.25)*0.7)/100</f>
        <v>14606.698742939087</v>
      </c>
      <c r="ACD55" s="173">
        <f>ACC55*(100+ACD54*30%+ACD58*(ACD8-0.25)*0.7)/100</f>
        <v>14640.9874357426</v>
      </c>
      <c r="ACE55" s="173">
        <f>ACD55*(100+ACE54*30%+ACE58*(ACE8-0.25)*0.7)/100</f>
        <v>14673.048384876536</v>
      </c>
      <c r="ACR55" s="67"/>
      <c r="ACU55" s="173">
        <f>ACU20</f>
        <v>14570</v>
      </c>
      <c r="ACV55" s="173">
        <f>ACU55*(100+ACV54*30%+ACV58*(ACV8-0.25)*0.7)/100</f>
        <v>14606.696417558407</v>
      </c>
      <c r="ACW55" s="173">
        <f>ACV55*(100+ACW54*30%+ACW58*(ACW8-0.25)*0.7)/100</f>
        <v>14640.984069296142</v>
      </c>
      <c r="ACX55" s="173">
        <f>ACW55*(100+ACX54*30%+ACX58*(ACX8-0.25)*0.7)/100</f>
        <v>14673.047573327654</v>
      </c>
    </row>
    <row r="56" spans="17:778" x14ac:dyDescent="0.3">
      <c r="Q56" s="31" t="s">
        <v>18</v>
      </c>
      <c r="R56" s="32" t="s">
        <v>5</v>
      </c>
      <c r="S56" s="35">
        <v>15.028882703974961</v>
      </c>
      <c r="T56" s="35">
        <v>7.9984112068935147</v>
      </c>
      <c r="U56" s="35">
        <v>1.8618966611780914</v>
      </c>
      <c r="V56" s="35">
        <v>2.1197023297154649</v>
      </c>
      <c r="W56" s="35">
        <v>-6.4114293992824658</v>
      </c>
      <c r="X56" s="36">
        <v>-2.2671534109064817</v>
      </c>
      <c r="Y56" s="34">
        <v>8.0563815012825941</v>
      </c>
      <c r="Z56" s="36">
        <v>9.1642970917371969</v>
      </c>
      <c r="AA56" s="36">
        <v>7.6328360896391487</v>
      </c>
      <c r="AB56" s="36">
        <v>7.6700000000000035</v>
      </c>
      <c r="AC56" s="36">
        <v>7.519999999999996</v>
      </c>
      <c r="AD56" s="36">
        <v>6.4100000000000099</v>
      </c>
      <c r="AE56" s="36">
        <v>6.1499999999999941</v>
      </c>
      <c r="AF56" s="36">
        <v>6.0800000000000054</v>
      </c>
      <c r="AY56" s="27" t="s">
        <v>13</v>
      </c>
      <c r="AZ56" s="28" t="s">
        <v>5</v>
      </c>
      <c r="BA56" s="29">
        <v>5.0600192136332218</v>
      </c>
      <c r="BB56" s="29">
        <v>5.516106764277402</v>
      </c>
      <c r="BC56" s="29">
        <v>5.4779052890148119</v>
      </c>
      <c r="BD56" s="29">
        <v>5.283725364616024</v>
      </c>
      <c r="BE56" s="29">
        <v>4.8472418022657848</v>
      </c>
      <c r="BF56" s="30">
        <v>5.0421855039884296</v>
      </c>
      <c r="BG56" s="30">
        <v>4.9800070338542355</v>
      </c>
      <c r="BH56" s="30">
        <v>5.1799891704625196</v>
      </c>
      <c r="BI56" s="30">
        <v>5.2399292283686947</v>
      </c>
      <c r="BJ56" s="30">
        <v>5.2198205275482081</v>
      </c>
      <c r="BK56" s="30">
        <v>5.2503540755423757</v>
      </c>
      <c r="BL56" s="30">
        <v>5.2906947211577062</v>
      </c>
      <c r="BM56" s="30">
        <v>5.3497002545064731</v>
      </c>
      <c r="BN56" s="30">
        <v>5.3904024434088029</v>
      </c>
      <c r="BP56" s="19"/>
      <c r="BQ56" s="20"/>
      <c r="BR56" s="21"/>
      <c r="BS56" s="22"/>
      <c r="BT56" s="22"/>
      <c r="BU56" s="22"/>
      <c r="BV56" s="22"/>
      <c r="BW56" s="23"/>
      <c r="BX56" s="37"/>
      <c r="BY56" s="37"/>
      <c r="BZ56" s="37"/>
      <c r="CA56" s="37"/>
      <c r="CB56" s="37"/>
      <c r="CC56" s="37"/>
      <c r="CD56" s="37"/>
      <c r="CE56" s="37"/>
      <c r="CG56" s="19"/>
      <c r="CH56" s="20"/>
      <c r="CI56" s="21"/>
      <c r="CJ56" s="22"/>
      <c r="CK56" s="22"/>
      <c r="CL56" s="22"/>
      <c r="CM56" s="22"/>
      <c r="CN56" s="23"/>
      <c r="CO56" s="37"/>
      <c r="CP56" s="37"/>
      <c r="CQ56" s="37"/>
      <c r="CR56" s="37"/>
      <c r="CS56" s="37"/>
      <c r="CT56" s="37"/>
      <c r="CU56" s="37"/>
      <c r="CV56" s="37"/>
      <c r="CX56" s="19"/>
      <c r="CY56" s="20"/>
      <c r="CZ56" s="21"/>
      <c r="DA56" s="22"/>
      <c r="DB56" s="22"/>
      <c r="DC56" s="22"/>
      <c r="DD56" s="22"/>
      <c r="DE56" s="23"/>
      <c r="DF56" s="37"/>
      <c r="DG56" s="37"/>
      <c r="DH56" s="37"/>
      <c r="DI56" s="37"/>
      <c r="DJ56" s="37"/>
      <c r="DK56" s="37"/>
      <c r="DL56" s="37"/>
      <c r="DM56" s="37"/>
      <c r="DO56" s="19"/>
      <c r="DP56" s="20"/>
      <c r="DQ56" s="21"/>
      <c r="DR56" s="22"/>
      <c r="DS56" s="22"/>
      <c r="DT56" s="22"/>
      <c r="DU56" s="22"/>
      <c r="DV56" s="23"/>
      <c r="DW56" s="37"/>
      <c r="DX56" s="37"/>
      <c r="DY56" s="37"/>
      <c r="DZ56" s="37"/>
      <c r="EA56" s="37"/>
      <c r="EB56" s="37"/>
      <c r="EC56" s="37"/>
      <c r="ED56" s="37"/>
      <c r="EF56" s="19"/>
      <c r="EG56" s="20"/>
      <c r="EH56" s="21"/>
      <c r="EI56" s="22"/>
      <c r="EJ56" s="22"/>
      <c r="EK56" s="22"/>
      <c r="EL56" s="22"/>
      <c r="EM56" s="23"/>
      <c r="EN56" s="37"/>
      <c r="EO56" s="37"/>
      <c r="EP56" s="37"/>
      <c r="EQ56" s="37"/>
      <c r="ER56" s="37"/>
      <c r="ES56" s="37"/>
      <c r="ET56" s="37"/>
      <c r="EU56" s="37"/>
      <c r="EW56" s="66"/>
      <c r="FN56" s="19"/>
      <c r="FO56" s="20"/>
      <c r="FP56" s="21"/>
      <c r="FQ56" s="22"/>
      <c r="FR56" s="22"/>
      <c r="FS56" s="22"/>
      <c r="FT56" s="22"/>
      <c r="FU56" s="23"/>
      <c r="FV56" s="37"/>
      <c r="FW56" s="37"/>
      <c r="FX56" s="80"/>
      <c r="FY56" s="80"/>
      <c r="FZ56" s="80"/>
      <c r="GA56" s="80"/>
      <c r="GB56" s="80"/>
      <c r="GC56" s="80"/>
      <c r="GE56" s="12" t="s">
        <v>8</v>
      </c>
      <c r="GF56" s="13" t="s">
        <v>5</v>
      </c>
      <c r="GG56" s="14">
        <v>16.171146097593464</v>
      </c>
      <c r="GH56" s="14">
        <v>-10.611393912062821</v>
      </c>
      <c r="GI56" s="14">
        <v>-8.9013789774219436</v>
      </c>
      <c r="GJ56" s="14">
        <v>-4.3359714913194347</v>
      </c>
      <c r="GK56" s="14">
        <v>-14.950008382759417</v>
      </c>
      <c r="GL56" s="15">
        <v>4.5882721379995042</v>
      </c>
      <c r="GM56" s="15">
        <v>21.729999999999677</v>
      </c>
      <c r="GN56" s="15">
        <v>-2.8325683720001114</v>
      </c>
      <c r="GO56" s="15">
        <v>-4.0774208039998099</v>
      </c>
      <c r="GP56" s="15">
        <v>-0.92500159299989726</v>
      </c>
      <c r="GQ56" s="15">
        <v>0.69999999999960316</v>
      </c>
      <c r="GR56" s="15">
        <v>0</v>
      </c>
      <c r="GS56" s="15">
        <v>0</v>
      </c>
      <c r="GT56" s="15">
        <v>0</v>
      </c>
      <c r="GV56" s="12" t="s">
        <v>8</v>
      </c>
      <c r="GW56" s="13" t="s">
        <v>5</v>
      </c>
      <c r="GX56" s="14">
        <v>16.171146097593464</v>
      </c>
      <c r="GY56" s="14">
        <v>-10.611393912062821</v>
      </c>
      <c r="GZ56" s="14">
        <v>-8.9013789774219436</v>
      </c>
      <c r="HA56" s="14">
        <v>-4.3359714913194347</v>
      </c>
      <c r="HB56" s="14">
        <v>-14.950008382759417</v>
      </c>
      <c r="HC56" s="15">
        <v>4.5882721379995042</v>
      </c>
      <c r="HD56" s="15">
        <v>21.729999999999677</v>
      </c>
      <c r="HE56" s="15">
        <v>-2.832568371999975</v>
      </c>
      <c r="HF56" s="15">
        <v>-3.003820532609315</v>
      </c>
      <c r="HG56" s="15">
        <v>1.3379993737955298</v>
      </c>
      <c r="HH56" s="15">
        <v>2.0239458471280822</v>
      </c>
      <c r="HI56" s="15">
        <v>0</v>
      </c>
      <c r="HJ56" s="15">
        <v>0</v>
      </c>
      <c r="HK56" s="15">
        <v>0</v>
      </c>
      <c r="QG56">
        <f>QG55+0.02</f>
        <v>0.56481658087881481</v>
      </c>
      <c r="QH56">
        <f>QH55+0.02-QH54/2</f>
        <v>0.55565676495028282</v>
      </c>
      <c r="QI56">
        <f t="shared" ref="QI56:QJ56" si="306">QI55+0.02-QI54/2</f>
        <v>0.54064087451718112</v>
      </c>
      <c r="QJ56">
        <f t="shared" si="306"/>
        <v>0.53022134248797548</v>
      </c>
      <c r="QZ56" s="174">
        <f>QZ55/1000</f>
        <v>14.051382682377849</v>
      </c>
      <c r="RA56" s="174">
        <f t="shared" ref="RA56:RB56" si="307">RA55/1000</f>
        <v>13.879642688324774</v>
      </c>
      <c r="RB56" s="174">
        <f t="shared" si="307"/>
        <v>13.707790288847777</v>
      </c>
      <c r="TB56" s="174">
        <f>TB55/1000</f>
        <v>14.168494453837821</v>
      </c>
      <c r="TC56" s="174">
        <f t="shared" ref="TC56:TD56" si="308">TC55/1000</f>
        <v>13.994253431928893</v>
      </c>
      <c r="TD56" s="174">
        <f t="shared" si="308"/>
        <v>13.820579775668405</v>
      </c>
      <c r="TT56" s="174">
        <f>TT55/1000</f>
        <v>14.200938472810767</v>
      </c>
      <c r="TU56" s="174">
        <f t="shared" ref="TU56:TV56" si="309">TU55/1000</f>
        <v>14.028948844238419</v>
      </c>
      <c r="TV56" s="174">
        <f t="shared" si="309"/>
        <v>13.857021693817538</v>
      </c>
      <c r="UL56" s="174">
        <f>UL55/1000</f>
        <v>14.161232714725204</v>
      </c>
      <c r="UM56" s="174">
        <f t="shared" ref="UM56:UO56" si="310">UM55/1000</f>
        <v>13.989318638821509</v>
      </c>
      <c r="UN56" s="174">
        <f t="shared" si="310"/>
        <v>13.817513690782064</v>
      </c>
      <c r="UO56" s="174">
        <f t="shared" si="310"/>
        <v>13.647062451609644</v>
      </c>
      <c r="VE56" s="174"/>
      <c r="VF56" s="174">
        <f t="shared" ref="VF56:VG56" si="311">VF55/1000</f>
        <v>14.38881793242243</v>
      </c>
      <c r="VG56" s="174">
        <f t="shared" si="311"/>
        <v>14.213474801890328</v>
      </c>
      <c r="VH56" s="174">
        <f t="shared" ref="VH56" si="312">VH55/1000</f>
        <v>14.038919406082471</v>
      </c>
      <c r="VX56" s="174"/>
      <c r="VY56" s="174">
        <f>VY55/1000</f>
        <v>14.364753567994409</v>
      </c>
      <c r="VZ56" s="174">
        <f t="shared" ref="VZ56:WA56" si="313">VZ55/1000</f>
        <v>14.376928328782814</v>
      </c>
      <c r="WA56" s="174">
        <f t="shared" si="313"/>
        <v>14.386521953390487</v>
      </c>
      <c r="WQ56" s="174"/>
      <c r="WR56" s="174">
        <f t="shared" ref="WR56:WT56" si="314">WR55/1000</f>
        <v>14.564166143483163</v>
      </c>
      <c r="WS56" s="174">
        <f t="shared" si="314"/>
        <v>14.575854540633072</v>
      </c>
      <c r="WT56" s="174">
        <f t="shared" si="314"/>
        <v>14.585252708537629</v>
      </c>
      <c r="WU56" s="228"/>
      <c r="XP56" s="174"/>
      <c r="XQ56" s="174">
        <f t="shared" ref="XQ56:XS56" si="315">XQ55/1000</f>
        <v>14.586645893483164</v>
      </c>
      <c r="XR56" s="174">
        <f t="shared" si="315"/>
        <v>14.620888699547049</v>
      </c>
      <c r="XS56" s="174">
        <f t="shared" si="315"/>
        <v>14.652905177458013</v>
      </c>
      <c r="YI56" s="174"/>
      <c r="YJ56" s="174">
        <f t="shared" ref="YJ56:YL56" si="316">YJ55/1000</f>
        <v>14.639098643483162</v>
      </c>
      <c r="YK56" s="174">
        <f t="shared" si="316"/>
        <v>14.726238535342157</v>
      </c>
      <c r="YL56" s="174">
        <f t="shared" si="316"/>
        <v>14.811573795763604</v>
      </c>
      <c r="ZB56" s="174"/>
      <c r="ZC56" s="174">
        <f t="shared" ref="ZC56:ZE56" si="317">ZC55/1000</f>
        <v>14.616619044987978</v>
      </c>
      <c r="ZD56" s="174">
        <f t="shared" si="317"/>
        <v>14.681040224261036</v>
      </c>
      <c r="ZE56" s="174">
        <f t="shared" si="317"/>
        <v>14.743434393446973</v>
      </c>
      <c r="ZY56" s="174"/>
      <c r="ZZ56" s="174">
        <f t="shared" ref="ZZ56:AAB56" si="318">ZZ55/1000</f>
        <v>14.586646044987978</v>
      </c>
      <c r="AAA56" s="174">
        <f t="shared" si="318"/>
        <v>14.620886630628615</v>
      </c>
      <c r="AAB56" s="174">
        <f t="shared" si="318"/>
        <v>14.652906121614098</v>
      </c>
      <c r="AAX56" s="174"/>
      <c r="AAY56" s="174">
        <f t="shared" ref="AAY56:ABA56" si="319">AAY55/1000</f>
        <v>14.586646044987978</v>
      </c>
      <c r="AAZ56" s="174">
        <f t="shared" si="319"/>
        <v>14.620886630628615</v>
      </c>
      <c r="ABA56" s="174">
        <f t="shared" si="319"/>
        <v>14.652906121614098</v>
      </c>
      <c r="ACB56" s="174"/>
      <c r="ACC56" s="174">
        <f t="shared" ref="ACC56:ACE56" si="320">ACC55/1000</f>
        <v>14.606698742939086</v>
      </c>
      <c r="ACD56" s="174">
        <f t="shared" si="320"/>
        <v>14.6409874357426</v>
      </c>
      <c r="ACE56" s="174">
        <f t="shared" si="320"/>
        <v>14.673048384876536</v>
      </c>
      <c r="ACU56" s="174"/>
      <c r="ACV56" s="174">
        <f t="shared" ref="ACV56:ACX56" si="321">ACV55/1000</f>
        <v>14.606696417558407</v>
      </c>
      <c r="ACW56" s="174">
        <f t="shared" si="321"/>
        <v>14.640984069296142</v>
      </c>
      <c r="ACX56" s="174">
        <f t="shared" si="321"/>
        <v>14.673047573327654</v>
      </c>
    </row>
    <row r="57" spans="17:778" x14ac:dyDescent="0.3">
      <c r="AY57" s="31" t="s">
        <v>14</v>
      </c>
      <c r="AZ57" s="32" t="s">
        <v>5</v>
      </c>
      <c r="BA57" s="33">
        <v>5.5184272881717265</v>
      </c>
      <c r="BB57" s="33">
        <v>4.5267022907598102</v>
      </c>
      <c r="BC57" s="33">
        <v>6.7456430706928412</v>
      </c>
      <c r="BD57" s="33">
        <v>1.1639049696276567</v>
      </c>
      <c r="BE57" s="33">
        <v>5.3164672396432762</v>
      </c>
      <c r="BF57" s="34">
        <v>-0.14557979897015116</v>
      </c>
      <c r="BG57" s="34">
        <v>2.139998124859062</v>
      </c>
      <c r="BH57" s="34">
        <v>2.8600501673572865</v>
      </c>
      <c r="BI57" s="34">
        <v>2.8102479407109655</v>
      </c>
      <c r="BJ57" s="34">
        <v>3.2801348166029243</v>
      </c>
      <c r="BK57" s="34">
        <v>3.2196366323759946</v>
      </c>
      <c r="BL57" s="34">
        <v>3.1602123990038109</v>
      </c>
      <c r="BM57" s="34">
        <v>3.1002356546995458</v>
      </c>
      <c r="BN57" s="34">
        <v>3.0407650444936678</v>
      </c>
      <c r="BP57" s="24" t="s">
        <v>12</v>
      </c>
      <c r="BQ57" s="25" t="s">
        <v>5</v>
      </c>
      <c r="BR57" s="26">
        <v>6.1697846047884104</v>
      </c>
      <c r="BS57" s="26">
        <v>6.03005025217543</v>
      </c>
      <c r="BT57" s="26">
        <v>5.5572636889100924</v>
      </c>
      <c r="BU57" s="26">
        <v>5.0066684257549827</v>
      </c>
      <c r="BV57" s="26">
        <v>4.8762545817117706</v>
      </c>
      <c r="BW57" s="26">
        <v>5.0155539464781889</v>
      </c>
      <c r="BX57" s="26">
        <v>5.0699932968227159</v>
      </c>
      <c r="BY57" s="26">
        <v>5.1710480706878457</v>
      </c>
      <c r="BZ57" s="26">
        <v>5.2699985803684086</v>
      </c>
      <c r="CA57" s="26">
        <v>5.3300105242536091</v>
      </c>
      <c r="CB57" s="26">
        <v>5.5400705906778711</v>
      </c>
      <c r="CC57" s="26">
        <v>5.7199953114792379</v>
      </c>
      <c r="CD57" s="26">
        <v>5.9299805781583643</v>
      </c>
      <c r="CE57" s="26">
        <v>5.9999897531159689</v>
      </c>
      <c r="CG57" s="24" t="s">
        <v>12</v>
      </c>
      <c r="CH57" s="25" t="s">
        <v>5</v>
      </c>
      <c r="CI57" s="26">
        <v>6.1697846047884104</v>
      </c>
      <c r="CJ57" s="26">
        <v>6.03005025217543</v>
      </c>
      <c r="CK57" s="26">
        <v>5.5572636889100924</v>
      </c>
      <c r="CL57" s="26">
        <v>5.0066684257549827</v>
      </c>
      <c r="CM57" s="26">
        <v>4.8762545817117706</v>
      </c>
      <c r="CN57" s="26">
        <v>5.0155539464781889</v>
      </c>
      <c r="CO57" s="26">
        <v>5.0699932968227159</v>
      </c>
      <c r="CP57" s="26">
        <v>5.1700392589188198</v>
      </c>
      <c r="CQ57" s="26">
        <v>5.1807843663920607</v>
      </c>
      <c r="CR57" s="26">
        <v>5.2937474931896276</v>
      </c>
      <c r="CS57" s="26">
        <v>5.5</v>
      </c>
      <c r="CT57" s="26">
        <v>5.6450000000000102</v>
      </c>
      <c r="CU57" s="26">
        <v>5.8499999999999943</v>
      </c>
      <c r="CV57" s="26">
        <v>5.9099999999999966</v>
      </c>
      <c r="CX57" s="24" t="s">
        <v>12</v>
      </c>
      <c r="CY57" s="25" t="s">
        <v>5</v>
      </c>
      <c r="CZ57" s="26">
        <v>6.1697846047884104</v>
      </c>
      <c r="DA57" s="26">
        <v>6.03005025217543</v>
      </c>
      <c r="DB57" s="26">
        <v>5.5572636889100924</v>
      </c>
      <c r="DC57" s="26">
        <v>5.0066684257549827</v>
      </c>
      <c r="DD57" s="26">
        <v>4.8762545817117706</v>
      </c>
      <c r="DE57" s="26">
        <v>5.0155539464781889</v>
      </c>
      <c r="DF57" s="26">
        <v>5.0699932968227159</v>
      </c>
      <c r="DG57" s="26">
        <v>5.1700392589188198</v>
      </c>
      <c r="DH57" s="26">
        <v>5.1735790997210263</v>
      </c>
      <c r="DI57" s="26">
        <v>5.2758059436712523</v>
      </c>
      <c r="DJ57" s="26">
        <v>5.4783937402506533</v>
      </c>
      <c r="DK57" s="26">
        <v>5.6219843288096483</v>
      </c>
      <c r="DL57" s="26">
        <v>5.808090476385197</v>
      </c>
      <c r="DM57" s="26">
        <v>5.8615562099015417</v>
      </c>
      <c r="DO57" s="24" t="s">
        <v>12</v>
      </c>
      <c r="DP57" s="25" t="s">
        <v>5</v>
      </c>
      <c r="DQ57" s="26">
        <v>6.1697846047884104</v>
      </c>
      <c r="DR57" s="26">
        <v>6.03005025217543</v>
      </c>
      <c r="DS57" s="26">
        <v>5.5572636889100924</v>
      </c>
      <c r="DT57" s="26">
        <v>5.0066684257549827</v>
      </c>
      <c r="DU57" s="26">
        <v>4.8762545817117706</v>
      </c>
      <c r="DV57" s="26">
        <v>5.0155539464781889</v>
      </c>
      <c r="DW57" s="26">
        <v>5.0699932968227159</v>
      </c>
      <c r="DX57" s="26">
        <v>5.171091560889951</v>
      </c>
      <c r="DY57" s="83">
        <v>5.1577198678346008</v>
      </c>
      <c r="DZ57" s="83">
        <v>5.2943944659223661</v>
      </c>
      <c r="EA57" s="83">
        <v>5.4899999999999949</v>
      </c>
      <c r="EB57" s="83">
        <v>5.6299999999999812</v>
      </c>
      <c r="EC57" s="83">
        <v>5.8299999999999841</v>
      </c>
      <c r="ED57" s="83">
        <v>5.9000000000000341</v>
      </c>
      <c r="EF57" s="24" t="s">
        <v>12</v>
      </c>
      <c r="EG57" s="25" t="s">
        <v>5</v>
      </c>
      <c r="EH57" s="26">
        <v>6.1697846047884104</v>
      </c>
      <c r="EI57" s="26">
        <v>6.03005025217543</v>
      </c>
      <c r="EJ57" s="26">
        <v>5.5572636889100924</v>
      </c>
      <c r="EK57" s="26">
        <v>5.0066684257549827</v>
      </c>
      <c r="EL57" s="26">
        <v>4.8762545817117706</v>
      </c>
      <c r="EM57" s="26">
        <v>5.0155539464781889</v>
      </c>
      <c r="EN57" s="26">
        <v>5.0699932968227159</v>
      </c>
      <c r="EO57" s="26">
        <v>5.171091560889951</v>
      </c>
      <c r="EP57" s="83">
        <v>5.1577198678346008</v>
      </c>
      <c r="EQ57" s="83">
        <v>5.2499892821992376</v>
      </c>
      <c r="ER57" s="83">
        <v>5.4500404294097251</v>
      </c>
      <c r="ES57" s="83">
        <v>5.5899778836884195</v>
      </c>
      <c r="ET57" s="83">
        <v>5.8100119477102936</v>
      </c>
      <c r="EU57" s="83">
        <v>5.8799773431120741</v>
      </c>
      <c r="EW57" s="66"/>
      <c r="EX57" s="67"/>
      <c r="FN57" s="24" t="s">
        <v>12</v>
      </c>
      <c r="FO57" s="25" t="s">
        <v>5</v>
      </c>
      <c r="FP57" s="26">
        <v>6.1697846047884104</v>
      </c>
      <c r="FQ57" s="26">
        <v>6.03005025217543</v>
      </c>
      <c r="FR57" s="26">
        <v>5.5572636889100924</v>
      </c>
      <c r="FS57" s="26">
        <v>5.0066684257549827</v>
      </c>
      <c r="FT57" s="26">
        <v>4.8762545817117706</v>
      </c>
      <c r="FU57" s="26">
        <v>5.0155539464781889</v>
      </c>
      <c r="FV57" s="26">
        <v>5.0699932968227159</v>
      </c>
      <c r="FW57" s="26">
        <v>5.1700392589188349</v>
      </c>
      <c r="FX57" s="26">
        <v>4.9999328546187485</v>
      </c>
      <c r="FY57" s="26">
        <v>5.0500667343297749</v>
      </c>
      <c r="FZ57" s="26">
        <v>5.0899237250623912</v>
      </c>
      <c r="GA57" s="26">
        <v>5.1800282841890635</v>
      </c>
      <c r="GB57" s="26">
        <v>5.2599943196435675</v>
      </c>
      <c r="GC57" s="26">
        <v>5.3000065774524927</v>
      </c>
      <c r="GE57" s="12" t="s">
        <v>9</v>
      </c>
      <c r="GF57" s="13" t="s">
        <v>10</v>
      </c>
      <c r="GG57" s="14">
        <v>0.23</v>
      </c>
      <c r="GH57" s="14">
        <v>0.24</v>
      </c>
      <c r="GI57" s="14">
        <v>0.19</v>
      </c>
      <c r="GJ57" s="14">
        <v>0.16</v>
      </c>
      <c r="GK57" s="14">
        <v>0.315</v>
      </c>
      <c r="GL57" s="15">
        <v>0.73250000000000004</v>
      </c>
      <c r="GM57" s="15">
        <v>1.27</v>
      </c>
      <c r="GN57" s="15">
        <v>2.31</v>
      </c>
      <c r="GO57" s="15">
        <v>2.3067644440000001</v>
      </c>
      <c r="GP57" s="15">
        <v>1.89</v>
      </c>
      <c r="GQ57" s="15">
        <v>1.89</v>
      </c>
      <c r="GR57" s="15">
        <v>1.89</v>
      </c>
      <c r="GS57" s="15">
        <v>1.89</v>
      </c>
      <c r="GT57" s="15">
        <v>1.89</v>
      </c>
      <c r="GV57" s="12" t="s">
        <v>9</v>
      </c>
      <c r="GW57" s="13" t="s">
        <v>10</v>
      </c>
      <c r="GX57" s="14">
        <v>0.23</v>
      </c>
      <c r="GY57" s="14">
        <v>0.24</v>
      </c>
      <c r="GZ57" s="14">
        <v>0.19</v>
      </c>
      <c r="HA57" s="14">
        <v>0.16</v>
      </c>
      <c r="HB57" s="14">
        <v>0.315</v>
      </c>
      <c r="HC57" s="15">
        <v>0.73250000000000004</v>
      </c>
      <c r="HD57" s="15">
        <v>1.27</v>
      </c>
      <c r="HE57" s="15">
        <v>2.31</v>
      </c>
      <c r="HF57" s="15">
        <v>2.3167644444444444</v>
      </c>
      <c r="HG57" s="15">
        <v>1.8975</v>
      </c>
      <c r="HH57" s="15">
        <v>1.93</v>
      </c>
      <c r="HI57" s="15">
        <v>1.93</v>
      </c>
      <c r="HJ57" s="15">
        <v>1.93</v>
      </c>
      <c r="HK57" s="15">
        <v>1.93</v>
      </c>
      <c r="QD57">
        <v>15833.9434</v>
      </c>
      <c r="QE57">
        <v>15492.318563162724</v>
      </c>
      <c r="QF57">
        <v>16976.790849224122</v>
      </c>
      <c r="QG57">
        <v>18580.618202309401</v>
      </c>
      <c r="QH57">
        <v>20198.442851756099</v>
      </c>
      <c r="QI57">
        <v>22046.998457220601</v>
      </c>
      <c r="QJ57">
        <v>23542.9461702853</v>
      </c>
      <c r="QZ57" s="175">
        <f>ROUND(QZ56,2)</f>
        <v>14.05</v>
      </c>
      <c r="RA57" s="175">
        <f t="shared" ref="RA57:RB57" si="322">ROUND(RA56,2)</f>
        <v>13.88</v>
      </c>
      <c r="RB57" s="175">
        <f t="shared" si="322"/>
        <v>13.71</v>
      </c>
      <c r="TB57" s="175">
        <f>ROUND(TB56,2)</f>
        <v>14.17</v>
      </c>
      <c r="TC57" s="175">
        <f t="shared" ref="TC57:TD57" si="323">ROUND(TC56,2)</f>
        <v>13.99</v>
      </c>
      <c r="TD57" s="175">
        <f t="shared" si="323"/>
        <v>13.82</v>
      </c>
      <c r="TT57" s="175">
        <f>ROUND(TT56,2)</f>
        <v>14.2</v>
      </c>
      <c r="TU57" s="175">
        <f t="shared" ref="TU57:TV57" si="324">ROUND(TU56,2)</f>
        <v>14.03</v>
      </c>
      <c r="TV57" s="175">
        <f t="shared" si="324"/>
        <v>13.86</v>
      </c>
      <c r="UL57" s="175">
        <f>ROUND(UL56,2)</f>
        <v>14.16</v>
      </c>
      <c r="UM57" s="175">
        <f>ROUND(UM56,2)</f>
        <v>13.99</v>
      </c>
      <c r="UN57" s="175">
        <f t="shared" ref="UN57:UO57" si="325">ROUND(UN56,2)</f>
        <v>13.82</v>
      </c>
      <c r="UO57" s="175">
        <f t="shared" si="325"/>
        <v>13.65</v>
      </c>
      <c r="VE57" s="175"/>
      <c r="VF57" s="175">
        <f>ROUND(VF56,2)</f>
        <v>14.39</v>
      </c>
      <c r="VG57" s="175">
        <f t="shared" ref="VG57" si="326">ROUND(VG56,2)</f>
        <v>14.21</v>
      </c>
      <c r="VH57" s="175">
        <f t="shared" ref="VH57" si="327">ROUND(VH56,2)</f>
        <v>14.04</v>
      </c>
      <c r="VX57" s="175"/>
      <c r="VY57" s="175">
        <f>ROUND(VY56,2)</f>
        <v>14.36</v>
      </c>
      <c r="VZ57" s="175">
        <f t="shared" ref="VZ57:WA57" si="328">ROUND(VZ56,2)</f>
        <v>14.38</v>
      </c>
      <c r="WA57" s="175">
        <f t="shared" si="328"/>
        <v>14.39</v>
      </c>
      <c r="WQ57" s="175"/>
      <c r="WR57" s="175">
        <f>ROUND(WR56,2)</f>
        <v>14.56</v>
      </c>
      <c r="WS57" s="175">
        <f t="shared" ref="WS57:WT57" si="329">ROUND(WS56,2)</f>
        <v>14.58</v>
      </c>
      <c r="WT57" s="175">
        <f t="shared" si="329"/>
        <v>14.59</v>
      </c>
      <c r="WU57" s="229"/>
      <c r="XP57" s="175"/>
      <c r="XQ57" s="175">
        <f>ROUND(XQ56,2)</f>
        <v>14.59</v>
      </c>
      <c r="XR57" s="175">
        <f t="shared" ref="XR57:XS57" si="330">ROUND(XR56,2)</f>
        <v>14.62</v>
      </c>
      <c r="XS57" s="175">
        <f t="shared" si="330"/>
        <v>14.65</v>
      </c>
      <c r="YI57" s="175"/>
      <c r="YJ57" s="175">
        <f>ROUND(YJ56,2)</f>
        <v>14.64</v>
      </c>
      <c r="YK57" s="175">
        <f t="shared" ref="YK57:YL57" si="331">ROUND(YK56,2)</f>
        <v>14.73</v>
      </c>
      <c r="YL57" s="175">
        <f t="shared" si="331"/>
        <v>14.81</v>
      </c>
      <c r="ZB57" s="175"/>
      <c r="ZC57" s="175">
        <f>ROUND(ZC56,2)</f>
        <v>14.62</v>
      </c>
      <c r="ZD57" s="175">
        <f t="shared" ref="ZD57:ZE57" si="332">ROUND(ZD56,2)</f>
        <v>14.68</v>
      </c>
      <c r="ZE57" s="175">
        <f t="shared" si="332"/>
        <v>14.74</v>
      </c>
      <c r="ZY57" s="175"/>
      <c r="ZZ57" s="175">
        <f>ROUND(ZZ56,2)</f>
        <v>14.59</v>
      </c>
      <c r="AAA57" s="175">
        <f t="shared" ref="AAA57:AAB57" si="333">ROUND(AAA56,2)</f>
        <v>14.62</v>
      </c>
      <c r="AAB57" s="175">
        <f t="shared" si="333"/>
        <v>14.65</v>
      </c>
      <c r="AAX57" s="175"/>
      <c r="AAY57" s="175">
        <f>ROUND(AAY56,2)</f>
        <v>14.59</v>
      </c>
      <c r="AAZ57" s="175">
        <f t="shared" ref="AAZ57:ABA57" si="334">ROUND(AAZ56,2)</f>
        <v>14.62</v>
      </c>
      <c r="ABA57" s="175">
        <f t="shared" si="334"/>
        <v>14.65</v>
      </c>
      <c r="ACB57" s="175"/>
      <c r="ACC57" s="175">
        <f>ROUND(ACC56,2)</f>
        <v>14.61</v>
      </c>
      <c r="ACD57" s="175">
        <f t="shared" ref="ACD57:ACE57" si="335">ROUND(ACD56,2)</f>
        <v>14.64</v>
      </c>
      <c r="ACE57" s="175">
        <f t="shared" si="335"/>
        <v>14.67</v>
      </c>
      <c r="ACU57" s="175"/>
      <c r="ACV57" s="175">
        <f>ROUND(ACV56,2)</f>
        <v>14.61</v>
      </c>
      <c r="ACW57" s="175">
        <f t="shared" ref="ACW57:ACX57" si="336">ROUND(ACW56,2)</f>
        <v>14.64</v>
      </c>
      <c r="ACX57" s="175">
        <f t="shared" si="336"/>
        <v>14.67</v>
      </c>
    </row>
    <row r="58" spans="17:778" x14ac:dyDescent="0.3">
      <c r="Q58" s="24" t="s">
        <v>19</v>
      </c>
      <c r="R58" s="25" t="s">
        <v>5</v>
      </c>
      <c r="S58" s="26">
        <v>3.7793999999999954</v>
      </c>
      <c r="T58" s="26">
        <v>3.6518808164240717</v>
      </c>
      <c r="U58" s="26">
        <v>8.0800005205946377</v>
      </c>
      <c r="V58" s="26">
        <v>8.3591301976846797</v>
      </c>
      <c r="W58" s="26">
        <v>3.3529409999999946</v>
      </c>
      <c r="X58" s="26">
        <v>3.019960360785773</v>
      </c>
      <c r="Y58" s="26">
        <v>3.6099504385691339</v>
      </c>
      <c r="Z58" s="26">
        <v>3.52</v>
      </c>
      <c r="AA58" s="26">
        <v>3.68</v>
      </c>
      <c r="AB58" s="26">
        <v>3.47</v>
      </c>
      <c r="AC58" s="26">
        <v>3.31</v>
      </c>
      <c r="AD58" s="26">
        <v>3.121188234847037</v>
      </c>
      <c r="AE58" s="26">
        <v>3.077777176778413</v>
      </c>
      <c r="AF58" s="26">
        <v>3.05</v>
      </c>
      <c r="AY58" s="31" t="s">
        <v>15</v>
      </c>
      <c r="AZ58" s="32" t="s">
        <v>5</v>
      </c>
      <c r="BA58" s="33">
        <v>8.8596130244172109</v>
      </c>
      <c r="BB58" s="33">
        <v>9.125090529369146</v>
      </c>
      <c r="BC58" s="33">
        <v>5.2846646139677151</v>
      </c>
      <c r="BD58" s="33">
        <v>4.1202249567976086</v>
      </c>
      <c r="BE58" s="33">
        <v>5.070728118708189</v>
      </c>
      <c r="BF58" s="34">
        <v>4.4772556553027663</v>
      </c>
      <c r="BG58" s="34">
        <v>6.1545223991199549</v>
      </c>
      <c r="BH58" s="34">
        <v>6.7401327332083554</v>
      </c>
      <c r="BI58" s="34">
        <v>6.6805763736923751</v>
      </c>
      <c r="BJ58" s="34">
        <v>6.8716187970879758</v>
      </c>
      <c r="BK58" s="34">
        <v>7.1113657150913667</v>
      </c>
      <c r="BL58" s="34">
        <v>7.2695409124917489</v>
      </c>
      <c r="BM58" s="34">
        <v>7.4643844606631546</v>
      </c>
      <c r="BN58" s="34">
        <v>7.5034378879990555</v>
      </c>
      <c r="BP58" s="27" t="s">
        <v>13</v>
      </c>
      <c r="BQ58" s="28" t="s">
        <v>5</v>
      </c>
      <c r="BR58" s="29">
        <v>5.0600192136332218</v>
      </c>
      <c r="BS58" s="29">
        <v>5.516106764277402</v>
      </c>
      <c r="BT58" s="29">
        <v>5.4779052890148119</v>
      </c>
      <c r="BU58" s="29">
        <v>5.283725364616024</v>
      </c>
      <c r="BV58" s="29">
        <v>4.8472418022657848</v>
      </c>
      <c r="BW58" s="30">
        <v>5.0421855039884296</v>
      </c>
      <c r="BX58" s="30">
        <v>4.9800070338542355</v>
      </c>
      <c r="BY58" s="30">
        <v>5.1290095051585922</v>
      </c>
      <c r="BZ58" s="30">
        <v>5.2600140870658265</v>
      </c>
      <c r="CA58" s="30">
        <v>5.150030216480971</v>
      </c>
      <c r="CB58" s="30">
        <v>5.1899146556825713</v>
      </c>
      <c r="CC58" s="30">
        <v>5.2300663325050607</v>
      </c>
      <c r="CD58" s="30">
        <v>5.2600286086388337</v>
      </c>
      <c r="CE58" s="30">
        <v>5.3098458727729962</v>
      </c>
      <c r="CG58" s="27" t="s">
        <v>13</v>
      </c>
      <c r="CH58" s="28" t="s">
        <v>5</v>
      </c>
      <c r="CI58" s="29">
        <v>5.0600192136332218</v>
      </c>
      <c r="CJ58" s="29">
        <v>5.516106764277402</v>
      </c>
      <c r="CK58" s="29">
        <v>5.4779052890148119</v>
      </c>
      <c r="CL58" s="29">
        <v>5.283725364616024</v>
      </c>
      <c r="CM58" s="29">
        <v>4.8472418022657848</v>
      </c>
      <c r="CN58" s="30">
        <v>5.0421855039884296</v>
      </c>
      <c r="CO58" s="30">
        <v>4.9800070338542355</v>
      </c>
      <c r="CP58" s="30">
        <v>5.1299926844180277</v>
      </c>
      <c r="CQ58" s="30">
        <v>5.15</v>
      </c>
      <c r="CR58" s="30">
        <v>5.16</v>
      </c>
      <c r="CS58" s="30">
        <v>5.1906332325794819</v>
      </c>
      <c r="CT58" s="30">
        <v>5.2240379606369629</v>
      </c>
      <c r="CU58" s="30">
        <v>5.2813605598597055</v>
      </c>
      <c r="CV58" s="30">
        <v>5.3281958827512899</v>
      </c>
      <c r="CX58" s="27" t="s">
        <v>13</v>
      </c>
      <c r="CY58" s="28" t="s">
        <v>5</v>
      </c>
      <c r="CZ58" s="29">
        <v>5.0600192136332218</v>
      </c>
      <c r="DA58" s="29">
        <v>5.516106764277402</v>
      </c>
      <c r="DB58" s="29">
        <v>5.4779052890148119</v>
      </c>
      <c r="DC58" s="29">
        <v>5.283725364616024</v>
      </c>
      <c r="DD58" s="29">
        <v>4.8472418022657848</v>
      </c>
      <c r="DE58" s="30">
        <v>5.0421855039884296</v>
      </c>
      <c r="DF58" s="30">
        <v>4.9800070338542355</v>
      </c>
      <c r="DG58" s="30">
        <v>5.1299926844180277</v>
      </c>
      <c r="DH58" s="30"/>
      <c r="DI58" s="30"/>
      <c r="DJ58" s="30"/>
      <c r="DK58" s="30"/>
      <c r="DL58" s="30"/>
      <c r="DM58" s="30"/>
      <c r="DO58" s="27" t="s">
        <v>13</v>
      </c>
      <c r="DP58" s="28" t="s">
        <v>5</v>
      </c>
      <c r="DQ58" s="29">
        <v>5.0600192136332218</v>
      </c>
      <c r="DR58" s="29">
        <v>5.516106764277402</v>
      </c>
      <c r="DS58" s="29">
        <v>5.4779052890148119</v>
      </c>
      <c r="DT58" s="29">
        <v>5.283725364616024</v>
      </c>
      <c r="DU58" s="29">
        <v>4.8472418022657848</v>
      </c>
      <c r="DV58" s="30">
        <v>5.0421855039884296</v>
      </c>
      <c r="DW58" s="30">
        <v>4.9800070338542355</v>
      </c>
      <c r="DX58" s="30">
        <v>5.1290160362885695</v>
      </c>
      <c r="DY58" s="30">
        <v>5.12</v>
      </c>
      <c r="DZ58" s="30">
        <v>5.13</v>
      </c>
      <c r="EA58" s="30">
        <v>5.1924892351151399</v>
      </c>
      <c r="EB58" s="30">
        <v>5.2253183646300698</v>
      </c>
      <c r="EC58" s="30">
        <v>5.2818406846915984</v>
      </c>
      <c r="ED58" s="30">
        <v>5.3276491330143232</v>
      </c>
      <c r="EF58" s="27" t="s">
        <v>13</v>
      </c>
      <c r="EG58" s="28" t="s">
        <v>5</v>
      </c>
      <c r="EH58" s="29">
        <v>5.0600192136332218</v>
      </c>
      <c r="EI58" s="29">
        <v>5.516106764277402</v>
      </c>
      <c r="EJ58" s="29">
        <v>5.4779052890148119</v>
      </c>
      <c r="EK58" s="29">
        <v>5.283725364616024</v>
      </c>
      <c r="EL58" s="29">
        <v>4.8472418022657848</v>
      </c>
      <c r="EM58" s="30">
        <v>5.0421855039884296</v>
      </c>
      <c r="EN58" s="30">
        <v>4.9800070338542355</v>
      </c>
      <c r="EO58" s="30">
        <v>5.1290160362885695</v>
      </c>
      <c r="EP58" s="30">
        <f t="shared" ref="EP58:EP63" si="337">EP11+(DY58-DY11)</f>
        <v>5.1199826814186293</v>
      </c>
      <c r="EQ58" s="30">
        <v>5.1300532918733097</v>
      </c>
      <c r="ER58" s="30">
        <v>5.170106895857856</v>
      </c>
      <c r="ES58" s="30">
        <v>5.2202500433238868</v>
      </c>
      <c r="ET58" s="30">
        <v>5.260364357723347</v>
      </c>
      <c r="EU58" s="30">
        <v>5.3005246427085808</v>
      </c>
      <c r="EW58" s="66"/>
      <c r="EX58" s="67"/>
      <c r="FN58" s="27" t="s">
        <v>60</v>
      </c>
      <c r="FO58" s="28" t="s">
        <v>5</v>
      </c>
      <c r="FP58" s="29">
        <v>5.0600192136332218</v>
      </c>
      <c r="FQ58" s="29">
        <v>5.516106764277402</v>
      </c>
      <c r="FR58" s="29">
        <v>5.4779052890148119</v>
      </c>
      <c r="FS58" s="29">
        <v>5.283725364616024</v>
      </c>
      <c r="FT58" s="29">
        <v>4.8472418022657848</v>
      </c>
      <c r="FU58" s="30">
        <v>5.0421855039884296</v>
      </c>
      <c r="FV58" s="30">
        <v>4.9800070338542355</v>
      </c>
      <c r="FW58" s="30">
        <v>5.1299926844180277</v>
      </c>
      <c r="FX58" s="30">
        <v>5.0999931591603627</v>
      </c>
      <c r="FY58" s="30">
        <v>4.9999785783470685</v>
      </c>
      <c r="FZ58" s="30">
        <v>5.0298992978090666</v>
      </c>
      <c r="GA58" s="30">
        <v>5.0598544892510517</v>
      </c>
      <c r="GB58" s="30">
        <v>5.0997568266460576</v>
      </c>
      <c r="GC58" s="30">
        <v>5.1196572776534879</v>
      </c>
      <c r="GE58" s="19"/>
      <c r="GF58" s="20"/>
      <c r="GG58" s="21"/>
      <c r="GH58" s="22"/>
      <c r="GI58" s="22"/>
      <c r="GJ58" s="22"/>
      <c r="GK58" s="22"/>
      <c r="GL58" s="23"/>
      <c r="GM58" s="37"/>
      <c r="GN58" s="37"/>
      <c r="GO58" s="80"/>
      <c r="GP58" s="80"/>
      <c r="GQ58" s="80"/>
      <c r="GR58" s="80"/>
      <c r="GS58" s="80"/>
      <c r="GT58" s="80"/>
      <c r="GV58" s="19"/>
      <c r="GW58" s="20"/>
      <c r="GX58" s="21"/>
      <c r="GY58" s="22"/>
      <c r="GZ58" s="22"/>
      <c r="HA58" s="22"/>
      <c r="HB58" s="22"/>
      <c r="HC58" s="23"/>
      <c r="HD58" s="37"/>
      <c r="HE58" s="90"/>
      <c r="HF58" s="90"/>
      <c r="HG58" s="90"/>
      <c r="HH58" s="90"/>
      <c r="HI58" s="90"/>
      <c r="HJ58" s="90"/>
      <c r="HK58" s="90"/>
      <c r="QF58" t="s">
        <v>95</v>
      </c>
      <c r="QG58">
        <v>40</v>
      </c>
      <c r="RA58" s="67"/>
      <c r="VE58" t="s">
        <v>115</v>
      </c>
      <c r="VF58">
        <v>1.03</v>
      </c>
      <c r="VX58" t="s">
        <v>115</v>
      </c>
      <c r="VY58">
        <v>1.03</v>
      </c>
      <c r="VZ58">
        <v>1.03</v>
      </c>
      <c r="WA58">
        <v>1.03</v>
      </c>
      <c r="WQ58" t="s">
        <v>115</v>
      </c>
      <c r="WR58">
        <v>1.03</v>
      </c>
      <c r="WS58">
        <v>1.03</v>
      </c>
      <c r="WT58">
        <v>1.03</v>
      </c>
      <c r="XP58" t="s">
        <v>115</v>
      </c>
      <c r="XQ58">
        <v>1.03</v>
      </c>
      <c r="XR58">
        <v>1.03</v>
      </c>
      <c r="XS58">
        <v>1.03</v>
      </c>
      <c r="YI58" t="s">
        <v>115</v>
      </c>
      <c r="YJ58">
        <v>1.03</v>
      </c>
      <c r="YK58">
        <v>1.03</v>
      </c>
      <c r="YL58">
        <v>1.03</v>
      </c>
      <c r="ZB58" t="s">
        <v>115</v>
      </c>
      <c r="ZC58">
        <v>1.03</v>
      </c>
      <c r="ZD58">
        <v>1.03</v>
      </c>
      <c r="ZE58">
        <v>1.03</v>
      </c>
      <c r="ZY58" t="s">
        <v>115</v>
      </c>
      <c r="ZZ58">
        <v>1.03</v>
      </c>
      <c r="AAA58">
        <v>1.03</v>
      </c>
      <c r="AAB58">
        <v>1.03</v>
      </c>
      <c r="AAX58" t="s">
        <v>115</v>
      </c>
      <c r="AAY58">
        <v>1.03</v>
      </c>
      <c r="AAZ58">
        <v>1.03</v>
      </c>
      <c r="ABA58">
        <v>1.03</v>
      </c>
      <c r="ACB58" t="s">
        <v>115</v>
      </c>
      <c r="ACC58">
        <v>1.03</v>
      </c>
      <c r="ACD58">
        <v>1.03</v>
      </c>
      <c r="ACE58">
        <v>1.03</v>
      </c>
      <c r="ACU58" t="s">
        <v>115</v>
      </c>
      <c r="ACV58">
        <v>1.03</v>
      </c>
      <c r="ACW58">
        <v>1.03</v>
      </c>
      <c r="ACX58">
        <v>1.03</v>
      </c>
    </row>
    <row r="59" spans="17:778" x14ac:dyDescent="0.3">
      <c r="Q59" s="93"/>
      <c r="R59" s="94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Y59" s="31" t="s">
        <v>16</v>
      </c>
      <c r="AZ59" s="32" t="s">
        <v>5</v>
      </c>
      <c r="BA59" s="33">
        <v>6.3357717635361936</v>
      </c>
      <c r="BB59" s="33">
        <v>6.6138791259283805</v>
      </c>
      <c r="BC59" s="33">
        <v>5.4927509300071407</v>
      </c>
      <c r="BD59" s="33">
        <v>4.4983369660492301</v>
      </c>
      <c r="BE59" s="33">
        <v>6.174991386187437</v>
      </c>
      <c r="BF59" s="34">
        <v>4.3883181456075704</v>
      </c>
      <c r="BG59" s="34">
        <v>5.1318084723431383</v>
      </c>
      <c r="BH59" s="34">
        <v>5.5166942768756826</v>
      </c>
      <c r="BI59" s="34">
        <v>5.5376439432735367</v>
      </c>
      <c r="BJ59" s="34">
        <v>5.6399896155389371</v>
      </c>
      <c r="BK59" s="34">
        <v>5.7470925400663759</v>
      </c>
      <c r="BL59" s="34">
        <v>5.8340495331391367</v>
      </c>
      <c r="BM59" s="34">
        <v>5.9468286002882564</v>
      </c>
      <c r="BN59" s="34">
        <v>5.995141844425973</v>
      </c>
      <c r="BP59" s="31" t="s">
        <v>14</v>
      </c>
      <c r="BQ59" s="32" t="s">
        <v>5</v>
      </c>
      <c r="BR59" s="33">
        <v>5.5184272881717265</v>
      </c>
      <c r="BS59" s="33">
        <v>4.5267022907598102</v>
      </c>
      <c r="BT59" s="33">
        <v>6.7456430706928412</v>
      </c>
      <c r="BU59" s="33">
        <v>1.1639049696276567</v>
      </c>
      <c r="BV59" s="33">
        <v>5.3164672396432762</v>
      </c>
      <c r="BW59" s="34">
        <v>-0.14557979897015116</v>
      </c>
      <c r="BX59" s="34">
        <v>2.139998124859062</v>
      </c>
      <c r="BY59" s="34">
        <v>4.7958516786998047</v>
      </c>
      <c r="BZ59" s="34">
        <v>3.7399693090506787</v>
      </c>
      <c r="CA59" s="34">
        <v>3.9700424101073395</v>
      </c>
      <c r="CB59" s="34">
        <v>3.7499120504379135</v>
      </c>
      <c r="CC59" s="34">
        <v>3.5401013281161795</v>
      </c>
      <c r="CD59" s="34">
        <v>3.8701862951745483</v>
      </c>
      <c r="CE59" s="34">
        <v>3.4000900247919077</v>
      </c>
      <c r="CG59" s="31" t="s">
        <v>14</v>
      </c>
      <c r="CH59" s="32" t="s">
        <v>5</v>
      </c>
      <c r="CI59" s="33">
        <v>5.5184272881717265</v>
      </c>
      <c r="CJ59" s="33">
        <v>4.5267022907598102</v>
      </c>
      <c r="CK59" s="33">
        <v>6.7456430706928412</v>
      </c>
      <c r="CL59" s="33">
        <v>1.1639049696276567</v>
      </c>
      <c r="CM59" s="33">
        <v>5.3164672396432762</v>
      </c>
      <c r="CN59" s="34">
        <v>-0.14557979897015116</v>
      </c>
      <c r="CO59" s="34">
        <v>2.139998124859062</v>
      </c>
      <c r="CP59" s="34">
        <v>4.7999987862124414</v>
      </c>
      <c r="CQ59" s="34">
        <v>3.68</v>
      </c>
      <c r="CR59" s="34">
        <v>3.91</v>
      </c>
      <c r="CS59" s="34">
        <v>3.6207484009222273</v>
      </c>
      <c r="CT59" s="34">
        <v>3.3572697056677523</v>
      </c>
      <c r="CU59" s="34">
        <v>3.3642942929261377</v>
      </c>
      <c r="CV59" s="34">
        <v>3.1695829693886317</v>
      </c>
      <c r="CX59" s="31" t="s">
        <v>14</v>
      </c>
      <c r="CY59" s="32" t="s">
        <v>5</v>
      </c>
      <c r="CZ59" s="33">
        <v>5.5184272881717265</v>
      </c>
      <c r="DA59" s="33">
        <v>4.5267022907598102</v>
      </c>
      <c r="DB59" s="33">
        <v>6.7456430706928412</v>
      </c>
      <c r="DC59" s="33">
        <v>1.1639049696276567</v>
      </c>
      <c r="DD59" s="33">
        <v>5.3164672396432762</v>
      </c>
      <c r="DE59" s="34">
        <v>-0.14557979897015116</v>
      </c>
      <c r="DF59" s="34">
        <v>2.139998124859062</v>
      </c>
      <c r="DG59" s="34">
        <v>4.7999987862124414</v>
      </c>
      <c r="DH59" s="34"/>
      <c r="DI59" s="34"/>
      <c r="DJ59" s="34"/>
      <c r="DK59" s="34"/>
      <c r="DL59" s="34"/>
      <c r="DM59" s="34"/>
      <c r="DO59" s="31" t="s">
        <v>14</v>
      </c>
      <c r="DP59" s="32" t="s">
        <v>5</v>
      </c>
      <c r="DQ59" s="33">
        <v>5.5184272881717265</v>
      </c>
      <c r="DR59" s="33">
        <v>4.5267022907598102</v>
      </c>
      <c r="DS59" s="33">
        <v>6.7456430706928412</v>
      </c>
      <c r="DT59" s="33">
        <v>1.1639049696276567</v>
      </c>
      <c r="DU59" s="33">
        <v>5.3164672396432762</v>
      </c>
      <c r="DV59" s="34">
        <v>-0.14557979897015116</v>
      </c>
      <c r="DW59" s="34">
        <v>2.139998124859062</v>
      </c>
      <c r="DX59" s="34">
        <v>4.7958431389409917</v>
      </c>
      <c r="DY59" s="34">
        <v>4.26</v>
      </c>
      <c r="DZ59" s="34">
        <v>3.92</v>
      </c>
      <c r="EA59" s="34">
        <v>3.7280455745694185</v>
      </c>
      <c r="EB59" s="34">
        <v>3.5298973514027576</v>
      </c>
      <c r="EC59" s="34">
        <v>3.4681123381166667</v>
      </c>
      <c r="ED59" s="34">
        <v>3.2744119794585824</v>
      </c>
      <c r="EF59" s="31" t="s">
        <v>14</v>
      </c>
      <c r="EG59" s="32" t="s">
        <v>5</v>
      </c>
      <c r="EH59" s="33">
        <v>5.5184272881717265</v>
      </c>
      <c r="EI59" s="33">
        <v>4.5267022907598102</v>
      </c>
      <c r="EJ59" s="33">
        <v>6.7456430706928412</v>
      </c>
      <c r="EK59" s="33">
        <v>1.1639049696276567</v>
      </c>
      <c r="EL59" s="33">
        <v>5.3164672396432762</v>
      </c>
      <c r="EM59" s="34">
        <v>-0.14557979897015116</v>
      </c>
      <c r="EN59" s="34">
        <v>2.139998124859062</v>
      </c>
      <c r="EO59" s="34">
        <v>4.7958431389409917</v>
      </c>
      <c r="EP59" s="34">
        <f t="shared" si="337"/>
        <v>4.2600120645234885</v>
      </c>
      <c r="EQ59" s="34">
        <v>1.5199382910908952</v>
      </c>
      <c r="ER59" s="34">
        <v>2.2398630376663675</v>
      </c>
      <c r="ES59" s="34">
        <v>2.1698328922754797</v>
      </c>
      <c r="ET59" s="34">
        <v>4.4897669240298654</v>
      </c>
      <c r="EU59" s="34">
        <v>3.8296398769023057</v>
      </c>
      <c r="EW59" s="66"/>
      <c r="EX59" s="67"/>
      <c r="FN59" s="31" t="s">
        <v>14</v>
      </c>
      <c r="FO59" s="32" t="s">
        <v>5</v>
      </c>
      <c r="FP59" s="33">
        <v>5.5184272881717265</v>
      </c>
      <c r="FQ59" s="33">
        <v>4.5267022907598102</v>
      </c>
      <c r="FR59" s="33">
        <v>6.7456430706928412</v>
      </c>
      <c r="FS59" s="33">
        <v>1.1639049696276567</v>
      </c>
      <c r="FT59" s="33">
        <v>5.3164672396432762</v>
      </c>
      <c r="FU59" s="34">
        <v>-0.14557979897015116</v>
      </c>
      <c r="FV59" s="34">
        <v>2.139998124859062</v>
      </c>
      <c r="FW59" s="34">
        <v>4.7999987862124414</v>
      </c>
      <c r="FX59" s="34">
        <v>4.0800167455585949</v>
      </c>
      <c r="FY59" s="34">
        <v>2.900052254864633</v>
      </c>
      <c r="FZ59" s="34">
        <v>2.910072102099619</v>
      </c>
      <c r="GA59" s="34">
        <v>3.0400970284490114</v>
      </c>
      <c r="GB59" s="34">
        <v>3.3801392768786513</v>
      </c>
      <c r="GC59" s="34">
        <v>3.1601816434703807</v>
      </c>
      <c r="GE59" s="24" t="s">
        <v>12</v>
      </c>
      <c r="GF59" s="25" t="s">
        <v>5</v>
      </c>
      <c r="GG59" s="26">
        <v>6.1697846047884104</v>
      </c>
      <c r="GH59" s="26">
        <v>6.03005025217543</v>
      </c>
      <c r="GI59" s="26">
        <v>5.5572636889100924</v>
      </c>
      <c r="GJ59" s="26">
        <v>5.0066684257549827</v>
      </c>
      <c r="GK59" s="26">
        <v>4.8762545817117706</v>
      </c>
      <c r="GL59" s="26">
        <v>5.0155539464781889</v>
      </c>
      <c r="GM59" s="26">
        <v>5.0699932968227159</v>
      </c>
      <c r="GN59" s="26">
        <v>5.1700392589188349</v>
      </c>
      <c r="GO59" s="26">
        <v>5.0500041246448433</v>
      </c>
      <c r="GP59" s="26">
        <v>5.2399463917036684</v>
      </c>
      <c r="GQ59" s="26">
        <v>5.4400650522654672</v>
      </c>
      <c r="GR59" s="26">
        <v>5.5699847157784319</v>
      </c>
      <c r="GS59" s="26">
        <v>5.7899557176834833</v>
      </c>
      <c r="GT59" s="26">
        <v>5.8699376241829526</v>
      </c>
      <c r="GV59" s="24" t="s">
        <v>12</v>
      </c>
      <c r="GW59" s="25" t="s">
        <v>5</v>
      </c>
      <c r="GX59" s="26">
        <v>6.1697846047884104</v>
      </c>
      <c r="GY59" s="26">
        <v>6.03005025217543</v>
      </c>
      <c r="GZ59" s="26">
        <v>5.5572636889100924</v>
      </c>
      <c r="HA59" s="26">
        <v>5.0066684257549827</v>
      </c>
      <c r="HB59" s="26">
        <v>4.8762545817117706</v>
      </c>
      <c r="HC59" s="26">
        <v>5.0155539464781889</v>
      </c>
      <c r="HD59" s="26">
        <v>5.0699932968227159</v>
      </c>
      <c r="HE59" s="26">
        <v>5.1700392589188198</v>
      </c>
      <c r="HF59" s="26">
        <v>5.0199805470238346</v>
      </c>
      <c r="HG59" s="26">
        <v>5.149938621616883</v>
      </c>
      <c r="HH59" s="26">
        <v>5.4800422503891326</v>
      </c>
      <c r="HI59" s="26">
        <v>5.5900421635153776</v>
      </c>
      <c r="HJ59" s="26">
        <v>5.8</v>
      </c>
      <c r="HK59" s="26">
        <v>5.8800241809442468</v>
      </c>
      <c r="TS59" t="s">
        <v>113</v>
      </c>
      <c r="TT59">
        <v>2.69</v>
      </c>
      <c r="UK59" t="s">
        <v>113</v>
      </c>
      <c r="UL59">
        <v>2.69</v>
      </c>
      <c r="VD59" t="s">
        <v>113</v>
      </c>
      <c r="VE59">
        <v>2.69</v>
      </c>
      <c r="VW59" t="s">
        <v>113</v>
      </c>
      <c r="VX59">
        <v>2.69</v>
      </c>
      <c r="WP59" t="s">
        <v>113</v>
      </c>
      <c r="WQ59">
        <v>2.69</v>
      </c>
      <c r="XO59" t="s">
        <v>113</v>
      </c>
      <c r="XP59">
        <v>2.69</v>
      </c>
      <c r="YH59" t="s">
        <v>113</v>
      </c>
      <c r="YI59">
        <v>2.69</v>
      </c>
      <c r="ZA59" t="s">
        <v>113</v>
      </c>
      <c r="ZB59">
        <v>2.69</v>
      </c>
      <c r="ZX59" t="s">
        <v>113</v>
      </c>
      <c r="ZY59">
        <v>2.69</v>
      </c>
      <c r="AAW59" t="s">
        <v>113</v>
      </c>
      <c r="AAX59">
        <v>2.69</v>
      </c>
      <c r="ACA59" t="s">
        <v>113</v>
      </c>
      <c r="ACB59">
        <v>2.69</v>
      </c>
      <c r="ACT59" t="s">
        <v>113</v>
      </c>
      <c r="ACU59">
        <v>2.69</v>
      </c>
    </row>
    <row r="60" spans="17:778" x14ac:dyDescent="0.3">
      <c r="Q60" s="31" t="s">
        <v>11</v>
      </c>
      <c r="R60" s="32" t="s">
        <v>5</v>
      </c>
      <c r="S60" s="35"/>
      <c r="T60" s="35"/>
      <c r="U60" s="35"/>
      <c r="V60" s="35"/>
      <c r="W60" s="35"/>
      <c r="X60" s="51">
        <v>9.1999999999999998E-3</v>
      </c>
      <c r="Y60" s="51">
        <v>8.9999999999999993E-3</v>
      </c>
      <c r="Z60" s="51">
        <v>8.6E-3</v>
      </c>
      <c r="AA60" s="51">
        <v>9.7999999999999997E-3</v>
      </c>
      <c r="AB60" s="51">
        <v>1.11E-2</v>
      </c>
      <c r="AC60" s="51">
        <v>1.26E-2</v>
      </c>
      <c r="AD60" s="51">
        <v>1.3899999999999999E-2</v>
      </c>
      <c r="AE60" s="51">
        <v>1.46E-2</v>
      </c>
      <c r="AF60" s="51">
        <v>1.47E-2</v>
      </c>
      <c r="AY60" s="31" t="s">
        <v>17</v>
      </c>
      <c r="AZ60" s="32" t="s">
        <v>5</v>
      </c>
      <c r="BA60" s="33">
        <v>14.769919186654237</v>
      </c>
      <c r="BB60" s="33">
        <v>1.6087487723329046</v>
      </c>
      <c r="BC60" s="33">
        <v>4.16695750761229</v>
      </c>
      <c r="BD60" s="33">
        <v>1.0746396021201303</v>
      </c>
      <c r="BE60" s="33">
        <v>-2.1227122812958199</v>
      </c>
      <c r="BF60" s="34">
        <v>-1.7352357956968416</v>
      </c>
      <c r="BG60" s="34">
        <v>9.090005965694985</v>
      </c>
      <c r="BH60" s="34">
        <v>7.2599484827309197</v>
      </c>
      <c r="BI60" s="34">
        <v>8.11</v>
      </c>
      <c r="BJ60" s="34">
        <v>7.4099122023911264</v>
      </c>
      <c r="BK60" s="34">
        <v>7.4597795177437547</v>
      </c>
      <c r="BL60" s="34">
        <v>7.5095923796351514</v>
      </c>
      <c r="BM60" s="34">
        <v>7.6004007275344492</v>
      </c>
      <c r="BN60" s="34">
        <v>7.6107563661257558</v>
      </c>
      <c r="BP60" s="31" t="s">
        <v>15</v>
      </c>
      <c r="BQ60" s="32" t="s">
        <v>5</v>
      </c>
      <c r="BR60" s="33">
        <v>8.8596130244172109</v>
      </c>
      <c r="BS60" s="33">
        <v>9.125090529369146</v>
      </c>
      <c r="BT60" s="33">
        <v>5.2846646139677151</v>
      </c>
      <c r="BU60" s="33">
        <v>4.1202249567976086</v>
      </c>
      <c r="BV60" s="33">
        <v>5.070728118708189</v>
      </c>
      <c r="BW60" s="34">
        <v>4.4772556553027663</v>
      </c>
      <c r="BX60" s="34">
        <v>6.1499854356898567</v>
      </c>
      <c r="BY60" s="34">
        <v>6.6699290281517989</v>
      </c>
      <c r="BZ60" s="34">
        <v>6.4399988385935387</v>
      </c>
      <c r="CA60" s="34">
        <v>6.7997763168662573</v>
      </c>
      <c r="CB60" s="34">
        <v>6.9804067406472114</v>
      </c>
      <c r="CC60" s="34">
        <v>7.0898476483525599</v>
      </c>
      <c r="CD60" s="34">
        <v>7.1893314879485075</v>
      </c>
      <c r="CE60" s="34">
        <v>7.2205180810899492</v>
      </c>
      <c r="CG60" s="31" t="s">
        <v>15</v>
      </c>
      <c r="CH60" s="32" t="s">
        <v>5</v>
      </c>
      <c r="CI60" s="33">
        <v>8.8596130244172109</v>
      </c>
      <c r="CJ60" s="33">
        <v>9.125090529369146</v>
      </c>
      <c r="CK60" s="33">
        <v>5.2846646139677151</v>
      </c>
      <c r="CL60" s="33">
        <v>4.1202249567976086</v>
      </c>
      <c r="CM60" s="33">
        <v>5.070728118708189</v>
      </c>
      <c r="CN60" s="34">
        <v>4.4772556553027663</v>
      </c>
      <c r="CO60" s="34">
        <v>6.1499854356898567</v>
      </c>
      <c r="CP60" s="34">
        <v>6.6699909717243173</v>
      </c>
      <c r="CQ60" s="34">
        <v>5.49</v>
      </c>
      <c r="CR60" s="34">
        <v>5.83</v>
      </c>
      <c r="CS60" s="34">
        <v>6.0659518610829313</v>
      </c>
      <c r="CT60" s="34">
        <v>6.3621464121175091</v>
      </c>
      <c r="CU60" s="34">
        <v>6.6752637269064978</v>
      </c>
      <c r="CV60" s="34">
        <v>6.9180056094125248</v>
      </c>
      <c r="CW60" s="71"/>
      <c r="CX60" s="31" t="s">
        <v>15</v>
      </c>
      <c r="CY60" s="32" t="s">
        <v>5</v>
      </c>
      <c r="CZ60" s="33">
        <v>8.8596130244172109</v>
      </c>
      <c r="DA60" s="33">
        <v>9.125090529369146</v>
      </c>
      <c r="DB60" s="33">
        <v>5.2846646139677151</v>
      </c>
      <c r="DC60" s="33">
        <v>4.1202249567976086</v>
      </c>
      <c r="DD60" s="33">
        <v>5.070728118708189</v>
      </c>
      <c r="DE60" s="34">
        <v>4.4772556553027663</v>
      </c>
      <c r="DF60" s="34">
        <v>6.1499854356898567</v>
      </c>
      <c r="DG60" s="34">
        <v>6.6699909717243173</v>
      </c>
      <c r="DH60" s="34">
        <v>5.4130743023322703</v>
      </c>
      <c r="DI60" s="34">
        <v>5.6733150055897905</v>
      </c>
      <c r="DJ60" s="34">
        <v>5.921467755754426</v>
      </c>
      <c r="DK60" s="34">
        <v>6.2929189214083783</v>
      </c>
      <c r="DL60" s="34">
        <v>6.4614589330182692</v>
      </c>
      <c r="DM60" s="34">
        <v>6.5782757929397153</v>
      </c>
      <c r="DO60" s="31" t="s">
        <v>15</v>
      </c>
      <c r="DP60" s="32" t="s">
        <v>5</v>
      </c>
      <c r="DQ60" s="33">
        <v>8.8596130244172109</v>
      </c>
      <c r="DR60" s="33">
        <v>9.125090529369146</v>
      </c>
      <c r="DS60" s="33">
        <v>5.2846646139677151</v>
      </c>
      <c r="DT60" s="33">
        <v>4.1202249567976086</v>
      </c>
      <c r="DU60" s="33">
        <v>5.070728118708189</v>
      </c>
      <c r="DV60" s="34">
        <v>4.4772556553027663</v>
      </c>
      <c r="DW60" s="34">
        <v>6.1499854356898567</v>
      </c>
      <c r="DX60" s="34">
        <v>6.6698588066517184</v>
      </c>
      <c r="DY60" s="34">
        <v>5.45</v>
      </c>
      <c r="DZ60" s="34">
        <v>5.86</v>
      </c>
      <c r="EA60" s="34">
        <v>6.0952660500076004</v>
      </c>
      <c r="EB60" s="34">
        <v>6.3888940824860132</v>
      </c>
      <c r="EC60" s="34">
        <v>6.7879460616626197</v>
      </c>
      <c r="ED60" s="34">
        <v>6.9620607572313542</v>
      </c>
      <c r="EF60" s="31" t="s">
        <v>15</v>
      </c>
      <c r="EG60" s="32" t="s">
        <v>5</v>
      </c>
      <c r="EH60" s="33">
        <v>8.8596130244172109</v>
      </c>
      <c r="EI60" s="33">
        <v>9.125090529369146</v>
      </c>
      <c r="EJ60" s="33">
        <v>5.2846646139677151</v>
      </c>
      <c r="EK60" s="33">
        <v>4.1202249567976086</v>
      </c>
      <c r="EL60" s="33">
        <v>5.070728118708189</v>
      </c>
      <c r="EM60" s="34">
        <v>4.4772556553027663</v>
      </c>
      <c r="EN60" s="34">
        <v>6.1499854356898567</v>
      </c>
      <c r="EO60" s="34">
        <v>6.6698588066517184</v>
      </c>
      <c r="EP60" s="34">
        <f t="shared" si="337"/>
        <v>5.4497677188422502</v>
      </c>
      <c r="EQ60" s="34">
        <v>5.8304165188985309</v>
      </c>
      <c r="ER60" s="34">
        <v>6.0908021353087207</v>
      </c>
      <c r="ES60" s="34">
        <v>6.3907329430777935</v>
      </c>
      <c r="ET60" s="34">
        <v>6.7214919888443774</v>
      </c>
      <c r="EU60" s="34">
        <v>6.9325653329831454</v>
      </c>
      <c r="EW60" s="66"/>
      <c r="EX60" s="67"/>
      <c r="FN60" s="31" t="s">
        <v>15</v>
      </c>
      <c r="FO60" s="32" t="s">
        <v>5</v>
      </c>
      <c r="FP60" s="33">
        <v>8.8596130244172109</v>
      </c>
      <c r="FQ60" s="33">
        <v>9.125090529369146</v>
      </c>
      <c r="FR60" s="33">
        <v>5.2846646139677151</v>
      </c>
      <c r="FS60" s="33">
        <v>4.1202249567976086</v>
      </c>
      <c r="FT60" s="33">
        <v>5.070728118708189</v>
      </c>
      <c r="FU60" s="34">
        <v>4.4772556553027663</v>
      </c>
      <c r="FV60" s="34">
        <v>6.1499854356898567</v>
      </c>
      <c r="FW60" s="34">
        <v>6.6699909717243173</v>
      </c>
      <c r="FX60" s="34">
        <v>4.6497751808744425</v>
      </c>
      <c r="FY60" s="34">
        <v>5.4496850241867634</v>
      </c>
      <c r="FZ60" s="34">
        <v>5.9697447683497558</v>
      </c>
      <c r="GA60" s="34">
        <v>6.199319438219959</v>
      </c>
      <c r="GB60" s="34">
        <v>6.3589430183417477</v>
      </c>
      <c r="GC60" s="34">
        <v>6.3787156619932546</v>
      </c>
      <c r="GE60" s="27" t="s">
        <v>60</v>
      </c>
      <c r="GF60" s="28" t="s">
        <v>5</v>
      </c>
      <c r="GG60" s="29">
        <v>5.0600192136332218</v>
      </c>
      <c r="GH60" s="29">
        <v>5.516106764277402</v>
      </c>
      <c r="GI60" s="29">
        <v>5.4779052890148119</v>
      </c>
      <c r="GJ60" s="29">
        <v>5.283725364616024</v>
      </c>
      <c r="GK60" s="29">
        <v>4.8472418022657848</v>
      </c>
      <c r="GL60" s="30">
        <v>5.0421855039884296</v>
      </c>
      <c r="GM60" s="30">
        <v>4.9800070338542355</v>
      </c>
      <c r="GN60" s="30">
        <v>5.1299926844180277</v>
      </c>
      <c r="GO60" s="30">
        <v>5.1199961206377793</v>
      </c>
      <c r="GP60" s="30">
        <v>5.0913903480514335</v>
      </c>
      <c r="GQ60" s="30">
        <v>5.1994915002435249</v>
      </c>
      <c r="GR60" s="30">
        <v>5.2100057948043315</v>
      </c>
      <c r="GS60" s="30">
        <v>5.2499960000866395</v>
      </c>
      <c r="GT60" s="30">
        <v>5.2800438881476452</v>
      </c>
      <c r="GV60" s="27" t="s">
        <v>60</v>
      </c>
      <c r="GW60" s="28" t="s">
        <v>5</v>
      </c>
      <c r="GX60" s="29">
        <v>5.0600192136332218</v>
      </c>
      <c r="GY60" s="29">
        <v>5.516106764277402</v>
      </c>
      <c r="GZ60" s="29">
        <v>5.4779052890148119</v>
      </c>
      <c r="HA60" s="29">
        <v>5.283725364616024</v>
      </c>
      <c r="HB60" s="29">
        <v>4.8472418022657848</v>
      </c>
      <c r="HC60" s="30">
        <v>5.0421855039884296</v>
      </c>
      <c r="HD60" s="30">
        <v>4.9800070338542355</v>
      </c>
      <c r="HE60" s="30">
        <v>5.1399883402222741</v>
      </c>
      <c r="HF60" s="30">
        <v>5.1599963565168991</v>
      </c>
      <c r="HG60" s="30">
        <v>5.1000153474551837</v>
      </c>
      <c r="HH60" s="30">
        <v>5.2199847235550862</v>
      </c>
      <c r="HI60" s="30">
        <v>5.2600135744975631</v>
      </c>
      <c r="HJ60" s="30">
        <v>5.3200046627617894</v>
      </c>
      <c r="HK60" s="30">
        <v>5.379987806304797</v>
      </c>
      <c r="SX60">
        <v>2019</v>
      </c>
      <c r="SY60">
        <v>2020</v>
      </c>
      <c r="SZ60">
        <v>2021</v>
      </c>
      <c r="TA60">
        <v>2022</v>
      </c>
      <c r="TB60">
        <v>2023</v>
      </c>
      <c r="TC60">
        <v>2024</v>
      </c>
      <c r="TD60">
        <v>2025</v>
      </c>
      <c r="TP60">
        <v>2019</v>
      </c>
      <c r="TQ60">
        <v>2020</v>
      </c>
      <c r="TR60">
        <v>2021</v>
      </c>
      <c r="TS60">
        <v>2022</v>
      </c>
      <c r="TT60">
        <v>2023</v>
      </c>
      <c r="TU60">
        <v>2024</v>
      </c>
      <c r="TV60">
        <v>2025</v>
      </c>
      <c r="UH60">
        <v>2019</v>
      </c>
      <c r="UI60">
        <v>2020</v>
      </c>
      <c r="UJ60">
        <v>2021</v>
      </c>
      <c r="UK60">
        <v>2022</v>
      </c>
      <c r="UL60">
        <v>2023</v>
      </c>
      <c r="UM60">
        <v>2024</v>
      </c>
      <c r="UN60">
        <v>2025</v>
      </c>
      <c r="VA60">
        <v>2019</v>
      </c>
      <c r="VB60">
        <v>2020</v>
      </c>
      <c r="VC60">
        <v>2021</v>
      </c>
      <c r="VD60">
        <v>2022</v>
      </c>
      <c r="VE60">
        <v>2023</v>
      </c>
      <c r="VF60">
        <v>2024</v>
      </c>
      <c r="VG60">
        <v>2025</v>
      </c>
      <c r="VT60">
        <v>2019</v>
      </c>
      <c r="VU60">
        <v>2020</v>
      </c>
      <c r="VV60">
        <v>2021</v>
      </c>
      <c r="VW60">
        <v>2022</v>
      </c>
      <c r="VX60">
        <v>2023</v>
      </c>
      <c r="VY60">
        <v>2024</v>
      </c>
      <c r="VZ60">
        <v>2025</v>
      </c>
      <c r="WM60">
        <v>2019</v>
      </c>
      <c r="WN60">
        <v>2020</v>
      </c>
      <c r="WO60">
        <v>2021</v>
      </c>
      <c r="WP60">
        <v>2022</v>
      </c>
      <c r="WQ60">
        <v>2023</v>
      </c>
      <c r="WR60">
        <v>2024</v>
      </c>
      <c r="WS60">
        <v>2025</v>
      </c>
      <c r="XL60">
        <v>2019</v>
      </c>
      <c r="XM60">
        <v>2020</v>
      </c>
      <c r="XN60">
        <v>2021</v>
      </c>
      <c r="XO60">
        <v>2022</v>
      </c>
      <c r="XP60">
        <v>2023</v>
      </c>
      <c r="XQ60">
        <v>2024</v>
      </c>
      <c r="XR60">
        <v>2025</v>
      </c>
      <c r="YE60">
        <v>2019</v>
      </c>
      <c r="YF60">
        <v>2020</v>
      </c>
      <c r="YG60">
        <v>2021</v>
      </c>
      <c r="YH60">
        <v>2022</v>
      </c>
      <c r="YI60">
        <v>2023</v>
      </c>
      <c r="YJ60">
        <v>2024</v>
      </c>
      <c r="YK60">
        <v>2025</v>
      </c>
      <c r="YX60">
        <v>2019</v>
      </c>
      <c r="YY60">
        <v>2020</v>
      </c>
      <c r="YZ60">
        <v>2021</v>
      </c>
      <c r="ZA60">
        <v>2022</v>
      </c>
      <c r="ZB60">
        <v>2023</v>
      </c>
      <c r="ZC60">
        <v>2024</v>
      </c>
      <c r="ZD60">
        <v>2025</v>
      </c>
      <c r="ZU60">
        <v>2019</v>
      </c>
      <c r="ZV60">
        <v>2020</v>
      </c>
      <c r="ZW60">
        <v>2021</v>
      </c>
      <c r="ZX60">
        <v>2022</v>
      </c>
      <c r="ZY60">
        <v>2023</v>
      </c>
      <c r="ZZ60">
        <v>2024</v>
      </c>
      <c r="AAA60">
        <v>2025</v>
      </c>
      <c r="AAT60">
        <v>2019</v>
      </c>
      <c r="AAU60">
        <v>2020</v>
      </c>
      <c r="AAV60">
        <v>2021</v>
      </c>
      <c r="AAW60">
        <v>2022</v>
      </c>
      <c r="AAX60">
        <v>2023</v>
      </c>
      <c r="AAY60">
        <v>2024</v>
      </c>
      <c r="AAZ60">
        <v>2025</v>
      </c>
      <c r="ABX60">
        <v>2019</v>
      </c>
      <c r="ABY60">
        <v>2020</v>
      </c>
      <c r="ABZ60">
        <v>2021</v>
      </c>
      <c r="ACA60">
        <v>2022</v>
      </c>
      <c r="ACB60">
        <v>2023</v>
      </c>
      <c r="ACC60">
        <v>2024</v>
      </c>
      <c r="ACD60">
        <v>2025</v>
      </c>
      <c r="ACQ60">
        <v>2019</v>
      </c>
      <c r="ACR60">
        <v>2020</v>
      </c>
      <c r="ACS60">
        <v>2021</v>
      </c>
      <c r="ACT60">
        <v>2022</v>
      </c>
      <c r="ACU60">
        <v>2023</v>
      </c>
      <c r="ACV60">
        <v>2024</v>
      </c>
      <c r="ACW60">
        <v>2025</v>
      </c>
    </row>
    <row r="61" spans="17:778" x14ac:dyDescent="0.3">
      <c r="Q61" s="31" t="s">
        <v>28</v>
      </c>
      <c r="R61" s="32" t="s">
        <v>29</v>
      </c>
      <c r="S61" s="35"/>
      <c r="T61" s="35"/>
      <c r="U61" s="35"/>
      <c r="V61" s="35"/>
      <c r="W61" s="35"/>
      <c r="X61" s="36">
        <v>32.57</v>
      </c>
      <c r="Y61" s="36">
        <v>32.162932975934304</v>
      </c>
      <c r="Z61" s="36">
        <v>32.353721949545402</v>
      </c>
      <c r="AA61" s="36">
        <v>33.255029036884132</v>
      </c>
      <c r="AB61" s="36">
        <v>33.75312162629929</v>
      </c>
      <c r="AC61" s="36">
        <v>34.507477031396753</v>
      </c>
      <c r="AD61" s="36">
        <v>35.253529295680551</v>
      </c>
      <c r="AE61" s="36">
        <v>35.982316505943054</v>
      </c>
      <c r="AF61" s="36">
        <v>36.727479975078623</v>
      </c>
      <c r="AY61" s="31" t="s">
        <v>18</v>
      </c>
      <c r="AZ61" s="32" t="s">
        <v>5</v>
      </c>
      <c r="BA61" s="35">
        <v>15.028882703974961</v>
      </c>
      <c r="BB61" s="35">
        <v>7.9984112068935147</v>
      </c>
      <c r="BC61" s="35">
        <v>1.8618966611780914</v>
      </c>
      <c r="BD61" s="35">
        <v>2.1197023297154649</v>
      </c>
      <c r="BE61" s="35">
        <v>-6.4114293992824658</v>
      </c>
      <c r="BF61" s="36">
        <v>-2.2671534109064817</v>
      </c>
      <c r="BG61" s="34">
        <v>8.0599774329451463</v>
      </c>
      <c r="BH61" s="36">
        <v>12.309978376519922</v>
      </c>
      <c r="BI61" s="36">
        <v>9.9499999999999993</v>
      </c>
      <c r="BJ61" s="36">
        <v>8.0802184454782804</v>
      </c>
      <c r="BK61" s="36">
        <v>7.430025782178177</v>
      </c>
      <c r="BL61" s="36">
        <v>7.0894862370689253</v>
      </c>
      <c r="BM61" s="36">
        <v>6.7815013899376879</v>
      </c>
      <c r="BN61" s="36">
        <v>6.7314778567930489</v>
      </c>
      <c r="BP61" s="31" t="s">
        <v>16</v>
      </c>
      <c r="BQ61" s="32" t="s">
        <v>5</v>
      </c>
      <c r="BR61" s="33">
        <v>6.3357717635361936</v>
      </c>
      <c r="BS61" s="33">
        <v>6.6138791259283805</v>
      </c>
      <c r="BT61" s="33">
        <v>5.4927509300071407</v>
      </c>
      <c r="BU61" s="33">
        <v>4.4983369660492301</v>
      </c>
      <c r="BV61" s="33">
        <v>6.174991386187437</v>
      </c>
      <c r="BW61" s="34">
        <v>4.3883181456075704</v>
      </c>
      <c r="BX61" s="34">
        <v>5.1302721979764812</v>
      </c>
      <c r="BY61" s="34">
        <v>5.6243122534244065</v>
      </c>
      <c r="BZ61" s="34">
        <v>5.5391493804636696</v>
      </c>
      <c r="CA61" s="34">
        <v>5.6247200230111503</v>
      </c>
      <c r="CB61" s="34">
        <v>5.7009081274324842</v>
      </c>
      <c r="CC61" s="34">
        <v>5.7556424098722232</v>
      </c>
      <c r="CD61" s="34">
        <v>5.8446387137226026</v>
      </c>
      <c r="CE61" s="34">
        <v>5.859296884373876</v>
      </c>
      <c r="CG61" s="31" t="s">
        <v>16</v>
      </c>
      <c r="CH61" s="32" t="s">
        <v>5</v>
      </c>
      <c r="CI61" s="33">
        <v>6.3357717635361936</v>
      </c>
      <c r="CJ61" s="33">
        <v>6.6138791259283805</v>
      </c>
      <c r="CK61" s="33">
        <v>5.4927509300071407</v>
      </c>
      <c r="CL61" s="33">
        <v>4.4983369660492301</v>
      </c>
      <c r="CM61" s="33">
        <v>6.174991386187437</v>
      </c>
      <c r="CN61" s="34">
        <v>4.3883181456075704</v>
      </c>
      <c r="CO61" s="34">
        <v>5.1302721979764812</v>
      </c>
      <c r="CP61" s="34">
        <v>5.6252584224019984</v>
      </c>
      <c r="CQ61" s="34">
        <v>5.1452874131251889</v>
      </c>
      <c r="CR61" s="34">
        <v>5.2887562488957087</v>
      </c>
      <c r="CS61" s="34">
        <v>5.3672050752067406</v>
      </c>
      <c r="CT61" s="34">
        <v>5.4727173831419833</v>
      </c>
      <c r="CU61" s="34">
        <v>5.6222120003065754</v>
      </c>
      <c r="CV61" s="34">
        <v>5.7282426468645724</v>
      </c>
      <c r="CW61" s="52"/>
      <c r="CX61" s="31" t="s">
        <v>16</v>
      </c>
      <c r="CY61" s="32" t="s">
        <v>5</v>
      </c>
      <c r="CZ61" s="33">
        <v>6.3357717635361936</v>
      </c>
      <c r="DA61" s="33">
        <v>6.6138791259283805</v>
      </c>
      <c r="DB61" s="33">
        <v>5.4927509300071407</v>
      </c>
      <c r="DC61" s="33">
        <v>4.4983369660492301</v>
      </c>
      <c r="DD61" s="33">
        <v>6.174991386187437</v>
      </c>
      <c r="DE61" s="34">
        <v>4.3883181456075704</v>
      </c>
      <c r="DF61" s="34">
        <v>5.1302721979764812</v>
      </c>
      <c r="DG61" s="34">
        <v>5.6252584224019984</v>
      </c>
      <c r="DH61" s="34"/>
      <c r="DI61" s="34"/>
      <c r="DJ61" s="34"/>
      <c r="DK61" s="34"/>
      <c r="DL61" s="34"/>
      <c r="DM61" s="34"/>
      <c r="DO61" s="31" t="s">
        <v>16</v>
      </c>
      <c r="DP61" s="32" t="s">
        <v>5</v>
      </c>
      <c r="DQ61" s="33">
        <v>6.3357717635361936</v>
      </c>
      <c r="DR61" s="33">
        <v>6.6138791259283805</v>
      </c>
      <c r="DS61" s="33">
        <v>5.4927509300071407</v>
      </c>
      <c r="DT61" s="33">
        <v>4.4983369660492301</v>
      </c>
      <c r="DU61" s="33">
        <v>6.174991386187437</v>
      </c>
      <c r="DV61" s="34">
        <v>4.3883181456075704</v>
      </c>
      <c r="DW61" s="34">
        <v>5.1302721979764812</v>
      </c>
      <c r="DX61" s="34">
        <v>5.6243776261652778</v>
      </c>
      <c r="DY61" s="34">
        <v>5.1621822611275832</v>
      </c>
      <c r="DZ61" s="34">
        <v>5.2819763049855624</v>
      </c>
      <c r="EA61" s="34">
        <v>5.3863009834280007</v>
      </c>
      <c r="EB61" s="34">
        <v>5.4954854604315102</v>
      </c>
      <c r="EC61" s="34">
        <v>5.6689196081539279</v>
      </c>
      <c r="ED61" s="34">
        <v>5.7504840438726887</v>
      </c>
      <c r="EF61" s="31" t="s">
        <v>16</v>
      </c>
      <c r="EG61" s="32" t="s">
        <v>5</v>
      </c>
      <c r="EH61" s="33">
        <v>6.3357717635361936</v>
      </c>
      <c r="EI61" s="33">
        <v>6.6138791259283805</v>
      </c>
      <c r="EJ61" s="33">
        <v>5.4927509300071407</v>
      </c>
      <c r="EK61" s="33">
        <v>4.4983369660492301</v>
      </c>
      <c r="EL61" s="33">
        <v>6.174991386187437</v>
      </c>
      <c r="EM61" s="34">
        <v>4.3883181456075704</v>
      </c>
      <c r="EN61" s="34">
        <v>5.1302721979764812</v>
      </c>
      <c r="EO61" s="34">
        <v>5.6243776261652778</v>
      </c>
      <c r="EP61" s="34">
        <f t="shared" si="337"/>
        <v>5.1620827301176888</v>
      </c>
      <c r="EQ61" s="34">
        <v>5.0755363068320634</v>
      </c>
      <c r="ER61" s="34">
        <v>5.2573173422926516</v>
      </c>
      <c r="ES61" s="34">
        <v>5.3945328144093878</v>
      </c>
      <c r="ET61" s="34">
        <v>5.7177144406797282</v>
      </c>
      <c r="EU61" s="34">
        <v>5.772673615297947</v>
      </c>
      <c r="EW61" s="66"/>
      <c r="EX61" s="67"/>
      <c r="FN61" s="31" t="s">
        <v>16</v>
      </c>
      <c r="FO61" s="32" t="s">
        <v>5</v>
      </c>
      <c r="FP61" s="33">
        <v>6.3357717635361936</v>
      </c>
      <c r="FQ61" s="33">
        <v>6.6138791259283805</v>
      </c>
      <c r="FR61" s="33">
        <v>5.4927509300071407</v>
      </c>
      <c r="FS61" s="33">
        <v>4.4983369660492301</v>
      </c>
      <c r="FT61" s="33">
        <v>6.174991386187437</v>
      </c>
      <c r="FU61" s="34">
        <v>4.3883181456075704</v>
      </c>
      <c r="FV61" s="34">
        <v>5.1302721979764812</v>
      </c>
      <c r="FW61" s="34">
        <v>5.6252584224019984</v>
      </c>
      <c r="FX61" s="34">
        <v>4.8615921776588635</v>
      </c>
      <c r="FY61" s="34">
        <v>4.9817902590937138</v>
      </c>
      <c r="FZ61" s="34">
        <v>5.1828003070405089</v>
      </c>
      <c r="GA61" s="34">
        <v>5.2956633633238823</v>
      </c>
      <c r="GB61" s="34">
        <v>5.4072940264086924</v>
      </c>
      <c r="GC61" s="34">
        <v>5.415605326154548</v>
      </c>
      <c r="GE61" s="31" t="s">
        <v>14</v>
      </c>
      <c r="GF61" s="32" t="s">
        <v>5</v>
      </c>
      <c r="GG61" s="33">
        <v>5.5184272881717265</v>
      </c>
      <c r="GH61" s="33">
        <v>4.5267022907598102</v>
      </c>
      <c r="GI61" s="33">
        <v>6.7456430706928412</v>
      </c>
      <c r="GJ61" s="33">
        <v>1.1639049696276567</v>
      </c>
      <c r="GK61" s="33">
        <v>5.3164672396432762</v>
      </c>
      <c r="GL61" s="34">
        <v>-0.14557979897015116</v>
      </c>
      <c r="GM61" s="34">
        <v>2.139998124859062</v>
      </c>
      <c r="GN61" s="34">
        <v>4.7999987862124414</v>
      </c>
      <c r="GO61" s="34">
        <v>4.109997086417593</v>
      </c>
      <c r="GP61" s="34">
        <v>3.0500001042841944</v>
      </c>
      <c r="GQ61" s="34">
        <v>3.1100069320407044</v>
      </c>
      <c r="GR61" s="34">
        <v>3.2099962563002293</v>
      </c>
      <c r="GS61" s="34">
        <v>4.1299678628363665</v>
      </c>
      <c r="GT61" s="34">
        <v>3.4899967631662605</v>
      </c>
      <c r="GV61" s="31" t="s">
        <v>14</v>
      </c>
      <c r="GW61" s="32" t="s">
        <v>5</v>
      </c>
      <c r="GX61" s="33">
        <v>5.5184272881717265</v>
      </c>
      <c r="GY61" s="33">
        <v>4.5267022907598102</v>
      </c>
      <c r="GZ61" s="33">
        <v>6.7456430706928412</v>
      </c>
      <c r="HA61" s="33">
        <v>1.1639049696276567</v>
      </c>
      <c r="HB61" s="33">
        <v>5.3164672396432762</v>
      </c>
      <c r="HC61" s="34">
        <v>-0.14557979897015116</v>
      </c>
      <c r="HD61" s="34">
        <v>2.139998124859062</v>
      </c>
      <c r="HE61" s="34">
        <v>4.7999987862124414</v>
      </c>
      <c r="HF61" s="34">
        <v>3.250001658871966</v>
      </c>
      <c r="HG61" s="34">
        <v>3.1199967282648657</v>
      </c>
      <c r="HH61" s="34">
        <v>3.1499924533980277</v>
      </c>
      <c r="HI61" s="34">
        <v>3.3399954916734345</v>
      </c>
      <c r="HJ61" s="34">
        <v>4.3600216472465974</v>
      </c>
      <c r="HK61" s="34">
        <v>3.5899988153634439</v>
      </c>
      <c r="QG61">
        <v>14140</v>
      </c>
      <c r="QH61">
        <v>13960</v>
      </c>
      <c r="QI61">
        <v>13780</v>
      </c>
      <c r="SZ61" t="s">
        <v>104</v>
      </c>
      <c r="TA61">
        <v>1.4444503439701888</v>
      </c>
      <c r="TR61" t="s">
        <v>104</v>
      </c>
      <c r="TS61">
        <v>1.4444503439701888</v>
      </c>
      <c r="UJ61" t="s">
        <v>104</v>
      </c>
      <c r="UK61">
        <v>1.4444503439701888</v>
      </c>
      <c r="VC61" t="s">
        <v>104</v>
      </c>
      <c r="VD61">
        <v>1.4444503439701888</v>
      </c>
      <c r="VV61" t="s">
        <v>104</v>
      </c>
      <c r="VW61">
        <v>1.4444503439701888</v>
      </c>
      <c r="WO61" t="s">
        <v>104</v>
      </c>
      <c r="WP61">
        <v>1.4444503439701888</v>
      </c>
      <c r="XN61" t="s">
        <v>104</v>
      </c>
      <c r="XO61">
        <v>1.4444503439701888</v>
      </c>
      <c r="YG61" t="s">
        <v>104</v>
      </c>
      <c r="YH61">
        <v>1.4444503439701888</v>
      </c>
      <c r="YZ61" t="s">
        <v>104</v>
      </c>
      <c r="ZA61">
        <v>1.4444503439701888</v>
      </c>
      <c r="ZW61" t="s">
        <v>104</v>
      </c>
      <c r="ZX61">
        <v>1.4444503439701888</v>
      </c>
      <c r="AAV61" t="s">
        <v>104</v>
      </c>
      <c r="AAW61">
        <v>1.4444503439701888</v>
      </c>
      <c r="ABZ61" t="s">
        <v>104</v>
      </c>
      <c r="ACA61">
        <v>1.4444503439701888</v>
      </c>
      <c r="ACS61" t="s">
        <v>104</v>
      </c>
      <c r="ACT61">
        <v>1.4444503439701888</v>
      </c>
    </row>
    <row r="62" spans="17:778" x14ac:dyDescent="0.3">
      <c r="Q62" s="55" t="s">
        <v>30</v>
      </c>
      <c r="R62" s="32" t="s">
        <v>29</v>
      </c>
      <c r="S62" s="35"/>
      <c r="T62" s="35"/>
      <c r="U62" s="35"/>
      <c r="V62" s="35"/>
      <c r="W62" s="35"/>
      <c r="X62" s="39"/>
      <c r="Y62" s="36">
        <v>8.2362407628168359</v>
      </c>
      <c r="Z62" s="36">
        <v>10.029999999999999</v>
      </c>
      <c r="AA62" s="36">
        <v>10.84</v>
      </c>
      <c r="AB62" s="36">
        <v>11.956033057851236</v>
      </c>
      <c r="AC62" s="36">
        <v>13.848231173380031</v>
      </c>
      <c r="AD62" s="36">
        <v>15.273986486486448</v>
      </c>
      <c r="AE62" s="36">
        <v>16.320076168082739</v>
      </c>
      <c r="AF62" s="36">
        <v>16.809411764705789</v>
      </c>
      <c r="AY62" s="24" t="s">
        <v>19</v>
      </c>
      <c r="AZ62" s="25" t="s">
        <v>5</v>
      </c>
      <c r="BA62" s="26">
        <v>3.7793999999999954</v>
      </c>
      <c r="BB62" s="26">
        <v>3.6518808164240717</v>
      </c>
      <c r="BC62" s="26">
        <v>8.0800005205946377</v>
      </c>
      <c r="BD62" s="26">
        <v>8.3591301976846797</v>
      </c>
      <c r="BE62" s="26">
        <v>3.3529409999999946</v>
      </c>
      <c r="BF62" s="26">
        <v>3.019960360785773</v>
      </c>
      <c r="BG62" s="26">
        <v>3.6099504385691339</v>
      </c>
      <c r="BH62" s="26">
        <v>3.21</v>
      </c>
      <c r="BI62" s="26">
        <v>3.23</v>
      </c>
      <c r="BJ62" s="26">
        <v>3.06</v>
      </c>
      <c r="BK62" s="26">
        <v>3.03</v>
      </c>
      <c r="BL62" s="26">
        <v>3</v>
      </c>
      <c r="BM62" s="26">
        <v>2.98</v>
      </c>
      <c r="BN62" s="26">
        <v>2.94</v>
      </c>
      <c r="BP62" s="31" t="s">
        <v>17</v>
      </c>
      <c r="BQ62" s="32" t="s">
        <v>5</v>
      </c>
      <c r="BR62" s="33">
        <v>14.769919186654237</v>
      </c>
      <c r="BS62" s="33">
        <v>1.6087487723329046</v>
      </c>
      <c r="BT62" s="33">
        <v>4.16695750761229</v>
      </c>
      <c r="BU62" s="33">
        <v>1.0746396021201303</v>
      </c>
      <c r="BV62" s="33">
        <v>-2.1227122812958199</v>
      </c>
      <c r="BW62" s="34">
        <v>-1.7352357956968416</v>
      </c>
      <c r="BX62" s="34">
        <v>9.090005965694985</v>
      </c>
      <c r="BY62" s="34">
        <v>6.4779434722490521</v>
      </c>
      <c r="BZ62" s="34">
        <v>5.0599726318141194</v>
      </c>
      <c r="CA62" s="34">
        <v>5.3000159490162986</v>
      </c>
      <c r="CB62" s="34">
        <v>6.2900769501108158</v>
      </c>
      <c r="CC62" s="34">
        <v>6.6201688468318025</v>
      </c>
      <c r="CD62" s="34">
        <v>7.1696296778410442</v>
      </c>
      <c r="CE62" s="34">
        <v>7.370010012532731</v>
      </c>
      <c r="CG62" s="31" t="s">
        <v>17</v>
      </c>
      <c r="CH62" s="32" t="s">
        <v>5</v>
      </c>
      <c r="CI62" s="33">
        <v>14.769919186654237</v>
      </c>
      <c r="CJ62" s="33">
        <v>1.6087487723329046</v>
      </c>
      <c r="CK62" s="33">
        <v>4.16695750761229</v>
      </c>
      <c r="CL62" s="33">
        <v>1.0746396021201303</v>
      </c>
      <c r="CM62" s="33">
        <v>-2.1227122812958199</v>
      </c>
      <c r="CN62" s="34">
        <v>-1.7352357956968416</v>
      </c>
      <c r="CO62" s="34">
        <v>8.9100214045283508</v>
      </c>
      <c r="CP62" s="34">
        <v>6.4799926654588234</v>
      </c>
      <c r="CQ62" s="34">
        <v>-0.76</v>
      </c>
      <c r="CR62" s="34">
        <v>4.68</v>
      </c>
      <c r="CS62" s="34">
        <v>5.586298841448305</v>
      </c>
      <c r="CT62" s="34">
        <v>6.1641746957882537</v>
      </c>
      <c r="CU62" s="34">
        <v>6.6653239700404665</v>
      </c>
      <c r="CV62" s="34">
        <v>6.9498876618676917</v>
      </c>
      <c r="CX62" s="31" t="s">
        <v>17</v>
      </c>
      <c r="CY62" s="32" t="s">
        <v>5</v>
      </c>
      <c r="CZ62" s="33">
        <v>14.769919186654237</v>
      </c>
      <c r="DA62" s="33">
        <v>1.6087487723329046</v>
      </c>
      <c r="DB62" s="33">
        <v>4.16695750761229</v>
      </c>
      <c r="DC62" s="33">
        <v>1.0746396021201303</v>
      </c>
      <c r="DD62" s="33">
        <v>-2.1227122812958199</v>
      </c>
      <c r="DE62" s="34">
        <v>-1.7352357956968416</v>
      </c>
      <c r="DF62" s="34">
        <v>8.9100214045283508</v>
      </c>
      <c r="DG62" s="34">
        <v>6.4799926654588234</v>
      </c>
      <c r="DH62" s="34"/>
      <c r="DI62" s="34"/>
      <c r="DJ62" s="34"/>
      <c r="DK62" s="34"/>
      <c r="DL62" s="34"/>
      <c r="DM62" s="34"/>
      <c r="DO62" s="31" t="s">
        <v>17</v>
      </c>
      <c r="DP62" s="32" t="s">
        <v>5</v>
      </c>
      <c r="DQ62" s="33">
        <v>14.769919186654237</v>
      </c>
      <c r="DR62" s="33">
        <v>1.6087487723329046</v>
      </c>
      <c r="DS62" s="33">
        <v>4.16695750761229</v>
      </c>
      <c r="DT62" s="33">
        <v>1.0746396021201303</v>
      </c>
      <c r="DU62" s="33">
        <v>-2.1227122812958199</v>
      </c>
      <c r="DV62" s="34">
        <v>-1.7352357956968416</v>
      </c>
      <c r="DW62" s="34">
        <v>8.9100214045283508</v>
      </c>
      <c r="DX62" s="34">
        <v>6.4779551370315991</v>
      </c>
      <c r="DY62" s="34">
        <v>-0.47</v>
      </c>
      <c r="DZ62" s="34">
        <v>3.79</v>
      </c>
      <c r="EA62" s="34">
        <v>4.6397898159381681</v>
      </c>
      <c r="EB62" s="34">
        <v>5.2683293052275415</v>
      </c>
      <c r="EC62" s="34">
        <v>5.7310826860449691</v>
      </c>
      <c r="ED62" s="34">
        <v>6.0331570760336231</v>
      </c>
      <c r="EF62" s="31" t="s">
        <v>17</v>
      </c>
      <c r="EG62" s="32" t="s">
        <v>5</v>
      </c>
      <c r="EH62" s="33">
        <v>14.769919186654237</v>
      </c>
      <c r="EI62" s="33">
        <v>1.6087487723329046</v>
      </c>
      <c r="EJ62" s="33">
        <v>4.16695750761229</v>
      </c>
      <c r="EK62" s="33">
        <v>1.0746396021201303</v>
      </c>
      <c r="EL62" s="33">
        <v>-2.1227122812958199</v>
      </c>
      <c r="EM62" s="34">
        <v>-1.7352357956968416</v>
      </c>
      <c r="EN62" s="34">
        <v>8.9100214045283508</v>
      </c>
      <c r="EO62" s="34">
        <v>6.4779551370315991</v>
      </c>
      <c r="EP62" s="34">
        <f t="shared" si="337"/>
        <v>-0.47</v>
      </c>
      <c r="EQ62" s="34">
        <v>3.7800003688704891</v>
      </c>
      <c r="ER62" s="34">
        <v>4.6399929590009918</v>
      </c>
      <c r="ES62" s="34">
        <v>5.2600165469854261</v>
      </c>
      <c r="ET62" s="34">
        <v>5.7300398457800839</v>
      </c>
      <c r="EU62" s="34">
        <v>6.0300684073162074</v>
      </c>
      <c r="EX62" s="67"/>
      <c r="FN62" s="31" t="s">
        <v>17</v>
      </c>
      <c r="FO62" s="32" t="s">
        <v>5</v>
      </c>
      <c r="FP62" s="33">
        <v>14.769919186654237</v>
      </c>
      <c r="FQ62" s="33">
        <v>1.6087487723329046</v>
      </c>
      <c r="FR62" s="33">
        <v>4.16695750761229</v>
      </c>
      <c r="FS62" s="33">
        <v>1.0746396021201303</v>
      </c>
      <c r="FT62" s="33">
        <v>-2.1227122812958199</v>
      </c>
      <c r="FU62" s="34">
        <v>-1.7352357956968416</v>
      </c>
      <c r="FV62" s="34">
        <v>8.9100214045283508</v>
      </c>
      <c r="FW62" s="34">
        <v>6.4799926654588234</v>
      </c>
      <c r="FX62" s="34">
        <v>-0.99000207607163304</v>
      </c>
      <c r="FY62" s="34">
        <v>2.2599857680402522</v>
      </c>
      <c r="FZ62" s="34">
        <v>3.9499766891716916</v>
      </c>
      <c r="GA62" s="34">
        <v>4.1199789702917968</v>
      </c>
      <c r="GB62" s="34">
        <v>4.410002744061984</v>
      </c>
      <c r="GC62" s="34">
        <v>4.499960080999287</v>
      </c>
      <c r="GE62" s="31" t="s">
        <v>15</v>
      </c>
      <c r="GF62" s="32" t="s">
        <v>5</v>
      </c>
      <c r="GG62" s="33">
        <v>8.8596130244172109</v>
      </c>
      <c r="GH62" s="33">
        <v>9.125090529369146</v>
      </c>
      <c r="GI62" s="33">
        <v>5.2846646139677151</v>
      </c>
      <c r="GJ62" s="33">
        <v>4.1202249567976086</v>
      </c>
      <c r="GK62" s="33">
        <v>5.070728118708189</v>
      </c>
      <c r="GL62" s="34">
        <v>4.4772556553027663</v>
      </c>
      <c r="GM62" s="34">
        <v>6.1499854356898567</v>
      </c>
      <c r="GN62" s="34">
        <v>6.6699909717243173</v>
      </c>
      <c r="GO62" s="34">
        <v>4.6500074620321925</v>
      </c>
      <c r="GP62" s="34">
        <v>5.5179644497082734</v>
      </c>
      <c r="GQ62" s="34">
        <v>6.0959635986546772</v>
      </c>
      <c r="GR62" s="34">
        <v>6.3921880222320198</v>
      </c>
      <c r="GS62" s="34">
        <v>6.675461557091495</v>
      </c>
      <c r="GT62" s="34">
        <v>6.9075699411567513</v>
      </c>
      <c r="GV62" s="31" t="s">
        <v>15</v>
      </c>
      <c r="GW62" s="32" t="s">
        <v>5</v>
      </c>
      <c r="GX62" s="33">
        <v>8.8596130244172109</v>
      </c>
      <c r="GY62" s="33">
        <v>9.125090529369146</v>
      </c>
      <c r="GZ62" s="33">
        <v>5.2846646139677151</v>
      </c>
      <c r="HA62" s="33">
        <v>4.1202249567976086</v>
      </c>
      <c r="HB62" s="33">
        <v>5.070728118708189</v>
      </c>
      <c r="HC62" s="34">
        <v>4.4772556553027663</v>
      </c>
      <c r="HD62" s="34">
        <v>6.1499854356898567</v>
      </c>
      <c r="HE62" s="34">
        <v>6.6400102826330283</v>
      </c>
      <c r="HF62" s="34">
        <v>4.4499865529485731</v>
      </c>
      <c r="HG62" s="34">
        <v>4.8499966493834137</v>
      </c>
      <c r="HH62" s="34">
        <v>6.2300969349545028</v>
      </c>
      <c r="HI62" s="34">
        <v>6.4299389444888391</v>
      </c>
      <c r="HJ62" s="34">
        <v>6.7097666740240953</v>
      </c>
      <c r="HK62" s="34">
        <v>6.9502725463464969</v>
      </c>
      <c r="QH62">
        <f>QG61-QH61</f>
        <v>180</v>
      </c>
      <c r="QI62">
        <f>QH61-QI61</f>
        <v>180</v>
      </c>
      <c r="SN62" t="s">
        <v>107</v>
      </c>
      <c r="SO62" t="s">
        <v>108</v>
      </c>
      <c r="SX62" s="70">
        <f>SUM(SX41:SX43)/100*SX14</f>
        <v>4.5739361400928873</v>
      </c>
      <c r="SY62" s="70">
        <f t="shared" ref="SY62:TD62" si="338">SUM(SY41:SY43)/100*SY14</f>
        <v>-2.9224016390990513</v>
      </c>
      <c r="SZ62" s="70">
        <f t="shared" si="338"/>
        <v>3.6496022523842577</v>
      </c>
      <c r="TA62" s="70">
        <f t="shared" si="338"/>
        <v>5.3392569457527861</v>
      </c>
      <c r="TB62" s="70">
        <f t="shared" si="338"/>
        <v>5.0172633636715398</v>
      </c>
      <c r="TC62" s="70">
        <f t="shared" si="338"/>
        <v>5.0177359880164154</v>
      </c>
      <c r="TD62" s="70">
        <f t="shared" si="338"/>
        <v>5.0306587025293696</v>
      </c>
      <c r="TF62" t="s">
        <v>107</v>
      </c>
      <c r="TG62" t="s">
        <v>108</v>
      </c>
      <c r="TP62" s="70">
        <f>SUM(TP41:TP43)/100*TP14</f>
        <v>4.5739361400928873</v>
      </c>
      <c r="TQ62" s="70">
        <f t="shared" ref="TQ62:TV62" si="339">SUM(TQ41:TQ43)/100*TQ14</f>
        <v>-2.922401639099057</v>
      </c>
      <c r="TR62" s="70">
        <f t="shared" si="339"/>
        <v>3.4369161146045402</v>
      </c>
      <c r="TS62" s="70">
        <f t="shared" si="339"/>
        <v>5.5700944378293862</v>
      </c>
      <c r="TT62" s="70">
        <f t="shared" si="339"/>
        <v>4.8438145900636114</v>
      </c>
      <c r="TU62" s="70">
        <f t="shared" si="339"/>
        <v>4.8876145441972367</v>
      </c>
      <c r="TV62" s="70">
        <f t="shared" si="339"/>
        <v>4.9539199748943288</v>
      </c>
      <c r="TX62" t="s">
        <v>107</v>
      </c>
      <c r="TY62" t="s">
        <v>108</v>
      </c>
      <c r="UH62" s="70">
        <f>SUM(UH41:UH43)/100*UH14</f>
        <v>4.5739361400928873</v>
      </c>
      <c r="UI62" s="70">
        <f t="shared" ref="UI62:UN62" si="340">SUM(UI41:UI43)/100*UI14</f>
        <v>-2.922401639099057</v>
      </c>
      <c r="UJ62" s="70">
        <f t="shared" si="340"/>
        <v>2.7710229225477572</v>
      </c>
      <c r="UK62" s="70">
        <f t="shared" si="340"/>
        <v>5.3150373581509234</v>
      </c>
      <c r="UL62" s="70">
        <f t="shared" si="340"/>
        <v>4.7182317662903355</v>
      </c>
      <c r="UM62" s="70">
        <f t="shared" si="340"/>
        <v>4.8388570550364429</v>
      </c>
      <c r="UN62" s="70">
        <f t="shared" si="340"/>
        <v>4.9115937588447851</v>
      </c>
      <c r="UQ62" t="s">
        <v>107</v>
      </c>
      <c r="UR62" t="s">
        <v>108</v>
      </c>
      <c r="VA62" s="70">
        <f>SUM(VA41:VA43)/100*VA14</f>
        <v>4.5739361400928873</v>
      </c>
      <c r="VB62" s="70">
        <f t="shared" ref="VB62:VG62" si="341">SUM(VB41:VB43)/100*VB14</f>
        <v>-2.922401639099057</v>
      </c>
      <c r="VC62" s="70">
        <f t="shared" si="341"/>
        <v>2.7710229225477572</v>
      </c>
      <c r="VD62" s="70">
        <f t="shared" si="341"/>
        <v>5.3150373581509234</v>
      </c>
      <c r="VE62" s="70">
        <f t="shared" si="341"/>
        <v>4.7017499279572421</v>
      </c>
      <c r="VF62" s="70">
        <f t="shared" si="341"/>
        <v>4.7949431727424425</v>
      </c>
      <c r="VG62" s="70">
        <f t="shared" si="341"/>
        <v>4.8667930524871066</v>
      </c>
      <c r="VJ62" t="s">
        <v>107</v>
      </c>
      <c r="VK62" t="s">
        <v>108</v>
      </c>
      <c r="VT62" s="70">
        <f>SUM(VT41:VT43)/100*VT14</f>
        <v>4.5739361400928873</v>
      </c>
      <c r="VU62" s="70">
        <f t="shared" ref="VU62:VZ62" si="342">SUM(VU41:VU43)/100*VU14</f>
        <v>-2.922401639099057</v>
      </c>
      <c r="VV62" s="70">
        <f t="shared" si="342"/>
        <v>2.506542719597912</v>
      </c>
      <c r="VW62" s="70">
        <f t="shared" si="342"/>
        <v>4.726095183601859</v>
      </c>
      <c r="VX62" s="70">
        <f t="shared" si="342"/>
        <v>5.5166141537304494</v>
      </c>
      <c r="VY62" s="70">
        <f t="shared" si="342"/>
        <v>4.9889823304111447</v>
      </c>
      <c r="VZ62" s="70">
        <f t="shared" si="342"/>
        <v>4.9040651323911533</v>
      </c>
      <c r="WC62" t="s">
        <v>107</v>
      </c>
      <c r="WD62" t="s">
        <v>108</v>
      </c>
      <c r="WM62" s="70">
        <f>SUM(WM41:WM43)/100*WM14</f>
        <v>4.5739361400928873</v>
      </c>
      <c r="WN62" s="70">
        <f t="shared" ref="WN62:WS62" si="343">SUM(WN41:WN43)/100*WN14</f>
        <v>-2.9224017536883578</v>
      </c>
      <c r="WO62" s="70">
        <f t="shared" si="343"/>
        <v>2.6526241004235978</v>
      </c>
      <c r="WP62" s="70">
        <f t="shared" si="343"/>
        <v>4.6365605438776498</v>
      </c>
      <c r="WQ62" s="70">
        <f t="shared" si="343"/>
        <v>5.6382714695456988</v>
      </c>
      <c r="WR62" s="70">
        <f t="shared" si="343"/>
        <v>5.0295305647986748</v>
      </c>
      <c r="WS62" s="70">
        <f t="shared" si="343"/>
        <v>4.9437440554278211</v>
      </c>
      <c r="XB62" t="s">
        <v>107</v>
      </c>
      <c r="XC62" t="s">
        <v>108</v>
      </c>
      <c r="XL62" s="70">
        <f>SUM(XL41:XL43)/100*XL14</f>
        <v>4.5739361400928873</v>
      </c>
      <c r="XM62" s="70">
        <f t="shared" ref="XM62:XR62" si="344">SUM(XM41:XM43)/100*XM14</f>
        <v>-2.9224017536883578</v>
      </c>
      <c r="XN62" s="70">
        <f t="shared" si="344"/>
        <v>2.6526241004235978</v>
      </c>
      <c r="XO62" s="70">
        <f t="shared" si="344"/>
        <v>4.6365605438776498</v>
      </c>
      <c r="XP62" s="70">
        <f t="shared" si="344"/>
        <v>5.6382714695456988</v>
      </c>
      <c r="XQ62" s="70">
        <f t="shared" si="344"/>
        <v>5.0294479332477025</v>
      </c>
      <c r="XR62" s="70">
        <f t="shared" si="344"/>
        <v>4.9438245173793582</v>
      </c>
      <c r="XU62" t="s">
        <v>107</v>
      </c>
      <c r="XV62" t="s">
        <v>108</v>
      </c>
      <c r="YE62" s="70">
        <f>SUM(YE41:YE43)/100*YE14</f>
        <v>4.5739361400928873</v>
      </c>
      <c r="YF62" s="70">
        <f t="shared" ref="YF62:YK62" si="345">SUM(YF41:YF43)/100*YF14</f>
        <v>-2.9224017536883578</v>
      </c>
      <c r="YG62" s="70">
        <f t="shared" si="345"/>
        <v>2.6526241004235978</v>
      </c>
      <c r="YH62" s="70">
        <f t="shared" si="345"/>
        <v>4.6365605438776498</v>
      </c>
      <c r="YI62" s="70">
        <f t="shared" si="345"/>
        <v>5.6382714695456988</v>
      </c>
      <c r="YJ62" s="70">
        <f t="shared" si="345"/>
        <v>5.0294479332477025</v>
      </c>
      <c r="YK62" s="70">
        <f t="shared" si="345"/>
        <v>4.9438245173793582</v>
      </c>
      <c r="YN62" t="s">
        <v>107</v>
      </c>
      <c r="YO62" t="s">
        <v>108</v>
      </c>
      <c r="YX62" s="70">
        <f t="shared" ref="YX62:ZD62" si="346">SUM(YX41:YX43)/100*YX14</f>
        <v>4.5739361400928873</v>
      </c>
      <c r="YY62" s="70">
        <f t="shared" si="346"/>
        <v>-2.9224017536883578</v>
      </c>
      <c r="YZ62" s="70">
        <f t="shared" si="346"/>
        <v>2.6547334479828057</v>
      </c>
      <c r="ZA62" s="70">
        <f t="shared" si="346"/>
        <v>4.6467631718927604</v>
      </c>
      <c r="ZB62" s="70">
        <f t="shared" si="346"/>
        <v>5.6926229179058332</v>
      </c>
      <c r="ZC62" s="70">
        <f t="shared" si="346"/>
        <v>5.075052217869545</v>
      </c>
      <c r="ZD62" s="70">
        <f t="shared" si="346"/>
        <v>4.9519149760461758</v>
      </c>
      <c r="ZK62" t="s">
        <v>107</v>
      </c>
      <c r="ZL62" t="s">
        <v>108</v>
      </c>
      <c r="ZU62" s="70">
        <f t="shared" ref="ZU62:AAA62" si="347">SUM(ZU41:ZU43)/100*ZU14</f>
        <v>4.5739361400928873</v>
      </c>
      <c r="ZV62" s="70">
        <f t="shared" si="347"/>
        <v>-2.9224017536883578</v>
      </c>
      <c r="ZW62" s="70">
        <f t="shared" si="347"/>
        <v>2.6547334479828057</v>
      </c>
      <c r="ZX62" s="70">
        <f t="shared" si="347"/>
        <v>4.6467631718927604</v>
      </c>
      <c r="ZY62" s="70">
        <f t="shared" si="347"/>
        <v>5.6926229179058332</v>
      </c>
      <c r="ZZ62" s="70">
        <f t="shared" si="347"/>
        <v>5.075052217869545</v>
      </c>
      <c r="AAA62" s="70">
        <f t="shared" si="347"/>
        <v>4.9519149760461758</v>
      </c>
      <c r="AAJ62" t="s">
        <v>107</v>
      </c>
      <c r="AAK62" t="s">
        <v>108</v>
      </c>
      <c r="AAT62" s="70">
        <f t="shared" ref="AAT62:AAZ62" si="348">SUM(AAT41:AAT43)/100*AAT14</f>
        <v>4.5739361400928873</v>
      </c>
      <c r="AAU62" s="70">
        <f t="shared" si="348"/>
        <v>-2.9224017536883578</v>
      </c>
      <c r="AAV62" s="70">
        <f t="shared" si="348"/>
        <v>2.6547334479828057</v>
      </c>
      <c r="AAW62" s="70">
        <f t="shared" si="348"/>
        <v>4.6468530477809598</v>
      </c>
      <c r="AAX62" s="70">
        <f t="shared" si="348"/>
        <v>5.6829556423253127</v>
      </c>
      <c r="AAY62" s="70">
        <f t="shared" si="348"/>
        <v>5.075052217869545</v>
      </c>
      <c r="AAZ62" s="70">
        <f t="shared" si="348"/>
        <v>4.9519149760461758</v>
      </c>
      <c r="ABN62" t="s">
        <v>107</v>
      </c>
      <c r="ABO62" t="s">
        <v>108</v>
      </c>
      <c r="ABX62" s="70">
        <f t="shared" ref="ABX62:ACD62" si="349">SUM(ABX41:ABX43)/100*ABX14</f>
        <v>4.5739361400928873</v>
      </c>
      <c r="ABY62" s="70">
        <f t="shared" si="349"/>
        <v>-2.9224017536883578</v>
      </c>
      <c r="ABZ62" s="70">
        <f t="shared" si="349"/>
        <v>2.6547334479828057</v>
      </c>
      <c r="ACA62" s="70">
        <f t="shared" si="349"/>
        <v>4.6467631718927604</v>
      </c>
      <c r="ACB62" s="70">
        <f t="shared" si="349"/>
        <v>5.6774846836199311</v>
      </c>
      <c r="ACC62" s="70">
        <f t="shared" si="349"/>
        <v>5.0693944735964491</v>
      </c>
      <c r="ACD62" s="70">
        <f t="shared" si="349"/>
        <v>4.9458621970010332</v>
      </c>
      <c r="ACG62" t="s">
        <v>107</v>
      </c>
      <c r="ACH62" t="s">
        <v>108</v>
      </c>
      <c r="ACQ62" s="70">
        <f t="shared" ref="ACQ62:ACW62" si="350">SUM(ACQ41:ACQ43)/100*ACQ14</f>
        <v>4.5739361400928873</v>
      </c>
      <c r="ACR62" s="70">
        <f t="shared" si="350"/>
        <v>-2.9224017536883578</v>
      </c>
      <c r="ACS62" s="70">
        <f t="shared" si="350"/>
        <v>2.6547334479828057</v>
      </c>
      <c r="ACT62" s="70">
        <f t="shared" si="350"/>
        <v>4.6467631718927604</v>
      </c>
      <c r="ACU62" s="70">
        <f t="shared" si="350"/>
        <v>5.6926229179058332</v>
      </c>
      <c r="ACV62" s="70">
        <f t="shared" si="350"/>
        <v>5.075052217869545</v>
      </c>
      <c r="ACW62" s="70">
        <f t="shared" si="350"/>
        <v>4.9519149760461758</v>
      </c>
    </row>
    <row r="63" spans="17:778" x14ac:dyDescent="0.3">
      <c r="Q63" s="55" t="s">
        <v>31</v>
      </c>
      <c r="R63" s="32" t="s">
        <v>32</v>
      </c>
      <c r="S63" s="35"/>
      <c r="T63" s="35"/>
      <c r="U63" s="35"/>
      <c r="V63" s="35"/>
      <c r="W63" s="35"/>
      <c r="X63" s="51"/>
      <c r="Y63" s="36">
        <v>8.6999999999999993</v>
      </c>
      <c r="Z63" s="36">
        <v>8.7899999999999991</v>
      </c>
      <c r="AA63" s="36">
        <v>8.879999999999999</v>
      </c>
      <c r="AB63" s="36">
        <v>8.9699999999999989</v>
      </c>
      <c r="AC63" s="36">
        <v>9.0599999999999987</v>
      </c>
      <c r="AD63" s="36">
        <v>9.1499999999999986</v>
      </c>
      <c r="AE63" s="36">
        <v>9.2399999999999984</v>
      </c>
      <c r="AF63" s="36">
        <v>9.33</v>
      </c>
      <c r="AY63" s="24" t="s">
        <v>23</v>
      </c>
      <c r="AZ63" s="25" t="s">
        <v>24</v>
      </c>
      <c r="BA63" s="26"/>
      <c r="BB63" s="26"/>
      <c r="BC63" s="26"/>
      <c r="BD63" s="26"/>
      <c r="BE63" s="26"/>
      <c r="BF63" s="26">
        <v>-1.82</v>
      </c>
      <c r="BG63" s="26">
        <v>-1.7021805189558759</v>
      </c>
      <c r="BH63" s="26">
        <v>-2.8304020741114515</v>
      </c>
      <c r="BI63" s="26">
        <v>-2.36</v>
      </c>
      <c r="BJ63" s="26">
        <v>-2.2928746864301077</v>
      </c>
      <c r="BK63" s="26">
        <v>-2.1128968206936336</v>
      </c>
      <c r="BL63" s="26">
        <v>-2.0885900797761594</v>
      </c>
      <c r="BM63" s="26">
        <v>-1.9129448816337764</v>
      </c>
      <c r="BN63" s="26">
        <v>-1.6705298409627609</v>
      </c>
      <c r="BP63" s="31" t="s">
        <v>18</v>
      </c>
      <c r="BQ63" s="32" t="s">
        <v>5</v>
      </c>
      <c r="BR63" s="35">
        <v>15.028882703974961</v>
      </c>
      <c r="BS63" s="35">
        <v>7.9984112068935147</v>
      </c>
      <c r="BT63" s="35">
        <v>1.8618966611780914</v>
      </c>
      <c r="BU63" s="35">
        <v>2.1197023297154649</v>
      </c>
      <c r="BV63" s="35">
        <v>-6.4114293992824658</v>
      </c>
      <c r="BW63" s="36">
        <v>-2.2671534109064817</v>
      </c>
      <c r="BX63" s="34">
        <v>8.0599774329451463</v>
      </c>
      <c r="BY63" s="36">
        <v>12.039417068929367</v>
      </c>
      <c r="BZ63" s="36">
        <v>6.8799837551323009</v>
      </c>
      <c r="CA63" s="36">
        <v>6.7698915057186468</v>
      </c>
      <c r="CB63" s="36">
        <v>6.3802156063229631</v>
      </c>
      <c r="CC63" s="36">
        <v>6.2200361169920484</v>
      </c>
      <c r="CD63" s="36">
        <v>6.0598506734383477</v>
      </c>
      <c r="CE63" s="36">
        <v>5.9395607175958105</v>
      </c>
      <c r="CG63" s="31" t="s">
        <v>18</v>
      </c>
      <c r="CH63" s="32" t="s">
        <v>5</v>
      </c>
      <c r="CI63" s="35">
        <v>15.028882703974961</v>
      </c>
      <c r="CJ63" s="35">
        <v>7.9984112068935147</v>
      </c>
      <c r="CK63" s="35">
        <v>1.8618966611780914</v>
      </c>
      <c r="CL63" s="35">
        <v>2.1197023297154649</v>
      </c>
      <c r="CM63" s="35">
        <v>-6.4114293992824658</v>
      </c>
      <c r="CN63" s="36">
        <v>-2.2671534109064817</v>
      </c>
      <c r="CO63" s="34">
        <v>8.0599774329451463</v>
      </c>
      <c r="CP63" s="36">
        <v>12.039978187779951</v>
      </c>
      <c r="CQ63" s="36">
        <v>-3.29</v>
      </c>
      <c r="CR63" s="36">
        <v>3.1435959737653194</v>
      </c>
      <c r="CS63" s="36">
        <v>3.6299683949355446</v>
      </c>
      <c r="CT63" s="36">
        <v>3.9632600237661157</v>
      </c>
      <c r="CU63" s="36">
        <v>4.4627623179722233</v>
      </c>
      <c r="CV63" s="36">
        <v>4.8529066099771727</v>
      </c>
      <c r="CX63" s="31" t="s">
        <v>18</v>
      </c>
      <c r="CY63" s="32" t="s">
        <v>5</v>
      </c>
      <c r="CZ63" s="35">
        <v>15.028882703974961</v>
      </c>
      <c r="DA63" s="35">
        <v>7.9984112068935147</v>
      </c>
      <c r="DB63" s="35">
        <v>1.8618966611780914</v>
      </c>
      <c r="DC63" s="35">
        <v>2.1197023297154649</v>
      </c>
      <c r="DD63" s="35">
        <v>-6.4114293992824658</v>
      </c>
      <c r="DE63" s="36">
        <v>-2.2671534109064817</v>
      </c>
      <c r="DF63" s="34">
        <v>8.0599774329451463</v>
      </c>
      <c r="DG63" s="36">
        <v>12.039978187779951</v>
      </c>
      <c r="DH63" s="36"/>
      <c r="DI63" s="36"/>
      <c r="DJ63" s="36"/>
      <c r="DK63" s="36"/>
      <c r="DL63" s="36"/>
      <c r="DM63" s="36"/>
      <c r="DO63" s="31" t="s">
        <v>18</v>
      </c>
      <c r="DP63" s="32" t="s">
        <v>5</v>
      </c>
      <c r="DQ63" s="35">
        <v>15.028882703974961</v>
      </c>
      <c r="DR63" s="35">
        <v>7.9984112068935147</v>
      </c>
      <c r="DS63" s="35">
        <v>1.8618966611780914</v>
      </c>
      <c r="DT63" s="35">
        <v>2.1197023297154649</v>
      </c>
      <c r="DU63" s="35">
        <v>-6.4114293992824658</v>
      </c>
      <c r="DV63" s="36">
        <v>-2.2671534109064817</v>
      </c>
      <c r="DW63" s="34">
        <v>8.0599774329451463</v>
      </c>
      <c r="DX63" s="36">
        <v>12.039385076468424</v>
      </c>
      <c r="DY63" s="36">
        <v>-3.3</v>
      </c>
      <c r="DZ63" s="36">
        <v>2.54</v>
      </c>
      <c r="EA63" s="36">
        <v>3.0689021062335291</v>
      </c>
      <c r="EB63" s="36">
        <v>3.4117659733486656</v>
      </c>
      <c r="EC63" s="36">
        <v>3.7062167277127842</v>
      </c>
      <c r="ED63" s="36">
        <v>4.007913711712991</v>
      </c>
      <c r="EF63" s="31" t="s">
        <v>18</v>
      </c>
      <c r="EG63" s="32" t="s">
        <v>5</v>
      </c>
      <c r="EH63" s="35">
        <v>15.028882703974961</v>
      </c>
      <c r="EI63" s="35">
        <v>7.9984112068935147</v>
      </c>
      <c r="EJ63" s="35">
        <v>1.8618966611780914</v>
      </c>
      <c r="EK63" s="35">
        <v>2.1197023297154649</v>
      </c>
      <c r="EL63" s="35">
        <v>-6.4114293992824658</v>
      </c>
      <c r="EM63" s="36">
        <v>-2.2671534109064817</v>
      </c>
      <c r="EN63" s="34">
        <v>8.0599774329451463</v>
      </c>
      <c r="EO63" s="36">
        <v>12.039385076468424</v>
      </c>
      <c r="EP63" s="36">
        <f t="shared" si="337"/>
        <v>-3.3000910582194392</v>
      </c>
      <c r="EQ63" s="36">
        <v>2.4500945893391304</v>
      </c>
      <c r="ER63" s="36">
        <v>3.0702367143453273</v>
      </c>
      <c r="ES63" s="36">
        <v>3.410257793623316</v>
      </c>
      <c r="ET63" s="36">
        <v>3.7104715452903463</v>
      </c>
      <c r="EU63" s="36">
        <v>4.0107229778215014</v>
      </c>
      <c r="EX63" s="67"/>
      <c r="FN63" s="31" t="s">
        <v>18</v>
      </c>
      <c r="FO63" s="32" t="s">
        <v>5</v>
      </c>
      <c r="FP63" s="35">
        <v>15.028882703974961</v>
      </c>
      <c r="FQ63" s="35">
        <v>7.9984112068935147</v>
      </c>
      <c r="FR63" s="35">
        <v>1.8618966611780914</v>
      </c>
      <c r="FS63" s="35">
        <v>2.1197023297154649</v>
      </c>
      <c r="FT63" s="35">
        <v>-6.4114293992824658</v>
      </c>
      <c r="FU63" s="36">
        <v>-2.2671534109064817</v>
      </c>
      <c r="FV63" s="34">
        <v>8.0599774329451463</v>
      </c>
      <c r="FW63" s="36">
        <v>12.039978187779951</v>
      </c>
      <c r="FX63" s="36">
        <v>-6.6200236113962916</v>
      </c>
      <c r="FY63" s="36">
        <v>1.1198954653716839</v>
      </c>
      <c r="FZ63" s="36">
        <v>3.5098969895330754</v>
      </c>
      <c r="GA63" s="36">
        <v>3.7098266315998387</v>
      </c>
      <c r="GB63" s="36">
        <v>3.8196657472447697</v>
      </c>
      <c r="GC63" s="36">
        <v>4.0996089018101429</v>
      </c>
      <c r="GE63" s="31" t="s">
        <v>16</v>
      </c>
      <c r="GF63" s="32" t="s">
        <v>5</v>
      </c>
      <c r="GG63" s="33">
        <v>6.3357717635361936</v>
      </c>
      <c r="GH63" s="33">
        <v>6.6138791259283805</v>
      </c>
      <c r="GI63" s="33">
        <v>5.4927509300071407</v>
      </c>
      <c r="GJ63" s="33">
        <v>4.4983369660492301</v>
      </c>
      <c r="GK63" s="33">
        <v>6.174991386187437</v>
      </c>
      <c r="GL63" s="34">
        <v>4.3883181456075704</v>
      </c>
      <c r="GM63" s="34">
        <v>5.1302721979764812</v>
      </c>
      <c r="GN63" s="34">
        <v>5.6252584224019984</v>
      </c>
      <c r="GO63" s="34">
        <v>4.875626050052162</v>
      </c>
      <c r="GP63" s="34">
        <v>5.0701496728752034</v>
      </c>
      <c r="GQ63" s="34">
        <v>5.3396335621726223</v>
      </c>
      <c r="GR63" s="34">
        <v>5.4618175085375782</v>
      </c>
      <c r="GS63" s="34">
        <v>5.6613450418832088</v>
      </c>
      <c r="GT63" s="34">
        <v>5.7177846719062444</v>
      </c>
      <c r="GV63" s="31" t="s">
        <v>16</v>
      </c>
      <c r="GW63" s="32" t="s">
        <v>5</v>
      </c>
      <c r="GX63" s="33">
        <v>6.3357717635361936</v>
      </c>
      <c r="GY63" s="33">
        <v>6.6138791259283805</v>
      </c>
      <c r="GZ63" s="33">
        <v>5.4927509300071407</v>
      </c>
      <c r="HA63" s="33">
        <v>4.4983369660492301</v>
      </c>
      <c r="HB63" s="33">
        <v>6.174991386187437</v>
      </c>
      <c r="HC63" s="34">
        <v>4.3883181456075704</v>
      </c>
      <c r="HD63" s="34">
        <v>5.1302721979764812</v>
      </c>
      <c r="HE63" s="34">
        <v>5.6208429671732887</v>
      </c>
      <c r="HF63" s="34">
        <v>4.7591746543641307</v>
      </c>
      <c r="HG63" s="34">
        <v>4.8535654698788733</v>
      </c>
      <c r="HH63" s="34">
        <v>5.3995815387738162</v>
      </c>
      <c r="HI63" s="34">
        <v>5.5125929046429718</v>
      </c>
      <c r="HJ63" s="34">
        <v>5.7291967977837004</v>
      </c>
      <c r="HK63" s="34">
        <v>5.7951368230902318</v>
      </c>
      <c r="QG63" t="s">
        <v>98</v>
      </c>
      <c r="QI63" t="s">
        <v>97</v>
      </c>
      <c r="SO63" t="s">
        <v>109</v>
      </c>
      <c r="SX63" s="70">
        <f>(SX44/100*SX15)-(SX45/100*SX16)</f>
        <v>1.2402189074840679</v>
      </c>
      <c r="SY63" s="70">
        <f t="shared" ref="SY63:TD63" si="351">(SY44/100*SY15)-(SY45/100*SY16)</f>
        <v>0.86435793804253791</v>
      </c>
      <c r="SZ63" s="70">
        <f t="shared" si="351"/>
        <v>0.43932588158503294</v>
      </c>
      <c r="TA63" s="70">
        <f t="shared" si="351"/>
        <v>0.35577584821887065</v>
      </c>
      <c r="TB63" s="70">
        <f t="shared" si="351"/>
        <v>0.23589509058983749</v>
      </c>
      <c r="TC63" s="70">
        <f t="shared" si="351"/>
        <v>0.2701903059816253</v>
      </c>
      <c r="TD63" s="70">
        <f t="shared" si="351"/>
        <v>0.29333552000908258</v>
      </c>
      <c r="TG63" t="s">
        <v>109</v>
      </c>
      <c r="TP63" s="70">
        <f>(TP44/100*TP15)-(TP45/100*TP16)</f>
        <v>1.2402189074840679</v>
      </c>
      <c r="TQ63" s="70">
        <f t="shared" ref="TQ63:TV63" si="352">(TQ44/100*TQ15)-(TQ45/100*TQ16)</f>
        <v>0.86435793804253813</v>
      </c>
      <c r="TR63" s="70">
        <f t="shared" si="352"/>
        <v>0.65748824273007722</v>
      </c>
      <c r="TS63" s="70">
        <f t="shared" si="352"/>
        <v>0.17309318572097743</v>
      </c>
      <c r="TT63" s="70">
        <f t="shared" si="352"/>
        <v>0.19973564106642905</v>
      </c>
      <c r="TU63" s="70">
        <f t="shared" si="352"/>
        <v>0.21640793784495371</v>
      </c>
      <c r="TV63" s="70">
        <f t="shared" si="352"/>
        <v>0.21216965874434379</v>
      </c>
      <c r="TY63" t="s">
        <v>109</v>
      </c>
      <c r="UH63" s="70">
        <f>(UH44/100*UH15)-(UH45/100*UH16)</f>
        <v>1.2402189074840679</v>
      </c>
      <c r="UI63" s="70">
        <f t="shared" ref="UI63:UN63" si="353">(UI44/100*UI15)-(UI45/100*UI16)</f>
        <v>0.86435793804253813</v>
      </c>
      <c r="UJ63" s="70">
        <f t="shared" si="353"/>
        <v>1.5939829768115619</v>
      </c>
      <c r="UK63" s="70">
        <f t="shared" si="353"/>
        <v>0.32746362619867053</v>
      </c>
      <c r="UL63" s="70">
        <f t="shared" si="353"/>
        <v>0.23391820737232272</v>
      </c>
      <c r="UM63" s="70">
        <f t="shared" si="353"/>
        <v>0.28110936313737112</v>
      </c>
      <c r="UN63" s="70">
        <f t="shared" si="353"/>
        <v>0.2786104408997061</v>
      </c>
      <c r="UR63" t="s">
        <v>109</v>
      </c>
      <c r="VA63" s="70">
        <f>(VA44/100*VA15)-(VA45/100*VA16)</f>
        <v>1.2402189074840679</v>
      </c>
      <c r="VB63" s="70">
        <f t="shared" ref="VB63:VG63" si="354">(VB44/100*VB15)-(VB45/100*VB16)</f>
        <v>0.86435793804253813</v>
      </c>
      <c r="VC63" s="70">
        <f t="shared" si="354"/>
        <v>1.5939829768115619</v>
      </c>
      <c r="VD63" s="70">
        <f t="shared" si="354"/>
        <v>0.32746362619867053</v>
      </c>
      <c r="VE63" s="70">
        <f t="shared" si="354"/>
        <v>0.23604261767537382</v>
      </c>
      <c r="VF63" s="70">
        <f t="shared" si="354"/>
        <v>0.28344370529690144</v>
      </c>
      <c r="VG63" s="70">
        <f t="shared" si="354"/>
        <v>0.28118370857649588</v>
      </c>
      <c r="VK63" t="s">
        <v>109</v>
      </c>
      <c r="VT63" s="70">
        <f>(VT44/100*VT15)-(VT45/100*VT16)</f>
        <v>1.2402189074840679</v>
      </c>
      <c r="VU63" s="70">
        <f t="shared" ref="VU63:VZ63" si="355">(VU44/100*VU15)-(VU45/100*VU16)</f>
        <v>0.86435793804253813</v>
      </c>
      <c r="VV63" s="70">
        <f t="shared" si="355"/>
        <v>1.1720451141257424</v>
      </c>
      <c r="VW63" s="70">
        <f t="shared" si="355"/>
        <v>0.53468947666065869</v>
      </c>
      <c r="VX63" s="70">
        <f t="shared" si="355"/>
        <v>-0.11818617028016432</v>
      </c>
      <c r="VY63" s="70">
        <f t="shared" si="355"/>
        <v>0.24973268889835842</v>
      </c>
      <c r="VZ63" s="70">
        <f t="shared" si="355"/>
        <v>0.29294071487324791</v>
      </c>
      <c r="WD63" t="s">
        <v>109</v>
      </c>
      <c r="WM63" s="70">
        <f>(WM44/100*WM15)-(WM45/100*WM16)</f>
        <v>1.2402189074840679</v>
      </c>
      <c r="WN63" s="70">
        <f t="shared" ref="WN63:WS63" si="356">(WN44/100*WN15)-(WN45/100*WN16)</f>
        <v>0.8643500488545679</v>
      </c>
      <c r="WO63" s="70">
        <f t="shared" si="356"/>
        <v>1.0058995688180978</v>
      </c>
      <c r="WP63" s="70">
        <f t="shared" si="356"/>
        <v>0.45235607231738983</v>
      </c>
      <c r="WQ63" s="70">
        <f t="shared" si="356"/>
        <v>2.4685102917689772E-3</v>
      </c>
      <c r="WR63" s="70">
        <f t="shared" si="356"/>
        <v>0.24742541369572901</v>
      </c>
      <c r="WS63" s="70">
        <f t="shared" si="356"/>
        <v>0.29609523826366169</v>
      </c>
      <c r="XC63" t="s">
        <v>109</v>
      </c>
      <c r="XL63" s="70">
        <f>(XL44/100*XL15)-(XL45/100*XL16)</f>
        <v>1.2402189074840679</v>
      </c>
      <c r="XM63" s="70">
        <f t="shared" ref="XM63:XR63" si="357">(XM44/100*XM15)-(XM45/100*XM16)</f>
        <v>0.8643500488545679</v>
      </c>
      <c r="XN63" s="70">
        <f t="shared" si="357"/>
        <v>1.0058995688180978</v>
      </c>
      <c r="XO63" s="70">
        <f t="shared" si="357"/>
        <v>0.45235607231738983</v>
      </c>
      <c r="XP63" s="70">
        <f t="shared" si="357"/>
        <v>2.4685102917689772E-3</v>
      </c>
      <c r="XQ63" s="70">
        <f t="shared" si="357"/>
        <v>0.24742541369572901</v>
      </c>
      <c r="XR63" s="70">
        <f t="shared" si="357"/>
        <v>0.29609523826366169</v>
      </c>
      <c r="XV63" t="s">
        <v>109</v>
      </c>
      <c r="YE63" s="70">
        <f>(YE44/100*YE15)-(YE45/100*YE16)</f>
        <v>1.2402189074840679</v>
      </c>
      <c r="YF63" s="70">
        <f t="shared" ref="YF63:YK63" si="358">(YF44/100*YF15)-(YF45/100*YF16)</f>
        <v>0.8643500488545679</v>
      </c>
      <c r="YG63" s="70">
        <f t="shared" si="358"/>
        <v>1.0058995688180978</v>
      </c>
      <c r="YH63" s="70">
        <f t="shared" si="358"/>
        <v>0.45235607231738983</v>
      </c>
      <c r="YI63" s="70">
        <f t="shared" si="358"/>
        <v>2.4685102917689772E-3</v>
      </c>
      <c r="YJ63" s="70">
        <f t="shared" si="358"/>
        <v>0.24742541369572901</v>
      </c>
      <c r="YK63" s="70">
        <f t="shared" si="358"/>
        <v>0.29609523826366169</v>
      </c>
      <c r="YO63" t="s">
        <v>109</v>
      </c>
      <c r="YX63" s="70">
        <f t="shared" ref="YX63:ZD63" si="359">(YX44/100*YX15)-(YX45/100*YX16)</f>
        <v>1.2402189074840679</v>
      </c>
      <c r="YY63" s="70">
        <f t="shared" si="359"/>
        <v>0.8643500488545679</v>
      </c>
      <c r="YZ63" s="70">
        <f t="shared" si="359"/>
        <v>0.95700424550357077</v>
      </c>
      <c r="ZA63" s="70">
        <f t="shared" si="359"/>
        <v>0.40686133624506837</v>
      </c>
      <c r="ZB63" s="70">
        <f t="shared" si="359"/>
        <v>-5.762365167271577E-2</v>
      </c>
      <c r="ZC63" s="70">
        <f t="shared" si="359"/>
        <v>0.23989493681835294</v>
      </c>
      <c r="ZD63" s="70">
        <f t="shared" si="359"/>
        <v>0.28864248424639505</v>
      </c>
      <c r="ZL63" t="s">
        <v>109</v>
      </c>
      <c r="ZU63" s="70">
        <f t="shared" ref="ZU63:AAA63" si="360">(ZU44/100*ZU15)-(ZU45/100*ZU16)</f>
        <v>1.2402189074840679</v>
      </c>
      <c r="ZV63" s="70">
        <f t="shared" si="360"/>
        <v>0.8643500488545679</v>
      </c>
      <c r="ZW63" s="70">
        <f t="shared" si="360"/>
        <v>0.95700424550357077</v>
      </c>
      <c r="ZX63" s="70">
        <f t="shared" si="360"/>
        <v>0.40686133624506837</v>
      </c>
      <c r="ZY63" s="70">
        <f t="shared" si="360"/>
        <v>-5.762365167271577E-2</v>
      </c>
      <c r="ZZ63" s="70">
        <f t="shared" si="360"/>
        <v>0.23989493681835294</v>
      </c>
      <c r="AAA63" s="70">
        <f t="shared" si="360"/>
        <v>0.28864248424639505</v>
      </c>
      <c r="AAK63" t="s">
        <v>109</v>
      </c>
      <c r="AAT63" s="70">
        <f t="shared" ref="AAT63:AAZ63" si="361">(AAT44/100*AAT15)-(AAT45/100*AAT16)</f>
        <v>1.2402189074840679</v>
      </c>
      <c r="AAU63" s="70">
        <f t="shared" si="361"/>
        <v>0.8643500488545679</v>
      </c>
      <c r="AAV63" s="70">
        <f t="shared" si="361"/>
        <v>0.95700424550357077</v>
      </c>
      <c r="AAW63" s="70">
        <f t="shared" si="361"/>
        <v>0.40685219444219034</v>
      </c>
      <c r="AAX63" s="70">
        <f t="shared" si="361"/>
        <v>-5.403811035988193E-2</v>
      </c>
      <c r="AAY63" s="70">
        <f t="shared" si="361"/>
        <v>0.24390424721905801</v>
      </c>
      <c r="AAZ63" s="70">
        <f t="shared" si="361"/>
        <v>0.29065344428026951</v>
      </c>
      <c r="ABO63" t="s">
        <v>109</v>
      </c>
      <c r="ABX63" s="70">
        <f t="shared" ref="ABX63:ACD63" si="362">(ABX44/100*ABX15)-(ABX45/100*ABX16)</f>
        <v>1.2402189074840679</v>
      </c>
      <c r="ABY63" s="70">
        <f t="shared" si="362"/>
        <v>0.8643500488545679</v>
      </c>
      <c r="ABZ63" s="70">
        <f t="shared" si="362"/>
        <v>0.95700424550357077</v>
      </c>
      <c r="ACA63" s="70">
        <f t="shared" si="362"/>
        <v>0.40686133624506837</v>
      </c>
      <c r="ACB63" s="70">
        <f t="shared" si="362"/>
        <v>-5.3751402602044918E-2</v>
      </c>
      <c r="ACC63" s="70">
        <f t="shared" si="362"/>
        <v>0.24437807310234927</v>
      </c>
      <c r="ACD63" s="70">
        <f t="shared" si="362"/>
        <v>0.29122926223098911</v>
      </c>
      <c r="ACH63" t="s">
        <v>109</v>
      </c>
      <c r="ACQ63" s="70">
        <f t="shared" ref="ACQ63:ACW63" si="363">(ACQ44/100*ACQ15)-(ACQ45/100*ACQ16)</f>
        <v>1.2402189074840679</v>
      </c>
      <c r="ACR63" s="70">
        <f t="shared" si="363"/>
        <v>0.8643500488545679</v>
      </c>
      <c r="ACS63" s="70">
        <f t="shared" si="363"/>
        <v>0.95700424550357077</v>
      </c>
      <c r="ACT63" s="70">
        <f t="shared" si="363"/>
        <v>0.40686133624506837</v>
      </c>
      <c r="ACU63" s="70">
        <f t="shared" si="363"/>
        <v>-5.762365167271577E-2</v>
      </c>
      <c r="ACV63" s="70">
        <f t="shared" si="363"/>
        <v>0.23989493681835294</v>
      </c>
      <c r="ACW63" s="70">
        <f t="shared" si="363"/>
        <v>0.28864248424639505</v>
      </c>
    </row>
    <row r="64" spans="17:778" x14ac:dyDescent="0.3">
      <c r="AY64" s="24" t="s">
        <v>21</v>
      </c>
      <c r="AZ64" s="25" t="s">
        <v>22</v>
      </c>
      <c r="BA64" s="26">
        <v>-32.13993</v>
      </c>
      <c r="BB64" s="26">
        <v>-33.097650000000002</v>
      </c>
      <c r="BC64" s="26">
        <v>-34.942680000000003</v>
      </c>
      <c r="BD64" s="26">
        <v>-34.467769999999994</v>
      </c>
      <c r="BE64" s="26">
        <v>-30.875309999999967</v>
      </c>
      <c r="BF64" s="26">
        <v>13305.25</v>
      </c>
      <c r="BG64" s="68">
        <v>13380</v>
      </c>
      <c r="BH64" s="68">
        <v>14240</v>
      </c>
      <c r="BI64" s="68">
        <v>14750</v>
      </c>
      <c r="BJ64" s="68">
        <v>14650</v>
      </c>
      <c r="BK64" s="68">
        <v>14640</v>
      </c>
      <c r="BL64" s="68">
        <v>14630</v>
      </c>
      <c r="BM64" s="68">
        <v>14620</v>
      </c>
      <c r="BN64" s="68">
        <v>14610</v>
      </c>
      <c r="BP64" s="24" t="s">
        <v>19</v>
      </c>
      <c r="BQ64" s="25" t="s">
        <v>5</v>
      </c>
      <c r="BR64" s="26">
        <v>3.7793999999999954</v>
      </c>
      <c r="BS64" s="26">
        <v>3.6518808164240717</v>
      </c>
      <c r="BT64" s="26">
        <v>8.0800005205946377</v>
      </c>
      <c r="BU64" s="26">
        <v>8.3591301976846797</v>
      </c>
      <c r="BV64" s="26">
        <v>3.3529409999999946</v>
      </c>
      <c r="BW64" s="26">
        <v>3.019960360785773</v>
      </c>
      <c r="BX64" s="26">
        <v>3.6099504385691339</v>
      </c>
      <c r="BY64" s="26">
        <v>3.1300344083554386</v>
      </c>
      <c r="BZ64" s="26">
        <v>3.1299996292120524</v>
      </c>
      <c r="CA64" s="26">
        <v>2.8499768965779091</v>
      </c>
      <c r="CB64" s="26">
        <v>2.8100394433521947</v>
      </c>
      <c r="CC64" s="26">
        <v>2.7799553570023208</v>
      </c>
      <c r="CD64" s="26">
        <v>2.7500375236245684</v>
      </c>
      <c r="CE64" s="26">
        <v>2.7299763772109831</v>
      </c>
      <c r="CG64" s="24" t="s">
        <v>19</v>
      </c>
      <c r="CH64" s="25" t="s">
        <v>5</v>
      </c>
      <c r="CI64" s="26">
        <v>3.7793999999999954</v>
      </c>
      <c r="CJ64" s="26">
        <v>3.6518808164240717</v>
      </c>
      <c r="CK64" s="26">
        <v>8.0800005205946377</v>
      </c>
      <c r="CL64" s="26">
        <v>8.3591301976846797</v>
      </c>
      <c r="CM64" s="26">
        <v>3.3529409999999946</v>
      </c>
      <c r="CN64" s="26">
        <v>3.019960360785773</v>
      </c>
      <c r="CO64" s="26">
        <v>3.61</v>
      </c>
      <c r="CP64" s="26">
        <v>3.13</v>
      </c>
      <c r="CQ64" s="26">
        <v>3.1100436568481111</v>
      </c>
      <c r="CR64" s="26">
        <v>2.5899729287651265</v>
      </c>
      <c r="CS64" s="26">
        <v>2.5454043495248184</v>
      </c>
      <c r="CT64" s="26">
        <v>2.5150853868311329</v>
      </c>
      <c r="CU64" s="26">
        <v>2.4794419291123333</v>
      </c>
      <c r="CV64" s="26">
        <v>2.4597055035255297</v>
      </c>
      <c r="CX64" s="24" t="s">
        <v>19</v>
      </c>
      <c r="CY64" s="25" t="s">
        <v>5</v>
      </c>
      <c r="CZ64" s="26">
        <v>3.7793999999999954</v>
      </c>
      <c r="DA64" s="26">
        <v>3.6518808164240717</v>
      </c>
      <c r="DB64" s="26">
        <v>8.0800005205946377</v>
      </c>
      <c r="DC64" s="26">
        <v>8.3591301976846797</v>
      </c>
      <c r="DD64" s="26">
        <v>3.3529409999999946</v>
      </c>
      <c r="DE64" s="26">
        <v>3.019960360785773</v>
      </c>
      <c r="DF64" s="26">
        <v>3.61</v>
      </c>
      <c r="DG64" s="26">
        <v>3.13</v>
      </c>
      <c r="DH64" s="26"/>
      <c r="DI64" s="26"/>
      <c r="DJ64" s="26"/>
      <c r="DK64" s="26"/>
      <c r="DL64" s="26"/>
      <c r="DM64" s="26"/>
      <c r="DO64" s="24" t="s">
        <v>19</v>
      </c>
      <c r="DP64" s="25" t="s">
        <v>5</v>
      </c>
      <c r="DQ64" s="26">
        <v>3.7793999999999954</v>
      </c>
      <c r="DR64" s="26">
        <v>3.6518808164240717</v>
      </c>
      <c r="DS64" s="26">
        <v>8.0800005205946377</v>
      </c>
      <c r="DT64" s="26">
        <v>8.3591301976846797</v>
      </c>
      <c r="DU64" s="26">
        <v>3.3529409999999946</v>
      </c>
      <c r="DV64" s="26">
        <v>3.019960360785773</v>
      </c>
      <c r="DW64" s="26">
        <v>3.61</v>
      </c>
      <c r="DX64" s="26">
        <v>3.13</v>
      </c>
      <c r="DY64" s="26">
        <v>3.2800436568481111</v>
      </c>
      <c r="DZ64" s="26">
        <v>2.9599729287651262</v>
      </c>
      <c r="EA64" s="26">
        <v>2.9200205293913055</v>
      </c>
      <c r="EB64" s="26">
        <v>2.8899535397545701</v>
      </c>
      <c r="EC64" s="26">
        <v>2.8400402142245267</v>
      </c>
      <c r="ED64" s="26">
        <v>2.8199646230863316</v>
      </c>
      <c r="EF64" s="24" t="s">
        <v>19</v>
      </c>
      <c r="EG64" s="25" t="s">
        <v>5</v>
      </c>
      <c r="EH64" s="26">
        <v>3.7793999999999954</v>
      </c>
      <c r="EI64" s="26">
        <v>3.6518808164240717</v>
      </c>
      <c r="EJ64" s="26">
        <v>8.0800005205946377</v>
      </c>
      <c r="EK64" s="26">
        <v>8.3591301976846797</v>
      </c>
      <c r="EL64" s="26">
        <v>3.3529409999999946</v>
      </c>
      <c r="EM64" s="26">
        <v>3.019960360785773</v>
      </c>
      <c r="EN64" s="26">
        <v>3.61</v>
      </c>
      <c r="EO64" s="26">
        <v>3.13</v>
      </c>
      <c r="EP64" s="26">
        <v>3.2800436568481111</v>
      </c>
      <c r="EQ64" s="26">
        <v>2.9599729287651262</v>
      </c>
      <c r="ER64" s="26">
        <v>2.9000205293913055</v>
      </c>
      <c r="ES64" s="26">
        <v>2.8699535397545701</v>
      </c>
      <c r="ET64" s="26">
        <v>2.8300402142245265</v>
      </c>
      <c r="EU64" s="26">
        <v>2.8099646230863318</v>
      </c>
      <c r="FN64" s="24" t="s">
        <v>19</v>
      </c>
      <c r="FO64" s="25" t="s">
        <v>5</v>
      </c>
      <c r="FP64" s="26">
        <v>3.7793999999999954</v>
      </c>
      <c r="FQ64" s="26">
        <v>3.6518808164240717</v>
      </c>
      <c r="FR64" s="26">
        <v>8.0800005205946377</v>
      </c>
      <c r="FS64" s="26">
        <v>8.3591301976846797</v>
      </c>
      <c r="FT64" s="26">
        <v>3.3529409999999946</v>
      </c>
      <c r="FU64" s="26">
        <v>3.019960360785773</v>
      </c>
      <c r="FV64" s="26">
        <v>3.61</v>
      </c>
      <c r="FW64" s="26">
        <v>3.13</v>
      </c>
      <c r="FX64" s="26">
        <v>3.11</v>
      </c>
      <c r="FY64" s="26">
        <v>3.3</v>
      </c>
      <c r="FZ64" s="26">
        <v>3.2</v>
      </c>
      <c r="GA64" s="26">
        <v>3.09</v>
      </c>
      <c r="GB64" s="26">
        <v>2.98</v>
      </c>
      <c r="GC64" s="26">
        <v>2.92</v>
      </c>
      <c r="GE64" s="31" t="s">
        <v>17</v>
      </c>
      <c r="GF64" s="32" t="s">
        <v>5</v>
      </c>
      <c r="GG64" s="33">
        <v>14.769919186654237</v>
      </c>
      <c r="GH64" s="33">
        <v>1.6087487723329046</v>
      </c>
      <c r="GI64" s="33">
        <v>4.16695750761229</v>
      </c>
      <c r="GJ64" s="33">
        <v>1.0746396021201303</v>
      </c>
      <c r="GK64" s="33">
        <v>-2.1227122812958199</v>
      </c>
      <c r="GL64" s="34">
        <v>-1.7352357956968416</v>
      </c>
      <c r="GM64" s="34">
        <v>8.9100214045283508</v>
      </c>
      <c r="GN64" s="34">
        <v>6.4799926654588234</v>
      </c>
      <c r="GO64" s="34">
        <v>-0.92002753526590197</v>
      </c>
      <c r="GP64" s="34">
        <v>2.5186901293884603</v>
      </c>
      <c r="GQ64" s="34">
        <v>4.3099820573390559</v>
      </c>
      <c r="GR64" s="34">
        <v>4.7000355163294643</v>
      </c>
      <c r="GS64" s="34">
        <v>4.9999665113977585</v>
      </c>
      <c r="GT64" s="34">
        <v>5.2800192113947588</v>
      </c>
      <c r="GV64" s="31" t="s">
        <v>17</v>
      </c>
      <c r="GW64" s="32" t="s">
        <v>5</v>
      </c>
      <c r="GX64" s="33">
        <v>14.769919186654237</v>
      </c>
      <c r="GY64" s="33">
        <v>1.6087487723329046</v>
      </c>
      <c r="GZ64" s="33">
        <v>4.16695750761229</v>
      </c>
      <c r="HA64" s="33">
        <v>1.0746396021201303</v>
      </c>
      <c r="HB64" s="33">
        <v>-2.1227122812958199</v>
      </c>
      <c r="HC64" s="34">
        <v>-1.7352357956968416</v>
      </c>
      <c r="HD64" s="34">
        <v>8.9100214045283508</v>
      </c>
      <c r="HE64" s="34">
        <v>6.5499872715925704</v>
      </c>
      <c r="HF64" s="34">
        <v>-0.87002326730230095</v>
      </c>
      <c r="HG64" s="34">
        <v>2.6000193870177526</v>
      </c>
      <c r="HH64" s="34">
        <v>5.0199929656368454</v>
      </c>
      <c r="HI64" s="34">
        <v>5.3099965119079826</v>
      </c>
      <c r="HJ64" s="34">
        <v>5.5800120917153038</v>
      </c>
      <c r="HK64" s="34">
        <v>5.8400085324859674</v>
      </c>
      <c r="QF64" t="s">
        <v>96</v>
      </c>
      <c r="QG64" s="115">
        <v>0.4253413527567691</v>
      </c>
      <c r="QH64" t="s">
        <v>96</v>
      </c>
      <c r="QI64" s="117">
        <v>-0.7507795436889666</v>
      </c>
      <c r="SO64" t="s">
        <v>96</v>
      </c>
      <c r="SX64" s="70"/>
      <c r="SY64" s="70"/>
      <c r="SZ64" s="70">
        <v>4.7418753742186874</v>
      </c>
      <c r="TA64" s="70">
        <v>5.2523511278824797</v>
      </c>
      <c r="TB64" s="70"/>
      <c r="TC64" s="70"/>
      <c r="TD64" s="70"/>
      <c r="TG64" t="s">
        <v>96</v>
      </c>
      <c r="TP64" s="70"/>
      <c r="TQ64" s="70"/>
      <c r="TR64" s="70">
        <v>4.7418753742186874</v>
      </c>
      <c r="TS64" s="70">
        <v>5.2523511278824797</v>
      </c>
      <c r="TT64" s="70"/>
      <c r="TU64" s="70"/>
      <c r="TV64" s="70"/>
      <c r="TY64" t="s">
        <v>96</v>
      </c>
      <c r="UH64" s="70"/>
      <c r="UI64" s="70"/>
      <c r="UJ64" s="70">
        <v>4.7418753742186874</v>
      </c>
      <c r="UK64" s="70">
        <v>5.2523511278824797</v>
      </c>
      <c r="UL64" s="70"/>
      <c r="UM64" s="70"/>
      <c r="UN64" s="70"/>
      <c r="UR64" t="s">
        <v>96</v>
      </c>
      <c r="VA64" s="70"/>
      <c r="VB64" s="70"/>
      <c r="VC64" s="70">
        <v>4.7418753742186874</v>
      </c>
      <c r="VD64" s="70">
        <v>5.2523511278824797</v>
      </c>
      <c r="VE64" s="70"/>
      <c r="VF64" s="70"/>
      <c r="VG64" s="70"/>
      <c r="VK64" t="s">
        <v>96</v>
      </c>
      <c r="VT64" s="70"/>
      <c r="VU64" s="70"/>
      <c r="VV64" s="70">
        <v>4.7418753742186874</v>
      </c>
      <c r="VW64" s="70">
        <v>5.2523511278824797</v>
      </c>
      <c r="VX64" s="70"/>
      <c r="VY64" s="70"/>
      <c r="VZ64" s="70"/>
      <c r="WD64" t="s">
        <v>96</v>
      </c>
      <c r="WM64" s="70"/>
      <c r="WN64" s="70"/>
      <c r="WO64" s="70">
        <v>4.7418753742186874</v>
      </c>
      <c r="WP64" s="70">
        <v>5.2523511278824797</v>
      </c>
      <c r="WQ64" s="70"/>
      <c r="WR64" s="70"/>
      <c r="WS64" s="70"/>
      <c r="XC64" t="s">
        <v>96</v>
      </c>
      <c r="XL64" s="70"/>
      <c r="XM64" s="70"/>
      <c r="XN64" s="70">
        <v>4.7418753742186874</v>
      </c>
      <c r="XO64" s="70">
        <v>5.2523511278824797</v>
      </c>
      <c r="XP64" s="70"/>
      <c r="XQ64" s="70"/>
      <c r="XR64" s="70"/>
      <c r="XV64" t="s">
        <v>96</v>
      </c>
      <c r="YE64" s="70"/>
      <c r="YF64" s="70"/>
      <c r="YG64" s="70">
        <v>4.7418753742186874</v>
      </c>
      <c r="YH64" s="70">
        <v>5.2523511278824797</v>
      </c>
      <c r="YI64" s="70"/>
      <c r="YJ64" s="70"/>
      <c r="YK64" s="70"/>
      <c r="YO64" t="s">
        <v>96</v>
      </c>
      <c r="YX64" s="70"/>
      <c r="YY64" s="70"/>
      <c r="YZ64" s="70">
        <v>4.7418753742186874</v>
      </c>
      <c r="ZA64" s="70">
        <v>5.2523511278824797</v>
      </c>
      <c r="ZB64" s="70"/>
      <c r="ZC64" s="70"/>
      <c r="ZD64" s="70"/>
      <c r="ZL64" t="s">
        <v>96</v>
      </c>
      <c r="ZU64" s="70"/>
      <c r="ZV64" s="70"/>
      <c r="ZW64" s="70">
        <v>4.7418753742186874</v>
      </c>
      <c r="ZX64" s="70">
        <v>5.2523511278824797</v>
      </c>
      <c r="ZY64" s="70"/>
      <c r="ZZ64" s="70"/>
      <c r="AAA64" s="70"/>
      <c r="AAK64" t="s">
        <v>96</v>
      </c>
      <c r="AAT64" s="70"/>
      <c r="AAU64" s="70"/>
      <c r="AAV64" s="70">
        <v>4.7418753742186874</v>
      </c>
      <c r="AAW64" s="70">
        <v>5.2523511278824797</v>
      </c>
      <c r="AAX64" s="70"/>
      <c r="AAY64" s="70"/>
      <c r="AAZ64" s="70"/>
      <c r="ABO64" t="s">
        <v>96</v>
      </c>
      <c r="ABX64" s="70"/>
      <c r="ABY64" s="70"/>
      <c r="ABZ64" s="70">
        <v>4.7418753742186874</v>
      </c>
      <c r="ACA64" s="70">
        <v>5.2523511278824797</v>
      </c>
      <c r="ACB64" s="70"/>
      <c r="ACC64" s="70"/>
      <c r="ACD64" s="70"/>
      <c r="ACH64" t="s">
        <v>96</v>
      </c>
      <c r="ACQ64" s="70"/>
      <c r="ACR64" s="70"/>
      <c r="ACS64" s="70">
        <v>4.7418753742186874</v>
      </c>
      <c r="ACT64" s="70">
        <v>5.2523511278824797</v>
      </c>
      <c r="ACU64" s="70"/>
      <c r="ACV64" s="70"/>
      <c r="ACW64" s="70"/>
    </row>
    <row r="65" spans="17:778" x14ac:dyDescent="0.3">
      <c r="Q65" s="24" t="s">
        <v>23</v>
      </c>
      <c r="R65" s="25" t="s">
        <v>24</v>
      </c>
      <c r="S65" s="26"/>
      <c r="T65" s="26"/>
      <c r="U65" s="26"/>
      <c r="V65" s="26"/>
      <c r="W65" s="26"/>
      <c r="X65" s="26">
        <v>-1.82</v>
      </c>
      <c r="Y65" s="26">
        <v>-1.73</v>
      </c>
      <c r="Z65" s="26">
        <v>-2.77</v>
      </c>
      <c r="AA65" s="26">
        <v>-2.72</v>
      </c>
      <c r="AB65" s="26">
        <v>-2.56</v>
      </c>
      <c r="AC65" s="26">
        <v>-2.39</v>
      </c>
      <c r="AD65" s="26">
        <v>-2.21</v>
      </c>
      <c r="AE65" s="26">
        <v>-2.02</v>
      </c>
      <c r="AF65" s="26">
        <v>-1.82</v>
      </c>
      <c r="AY65" s="24" t="s">
        <v>37</v>
      </c>
      <c r="AZ65" s="25" t="s">
        <v>29</v>
      </c>
      <c r="BA65" s="26"/>
      <c r="BB65" s="26"/>
      <c r="BC65" s="26"/>
      <c r="BD65" s="26"/>
      <c r="BE65" s="26"/>
      <c r="BF65" s="26"/>
      <c r="BG65" s="26">
        <v>8.2362407628168359</v>
      </c>
      <c r="BH65" s="26">
        <v>12.49</v>
      </c>
      <c r="BI65" s="26">
        <v>12.92</v>
      </c>
      <c r="BJ65" s="26">
        <v>13.73</v>
      </c>
      <c r="BK65" s="26">
        <v>14.950298548628892</v>
      </c>
      <c r="BL65" s="26">
        <v>16.009122078040782</v>
      </c>
      <c r="BM65" s="26">
        <v>17.244416195687553</v>
      </c>
      <c r="BN65" s="26">
        <v>17.656180901570284</v>
      </c>
      <c r="BP65" s="24" t="s">
        <v>23</v>
      </c>
      <c r="BQ65" s="25" t="s">
        <v>24</v>
      </c>
      <c r="BR65" s="26"/>
      <c r="BS65" s="26"/>
      <c r="BT65" s="26"/>
      <c r="BU65" s="26"/>
      <c r="BV65" s="26"/>
      <c r="BW65" s="26">
        <v>-1.82</v>
      </c>
      <c r="BX65" s="26">
        <v>-1.7021805189558759</v>
      </c>
      <c r="BY65" s="26"/>
      <c r="BZ65" s="26"/>
      <c r="CA65" s="26"/>
      <c r="CB65" s="26"/>
      <c r="CC65" s="26"/>
      <c r="CD65" s="26"/>
      <c r="CE65" s="26"/>
      <c r="CG65" s="24" t="s">
        <v>23</v>
      </c>
      <c r="CH65" s="25" t="s">
        <v>24</v>
      </c>
      <c r="CI65" s="26"/>
      <c r="CJ65" s="26"/>
      <c r="CK65" s="26"/>
      <c r="CL65" s="26"/>
      <c r="CM65" s="26"/>
      <c r="CN65" s="26">
        <v>-1.82</v>
      </c>
      <c r="CO65" s="26">
        <v>-1.6</v>
      </c>
      <c r="CP65" s="26">
        <v>-2.98</v>
      </c>
      <c r="CQ65" s="26">
        <v>-2.7198004349041502</v>
      </c>
      <c r="CR65" s="26">
        <v>-2.6171027581637372</v>
      </c>
      <c r="CS65" s="26">
        <v>-2.3123915522459964</v>
      </c>
      <c r="CT65" s="26">
        <v>-2.0689137786708875</v>
      </c>
      <c r="CU65" s="26">
        <v>-1.821788478872725</v>
      </c>
      <c r="CV65" s="26">
        <v>-1.598797812489525</v>
      </c>
      <c r="CX65" s="24" t="s">
        <v>23</v>
      </c>
      <c r="CY65" s="25" t="s">
        <v>24</v>
      </c>
      <c r="CZ65" s="26"/>
      <c r="DA65" s="26"/>
      <c r="DB65" s="26"/>
      <c r="DC65" s="26"/>
      <c r="DD65" s="26"/>
      <c r="DE65" s="26">
        <v>-1.82</v>
      </c>
      <c r="DF65" s="26">
        <v>-1.6</v>
      </c>
      <c r="DG65" s="26">
        <v>-2.98</v>
      </c>
      <c r="DH65" s="26"/>
      <c r="DI65" s="26"/>
      <c r="DJ65" s="26"/>
      <c r="DK65" s="26"/>
      <c r="DL65" s="26"/>
      <c r="DM65" s="26"/>
      <c r="DO65" s="24" t="s">
        <v>23</v>
      </c>
      <c r="DP65" s="25" t="s">
        <v>24</v>
      </c>
      <c r="DQ65" s="26"/>
      <c r="DR65" s="26"/>
      <c r="DS65" s="26"/>
      <c r="DT65" s="26"/>
      <c r="DU65" s="26"/>
      <c r="DV65" s="26">
        <v>-1.82</v>
      </c>
      <c r="DW65" s="26">
        <v>-1.6</v>
      </c>
      <c r="DX65" s="26">
        <v>-2.98</v>
      </c>
      <c r="DY65" s="26"/>
      <c r="DZ65" s="26"/>
      <c r="EA65" s="26"/>
      <c r="EB65" s="26"/>
      <c r="EC65" s="26"/>
      <c r="ED65" s="26"/>
      <c r="EF65" s="24" t="s">
        <v>23</v>
      </c>
      <c r="EG65" s="25" t="s">
        <v>24</v>
      </c>
      <c r="EH65" s="26"/>
      <c r="EI65" s="26"/>
      <c r="EJ65" s="26"/>
      <c r="EK65" s="26"/>
      <c r="EL65" s="26"/>
      <c r="EM65" s="26">
        <v>-1.82</v>
      </c>
      <c r="EN65" s="26">
        <v>-1.6</v>
      </c>
      <c r="EO65" s="26">
        <v>-2.98</v>
      </c>
      <c r="EP65" s="26"/>
      <c r="EQ65" s="26"/>
      <c r="ER65" s="26"/>
      <c r="ES65" s="26"/>
      <c r="ET65" s="26"/>
      <c r="EU65" s="26"/>
      <c r="FN65" s="24" t="s">
        <v>23</v>
      </c>
      <c r="FO65" s="25" t="s">
        <v>24</v>
      </c>
      <c r="FP65" s="26"/>
      <c r="FQ65" s="26"/>
      <c r="FR65" s="26"/>
      <c r="FS65" s="26"/>
      <c r="FT65" s="26"/>
      <c r="FU65" s="26">
        <v>-1.82</v>
      </c>
      <c r="FV65" s="26">
        <v>-1.6</v>
      </c>
      <c r="FW65" s="26">
        <v>-2.98</v>
      </c>
      <c r="FX65" s="26"/>
      <c r="FY65" s="26"/>
      <c r="FZ65" s="26"/>
      <c r="GA65" s="26"/>
      <c r="GB65" s="26"/>
      <c r="GC65" s="26"/>
      <c r="GE65" s="31" t="s">
        <v>18</v>
      </c>
      <c r="GF65" s="32" t="s">
        <v>5</v>
      </c>
      <c r="GG65" s="35">
        <v>15.028882703974961</v>
      </c>
      <c r="GH65" s="35">
        <v>7.9984112068935147</v>
      </c>
      <c r="GI65" s="35">
        <v>1.8618966611780914</v>
      </c>
      <c r="GJ65" s="35">
        <v>2.1197023297154649</v>
      </c>
      <c r="GK65" s="35">
        <v>-6.4114293992824658</v>
      </c>
      <c r="GL65" s="36">
        <v>-2.2671534109064817</v>
      </c>
      <c r="GM65" s="34">
        <v>8.0599774329451463</v>
      </c>
      <c r="GN65" s="36">
        <v>12.039978187779951</v>
      </c>
      <c r="GO65" s="36">
        <v>-6.6900018530347722</v>
      </c>
      <c r="GP65" s="36">
        <v>1.1211205350935671</v>
      </c>
      <c r="GQ65" s="36">
        <v>3.4599064512004958</v>
      </c>
      <c r="GR65" s="36">
        <v>3.618399116967737</v>
      </c>
      <c r="GS65" s="36">
        <v>3.8476649431621581</v>
      </c>
      <c r="GT65" s="36">
        <v>4.0710390683673694</v>
      </c>
      <c r="GV65" s="31" t="s">
        <v>18</v>
      </c>
      <c r="GW65" s="32" t="s">
        <v>5</v>
      </c>
      <c r="GX65" s="35">
        <v>15.028882703974961</v>
      </c>
      <c r="GY65" s="35">
        <v>7.9984112068935147</v>
      </c>
      <c r="GZ65" s="35">
        <v>1.8618966611780914</v>
      </c>
      <c r="HA65" s="35">
        <v>2.1197023297154649</v>
      </c>
      <c r="HB65" s="35">
        <v>-6.4114293992824658</v>
      </c>
      <c r="HC65" s="36">
        <v>-2.2671534109064817</v>
      </c>
      <c r="HD65" s="34">
        <v>8.0599774329451463</v>
      </c>
      <c r="HE65" s="36">
        <v>11.880008304558999</v>
      </c>
      <c r="HF65" s="36">
        <v>-7.6900104456332343</v>
      </c>
      <c r="HG65" s="36">
        <v>-0.1500050133384434</v>
      </c>
      <c r="HH65" s="36">
        <v>4.1500087556058105</v>
      </c>
      <c r="HI65" s="36">
        <v>4.4300121066352744</v>
      </c>
      <c r="HJ65" s="36">
        <v>4.5999302324206468</v>
      </c>
      <c r="HK65" s="36">
        <v>4.7700542943967577</v>
      </c>
      <c r="QF65" t="s">
        <v>97</v>
      </c>
      <c r="QG65" s="116">
        <v>7.9497893653617299E-2</v>
      </c>
      <c r="QH65" t="s">
        <v>99</v>
      </c>
      <c r="QI65" s="118">
        <v>-0.23689405987470669</v>
      </c>
      <c r="SO65" t="s">
        <v>108</v>
      </c>
      <c r="SX65" s="70">
        <v>4.5740318191252056</v>
      </c>
      <c r="SY65" s="70">
        <v>-2.9226700575080096</v>
      </c>
      <c r="SZ65" s="70">
        <v>3.9503338146578351</v>
      </c>
      <c r="TA65" s="70">
        <v>5.472713269027075</v>
      </c>
      <c r="TB65" s="70">
        <v>5.0917219123751334</v>
      </c>
      <c r="TC65" s="70">
        <v>5.1027252941119627</v>
      </c>
      <c r="TD65" s="70">
        <v>5.0794501112962402</v>
      </c>
      <c r="TG65" t="s">
        <v>108</v>
      </c>
      <c r="TP65" s="70">
        <v>4.5740318191252056</v>
      </c>
      <c r="TQ65" s="70">
        <v>-2.9226700575080096</v>
      </c>
      <c r="TR65" s="70">
        <v>3.9503338146578351</v>
      </c>
      <c r="TS65" s="70">
        <v>5.472713269027075</v>
      </c>
      <c r="TT65" s="70">
        <v>5.0917219123751334</v>
      </c>
      <c r="TU65" s="70">
        <v>5.1027252941119627</v>
      </c>
      <c r="TV65" s="70">
        <v>5.0794501112962402</v>
      </c>
      <c r="TY65" t="s">
        <v>108</v>
      </c>
      <c r="UH65" s="70">
        <v>4.5740318191252056</v>
      </c>
      <c r="UI65" s="70">
        <v>-2.9226700575080096</v>
      </c>
      <c r="UJ65" s="70">
        <v>3.9503338146578351</v>
      </c>
      <c r="UK65" s="70">
        <v>5.472713269027075</v>
      </c>
      <c r="UL65" s="70">
        <v>5.0917219123751334</v>
      </c>
      <c r="UM65" s="70">
        <v>5.1027252941119627</v>
      </c>
      <c r="UN65" s="70">
        <v>5.0794501112962402</v>
      </c>
      <c r="UR65" t="s">
        <v>108</v>
      </c>
      <c r="VA65" s="70">
        <v>4.5740318191252056</v>
      </c>
      <c r="VB65" s="70">
        <v>-2.9226700575080096</v>
      </c>
      <c r="VC65" s="70">
        <v>3.9503338146578351</v>
      </c>
      <c r="VD65" s="70">
        <v>5.472713269027075</v>
      </c>
      <c r="VE65" s="70">
        <v>5.0917219123751334</v>
      </c>
      <c r="VF65" s="70">
        <v>5.1027252941119627</v>
      </c>
      <c r="VG65" s="70">
        <v>5.0794501112962402</v>
      </c>
      <c r="VK65" t="s">
        <v>108</v>
      </c>
      <c r="VT65" s="70">
        <v>4.5740318191252056</v>
      </c>
      <c r="VU65" s="70">
        <v>-2.9226700575080096</v>
      </c>
      <c r="VV65" s="70">
        <v>3.9503338146578351</v>
      </c>
      <c r="VW65" s="70">
        <v>5.472713269027075</v>
      </c>
      <c r="VX65" s="70">
        <v>5.0917219123751334</v>
      </c>
      <c r="VY65" s="70">
        <v>5.1027252941119627</v>
      </c>
      <c r="VZ65" s="70">
        <v>5.0794501112962402</v>
      </c>
      <c r="WD65" t="s">
        <v>108</v>
      </c>
      <c r="WM65" s="70">
        <v>4.5740318191252056</v>
      </c>
      <c r="WN65" s="70">
        <v>-2.9226700575080096</v>
      </c>
      <c r="WO65" s="70">
        <v>3.9503338146578351</v>
      </c>
      <c r="WP65" s="70">
        <v>5.472713269027075</v>
      </c>
      <c r="WQ65" s="70">
        <v>5.0917219123751334</v>
      </c>
      <c r="WR65" s="70">
        <v>5.1027252941119627</v>
      </c>
      <c r="WS65" s="70">
        <v>5.0794501112962402</v>
      </c>
      <c r="XC65" t="s">
        <v>108</v>
      </c>
      <c r="XL65" s="70">
        <v>4.5740318191252056</v>
      </c>
      <c r="XM65" s="70">
        <v>-2.9226700575080096</v>
      </c>
      <c r="XN65" s="70">
        <v>3.9503338146578351</v>
      </c>
      <c r="XO65" s="70">
        <v>5.472713269027075</v>
      </c>
      <c r="XP65" s="70">
        <v>5.0917219123751334</v>
      </c>
      <c r="XQ65" s="70">
        <v>5.1027252941119627</v>
      </c>
      <c r="XR65" s="70">
        <v>5.0794501112962402</v>
      </c>
      <c r="XV65" t="s">
        <v>108</v>
      </c>
      <c r="YE65" s="70">
        <v>4.5740318191252056</v>
      </c>
      <c r="YF65" s="70">
        <v>-2.9226700575080096</v>
      </c>
      <c r="YG65" s="70">
        <v>3.9503338146578351</v>
      </c>
      <c r="YH65" s="70">
        <v>5.472713269027075</v>
      </c>
      <c r="YI65" s="70">
        <v>5.0917219123751334</v>
      </c>
      <c r="YJ65" s="70">
        <v>5.1027252941119627</v>
      </c>
      <c r="YK65" s="70">
        <v>5.0794501112962402</v>
      </c>
      <c r="YO65" t="s">
        <v>108</v>
      </c>
      <c r="YX65" s="70">
        <v>4.5740318191252056</v>
      </c>
      <c r="YY65" s="70">
        <v>-2.9226700575080096</v>
      </c>
      <c r="YZ65" s="70">
        <v>3.9503338146578351</v>
      </c>
      <c r="ZA65" s="70">
        <v>5.472713269027075</v>
      </c>
      <c r="ZB65" s="70">
        <v>5.0917219123751334</v>
      </c>
      <c r="ZC65" s="70">
        <v>5.1027252941119627</v>
      </c>
      <c r="ZD65" s="70">
        <v>5.0794501112962402</v>
      </c>
      <c r="ZL65" t="s">
        <v>108</v>
      </c>
      <c r="ZU65" s="70">
        <v>4.5740318191252056</v>
      </c>
      <c r="ZV65" s="70">
        <v>-2.9226700575080096</v>
      </c>
      <c r="ZW65" s="70">
        <v>3.9503338146578351</v>
      </c>
      <c r="ZX65" s="70">
        <v>5.472713269027075</v>
      </c>
      <c r="ZY65" s="70">
        <v>5.0917219123751334</v>
      </c>
      <c r="ZZ65" s="70">
        <v>5.1027252941119627</v>
      </c>
      <c r="AAA65" s="70">
        <v>5.0794501112962402</v>
      </c>
      <c r="AAK65" t="s">
        <v>108</v>
      </c>
      <c r="AAT65" s="70">
        <v>4.5740318191252056</v>
      </c>
      <c r="AAU65" s="70">
        <v>-2.9226700575080096</v>
      </c>
      <c r="AAV65" s="70">
        <v>3.9503338146578351</v>
      </c>
      <c r="AAW65" s="70">
        <v>5.472713269027075</v>
      </c>
      <c r="AAX65" s="70">
        <v>5.0917219123751334</v>
      </c>
      <c r="AAY65" s="70">
        <v>5.1027252941119627</v>
      </c>
      <c r="AAZ65" s="70">
        <v>5.0794501112962402</v>
      </c>
      <c r="ABO65" t="s">
        <v>108</v>
      </c>
      <c r="ABX65" s="70">
        <v>4.5740318191252056</v>
      </c>
      <c r="ABY65" s="70">
        <v>-2.9226700575080096</v>
      </c>
      <c r="ABZ65" s="70">
        <v>3.9503338146578351</v>
      </c>
      <c r="ACA65" s="70">
        <v>5.472713269027075</v>
      </c>
      <c r="ACB65" s="70">
        <v>5.0917219123751334</v>
      </c>
      <c r="ACC65" s="70">
        <v>5.1027252941119627</v>
      </c>
      <c r="ACD65" s="70">
        <v>5.0794501112962402</v>
      </c>
      <c r="ACH65" t="s">
        <v>108</v>
      </c>
      <c r="ACQ65" s="70">
        <v>4.5740318191252056</v>
      </c>
      <c r="ACR65" s="70">
        <v>-2.9226700575080096</v>
      </c>
      <c r="ACS65" s="70">
        <v>3.9503338146578351</v>
      </c>
      <c r="ACT65" s="70">
        <v>5.472713269027075</v>
      </c>
      <c r="ACU65" s="70">
        <v>5.0917219123751334</v>
      </c>
      <c r="ACV65" s="70">
        <v>5.1027252941119627</v>
      </c>
      <c r="ACW65" s="70">
        <v>5.0794501112962402</v>
      </c>
    </row>
    <row r="66" spans="17:778" ht="15" thickBot="1" x14ac:dyDescent="0.35">
      <c r="Q66" s="31" t="s">
        <v>77</v>
      </c>
      <c r="R66" s="32" t="s">
        <v>24</v>
      </c>
      <c r="S66" s="29">
        <v>7.2255217849877829</v>
      </c>
      <c r="T66" s="29">
        <v>8.1077040033984034</v>
      </c>
      <c r="U66" s="29">
        <v>7.6337854354920509</v>
      </c>
      <c r="V66" s="29">
        <v>-2.4150471936708819</v>
      </c>
      <c r="W66" s="29">
        <v>3.1810906197748214</v>
      </c>
      <c r="X66" s="34">
        <v>55.462961333543369</v>
      </c>
      <c r="Y66" s="96">
        <v>0.14906582262422793</v>
      </c>
      <c r="Z66" s="96">
        <v>0.15346276796787234</v>
      </c>
      <c r="AA66" s="96">
        <v>0.15535101947976812</v>
      </c>
      <c r="AB66" s="96">
        <v>0.15581262902559262</v>
      </c>
      <c r="AC66" s="96">
        <v>0.15869114367017836</v>
      </c>
      <c r="AD66" s="96">
        <v>0.16300376084365198</v>
      </c>
      <c r="AE66" s="96">
        <v>0.16999847752652389</v>
      </c>
      <c r="AF66" s="96">
        <v>0.17727081027690683</v>
      </c>
      <c r="AY66" s="24" t="s">
        <v>39</v>
      </c>
      <c r="AZ66" s="25" t="s">
        <v>38</v>
      </c>
      <c r="BA66" s="26"/>
      <c r="BB66" s="26"/>
      <c r="BC66" s="26"/>
      <c r="BD66" s="26"/>
      <c r="BE66" s="26"/>
      <c r="BF66" s="26"/>
      <c r="BG66" s="68">
        <v>3540</v>
      </c>
      <c r="BH66" s="68">
        <v>3684.5646786844495</v>
      </c>
      <c r="BI66" s="68">
        <v>3841.6616870301277</v>
      </c>
      <c r="BJ66" s="68">
        <v>4005.83380668058</v>
      </c>
      <c r="BK66" s="68">
        <v>4187.825949610251</v>
      </c>
      <c r="BL66" s="68">
        <v>4385.6232112358457</v>
      </c>
      <c r="BM66" s="68">
        <v>4601.9695593830547</v>
      </c>
      <c r="BN66" s="68">
        <v>4832.2051512732269</v>
      </c>
      <c r="BP66" s="24" t="s">
        <v>21</v>
      </c>
      <c r="BQ66" s="25" t="s">
        <v>22</v>
      </c>
      <c r="BR66" s="26">
        <v>-32.13993</v>
      </c>
      <c r="BS66" s="26">
        <v>-33.097650000000002</v>
      </c>
      <c r="BT66" s="26">
        <v>-34.942680000000003</v>
      </c>
      <c r="BU66" s="26">
        <v>-34.467769999999994</v>
      </c>
      <c r="BV66" s="26">
        <v>-30.875309999999967</v>
      </c>
      <c r="BW66" s="26">
        <v>13305.25</v>
      </c>
      <c r="BX66" s="68">
        <v>13380</v>
      </c>
      <c r="BY66" s="68">
        <v>14246</v>
      </c>
      <c r="BZ66" s="68">
        <v>14170</v>
      </c>
      <c r="CA66" s="68">
        <v>13960</v>
      </c>
      <c r="CB66" s="68">
        <v>13950.07</v>
      </c>
      <c r="CC66" s="68">
        <v>13940.14</v>
      </c>
      <c r="CD66" s="68">
        <v>13930.21</v>
      </c>
      <c r="CE66" s="68">
        <v>13920.28</v>
      </c>
      <c r="CG66" s="24" t="s">
        <v>21</v>
      </c>
      <c r="CH66" s="25" t="s">
        <v>22</v>
      </c>
      <c r="CI66" s="26">
        <v>-32.13993</v>
      </c>
      <c r="CJ66" s="26">
        <v>-33.097650000000002</v>
      </c>
      <c r="CK66" s="26">
        <v>-34.942680000000003</v>
      </c>
      <c r="CL66" s="26">
        <v>-34.467769999999994</v>
      </c>
      <c r="CM66" s="26">
        <v>-30.875309999999967</v>
      </c>
      <c r="CN66" s="26">
        <v>13305.25</v>
      </c>
      <c r="CO66" s="68">
        <v>13380</v>
      </c>
      <c r="CP66" s="68">
        <v>14246</v>
      </c>
      <c r="CQ66" s="68">
        <v>14170</v>
      </c>
      <c r="CR66" s="68">
        <v>13900</v>
      </c>
      <c r="CS66" s="68">
        <v>13890.07</v>
      </c>
      <c r="CT66" s="68">
        <v>13880.14</v>
      </c>
      <c r="CU66" s="68">
        <v>13870.21</v>
      </c>
      <c r="CV66" s="68">
        <v>13860.28</v>
      </c>
      <c r="CX66" s="24" t="s">
        <v>21</v>
      </c>
      <c r="CY66" s="25" t="s">
        <v>22</v>
      </c>
      <c r="CZ66" s="26">
        <v>-32.13993</v>
      </c>
      <c r="DA66" s="26">
        <v>-33.097650000000002</v>
      </c>
      <c r="DB66" s="26">
        <v>-34.942680000000003</v>
      </c>
      <c r="DC66" s="26">
        <v>-34.467769999999994</v>
      </c>
      <c r="DD66" s="26">
        <v>-30.875309999999967</v>
      </c>
      <c r="DE66" s="26">
        <v>13305.25</v>
      </c>
      <c r="DF66" s="68">
        <v>13380</v>
      </c>
      <c r="DG66" s="68">
        <v>14246</v>
      </c>
      <c r="DH66" s="68"/>
      <c r="DI66" s="68"/>
      <c r="DJ66" s="68"/>
      <c r="DK66" s="68"/>
      <c r="DL66" s="68"/>
      <c r="DM66" s="68"/>
      <c r="DO66" s="24" t="s">
        <v>21</v>
      </c>
      <c r="DP66" s="25" t="s">
        <v>22</v>
      </c>
      <c r="DQ66" s="26">
        <v>-32.13993</v>
      </c>
      <c r="DR66" s="26">
        <v>-33.097650000000002</v>
      </c>
      <c r="DS66" s="26">
        <v>-34.942680000000003</v>
      </c>
      <c r="DT66" s="26">
        <v>-34.467769999999994</v>
      </c>
      <c r="DU66" s="26">
        <v>-30.875309999999967</v>
      </c>
      <c r="DV66" s="26">
        <v>13305.25</v>
      </c>
      <c r="DW66" s="68">
        <v>13380</v>
      </c>
      <c r="DX66" s="68">
        <v>14246</v>
      </c>
      <c r="DY66" s="68">
        <v>14190</v>
      </c>
      <c r="DZ66" s="68">
        <v>13960</v>
      </c>
      <c r="EA66" s="68">
        <v>13940.07</v>
      </c>
      <c r="EB66" s="68">
        <v>13920.14</v>
      </c>
      <c r="EC66" s="68">
        <v>13900.21</v>
      </c>
      <c r="ED66" s="68">
        <v>13880.28</v>
      </c>
      <c r="EF66" s="24" t="s">
        <v>21</v>
      </c>
      <c r="EG66" s="25" t="s">
        <v>22</v>
      </c>
      <c r="EH66" s="26">
        <v>-32.13993</v>
      </c>
      <c r="EI66" s="26">
        <v>-33.097650000000002</v>
      </c>
      <c r="EJ66" s="26">
        <v>-34.942680000000003</v>
      </c>
      <c r="EK66" s="26">
        <v>-34.467769999999994</v>
      </c>
      <c r="EL66" s="26">
        <v>-30.875309999999967</v>
      </c>
      <c r="EM66" s="26">
        <v>13305.25</v>
      </c>
      <c r="EN66" s="68">
        <v>13380</v>
      </c>
      <c r="EO66" s="68">
        <v>14246</v>
      </c>
      <c r="EP66" s="68">
        <f>EP20+(DY66-DY20)</f>
        <v>14190</v>
      </c>
      <c r="EQ66" s="68">
        <f t="shared" ref="EQ66:EU66" si="364">EQ20+(DZ66-DZ20)</f>
        <v>13980</v>
      </c>
      <c r="ER66" s="68">
        <f t="shared" si="364"/>
        <v>13960.07</v>
      </c>
      <c r="ES66" s="68">
        <f t="shared" si="364"/>
        <v>13940.14</v>
      </c>
      <c r="ET66" s="68">
        <f t="shared" si="364"/>
        <v>13920.21</v>
      </c>
      <c r="EU66" s="68">
        <f t="shared" si="364"/>
        <v>13900.28</v>
      </c>
      <c r="FN66" s="24" t="s">
        <v>21</v>
      </c>
      <c r="FO66" s="25" t="s">
        <v>22</v>
      </c>
      <c r="FP66" s="26">
        <v>-32.13993</v>
      </c>
      <c r="FQ66" s="26">
        <v>-33.097650000000002</v>
      </c>
      <c r="FR66" s="26">
        <v>-34.942680000000003</v>
      </c>
      <c r="FS66" s="26">
        <v>-34.467769999999994</v>
      </c>
      <c r="FT66" s="26">
        <v>-30.875309999999967</v>
      </c>
      <c r="FU66" s="26">
        <v>13305.25</v>
      </c>
      <c r="FV66" s="68">
        <v>13380</v>
      </c>
      <c r="FW66" s="68">
        <v>14246</v>
      </c>
      <c r="FX66" s="68">
        <v>14200</v>
      </c>
      <c r="FY66" s="68">
        <v>14270</v>
      </c>
      <c r="FZ66" s="68">
        <v>14250</v>
      </c>
      <c r="GA66" s="68">
        <v>14240</v>
      </c>
      <c r="GB66" s="68">
        <v>14220</v>
      </c>
      <c r="GC66" s="68">
        <v>14200</v>
      </c>
      <c r="GE66" s="24" t="s">
        <v>19</v>
      </c>
      <c r="GF66" s="25" t="s">
        <v>5</v>
      </c>
      <c r="GG66" s="26">
        <v>3.7793999999999954</v>
      </c>
      <c r="GH66" s="26">
        <v>3.6518808164240717</v>
      </c>
      <c r="GI66" s="26">
        <v>8.0800005205946377</v>
      </c>
      <c r="GJ66" s="26">
        <v>8.3591301976846797</v>
      </c>
      <c r="GK66" s="26">
        <v>3.3529409999999946</v>
      </c>
      <c r="GL66" s="26">
        <v>3.019960360785773</v>
      </c>
      <c r="GM66" s="26">
        <v>3.61</v>
      </c>
      <c r="GN66" s="26">
        <v>3.13</v>
      </c>
      <c r="GO66" s="26">
        <v>3.1399559723639414</v>
      </c>
      <c r="GP66" s="26">
        <v>3.2499925148476878</v>
      </c>
      <c r="GQ66" s="26">
        <v>3.1899978205228705</v>
      </c>
      <c r="GR66" s="26">
        <v>3.1199692319749128</v>
      </c>
      <c r="GS66" s="26">
        <v>3.0501103074987803</v>
      </c>
      <c r="GT66" s="26">
        <v>2.9999037116794631</v>
      </c>
      <c r="GV66" s="24" t="s">
        <v>19</v>
      </c>
      <c r="GW66" s="25" t="s">
        <v>5</v>
      </c>
      <c r="GX66" s="26">
        <v>3.7793999999999954</v>
      </c>
      <c r="GY66" s="26">
        <v>3.6518808164240717</v>
      </c>
      <c r="GZ66" s="26">
        <v>8.0800005205946377</v>
      </c>
      <c r="HA66" s="26">
        <v>8.3591301976846797</v>
      </c>
      <c r="HB66" s="26">
        <v>3.3529409999999946</v>
      </c>
      <c r="HC66" s="26">
        <v>3.019960360785773</v>
      </c>
      <c r="HD66" s="26">
        <v>3.6099504385691339</v>
      </c>
      <c r="HE66" s="26">
        <v>3.1300344083554386</v>
      </c>
      <c r="HF66" s="26">
        <v>2.72</v>
      </c>
      <c r="HG66" s="26">
        <v>3.0999729287651263</v>
      </c>
      <c r="HH66" s="26">
        <v>3.0900205293913054</v>
      </c>
      <c r="HI66" s="26">
        <v>3.0399919408433478</v>
      </c>
      <c r="HJ66" s="26">
        <v>2.9901330163672153</v>
      </c>
      <c r="HK66" s="26">
        <v>2.9599264205478981</v>
      </c>
      <c r="QF66" t="s">
        <v>101</v>
      </c>
      <c r="QG66" s="170">
        <v>0.17633939345544647</v>
      </c>
      <c r="SO66" t="s">
        <v>109</v>
      </c>
      <c r="SX66" s="70">
        <v>1.2402189074840684</v>
      </c>
      <c r="SY66" s="70">
        <v>0.8643493302852856</v>
      </c>
      <c r="SZ66" s="70">
        <v>0.18084866586434067</v>
      </c>
      <c r="TA66" s="70">
        <v>0.26729223291037596</v>
      </c>
      <c r="TB66" s="70">
        <v>0.21274595010164754</v>
      </c>
      <c r="TC66" s="70">
        <v>0.24301319207084238</v>
      </c>
      <c r="TD66" s="70">
        <v>0.27624507340106963</v>
      </c>
      <c r="TG66" t="s">
        <v>109</v>
      </c>
      <c r="TP66" s="70">
        <v>1.2402189074840684</v>
      </c>
      <c r="TQ66" s="70">
        <v>0.8643493302852856</v>
      </c>
      <c r="TR66" s="70">
        <v>0.18084866586434067</v>
      </c>
      <c r="TS66" s="70">
        <v>0.26729223291037596</v>
      </c>
      <c r="TT66" s="70">
        <v>0.21274595010164754</v>
      </c>
      <c r="TU66" s="70">
        <v>0.24301319207084238</v>
      </c>
      <c r="TV66" s="70">
        <v>0.27624507340106963</v>
      </c>
      <c r="TY66" t="s">
        <v>109</v>
      </c>
      <c r="UH66" s="70">
        <v>1.2402189074840684</v>
      </c>
      <c r="UI66" s="70">
        <v>0.8643493302852856</v>
      </c>
      <c r="UJ66" s="70">
        <v>0.18084866586434067</v>
      </c>
      <c r="UK66" s="70">
        <v>0.26729223291037596</v>
      </c>
      <c r="UL66" s="70">
        <v>0.21274595010164754</v>
      </c>
      <c r="UM66" s="70">
        <v>0.24301319207084238</v>
      </c>
      <c r="UN66" s="70">
        <v>0.27624507340106963</v>
      </c>
      <c r="UR66" t="s">
        <v>109</v>
      </c>
      <c r="VA66" s="70">
        <v>1.2402189074840684</v>
      </c>
      <c r="VB66" s="70">
        <v>0.8643493302852856</v>
      </c>
      <c r="VC66" s="70">
        <v>0.18084866586434067</v>
      </c>
      <c r="VD66" s="70">
        <v>0.26729223291037596</v>
      </c>
      <c r="VE66" s="70">
        <v>0.21274595010164754</v>
      </c>
      <c r="VF66" s="70">
        <v>0.24301319207084238</v>
      </c>
      <c r="VG66" s="70">
        <v>0.27624507340106963</v>
      </c>
      <c r="VK66" t="s">
        <v>109</v>
      </c>
      <c r="VT66" s="70">
        <v>1.2402189074840684</v>
      </c>
      <c r="VU66" s="70">
        <v>0.8643493302852856</v>
      </c>
      <c r="VV66" s="70">
        <v>0.18084866586434067</v>
      </c>
      <c r="VW66" s="70">
        <v>0.26729223291037596</v>
      </c>
      <c r="VX66" s="70">
        <v>0.21274595010164754</v>
      </c>
      <c r="VY66" s="70">
        <v>0.24301319207084238</v>
      </c>
      <c r="VZ66" s="70">
        <v>0.27624507340106963</v>
      </c>
      <c r="WD66" t="s">
        <v>109</v>
      </c>
      <c r="WM66" s="70">
        <v>1.2402189074840684</v>
      </c>
      <c r="WN66" s="70">
        <v>0.8643493302852856</v>
      </c>
      <c r="WO66" s="70">
        <v>0.18084866586434067</v>
      </c>
      <c r="WP66" s="70">
        <v>0.26729223291037596</v>
      </c>
      <c r="WQ66" s="70">
        <v>0.21274595010164754</v>
      </c>
      <c r="WR66" s="70">
        <v>0.24301319207084238</v>
      </c>
      <c r="WS66" s="70">
        <v>0.27624507340106963</v>
      </c>
      <c r="XC66" t="s">
        <v>109</v>
      </c>
      <c r="XL66" s="70">
        <v>1.2402189074840684</v>
      </c>
      <c r="XM66" s="70">
        <v>0.8643493302852856</v>
      </c>
      <c r="XN66" s="70">
        <v>0.18084866586434067</v>
      </c>
      <c r="XO66" s="70">
        <v>0.26729223291037596</v>
      </c>
      <c r="XP66" s="70">
        <v>0.21274595010164754</v>
      </c>
      <c r="XQ66" s="70">
        <v>0.24301319207084238</v>
      </c>
      <c r="XR66" s="70">
        <v>0.27624507340106963</v>
      </c>
      <c r="XV66" t="s">
        <v>109</v>
      </c>
      <c r="YE66" s="70">
        <v>1.2402189074840684</v>
      </c>
      <c r="YF66" s="70">
        <v>0.8643493302852856</v>
      </c>
      <c r="YG66" s="70">
        <v>0.18084866586434067</v>
      </c>
      <c r="YH66" s="70">
        <v>0.26729223291037596</v>
      </c>
      <c r="YI66" s="70">
        <v>0.21274595010164754</v>
      </c>
      <c r="YJ66" s="70">
        <v>0.24301319207084238</v>
      </c>
      <c r="YK66" s="70">
        <v>0.27624507340106963</v>
      </c>
      <c r="YO66" t="s">
        <v>109</v>
      </c>
      <c r="YX66" s="70">
        <v>1.2402189074840684</v>
      </c>
      <c r="YY66" s="70">
        <v>0.8643493302852856</v>
      </c>
      <c r="YZ66" s="70">
        <v>0.18084866586434067</v>
      </c>
      <c r="ZA66" s="70">
        <v>0.26729223291037596</v>
      </c>
      <c r="ZB66" s="70">
        <v>0.21274595010164754</v>
      </c>
      <c r="ZC66" s="70">
        <v>0.24301319207084238</v>
      </c>
      <c r="ZD66" s="70">
        <v>0.27624507340106963</v>
      </c>
      <c r="ZL66" t="s">
        <v>109</v>
      </c>
      <c r="ZU66" s="70">
        <v>1.2402189074840684</v>
      </c>
      <c r="ZV66" s="70">
        <v>0.8643493302852856</v>
      </c>
      <c r="ZW66" s="70">
        <v>0.18084866586434067</v>
      </c>
      <c r="ZX66" s="70">
        <v>0.26729223291037596</v>
      </c>
      <c r="ZY66" s="70">
        <v>0.21274595010164754</v>
      </c>
      <c r="ZZ66" s="70">
        <v>0.24301319207084238</v>
      </c>
      <c r="AAA66" s="70">
        <v>0.27624507340106963</v>
      </c>
      <c r="AAK66" t="s">
        <v>109</v>
      </c>
      <c r="AAT66" s="70">
        <v>1.2402189074840684</v>
      </c>
      <c r="AAU66" s="70">
        <v>0.8643493302852856</v>
      </c>
      <c r="AAV66" s="70">
        <v>0.18084866586434067</v>
      </c>
      <c r="AAW66" s="70">
        <v>0.26729223291037596</v>
      </c>
      <c r="AAX66" s="70">
        <v>0.21274595010164754</v>
      </c>
      <c r="AAY66" s="70">
        <v>0.24301319207084238</v>
      </c>
      <c r="AAZ66" s="70">
        <v>0.27624507340106963</v>
      </c>
      <c r="ABO66" t="s">
        <v>109</v>
      </c>
      <c r="ABX66" s="70">
        <v>1.2402189074840684</v>
      </c>
      <c r="ABY66" s="70">
        <v>0.8643493302852856</v>
      </c>
      <c r="ABZ66" s="70">
        <v>0.18084866586434067</v>
      </c>
      <c r="ACA66" s="70">
        <v>0.26729223291037596</v>
      </c>
      <c r="ACB66" s="70">
        <v>0.21274595010164754</v>
      </c>
      <c r="ACC66" s="70">
        <v>0.24301319207084238</v>
      </c>
      <c r="ACD66" s="70">
        <v>0.27624507340106963</v>
      </c>
      <c r="ACH66" t="s">
        <v>109</v>
      </c>
      <c r="ACQ66" s="70">
        <v>1.2402189074840684</v>
      </c>
      <c r="ACR66" s="70">
        <v>0.8643493302852856</v>
      </c>
      <c r="ACS66" s="70">
        <v>0.18084866586434067</v>
      </c>
      <c r="ACT66" s="70">
        <v>0.26729223291037596</v>
      </c>
      <c r="ACU66" s="70">
        <v>0.21274595010164754</v>
      </c>
      <c r="ACV66" s="70">
        <v>0.24301319207084238</v>
      </c>
      <c r="ACW66" s="70">
        <v>0.27624507340106963</v>
      </c>
    </row>
    <row r="67" spans="17:778" x14ac:dyDescent="0.3">
      <c r="Q67" s="27" t="s">
        <v>78</v>
      </c>
      <c r="R67" s="32" t="s">
        <v>5</v>
      </c>
      <c r="S67" s="29"/>
      <c r="T67" s="29"/>
      <c r="U67" s="29"/>
      <c r="V67" s="29"/>
      <c r="W67" s="29"/>
      <c r="X67" s="30">
        <v>8.2083717709487747</v>
      </c>
      <c r="Y67" s="97">
        <v>0.16520000000000001</v>
      </c>
      <c r="Z67" s="97">
        <v>7.081633367481259E-2</v>
      </c>
      <c r="AA67" s="97">
        <v>7.3508526908310001E-2</v>
      </c>
      <c r="AB67" s="97">
        <v>0.11275919126904869</v>
      </c>
      <c r="AC67" s="97">
        <v>0.11365451421134289</v>
      </c>
      <c r="AD67" s="97">
        <v>0.12504827381034853</v>
      </c>
      <c r="AE67" s="97">
        <v>0.14413183568039925</v>
      </c>
      <c r="AF67" s="97">
        <v>0.14535201612977441</v>
      </c>
      <c r="AY67" s="237" t="s">
        <v>40</v>
      </c>
      <c r="AZ67" s="237"/>
      <c r="BA67" s="237"/>
      <c r="BB67" s="237"/>
      <c r="BC67" s="237"/>
      <c r="BD67" s="237"/>
      <c r="BE67" s="237"/>
      <c r="BF67" s="237"/>
      <c r="BG67" s="237"/>
      <c r="BH67" s="237"/>
      <c r="BI67" s="237"/>
      <c r="BJ67" s="237"/>
      <c r="BK67" s="237"/>
      <c r="BL67" s="237"/>
      <c r="BM67" s="237"/>
      <c r="BN67" s="237"/>
      <c r="BP67" s="24" t="s">
        <v>37</v>
      </c>
      <c r="BQ67" s="25" t="s">
        <v>29</v>
      </c>
      <c r="BR67" s="26"/>
      <c r="BS67" s="26"/>
      <c r="BT67" s="26"/>
      <c r="BU67" s="26"/>
      <c r="BV67" s="26"/>
      <c r="BW67" s="26"/>
      <c r="BX67" s="26">
        <v>8.2362407628168359</v>
      </c>
      <c r="BY67" s="26"/>
      <c r="BZ67" s="26"/>
      <c r="CA67" s="26"/>
      <c r="CB67" s="26"/>
      <c r="CC67" s="26"/>
      <c r="CD67" s="26"/>
      <c r="CE67" s="26"/>
      <c r="CG67" s="24" t="s">
        <v>37</v>
      </c>
      <c r="CH67" s="25" t="s">
        <v>29</v>
      </c>
      <c r="CI67" s="26"/>
      <c r="CJ67" s="26"/>
      <c r="CK67" s="26"/>
      <c r="CL67" s="26"/>
      <c r="CM67" s="26"/>
      <c r="CN67" s="26"/>
      <c r="CO67" s="26">
        <v>8.2362407628168359</v>
      </c>
      <c r="CP67" s="26">
        <v>11.75</v>
      </c>
      <c r="CQ67" s="26">
        <v>11.813206514548476</v>
      </c>
      <c r="CR67" s="26">
        <v>12.477695495710634</v>
      </c>
      <c r="CS67" s="26">
        <v>13.690945535771649</v>
      </c>
      <c r="CT67" s="26">
        <v>14.543886712242298</v>
      </c>
      <c r="CU67" s="26">
        <v>15.749769065183381</v>
      </c>
      <c r="CV67" s="26">
        <v>16.102710241653984</v>
      </c>
      <c r="CX67" s="24" t="s">
        <v>37</v>
      </c>
      <c r="CY67" s="25" t="s">
        <v>29</v>
      </c>
      <c r="CZ67" s="26"/>
      <c r="DA67" s="26"/>
      <c r="DB67" s="26"/>
      <c r="DC67" s="26"/>
      <c r="DD67" s="26"/>
      <c r="DE67" s="26"/>
      <c r="DF67" s="26">
        <v>8.2362407628168359</v>
      </c>
      <c r="DG67" s="26">
        <v>11.75</v>
      </c>
      <c r="DH67" s="26">
        <v>11.770822592954156</v>
      </c>
      <c r="DI67" s="26">
        <v>12.372156969131956</v>
      </c>
      <c r="DJ67" s="26">
        <v>13.563849890187255</v>
      </c>
      <c r="DK67" s="26">
        <v>14.408500411122519</v>
      </c>
      <c r="DL67" s="26">
        <v>15.503242455684571</v>
      </c>
      <c r="DM67" s="26">
        <v>15.817746770486599</v>
      </c>
      <c r="DO67" s="24" t="s">
        <v>37</v>
      </c>
      <c r="DP67" s="25" t="s">
        <v>29</v>
      </c>
      <c r="DQ67" s="26"/>
      <c r="DR67" s="26"/>
      <c r="DS67" s="26"/>
      <c r="DT67" s="26"/>
      <c r="DU67" s="26"/>
      <c r="DV67" s="26"/>
      <c r="DW67" s="26">
        <v>8.2362407628168359</v>
      </c>
      <c r="DX67" s="26">
        <v>11.75</v>
      </c>
      <c r="DY67" s="26">
        <v>11.671342982027351</v>
      </c>
      <c r="DZ67" s="26">
        <v>12.475311206073028</v>
      </c>
      <c r="EA67" s="26">
        <v>13.625931994764963</v>
      </c>
      <c r="EB67" s="26">
        <v>14.449461406529588</v>
      </c>
      <c r="EC67" s="26">
        <v>15.625931994764899</v>
      </c>
      <c r="ED67" s="26">
        <v>16.037696700647547</v>
      </c>
      <c r="EF67" s="24" t="s">
        <v>37</v>
      </c>
      <c r="EG67" s="25" t="s">
        <v>29</v>
      </c>
      <c r="EH67" s="26"/>
      <c r="EI67" s="26"/>
      <c r="EJ67" s="26"/>
      <c r="EK67" s="26"/>
      <c r="EL67" s="26"/>
      <c r="EM67" s="26"/>
      <c r="EN67" s="26">
        <v>8.2362407628168359</v>
      </c>
      <c r="EO67" s="26">
        <v>11.75</v>
      </c>
      <c r="EP67" s="26">
        <v>11.671342982027351</v>
      </c>
      <c r="EQ67" s="26">
        <v>12.214104242995802</v>
      </c>
      <c r="ER67" s="26">
        <v>13.39087569717514</v>
      </c>
      <c r="ES67" s="26">
        <v>14.214037192932166</v>
      </c>
      <c r="ET67" s="26">
        <v>15.508355216590248</v>
      </c>
      <c r="EU67" s="26">
        <v>15.919916366012487</v>
      </c>
      <c r="FN67" s="24" t="s">
        <v>37</v>
      </c>
      <c r="FO67" s="25" t="s">
        <v>29</v>
      </c>
      <c r="FP67" s="26"/>
      <c r="FQ67" s="26"/>
      <c r="FR67" s="26"/>
      <c r="FS67" s="26"/>
      <c r="FT67" s="26"/>
      <c r="FU67" s="26"/>
      <c r="FV67" s="26">
        <v>8.2362407628168359</v>
      </c>
      <c r="FW67" s="26">
        <v>11.75</v>
      </c>
      <c r="FX67" s="26">
        <v>9.31</v>
      </c>
      <c r="FY67" s="26">
        <v>9.6150803912123024</v>
      </c>
      <c r="FZ67" s="26">
        <v>9.8654090263461196</v>
      </c>
      <c r="GA67" s="26">
        <v>10.359802501577505</v>
      </c>
      <c r="GB67" s="26">
        <v>10.830692523917774</v>
      </c>
      <c r="GC67" s="26">
        <v>11.098702721194261</v>
      </c>
      <c r="GE67" s="24" t="s">
        <v>23</v>
      </c>
      <c r="GF67" s="25" t="s">
        <v>24</v>
      </c>
      <c r="GG67" s="26"/>
      <c r="GH67" s="26"/>
      <c r="GI67" s="26"/>
      <c r="GJ67" s="26"/>
      <c r="GK67" s="26"/>
      <c r="GL67" s="26">
        <v>-1.82</v>
      </c>
      <c r="GM67" s="26">
        <v>-1.6</v>
      </c>
      <c r="GN67" s="26">
        <v>-2.98</v>
      </c>
      <c r="GO67" s="26">
        <v>-2.7274615766744024</v>
      </c>
      <c r="GP67" s="26">
        <v>-2.4040098454021774</v>
      </c>
      <c r="GQ67" s="26">
        <v>-2.3236270548096698</v>
      </c>
      <c r="GR67" s="26">
        <v>-2.145547238059939</v>
      </c>
      <c r="GS67" s="26">
        <v>-1.9236004202436419</v>
      </c>
      <c r="GT67" s="26">
        <v>-1.758830246382763</v>
      </c>
      <c r="GV67" s="24" t="s">
        <v>23</v>
      </c>
      <c r="GW67" s="25" t="s">
        <v>24</v>
      </c>
      <c r="GX67" s="26"/>
      <c r="GY67" s="26"/>
      <c r="GZ67" s="26"/>
      <c r="HA67" s="26"/>
      <c r="HB67" s="26"/>
      <c r="HC67" s="26">
        <v>-1.82</v>
      </c>
      <c r="HD67" s="26">
        <v>-1.6035917904530494</v>
      </c>
      <c r="HE67" s="26">
        <v>-2.94</v>
      </c>
      <c r="HF67" s="26">
        <v>-2.7156173510626704</v>
      </c>
      <c r="HG67" s="26">
        <v>-2.3545516942752034</v>
      </c>
      <c r="HH67" s="26">
        <v>-2.2694147606085515</v>
      </c>
      <c r="HI67" s="26">
        <v>-2.1403207536384925</v>
      </c>
      <c r="HJ67" s="26">
        <v>-1.917328211819636</v>
      </c>
      <c r="HK67" s="26">
        <v>-1.7412331978137776</v>
      </c>
      <c r="QD67" s="70">
        <v>2.72</v>
      </c>
      <c r="QE67" s="70">
        <v>1.63</v>
      </c>
      <c r="QF67" s="70">
        <v>2.75</v>
      </c>
      <c r="QG67" s="70">
        <v>3.0091626413021433</v>
      </c>
      <c r="QH67" s="70">
        <v>2.8838472959899604</v>
      </c>
      <c r="QI67" s="70">
        <v>2.8967969903216098</v>
      </c>
      <c r="QJ67" s="70">
        <v>2.925559669676435</v>
      </c>
      <c r="SO67" t="s">
        <v>96</v>
      </c>
      <c r="SZ67" s="70">
        <v>4.8141543730193348</v>
      </c>
      <c r="TA67" s="70">
        <v>5.169181378703442</v>
      </c>
      <c r="TG67" t="s">
        <v>96</v>
      </c>
      <c r="TR67" s="70">
        <v>4.8141543730193348</v>
      </c>
      <c r="TS67" s="70">
        <v>5.169181378703442</v>
      </c>
      <c r="TY67" t="s">
        <v>96</v>
      </c>
      <c r="UJ67" s="70">
        <v>4.8141543730193348</v>
      </c>
      <c r="UK67" s="70">
        <v>5.169181378703442</v>
      </c>
      <c r="UR67" t="s">
        <v>96</v>
      </c>
      <c r="VC67" s="70">
        <v>4.8141543730193348</v>
      </c>
      <c r="VD67" s="70">
        <v>5.169181378703442</v>
      </c>
      <c r="VK67" t="s">
        <v>96</v>
      </c>
      <c r="VV67" s="70">
        <v>4.8141543730193348</v>
      </c>
      <c r="VW67" s="70">
        <v>5.169181378703442</v>
      </c>
      <c r="WD67" t="s">
        <v>96</v>
      </c>
      <c r="WO67" s="70">
        <v>4.8141543730193348</v>
      </c>
      <c r="WP67" s="70">
        <v>5.169181378703442</v>
      </c>
      <c r="XC67" t="s">
        <v>96</v>
      </c>
      <c r="XN67" s="70">
        <v>4.8141543730193348</v>
      </c>
      <c r="XO67" s="70">
        <v>5.169181378703442</v>
      </c>
      <c r="XV67" t="s">
        <v>96</v>
      </c>
      <c r="YG67" s="70">
        <v>4.8141543730193348</v>
      </c>
      <c r="YH67" s="70">
        <v>5.169181378703442</v>
      </c>
      <c r="YO67" t="s">
        <v>96</v>
      </c>
      <c r="YZ67" s="70">
        <v>4.8141543730193348</v>
      </c>
      <c r="ZA67" s="70">
        <v>5.169181378703442</v>
      </c>
      <c r="ZL67" t="s">
        <v>96</v>
      </c>
      <c r="ZW67" s="70">
        <v>4.8141543730193348</v>
      </c>
      <c r="ZX67" s="70">
        <v>5.169181378703442</v>
      </c>
      <c r="AAK67" t="s">
        <v>96</v>
      </c>
      <c r="AAV67" s="70">
        <v>4.8141543730193348</v>
      </c>
      <c r="AAW67" s="70">
        <v>5.169181378703442</v>
      </c>
      <c r="ABO67" t="s">
        <v>96</v>
      </c>
      <c r="ABZ67" s="70">
        <v>4.8141543730193348</v>
      </c>
      <c r="ACA67" s="70">
        <v>5.169181378703442</v>
      </c>
      <c r="ACH67" t="s">
        <v>96</v>
      </c>
      <c r="ACS67" s="70">
        <v>4.8141543730193348</v>
      </c>
      <c r="ACT67" s="70">
        <v>5.169181378703442</v>
      </c>
    </row>
    <row r="68" spans="17:778" ht="15" thickBot="1" x14ac:dyDescent="0.35">
      <c r="Q68" s="31" t="s">
        <v>79</v>
      </c>
      <c r="R68" s="32" t="s">
        <v>24</v>
      </c>
      <c r="S68" s="33">
        <v>18.898071808358047</v>
      </c>
      <c r="T68" s="33">
        <v>15.589474788986829</v>
      </c>
      <c r="U68" s="33">
        <v>4.8593815994523819</v>
      </c>
      <c r="V68" s="33">
        <v>9.3287961387548179</v>
      </c>
      <c r="W68" s="33">
        <v>6.4909672993368401</v>
      </c>
      <c r="X68" s="34">
        <v>32.246517928378083</v>
      </c>
      <c r="Y68" s="96">
        <v>-0.12421920508567789</v>
      </c>
      <c r="Z68" s="96">
        <v>-0.13243692321879819</v>
      </c>
      <c r="AA68" s="96">
        <v>-0.14049345397975249</v>
      </c>
      <c r="AB68" s="96">
        <v>-0.14076953828423575</v>
      </c>
      <c r="AC68" s="96">
        <v>-0.14052375320110441</v>
      </c>
      <c r="AD68" s="96">
        <v>-0.13971790567329864</v>
      </c>
      <c r="AE68" s="96">
        <v>-0.13794932277524535</v>
      </c>
      <c r="AF68" s="96">
        <v>-0.13574531669303047</v>
      </c>
      <c r="AY68" s="31" t="s">
        <v>36</v>
      </c>
      <c r="AZ68" s="32" t="s">
        <v>10</v>
      </c>
      <c r="BA68" s="33">
        <v>0</v>
      </c>
      <c r="BB68" s="33">
        <v>0</v>
      </c>
      <c r="BC68" s="33">
        <v>0</v>
      </c>
      <c r="BD68" s="33">
        <v>0</v>
      </c>
      <c r="BE68" s="33">
        <v>0</v>
      </c>
      <c r="BF68" s="34">
        <v>4.75</v>
      </c>
      <c r="BG68" s="34">
        <v>4.25</v>
      </c>
      <c r="BH68" s="34">
        <v>5.75</v>
      </c>
      <c r="BI68" s="34">
        <v>5.75</v>
      </c>
      <c r="BJ68" s="34">
        <v>5.75</v>
      </c>
      <c r="BK68" s="34">
        <v>5.75</v>
      </c>
      <c r="BL68" s="34">
        <v>5.75</v>
      </c>
      <c r="BM68" s="34">
        <v>5.75</v>
      </c>
      <c r="BN68" s="34">
        <v>5.75</v>
      </c>
      <c r="BP68" s="24" t="s">
        <v>39</v>
      </c>
      <c r="BQ68" s="25" t="s">
        <v>38</v>
      </c>
      <c r="BR68" s="26"/>
      <c r="BS68" s="26"/>
      <c r="BT68" s="26"/>
      <c r="BU68" s="26"/>
      <c r="BV68" s="26"/>
      <c r="BW68" s="26"/>
      <c r="BX68" s="68">
        <v>3540</v>
      </c>
      <c r="BY68" s="68"/>
      <c r="BZ68" s="68"/>
      <c r="CA68" s="68"/>
      <c r="CB68" s="68"/>
      <c r="CC68" s="68"/>
      <c r="CD68" s="68"/>
      <c r="CE68" s="68"/>
      <c r="CG68" s="24" t="s">
        <v>39</v>
      </c>
      <c r="CH68" s="25" t="s">
        <v>38</v>
      </c>
      <c r="CI68" s="26"/>
      <c r="CJ68" s="26"/>
      <c r="CK68" s="26"/>
      <c r="CL68" s="26"/>
      <c r="CM68" s="26"/>
      <c r="CN68" s="26"/>
      <c r="CO68" s="68">
        <v>3540</v>
      </c>
      <c r="CP68" s="68">
        <v>3682.794556868243</v>
      </c>
      <c r="CQ68" s="68">
        <v>3831.6508354952257</v>
      </c>
      <c r="CR68" s="68">
        <v>3990.8593689330191</v>
      </c>
      <c r="CS68" s="68">
        <v>4167.4822661089647</v>
      </c>
      <c r="CT68" s="68">
        <v>4357.9754631460864</v>
      </c>
      <c r="CU68" s="68">
        <v>4565.8167162342043</v>
      </c>
      <c r="CV68" s="68">
        <v>4786.9195810423935</v>
      </c>
      <c r="CX68" s="24" t="s">
        <v>39</v>
      </c>
      <c r="CY68" s="25" t="s">
        <v>38</v>
      </c>
      <c r="CZ68" s="26"/>
      <c r="DA68" s="26"/>
      <c r="DB68" s="26"/>
      <c r="DC68" s="26"/>
      <c r="DD68" s="26"/>
      <c r="DE68" s="26"/>
      <c r="DF68" s="68">
        <v>3540</v>
      </c>
      <c r="DG68" s="68">
        <v>3682.7507226421958</v>
      </c>
      <c r="DH68" s="68">
        <v>3831.3896864738385</v>
      </c>
      <c r="DI68" s="68">
        <v>3989.9445545630401</v>
      </c>
      <c r="DJ68" s="68">
        <v>4165.535163255342</v>
      </c>
      <c r="DK68" s="68">
        <v>4354.8345295862182</v>
      </c>
      <c r="DL68" s="68">
        <v>4560.8410668329707</v>
      </c>
      <c r="DM68" s="68">
        <v>4779.0312820095069</v>
      </c>
      <c r="DO68" s="24" t="s">
        <v>39</v>
      </c>
      <c r="DP68" s="25" t="s">
        <v>38</v>
      </c>
      <c r="DQ68" s="26"/>
      <c r="DR68" s="26"/>
      <c r="DS68" s="26"/>
      <c r="DT68" s="26"/>
      <c r="DU68" s="26"/>
      <c r="DV68" s="26"/>
      <c r="DW68" s="68">
        <v>3530</v>
      </c>
      <c r="DX68" s="68">
        <v>3840</v>
      </c>
      <c r="DY68" s="68">
        <v>3994.5217358939312</v>
      </c>
      <c r="DZ68" s="68">
        <v>4160.3170812132621</v>
      </c>
      <c r="EA68" s="68">
        <v>4344.0473409601555</v>
      </c>
      <c r="EB68" s="68">
        <v>4541.7737975553737</v>
      </c>
      <c r="EC68" s="68">
        <v>4757.5198822243565</v>
      </c>
      <c r="ED68" s="68">
        <v>4987.0267235737801</v>
      </c>
      <c r="EF68" s="24" t="s">
        <v>39</v>
      </c>
      <c r="EG68" s="25" t="s">
        <v>38</v>
      </c>
      <c r="EH68" s="26"/>
      <c r="EI68" s="26"/>
      <c r="EJ68" s="26"/>
      <c r="EK68" s="26"/>
      <c r="EL68" s="26"/>
      <c r="EM68" s="26"/>
      <c r="EN68" s="68">
        <v>3530</v>
      </c>
      <c r="EO68" s="68">
        <v>3840</v>
      </c>
      <c r="EP68" s="68">
        <v>3994.3055903967265</v>
      </c>
      <c r="EQ68" s="68">
        <v>4158.6275733875837</v>
      </c>
      <c r="ER68" s="68">
        <v>4340.5131692005416</v>
      </c>
      <c r="ES68" s="68">
        <v>4536.420729565848</v>
      </c>
      <c r="ET68" s="68">
        <v>4751.1458104180629</v>
      </c>
      <c r="EU68" s="68">
        <v>4979.3529205028544</v>
      </c>
      <c r="FN68" s="24" t="s">
        <v>39</v>
      </c>
      <c r="FO68" s="25" t="s">
        <v>38</v>
      </c>
      <c r="FP68" s="26"/>
      <c r="FQ68" s="26"/>
      <c r="FR68" s="26"/>
      <c r="FS68" s="26"/>
      <c r="FT68" s="26"/>
      <c r="FU68" s="26"/>
      <c r="FV68" s="68">
        <v>3530</v>
      </c>
      <c r="FW68" s="68">
        <v>3840</v>
      </c>
      <c r="FX68" s="68">
        <v>3988.2052912859781</v>
      </c>
      <c r="FY68" s="68">
        <v>4144.1990142422346</v>
      </c>
      <c r="FZ68" s="68">
        <v>4310.5413851755984</v>
      </c>
      <c r="GA68" s="68">
        <v>4487.183382987927</v>
      </c>
      <c r="GB68" s="68">
        <v>4674.6560552417013</v>
      </c>
      <c r="GC68" s="68">
        <v>4872.0911128070748</v>
      </c>
      <c r="GE68" s="24" t="s">
        <v>21</v>
      </c>
      <c r="GF68" s="25" t="s">
        <v>22</v>
      </c>
      <c r="GG68" s="26">
        <v>-32.13993</v>
      </c>
      <c r="GH68" s="26">
        <v>-33.097650000000002</v>
      </c>
      <c r="GI68" s="26">
        <v>-34.942680000000003</v>
      </c>
      <c r="GJ68" s="26">
        <v>-34.467769999999994</v>
      </c>
      <c r="GK68" s="26">
        <v>-30.875309999999967</v>
      </c>
      <c r="GL68" s="26">
        <v>13305.25</v>
      </c>
      <c r="GM68" s="68">
        <v>13380</v>
      </c>
      <c r="GN68" s="68">
        <v>14246</v>
      </c>
      <c r="GO68" s="68">
        <v>14180</v>
      </c>
      <c r="GP68" s="68">
        <v>14140</v>
      </c>
      <c r="GQ68" s="68">
        <v>14120.07</v>
      </c>
      <c r="GR68" s="68">
        <v>14110.14</v>
      </c>
      <c r="GS68" s="68">
        <v>14090.22</v>
      </c>
      <c r="GT68" s="68">
        <v>14070.28</v>
      </c>
      <c r="GV68" s="24" t="s">
        <v>21</v>
      </c>
      <c r="GW68" s="25" t="s">
        <v>22</v>
      </c>
      <c r="GX68" s="26">
        <v>-32.13993</v>
      </c>
      <c r="GY68" s="26">
        <v>-33.097650000000002</v>
      </c>
      <c r="GZ68" s="26">
        <v>-34.942680000000003</v>
      </c>
      <c r="HA68" s="26">
        <v>-34.467769999999994</v>
      </c>
      <c r="HB68" s="26">
        <v>-30.875309999999967</v>
      </c>
      <c r="HC68" s="26">
        <v>13305.25</v>
      </c>
      <c r="HD68" s="68">
        <v>13380</v>
      </c>
      <c r="HE68" s="68">
        <v>14246</v>
      </c>
      <c r="HF68" s="68">
        <v>14139</v>
      </c>
      <c r="HG68" s="68">
        <v>13940</v>
      </c>
      <c r="HH68" s="68">
        <v>13930.07</v>
      </c>
      <c r="HI68" s="68">
        <v>13910.14</v>
      </c>
      <c r="HJ68" s="68">
        <v>13900.21</v>
      </c>
      <c r="HK68" s="68">
        <v>13890.28</v>
      </c>
      <c r="QD68" s="70">
        <v>2.72</v>
      </c>
      <c r="QE68" s="70">
        <v>2.08</v>
      </c>
      <c r="QF68" s="70">
        <v>2.88</v>
      </c>
      <c r="QG68" s="70">
        <v>3.0955759060252177</v>
      </c>
      <c r="QH68" s="70">
        <v>3.0076834915183857</v>
      </c>
      <c r="QI68" s="70">
        <v>2.9437378356581259</v>
      </c>
      <c r="QJ68" s="70">
        <v>2.9241605142088778</v>
      </c>
      <c r="SO68" t="s">
        <v>108</v>
      </c>
      <c r="SZ68" s="70">
        <v>3.8348727842548418</v>
      </c>
      <c r="TA68" s="70">
        <v>5.4131045045578761</v>
      </c>
      <c r="TG68" t="s">
        <v>108</v>
      </c>
      <c r="TR68" s="70">
        <v>3.8348727842548418</v>
      </c>
      <c r="TS68" s="70">
        <v>5.4131045045578761</v>
      </c>
      <c r="TY68" t="s">
        <v>108</v>
      </c>
      <c r="UJ68" s="70">
        <v>3.8348727842548418</v>
      </c>
      <c r="UK68" s="70">
        <v>5.4131045045578761</v>
      </c>
      <c r="UR68" t="s">
        <v>108</v>
      </c>
      <c r="VC68" s="70">
        <v>3.8348727842548418</v>
      </c>
      <c r="VD68" s="70">
        <v>5.4131045045578761</v>
      </c>
      <c r="VK68" t="s">
        <v>108</v>
      </c>
      <c r="VV68" s="70">
        <v>3.8348727842548418</v>
      </c>
      <c r="VW68" s="70">
        <v>5.4131045045578761</v>
      </c>
      <c r="WD68" t="s">
        <v>108</v>
      </c>
      <c r="WO68" s="70">
        <v>3.8348727842548418</v>
      </c>
      <c r="WP68" s="70">
        <v>5.4131045045578761</v>
      </c>
      <c r="XC68" t="s">
        <v>108</v>
      </c>
      <c r="XN68" s="70">
        <v>3.8348727842548418</v>
      </c>
      <c r="XO68" s="70">
        <v>5.4131045045578761</v>
      </c>
      <c r="XV68" t="s">
        <v>108</v>
      </c>
      <c r="YG68" s="70">
        <v>3.8348727842548418</v>
      </c>
      <c r="YH68" s="70">
        <v>5.4131045045578761</v>
      </c>
      <c r="YO68" t="s">
        <v>108</v>
      </c>
      <c r="YZ68" s="70">
        <v>3.8348727842548418</v>
      </c>
      <c r="ZA68" s="70">
        <v>5.4131045045578761</v>
      </c>
      <c r="ZL68" t="s">
        <v>108</v>
      </c>
      <c r="ZW68" s="70">
        <v>3.8348727842548418</v>
      </c>
      <c r="ZX68" s="70">
        <v>5.4131045045578761</v>
      </c>
      <c r="AAK68" t="s">
        <v>108</v>
      </c>
      <c r="AAV68" s="70">
        <v>3.8348727842548418</v>
      </c>
      <c r="AAW68" s="70">
        <v>5.4131045045578761</v>
      </c>
      <c r="ABO68" t="s">
        <v>108</v>
      </c>
      <c r="ABZ68" s="70">
        <v>3.8348727842548418</v>
      </c>
      <c r="ACA68" s="70">
        <v>5.4131045045578761</v>
      </c>
      <c r="ACH68" t="s">
        <v>108</v>
      </c>
      <c r="ACS68" s="70">
        <v>3.8348727842548418</v>
      </c>
      <c r="ACT68" s="70">
        <v>5.4131045045578761</v>
      </c>
    </row>
    <row r="69" spans="17:778" ht="15" thickBot="1" x14ac:dyDescent="0.35">
      <c r="Q69" s="31" t="s">
        <v>80</v>
      </c>
      <c r="R69" s="32" t="s">
        <v>5</v>
      </c>
      <c r="S69" s="33">
        <v>37.987059036800517</v>
      </c>
      <c r="T69" s="33">
        <v>19.016189399825858</v>
      </c>
      <c r="U69" s="33">
        <v>13.017065715741213</v>
      </c>
      <c r="V69" s="33">
        <v>-9.1051486911348753</v>
      </c>
      <c r="W69" s="33">
        <v>23.721501097184515</v>
      </c>
      <c r="X69" s="34">
        <v>20.88018552673509</v>
      </c>
      <c r="Y69" s="96">
        <v>0.14019999999999999</v>
      </c>
      <c r="Z69" s="96">
        <v>0.10894594671714056</v>
      </c>
      <c r="AA69" s="96">
        <v>0.12497125324338658</v>
      </c>
      <c r="AB69" s="96">
        <v>0.11164274737948163</v>
      </c>
      <c r="AC69" s="96">
        <v>9.1544640979893288E-2</v>
      </c>
      <c r="AD69" s="96">
        <v>8.9001679335941886E-2</v>
      </c>
      <c r="AE69" s="96">
        <v>8.3168866153787116E-2</v>
      </c>
      <c r="AF69" s="96">
        <v>8.0816756247553093E-2</v>
      </c>
      <c r="AY69" s="31" t="s">
        <v>11</v>
      </c>
      <c r="AZ69" s="32" t="s">
        <v>5</v>
      </c>
      <c r="BA69" s="35"/>
      <c r="BB69" s="35"/>
      <c r="BC69" s="35"/>
      <c r="BD69" s="35"/>
      <c r="BE69" s="35"/>
      <c r="BF69" s="51">
        <v>9.1999999999999998E-3</v>
      </c>
      <c r="BG69" s="51">
        <v>8.9999999999999993E-3</v>
      </c>
      <c r="BH69" s="51">
        <v>9.166517879241054E-3</v>
      </c>
      <c r="BI69" s="51">
        <v>1.0450456522551166E-2</v>
      </c>
      <c r="BJ69" s="51">
        <v>1.0572139202551734E-2</v>
      </c>
      <c r="BK69" s="51">
        <v>1.2213521038187514E-2</v>
      </c>
      <c r="BL69" s="51">
        <v>1.3263870567042035E-2</v>
      </c>
      <c r="BM69" s="51">
        <v>1.4547832316369913E-2</v>
      </c>
      <c r="BN69" s="51">
        <v>1.4561598755025829E-2</v>
      </c>
      <c r="BP69" s="237" t="s">
        <v>40</v>
      </c>
      <c r="BQ69" s="237"/>
      <c r="BR69" s="237"/>
      <c r="BS69" s="237"/>
      <c r="BT69" s="237"/>
      <c r="BU69" s="237"/>
      <c r="BV69" s="237"/>
      <c r="BW69" s="237"/>
      <c r="BX69" s="237"/>
      <c r="BY69" s="237"/>
      <c r="BZ69" s="237"/>
      <c r="CA69" s="237"/>
      <c r="CB69" s="237"/>
      <c r="CC69" s="237"/>
      <c r="CD69" s="237"/>
      <c r="CE69" s="237"/>
      <c r="CG69" s="24" t="s">
        <v>44</v>
      </c>
      <c r="CH69" s="25" t="s">
        <v>24</v>
      </c>
      <c r="CI69" s="26"/>
      <c r="CJ69" s="26"/>
      <c r="CK69" s="26"/>
      <c r="CL69" s="26"/>
      <c r="CM69" s="26"/>
      <c r="CN69" s="26"/>
      <c r="CO69" s="26">
        <v>34.870599935386423</v>
      </c>
      <c r="CP69" s="26">
        <v>35.684594089750121</v>
      </c>
      <c r="CQ69" s="26">
        <v>36.980540700460139</v>
      </c>
      <c r="CR69" s="26">
        <v>38.43162583238626</v>
      </c>
      <c r="CS69" s="26">
        <v>40.226084253836781</v>
      </c>
      <c r="CT69" s="26">
        <v>42.342432390767705</v>
      </c>
      <c r="CU69" s="26">
        <v>44.952404190078369</v>
      </c>
      <c r="CV69" s="26">
        <v>47.84859386976904</v>
      </c>
      <c r="CX69" s="24" t="s">
        <v>44</v>
      </c>
      <c r="CY69" s="25" t="s">
        <v>24</v>
      </c>
      <c r="CZ69" s="26"/>
      <c r="DA69" s="26"/>
      <c r="DB69" s="26"/>
      <c r="DC69" s="26"/>
      <c r="DD69" s="26"/>
      <c r="DE69" s="26"/>
      <c r="DF69" s="26">
        <v>34.870599935386423</v>
      </c>
      <c r="DG69" s="26">
        <v>35.684594089750121</v>
      </c>
      <c r="DH69" s="26"/>
      <c r="DI69" s="26"/>
      <c r="DJ69" s="26"/>
      <c r="DK69" s="26"/>
      <c r="DL69" s="26"/>
      <c r="DM69" s="26"/>
      <c r="DO69" s="24" t="s">
        <v>44</v>
      </c>
      <c r="DP69" s="25" t="s">
        <v>24</v>
      </c>
      <c r="DQ69" s="26"/>
      <c r="DR69" s="26"/>
      <c r="DS69" s="26"/>
      <c r="DT69" s="26"/>
      <c r="DU69" s="26"/>
      <c r="DV69" s="26"/>
      <c r="DW69" s="26">
        <v>34.870599935386423</v>
      </c>
      <c r="DX69" s="26">
        <v>35.684594089750121</v>
      </c>
      <c r="DY69" s="26">
        <v>37.111333466468189</v>
      </c>
      <c r="DZ69" s="26">
        <v>38.602911610785888</v>
      </c>
      <c r="EA69" s="26">
        <v>40.389401116730369</v>
      </c>
      <c r="EB69" s="26">
        <v>42.700125523550099</v>
      </c>
      <c r="EC69" s="26">
        <v>45.598057813554227</v>
      </c>
      <c r="ED69" s="26">
        <v>48.85937522247572</v>
      </c>
      <c r="EF69" s="24" t="s">
        <v>44</v>
      </c>
      <c r="EG69" s="25" t="s">
        <v>24</v>
      </c>
      <c r="EH69" s="26"/>
      <c r="EI69" s="26"/>
      <c r="EJ69" s="26"/>
      <c r="EK69" s="26"/>
      <c r="EL69" s="26"/>
      <c r="EM69" s="26"/>
      <c r="EN69" s="26">
        <v>34.870599935386423</v>
      </c>
      <c r="EO69" s="26">
        <v>35.684594089750121</v>
      </c>
      <c r="EP69" s="26">
        <v>37.111333466468189</v>
      </c>
      <c r="EQ69" s="26">
        <v>38.522850386365235</v>
      </c>
      <c r="ER69" s="26">
        <v>40.243098423331254</v>
      </c>
      <c r="ES69" s="26">
        <v>42.480856410770272</v>
      </c>
      <c r="ET69" s="26">
        <v>45.331176584139385</v>
      </c>
      <c r="EU69" s="26">
        <v>48.537125363912253</v>
      </c>
      <c r="FN69" s="24" t="s">
        <v>44</v>
      </c>
      <c r="FO69" s="25" t="s">
        <v>24</v>
      </c>
      <c r="FP69" s="26"/>
      <c r="FQ69" s="26"/>
      <c r="FR69" s="26"/>
      <c r="FS69" s="26"/>
      <c r="FT69" s="26"/>
      <c r="FU69" s="26"/>
      <c r="FV69" s="26">
        <v>34.870599935386423</v>
      </c>
      <c r="FW69" s="26">
        <v>35.68</v>
      </c>
      <c r="FX69" s="26">
        <v>36.529654077666663</v>
      </c>
      <c r="FY69" s="26">
        <v>37.093872057179688</v>
      </c>
      <c r="FZ69" s="26">
        <v>37.574773477779395</v>
      </c>
      <c r="GA69" s="26">
        <v>38.393147384473068</v>
      </c>
      <c r="GB69" s="26">
        <v>39.434584632672909</v>
      </c>
      <c r="GC69" s="26">
        <v>40.617451408614698</v>
      </c>
      <c r="GE69" s="24" t="s">
        <v>37</v>
      </c>
      <c r="GF69" s="25" t="s">
        <v>29</v>
      </c>
      <c r="GG69" s="26"/>
      <c r="GH69" s="26"/>
      <c r="GI69" s="26"/>
      <c r="GJ69" s="26"/>
      <c r="GK69" s="26"/>
      <c r="GL69" s="26"/>
      <c r="GM69" s="26">
        <v>8.2362407628168359</v>
      </c>
      <c r="GN69" s="26">
        <v>11.75</v>
      </c>
      <c r="GO69" s="26">
        <v>7.81</v>
      </c>
      <c r="GP69" s="26">
        <v>10.104104242995801</v>
      </c>
      <c r="GQ69" s="26">
        <v>11.28128398755093</v>
      </c>
      <c r="GR69" s="26">
        <v>12.107797608811614</v>
      </c>
      <c r="GS69" s="26">
        <v>13.492013449666777</v>
      </c>
      <c r="GT69" s="26">
        <v>13.899916366012485</v>
      </c>
      <c r="GV69" s="24" t="s">
        <v>37</v>
      </c>
      <c r="GW69" s="25" t="s">
        <v>29</v>
      </c>
      <c r="GX69" s="26"/>
      <c r="GY69" s="26"/>
      <c r="GZ69" s="26"/>
      <c r="HA69" s="26"/>
      <c r="HB69" s="26"/>
      <c r="HC69" s="26"/>
      <c r="HD69" s="26">
        <v>8.2362407628168359</v>
      </c>
      <c r="HE69" s="26">
        <v>11.75</v>
      </c>
      <c r="HF69" s="26">
        <v>6.08</v>
      </c>
      <c r="HG69" s="26">
        <v>8.74</v>
      </c>
      <c r="HH69" s="26">
        <v>10.681786051601469</v>
      </c>
      <c r="HI69" s="26">
        <v>11.328844364108793</v>
      </c>
      <c r="HJ69" s="26">
        <v>12.563890461077159</v>
      </c>
      <c r="HK69" s="26">
        <v>13.034620937219788</v>
      </c>
      <c r="SO69" t="s">
        <v>109</v>
      </c>
      <c r="SZ69" s="70">
        <v>0.24270588335139676</v>
      </c>
      <c r="TA69" s="70">
        <v>0.23414834162662515</v>
      </c>
      <c r="TG69" t="s">
        <v>109</v>
      </c>
      <c r="TR69" s="70">
        <v>0.24270588335139676</v>
      </c>
      <c r="TS69" s="70">
        <v>0.23414834162662515</v>
      </c>
      <c r="TY69" t="s">
        <v>109</v>
      </c>
      <c r="UJ69" s="70">
        <v>0.24270588335139676</v>
      </c>
      <c r="UK69" s="70">
        <v>0.23414834162662515</v>
      </c>
      <c r="UR69" t="s">
        <v>109</v>
      </c>
      <c r="VC69" s="70">
        <v>0.24270588335139676</v>
      </c>
      <c r="VD69" s="70">
        <v>0.23414834162662515</v>
      </c>
      <c r="VK69" t="s">
        <v>109</v>
      </c>
      <c r="VV69" s="70">
        <v>0.24270588335139676</v>
      </c>
      <c r="VW69" s="70">
        <v>0.23414834162662515</v>
      </c>
      <c r="WD69" t="s">
        <v>109</v>
      </c>
      <c r="WO69" s="70">
        <v>0.24270588335139676</v>
      </c>
      <c r="WP69" s="70">
        <v>0.23414834162662515</v>
      </c>
      <c r="XC69" t="s">
        <v>109</v>
      </c>
      <c r="XN69" s="70">
        <v>0.24270588335139676</v>
      </c>
      <c r="XO69" s="70">
        <v>0.23414834162662515</v>
      </c>
      <c r="XV69" t="s">
        <v>109</v>
      </c>
      <c r="YG69" s="70">
        <v>0.24270588335139676</v>
      </c>
      <c r="YH69" s="70">
        <v>0.23414834162662515</v>
      </c>
      <c r="YO69" t="s">
        <v>109</v>
      </c>
      <c r="YZ69" s="70">
        <v>0.24270588335139676</v>
      </c>
      <c r="ZA69" s="70">
        <v>0.23414834162662515</v>
      </c>
      <c r="ZL69" t="s">
        <v>109</v>
      </c>
      <c r="ZW69" s="70">
        <v>0.24270588335139676</v>
      </c>
      <c r="ZX69" s="70">
        <v>0.23414834162662515</v>
      </c>
      <c r="AAK69" t="s">
        <v>109</v>
      </c>
      <c r="AAV69" s="70">
        <v>0.24270588335139676</v>
      </c>
      <c r="AAW69" s="70">
        <v>0.23414834162662515</v>
      </c>
      <c r="ABO69" t="s">
        <v>109</v>
      </c>
      <c r="ABZ69" s="70">
        <v>0.24270588335139676</v>
      </c>
      <c r="ACA69" s="70">
        <v>0.23414834162662515</v>
      </c>
      <c r="ACH69" t="s">
        <v>109</v>
      </c>
      <c r="ACS69" s="70">
        <v>0.24270588335139676</v>
      </c>
      <c r="ACT69" s="70">
        <v>0.23414834162662515</v>
      </c>
    </row>
    <row r="70" spans="17:778" x14ac:dyDescent="0.3">
      <c r="AY70" s="31" t="s">
        <v>28</v>
      </c>
      <c r="AZ70" s="32" t="s">
        <v>29</v>
      </c>
      <c r="BA70" s="35"/>
      <c r="BB70" s="35"/>
      <c r="BC70" s="35"/>
      <c r="BD70" s="35"/>
      <c r="BE70" s="35"/>
      <c r="BF70" s="36">
        <v>32.57</v>
      </c>
      <c r="BG70" s="36">
        <v>32.162932975934297</v>
      </c>
      <c r="BH70" s="36">
        <v>32.394579952989027</v>
      </c>
      <c r="BI70" s="36">
        <v>33.252660566123808</v>
      </c>
      <c r="BJ70" s="36">
        <v>33.84062565066241</v>
      </c>
      <c r="BK70" s="36">
        <v>34.845514408992997</v>
      </c>
      <c r="BL70" s="36">
        <v>35.603385782233239</v>
      </c>
      <c r="BM70" s="36">
        <v>36.373269558523099</v>
      </c>
      <c r="BN70" s="36">
        <v>37.145815460955582</v>
      </c>
      <c r="BP70" s="31" t="s">
        <v>36</v>
      </c>
      <c r="BQ70" s="32" t="s">
        <v>10</v>
      </c>
      <c r="BR70" s="33"/>
      <c r="BS70" s="33"/>
      <c r="BT70" s="33"/>
      <c r="BU70" s="33"/>
      <c r="BV70" s="33"/>
      <c r="BW70" s="34">
        <v>4.75</v>
      </c>
      <c r="BX70" s="34">
        <v>4.25</v>
      </c>
      <c r="BY70" s="34">
        <v>5.75</v>
      </c>
      <c r="BZ70" s="34">
        <v>5.75</v>
      </c>
      <c r="CA70" s="34">
        <v>5.75</v>
      </c>
      <c r="CB70" s="34">
        <v>5.75</v>
      </c>
      <c r="CC70" s="34">
        <v>5.75</v>
      </c>
      <c r="CD70" s="34">
        <v>5.75</v>
      </c>
      <c r="CE70" s="34">
        <v>5.75</v>
      </c>
      <c r="CG70" s="237" t="s">
        <v>40</v>
      </c>
      <c r="CH70" s="237"/>
      <c r="CI70" s="237"/>
      <c r="CJ70" s="237"/>
      <c r="CK70" s="237"/>
      <c r="CL70" s="237"/>
      <c r="CM70" s="237"/>
      <c r="CN70" s="237"/>
      <c r="CO70" s="237"/>
      <c r="CP70" s="237"/>
      <c r="CQ70" s="237"/>
      <c r="CR70" s="237"/>
      <c r="CS70" s="237"/>
      <c r="CT70" s="237"/>
      <c r="CU70" s="237"/>
      <c r="CV70" s="237"/>
      <c r="CX70" s="237" t="s">
        <v>40</v>
      </c>
      <c r="CY70" s="237"/>
      <c r="CZ70" s="237"/>
      <c r="DA70" s="237"/>
      <c r="DB70" s="237"/>
      <c r="DC70" s="237"/>
      <c r="DD70" s="237"/>
      <c r="DE70" s="237"/>
      <c r="DF70" s="237"/>
      <c r="DG70" s="237"/>
      <c r="DH70" s="237"/>
      <c r="DI70" s="237"/>
      <c r="DJ70" s="237"/>
      <c r="DK70" s="237"/>
      <c r="DL70" s="237"/>
      <c r="DM70" s="237"/>
      <c r="DO70" s="237" t="s">
        <v>40</v>
      </c>
      <c r="DP70" s="237"/>
      <c r="DQ70" s="237"/>
      <c r="DR70" s="237"/>
      <c r="DS70" s="237"/>
      <c r="DT70" s="237"/>
      <c r="DU70" s="237"/>
      <c r="DV70" s="237"/>
      <c r="DW70" s="237"/>
      <c r="DX70" s="237"/>
      <c r="DY70" s="237"/>
      <c r="DZ70" s="237"/>
      <c r="EA70" s="237"/>
      <c r="EB70" s="237"/>
      <c r="EC70" s="237"/>
      <c r="ED70" s="237"/>
      <c r="EF70" s="237" t="s">
        <v>40</v>
      </c>
      <c r="EG70" s="237"/>
      <c r="EH70" s="237"/>
      <c r="EI70" s="237"/>
      <c r="EJ70" s="237"/>
      <c r="EK70" s="237"/>
      <c r="EL70" s="237"/>
      <c r="EM70" s="237"/>
      <c r="EN70" s="237"/>
      <c r="EO70" s="237"/>
      <c r="EP70" s="237"/>
      <c r="EQ70" s="237"/>
      <c r="ER70" s="237"/>
      <c r="ES70" s="237"/>
      <c r="ET70" s="237"/>
      <c r="EU70" s="237"/>
      <c r="FN70" s="237" t="s">
        <v>40</v>
      </c>
      <c r="FO70" s="237"/>
      <c r="FP70" s="237"/>
      <c r="FQ70" s="237"/>
      <c r="FR70" s="237"/>
      <c r="FS70" s="237"/>
      <c r="FT70" s="237"/>
      <c r="FU70" s="237"/>
      <c r="FV70" s="237"/>
      <c r="FW70" s="237"/>
      <c r="FX70" s="237"/>
      <c r="FY70" s="237"/>
      <c r="FZ70" s="237"/>
      <c r="GA70" s="237"/>
      <c r="GB70" s="237"/>
      <c r="GC70" s="237"/>
      <c r="GE70" s="24" t="s">
        <v>39</v>
      </c>
      <c r="GF70" s="25" t="s">
        <v>38</v>
      </c>
      <c r="GG70" s="26"/>
      <c r="GH70" s="26"/>
      <c r="GI70" s="26"/>
      <c r="GJ70" s="26"/>
      <c r="GK70" s="26"/>
      <c r="GL70" s="26"/>
      <c r="GM70" s="68">
        <v>3530</v>
      </c>
      <c r="GN70" s="68">
        <v>3840</v>
      </c>
      <c r="GO70" s="68">
        <v>3990.2403998965419</v>
      </c>
      <c r="GP70" s="68">
        <v>4157.4378936809389</v>
      </c>
      <c r="GQ70" s="68">
        <v>4338.9228183447731</v>
      </c>
      <c r="GR70" s="68">
        <v>4533.772415660299</v>
      </c>
      <c r="GS70" s="68">
        <v>4747.3176471810957</v>
      </c>
      <c r="GT70" s="68">
        <v>4974.6571597571556</v>
      </c>
      <c r="GV70" s="24" t="s">
        <v>39</v>
      </c>
      <c r="GW70" s="25" t="s">
        <v>38</v>
      </c>
      <c r="GX70" s="26"/>
      <c r="GY70" s="26"/>
      <c r="GZ70" s="26"/>
      <c r="HA70" s="26"/>
      <c r="HB70" s="26"/>
      <c r="HC70" s="26"/>
      <c r="HD70" s="68">
        <v>3530</v>
      </c>
      <c r="HE70" s="68">
        <v>3840</v>
      </c>
      <c r="HF70" s="68">
        <v>3989.0874945158935</v>
      </c>
      <c r="HG70" s="68">
        <v>4149.1474326827174</v>
      </c>
      <c r="HH70" s="68">
        <v>4331.8126857890857</v>
      </c>
      <c r="HI70" s="68">
        <v>4527.2847244756094</v>
      </c>
      <c r="HJ70" s="68">
        <v>4740.628507806513</v>
      </c>
      <c r="HK70" s="68">
        <v>4968.2952354453882</v>
      </c>
      <c r="SO70" t="s">
        <v>96</v>
      </c>
      <c r="SZ70" s="70">
        <v>4.7182251283592658</v>
      </c>
      <c r="TA70" s="70">
        <v>5.12</v>
      </c>
      <c r="TG70" t="s">
        <v>96</v>
      </c>
      <c r="TR70" s="70">
        <v>4.7182251283592658</v>
      </c>
      <c r="TS70" s="70">
        <v>5.12</v>
      </c>
      <c r="TY70" t="s">
        <v>96</v>
      </c>
      <c r="UJ70" s="70">
        <v>4.7182251283592658</v>
      </c>
      <c r="UK70" s="70">
        <v>5.12</v>
      </c>
      <c r="UR70" t="s">
        <v>96</v>
      </c>
      <c r="VC70" s="70">
        <v>4.7182251283592658</v>
      </c>
      <c r="VD70" s="70">
        <v>5.12</v>
      </c>
      <c r="VK70" t="s">
        <v>96</v>
      </c>
      <c r="VV70" s="70">
        <v>4.7182251283592658</v>
      </c>
      <c r="VW70" s="70">
        <v>5.12</v>
      </c>
      <c r="WD70" t="s">
        <v>96</v>
      </c>
      <c r="WO70" s="70">
        <v>4.7182251283592658</v>
      </c>
      <c r="WP70" s="70">
        <v>5.12</v>
      </c>
      <c r="XC70" t="s">
        <v>96</v>
      </c>
      <c r="XN70" s="70">
        <v>4.7182251283592658</v>
      </c>
      <c r="XO70" s="70">
        <v>5.12</v>
      </c>
      <c r="XV70" t="s">
        <v>96</v>
      </c>
      <c r="YG70" s="70">
        <v>4.7182251283592658</v>
      </c>
      <c r="YH70" s="70">
        <v>5.12</v>
      </c>
      <c r="YO70" t="s">
        <v>96</v>
      </c>
      <c r="YZ70" s="70">
        <v>4.7182251283592658</v>
      </c>
      <c r="ZA70" s="70">
        <v>5.12</v>
      </c>
      <c r="ZL70" t="s">
        <v>96</v>
      </c>
      <c r="ZW70" s="70">
        <v>4.7182251283592658</v>
      </c>
      <c r="ZX70" s="70">
        <v>5.12</v>
      </c>
      <c r="AAK70" t="s">
        <v>96</v>
      </c>
      <c r="AAV70" s="70">
        <v>4.7182251283592658</v>
      </c>
      <c r="AAW70" s="70">
        <v>5.12</v>
      </c>
      <c r="ABO70" t="s">
        <v>96</v>
      </c>
      <c r="ABZ70" s="70">
        <v>4.7182251283592658</v>
      </c>
      <c r="ACA70" s="70">
        <v>5.12</v>
      </c>
      <c r="ACH70" t="s">
        <v>96</v>
      </c>
      <c r="ACS70" s="70">
        <v>4.7182251283592658</v>
      </c>
      <c r="ACT70" s="70">
        <v>5.12</v>
      </c>
    </row>
    <row r="71" spans="17:778" x14ac:dyDescent="0.3">
      <c r="AY71" s="55" t="s">
        <v>31</v>
      </c>
      <c r="AZ71" s="32" t="s">
        <v>32</v>
      </c>
      <c r="BA71" s="35"/>
      <c r="BB71" s="35"/>
      <c r="BC71" s="35"/>
      <c r="BD71" s="35"/>
      <c r="BE71" s="35"/>
      <c r="BF71" s="51"/>
      <c r="BG71" s="36">
        <v>8.6999999999999993</v>
      </c>
      <c r="BH71" s="36">
        <v>8.7899999999999991</v>
      </c>
      <c r="BI71" s="36">
        <v>8.879999999999999</v>
      </c>
      <c r="BJ71" s="36">
        <v>8.9699999999999989</v>
      </c>
      <c r="BK71" s="36">
        <v>9.0599999999999987</v>
      </c>
      <c r="BL71" s="36">
        <v>9.1499999999999986</v>
      </c>
      <c r="BM71" s="36">
        <v>9.2399999999999984</v>
      </c>
      <c r="BN71" s="36">
        <v>9.33</v>
      </c>
      <c r="BP71" s="31" t="s">
        <v>11</v>
      </c>
      <c r="BQ71" s="32" t="s">
        <v>5</v>
      </c>
      <c r="BR71" s="35"/>
      <c r="BS71" s="35"/>
      <c r="BT71" s="35"/>
      <c r="BU71" s="35"/>
      <c r="BV71" s="35"/>
      <c r="BW71" s="51">
        <v>9.1999999999999998E-3</v>
      </c>
      <c r="BX71" s="51">
        <v>8.9999999999999993E-3</v>
      </c>
      <c r="BY71" s="51">
        <v>7.5730826650786121E-3</v>
      </c>
      <c r="BZ71" s="51">
        <v>7.9733166720097337E-3</v>
      </c>
      <c r="CA71" s="51">
        <v>9.1989429104266662E-3</v>
      </c>
      <c r="CB71" s="51">
        <v>1.1754952119573669E-2</v>
      </c>
      <c r="CC71" s="51">
        <v>1.2765720721780394E-2</v>
      </c>
      <c r="CD71" s="51">
        <v>1.4150949006718871E-2</v>
      </c>
      <c r="CE71" s="51">
        <v>1.4329157815486493E-2</v>
      </c>
      <c r="CG71" s="31" t="s">
        <v>36</v>
      </c>
      <c r="CH71" s="32" t="s">
        <v>10</v>
      </c>
      <c r="CI71" s="33"/>
      <c r="CJ71" s="33"/>
      <c r="CK71" s="33"/>
      <c r="CL71" s="33"/>
      <c r="CM71" s="33"/>
      <c r="CN71" s="34">
        <v>4.75</v>
      </c>
      <c r="CO71" s="34">
        <v>4.25</v>
      </c>
      <c r="CP71" s="34">
        <v>6</v>
      </c>
      <c r="CQ71" s="34">
        <v>6</v>
      </c>
      <c r="CR71" s="34">
        <v>6</v>
      </c>
      <c r="CS71" s="34">
        <v>6</v>
      </c>
      <c r="CT71" s="34">
        <v>6</v>
      </c>
      <c r="CU71" s="34">
        <v>6</v>
      </c>
      <c r="CV71" s="34">
        <v>6</v>
      </c>
      <c r="CX71" s="31" t="s">
        <v>36</v>
      </c>
      <c r="CY71" s="32" t="s">
        <v>10</v>
      </c>
      <c r="CZ71" s="33"/>
      <c r="DA71" s="33"/>
      <c r="DB71" s="33"/>
      <c r="DC71" s="33"/>
      <c r="DD71" s="33"/>
      <c r="DE71" s="34">
        <v>4.75</v>
      </c>
      <c r="DF71" s="34">
        <v>4.25</v>
      </c>
      <c r="DG71" s="34">
        <v>6</v>
      </c>
      <c r="DH71" s="34">
        <v>6</v>
      </c>
      <c r="DI71" s="34">
        <v>6</v>
      </c>
      <c r="DJ71" s="34">
        <v>6</v>
      </c>
      <c r="DK71" s="34">
        <v>6</v>
      </c>
      <c r="DL71" s="34">
        <v>6</v>
      </c>
      <c r="DM71" s="34">
        <v>6</v>
      </c>
      <c r="DO71" s="31" t="s">
        <v>36</v>
      </c>
      <c r="DP71" s="32" t="s">
        <v>10</v>
      </c>
      <c r="DQ71" s="33"/>
      <c r="DR71" s="33"/>
      <c r="DS71" s="33"/>
      <c r="DT71" s="33"/>
      <c r="DU71" s="33"/>
      <c r="DV71" s="34">
        <v>4.75</v>
      </c>
      <c r="DW71" s="34">
        <v>4.25</v>
      </c>
      <c r="DX71" s="34">
        <v>6</v>
      </c>
      <c r="DY71" s="34">
        <v>5.75</v>
      </c>
      <c r="DZ71" s="34">
        <v>5.75</v>
      </c>
      <c r="EA71" s="34">
        <v>5.75</v>
      </c>
      <c r="EB71" s="34">
        <v>5.75</v>
      </c>
      <c r="EC71" s="34">
        <v>5.75</v>
      </c>
      <c r="ED71" s="34">
        <v>5.75</v>
      </c>
      <c r="EF71" s="31" t="s">
        <v>36</v>
      </c>
      <c r="EG71" s="32" t="s">
        <v>10</v>
      </c>
      <c r="EH71" s="33"/>
      <c r="EI71" s="33"/>
      <c r="EJ71" s="33"/>
      <c r="EK71" s="33"/>
      <c r="EL71" s="33"/>
      <c r="EM71" s="34">
        <v>4.75</v>
      </c>
      <c r="EN71" s="34">
        <v>4.25</v>
      </c>
      <c r="EO71" s="34">
        <v>6</v>
      </c>
      <c r="EP71" s="34">
        <v>5.75</v>
      </c>
      <c r="EQ71" s="34">
        <v>5.75</v>
      </c>
      <c r="ER71" s="34">
        <v>5.75</v>
      </c>
      <c r="ES71" s="34">
        <v>5.75</v>
      </c>
      <c r="ET71" s="34">
        <v>5.75</v>
      </c>
      <c r="EU71" s="34">
        <v>5.75</v>
      </c>
      <c r="FN71" s="31" t="s">
        <v>36</v>
      </c>
      <c r="FO71" s="32" t="s">
        <v>10</v>
      </c>
      <c r="FP71" s="33"/>
      <c r="FQ71" s="33"/>
      <c r="FR71" s="33"/>
      <c r="FS71" s="33"/>
      <c r="FT71" s="33"/>
      <c r="FU71" s="34">
        <v>4.75</v>
      </c>
      <c r="FV71" s="34">
        <v>4.25</v>
      </c>
      <c r="FW71" s="34">
        <v>6</v>
      </c>
      <c r="FX71" s="34">
        <v>5</v>
      </c>
      <c r="FY71" s="34">
        <v>5</v>
      </c>
      <c r="FZ71" s="34">
        <v>5</v>
      </c>
      <c r="GA71" s="34">
        <v>5</v>
      </c>
      <c r="GB71" s="34">
        <v>5</v>
      </c>
      <c r="GC71" s="34">
        <v>5</v>
      </c>
      <c r="GE71" s="24" t="s">
        <v>44</v>
      </c>
      <c r="GF71" s="25" t="s">
        <v>24</v>
      </c>
      <c r="GG71" s="26"/>
      <c r="GH71" s="26"/>
      <c r="GI71" s="26"/>
      <c r="GJ71" s="26"/>
      <c r="GK71" s="26"/>
      <c r="GL71" s="26"/>
      <c r="GM71" s="26">
        <v>34.870599935386423</v>
      </c>
      <c r="GN71" s="26">
        <v>35.68</v>
      </c>
      <c r="GO71" s="26">
        <v>36.016213376249674</v>
      </c>
      <c r="GP71" s="26">
        <v>36.758820168407389</v>
      </c>
      <c r="GQ71" s="26">
        <v>37.60166659721672</v>
      </c>
      <c r="GR71" s="26">
        <v>38.901707292935782</v>
      </c>
      <c r="GS71" s="26">
        <v>40.727932760999146</v>
      </c>
      <c r="GT71" s="26">
        <v>42.790449511083409</v>
      </c>
      <c r="GV71" s="24" t="s">
        <v>44</v>
      </c>
      <c r="GW71" s="25" t="s">
        <v>24</v>
      </c>
      <c r="GX71" s="26"/>
      <c r="GY71" s="26"/>
      <c r="GZ71" s="26"/>
      <c r="HA71" s="26"/>
      <c r="HB71" s="26"/>
      <c r="HC71" s="26"/>
      <c r="HD71" s="26">
        <v>34.870599935386423</v>
      </c>
      <c r="HE71" s="26">
        <v>35.68</v>
      </c>
      <c r="HF71" s="26">
        <v>35.469922990340393</v>
      </c>
      <c r="HG71" s="26">
        <v>35.516925562861033</v>
      </c>
      <c r="HH71" s="26">
        <v>36.139638262326137</v>
      </c>
      <c r="HI71" s="26">
        <v>37.154364034846878</v>
      </c>
      <c r="HJ71" s="26">
        <v>38.608482947860331</v>
      </c>
      <c r="HK71" s="26">
        <v>40.274362390587235</v>
      </c>
    </row>
    <row r="72" spans="17:778" ht="15" thickBot="1" x14ac:dyDescent="0.35">
      <c r="AY72" s="19"/>
      <c r="AZ72" s="20"/>
      <c r="BA72" s="37"/>
      <c r="BB72" s="37"/>
      <c r="BC72" s="37"/>
      <c r="BD72" s="37"/>
      <c r="BE72" s="37"/>
      <c r="BF72" s="40"/>
      <c r="BG72" s="54"/>
      <c r="BH72" s="40"/>
      <c r="BI72" s="40"/>
      <c r="BJ72" s="40"/>
      <c r="BK72" s="40"/>
      <c r="BL72" s="40"/>
      <c r="BM72" s="40"/>
      <c r="BN72" s="40"/>
      <c r="BP72" s="31" t="s">
        <v>28</v>
      </c>
      <c r="BQ72" s="32" t="s">
        <v>29</v>
      </c>
      <c r="BR72" s="35"/>
      <c r="BS72" s="35"/>
      <c r="BT72" s="35"/>
      <c r="BU72" s="35"/>
      <c r="BV72" s="35"/>
      <c r="BW72" s="36">
        <v>32.57</v>
      </c>
      <c r="BX72" s="36">
        <v>32.166824015545266</v>
      </c>
      <c r="BY72" s="36">
        <v>32.287467540929192</v>
      </c>
      <c r="BZ72" s="36">
        <v>32.674387571123425</v>
      </c>
      <c r="CA72" s="36">
        <v>33.38920049784771</v>
      </c>
      <c r="CB72" s="36">
        <v>34.078894536799197</v>
      </c>
      <c r="CC72" s="36">
        <v>34.793292026187856</v>
      </c>
      <c r="CD72" s="36">
        <v>35.484312525924317</v>
      </c>
      <c r="CE72" s="36">
        <v>36.172231900378982</v>
      </c>
      <c r="CG72" s="31" t="s">
        <v>11</v>
      </c>
      <c r="CH72" s="32" t="s">
        <v>5</v>
      </c>
      <c r="CI72" s="35"/>
      <c r="CJ72" s="35"/>
      <c r="CK72" s="35"/>
      <c r="CL72" s="35"/>
      <c r="CM72" s="35"/>
      <c r="CN72" s="51">
        <v>9.1999999999999998E-3</v>
      </c>
      <c r="CO72" s="51">
        <v>8.9999999999999993E-3</v>
      </c>
      <c r="CP72" s="51">
        <v>7.4811291530145763E-3</v>
      </c>
      <c r="CQ72" s="51">
        <v>8.1379753519252862E-3</v>
      </c>
      <c r="CR72" s="51">
        <v>9.2715306554258525E-3</v>
      </c>
      <c r="CS72" s="51">
        <v>1.1855116591103831E-2</v>
      </c>
      <c r="CT72" s="51">
        <v>1.2925454911627554E-2</v>
      </c>
      <c r="CU72" s="51">
        <v>1.4319657941952224E-2</v>
      </c>
      <c r="CV72" s="51">
        <v>1.4406918536263413E-2</v>
      </c>
      <c r="CX72" s="31" t="s">
        <v>11</v>
      </c>
      <c r="CY72" s="32" t="s">
        <v>5</v>
      </c>
      <c r="CZ72" s="35"/>
      <c r="DA72" s="35"/>
      <c r="DB72" s="35"/>
      <c r="DC72" s="35"/>
      <c r="DD72" s="35"/>
      <c r="DE72" s="51">
        <v>9.1999999999999998E-3</v>
      </c>
      <c r="DF72" s="51">
        <v>8.9999999999999993E-3</v>
      </c>
      <c r="DG72" s="51">
        <v>7.4811291530145763E-3</v>
      </c>
      <c r="DH72" s="51">
        <v>8.1379753519252862E-3</v>
      </c>
      <c r="DI72" s="51">
        <v>9.2715306554258525E-3</v>
      </c>
      <c r="DJ72" s="51">
        <v>1.1855116591103831E-2</v>
      </c>
      <c r="DK72" s="51">
        <v>1.2925454911627554E-2</v>
      </c>
      <c r="DL72" s="51">
        <v>1.4319657941952224E-2</v>
      </c>
      <c r="DM72" s="51">
        <v>1.4406918536263413E-2</v>
      </c>
      <c r="DO72" s="31" t="s">
        <v>11</v>
      </c>
      <c r="DP72" s="32" t="s">
        <v>5</v>
      </c>
      <c r="DQ72" s="35"/>
      <c r="DR72" s="35"/>
      <c r="DS72" s="35"/>
      <c r="DT72" s="35"/>
      <c r="DU72" s="35"/>
      <c r="DV72" s="51">
        <v>9.1999999999999998E-3</v>
      </c>
      <c r="DW72" s="51">
        <v>8.9999999999999993E-3</v>
      </c>
      <c r="DX72" s="51">
        <v>7.4811291530145763E-3</v>
      </c>
      <c r="DY72" s="51">
        <v>8.0085566413579112E-3</v>
      </c>
      <c r="DZ72" s="51">
        <v>9.2442313867906467E-3</v>
      </c>
      <c r="EA72" s="51">
        <v>1.1753028948493061E-2</v>
      </c>
      <c r="EB72" s="51">
        <v>1.2707608159842287E-2</v>
      </c>
      <c r="EC72" s="51">
        <v>1.4046541723219397E-2</v>
      </c>
      <c r="ED72" s="51">
        <v>1.4108528821752175E-2</v>
      </c>
      <c r="EE72" s="81"/>
      <c r="EF72" s="31" t="s">
        <v>11</v>
      </c>
      <c r="EG72" s="32" t="s">
        <v>5</v>
      </c>
      <c r="EH72" s="35"/>
      <c r="EI72" s="35"/>
      <c r="EJ72" s="35"/>
      <c r="EK72" s="35"/>
      <c r="EL72" s="35"/>
      <c r="EM72" s="51">
        <v>9.1999999999999998E-3</v>
      </c>
      <c r="EN72" s="51">
        <v>8.9999999999999993E-3</v>
      </c>
      <c r="EO72" s="51">
        <v>7.4811291530145763E-3</v>
      </c>
      <c r="EP72" s="51">
        <v>7.9411214330922242E-3</v>
      </c>
      <c r="EQ72" s="51">
        <v>8.9014692624242997E-3</v>
      </c>
      <c r="ER72" s="51">
        <v>1.1355633598522985E-2</v>
      </c>
      <c r="ES72" s="51">
        <v>1.2351515356453735E-2</v>
      </c>
      <c r="ET72" s="51">
        <v>1.39190824228419E-2</v>
      </c>
      <c r="EU72" s="51">
        <v>1.3964290411996094E-2</v>
      </c>
      <c r="FN72" s="31" t="s">
        <v>11</v>
      </c>
      <c r="FO72" s="32" t="s">
        <v>5</v>
      </c>
      <c r="FP72" s="35"/>
      <c r="FQ72" s="35"/>
      <c r="FR72" s="35"/>
      <c r="FS72" s="35"/>
      <c r="FT72" s="35"/>
      <c r="FU72" s="51">
        <v>9.1999999999999998E-3</v>
      </c>
      <c r="FV72" s="51">
        <v>1.0882549187032575E-2</v>
      </c>
      <c r="FW72" s="51">
        <v>6.0378311401318996E-3</v>
      </c>
      <c r="FX72" s="51">
        <v>7.0544599266164632E-3</v>
      </c>
      <c r="FY72" s="51">
        <v>7.7858558394641912E-3</v>
      </c>
      <c r="FZ72" s="51">
        <v>8.6980782133501862E-3</v>
      </c>
      <c r="GA72" s="51">
        <v>9.1946826620176534E-3</v>
      </c>
      <c r="GB72" s="51">
        <v>9.5769136298557989E-3</v>
      </c>
      <c r="GC72" s="51">
        <v>9.6605677506786947E-3</v>
      </c>
      <c r="GE72" s="24" t="s">
        <v>64</v>
      </c>
      <c r="GF72" s="25" t="s">
        <v>24</v>
      </c>
      <c r="GG72" s="26"/>
      <c r="GH72" s="26"/>
      <c r="GI72" s="26"/>
      <c r="GJ72" s="26"/>
      <c r="GK72" s="26"/>
      <c r="GL72" s="26"/>
      <c r="GM72" s="26">
        <v>18.042741644758667</v>
      </c>
      <c r="GN72" s="26">
        <v>20.224999199257113</v>
      </c>
      <c r="GO72" s="26">
        <v>1.9857080374483722</v>
      </c>
      <c r="GP72" s="26">
        <v>2.1789994919958993</v>
      </c>
      <c r="GQ72" s="26">
        <v>2.3005096658930029</v>
      </c>
      <c r="GR72" s="26">
        <v>2.4621933687114215</v>
      </c>
      <c r="GS72" s="26">
        <v>2.6322992331300767</v>
      </c>
      <c r="GT72" s="26">
        <v>2.8116179860442294</v>
      </c>
      <c r="GV72" s="24" t="s">
        <v>64</v>
      </c>
      <c r="GW72" s="25" t="s">
        <v>24</v>
      </c>
      <c r="GX72" s="26"/>
      <c r="GY72" s="26"/>
      <c r="GZ72" s="26"/>
      <c r="HA72" s="26"/>
      <c r="HB72" s="26"/>
      <c r="HC72" s="26"/>
      <c r="HD72" s="26">
        <v>18.042741644758667</v>
      </c>
      <c r="HE72" s="26">
        <v>0.92294204202533692</v>
      </c>
      <c r="HF72" s="26">
        <v>2.2373973373472857</v>
      </c>
      <c r="HG72" s="26">
        <v>2.6667691655548147</v>
      </c>
      <c r="HH72" s="26">
        <v>2.7999703537782423</v>
      </c>
      <c r="HI72" s="26">
        <v>2.9370434120703344</v>
      </c>
      <c r="HJ72" s="26">
        <v>3.0900813895196251</v>
      </c>
      <c r="HK72" s="26">
        <v>3.2602515389580411</v>
      </c>
    </row>
    <row r="73" spans="17:778" x14ac:dyDescent="0.3">
      <c r="AY73" s="7" t="s">
        <v>25</v>
      </c>
      <c r="AZ73" s="60"/>
      <c r="BA73" s="37"/>
      <c r="BB73" s="37"/>
      <c r="BC73" s="37"/>
      <c r="BD73" s="37"/>
      <c r="BE73" s="37"/>
      <c r="BF73" s="50"/>
      <c r="BG73" s="40"/>
      <c r="BH73" s="40"/>
      <c r="BI73" s="40"/>
      <c r="BJ73" s="40"/>
      <c r="BK73" s="40"/>
      <c r="BL73" s="40"/>
      <c r="BM73" s="40"/>
      <c r="BN73" s="40"/>
      <c r="BP73" s="55" t="s">
        <v>31</v>
      </c>
      <c r="BQ73" s="32" t="s">
        <v>32</v>
      </c>
      <c r="BR73" s="35"/>
      <c r="BS73" s="35"/>
      <c r="BT73" s="35"/>
      <c r="BU73" s="35"/>
      <c r="BV73" s="35"/>
      <c r="BW73" s="51"/>
      <c r="BX73" s="36">
        <v>8.6999999999999993</v>
      </c>
      <c r="BY73" s="36">
        <v>8.7899999999999991</v>
      </c>
      <c r="BZ73" s="36">
        <v>8.879999999999999</v>
      </c>
      <c r="CA73" s="36">
        <v>8.9699999999999989</v>
      </c>
      <c r="CB73" s="36">
        <v>9.0599999999999987</v>
      </c>
      <c r="CC73" s="36">
        <v>9.1499999999999986</v>
      </c>
      <c r="CD73" s="36">
        <v>9.2399999999999984</v>
      </c>
      <c r="CE73" s="36">
        <v>9.33</v>
      </c>
      <c r="CG73" s="31" t="s">
        <v>28</v>
      </c>
      <c r="CH73" s="32" t="s">
        <v>29</v>
      </c>
      <c r="CI73" s="35"/>
      <c r="CJ73" s="35"/>
      <c r="CK73" s="35"/>
      <c r="CL73" s="35"/>
      <c r="CM73" s="35"/>
      <c r="CN73" s="36">
        <v>32.57</v>
      </c>
      <c r="CO73" s="36">
        <v>32.166824015545266</v>
      </c>
      <c r="CP73" s="36">
        <v>32.287467540929192</v>
      </c>
      <c r="CQ73" s="36">
        <v>32.858593146934709</v>
      </c>
      <c r="CR73" s="36">
        <v>33.233812050561333</v>
      </c>
      <c r="CS73" s="36">
        <v>33.622220264653315</v>
      </c>
      <c r="CT73" s="36">
        <v>34.065468275325543</v>
      </c>
      <c r="CU73" s="36">
        <v>34.53931631202321</v>
      </c>
      <c r="CV73" s="36">
        <v>35.080293495653876</v>
      </c>
      <c r="CX73" s="31" t="s">
        <v>28</v>
      </c>
      <c r="CY73" s="32" t="s">
        <v>29</v>
      </c>
      <c r="CZ73" s="35"/>
      <c r="DA73" s="35"/>
      <c r="DB73" s="35"/>
      <c r="DC73" s="35"/>
      <c r="DD73" s="35"/>
      <c r="DE73" s="36">
        <v>32.57</v>
      </c>
      <c r="DF73" s="36">
        <v>32.166824015545266</v>
      </c>
      <c r="DG73" s="36">
        <v>32.287467540929192</v>
      </c>
      <c r="DH73" s="36"/>
      <c r="DI73" s="36"/>
      <c r="DJ73" s="36"/>
      <c r="DK73" s="36"/>
      <c r="DL73" s="36"/>
      <c r="DM73" s="36"/>
      <c r="DO73" s="31" t="s">
        <v>28</v>
      </c>
      <c r="DP73" s="32" t="s">
        <v>29</v>
      </c>
      <c r="DQ73" s="35"/>
      <c r="DR73" s="35"/>
      <c r="DS73" s="35"/>
      <c r="DT73" s="35"/>
      <c r="DU73" s="35"/>
      <c r="DV73" s="36">
        <v>32.57</v>
      </c>
      <c r="DW73" s="36">
        <v>32.166824015545266</v>
      </c>
      <c r="DX73" s="36">
        <v>32.287467540929192</v>
      </c>
      <c r="DY73" s="36">
        <v>32.565055816238207</v>
      </c>
      <c r="DZ73" s="36">
        <v>33.339710473509029</v>
      </c>
      <c r="EA73" s="36">
        <v>33.587337857143815</v>
      </c>
      <c r="EB73" s="36">
        <v>33.913187786372944</v>
      </c>
      <c r="EC73" s="36">
        <v>34.326061560918859</v>
      </c>
      <c r="ED73" s="36">
        <v>34.785145907432103</v>
      </c>
      <c r="EF73" s="31" t="s">
        <v>28</v>
      </c>
      <c r="EG73" s="32" t="s">
        <v>29</v>
      </c>
      <c r="EH73" s="35"/>
      <c r="EI73" s="35"/>
      <c r="EJ73" s="35"/>
      <c r="EK73" s="35"/>
      <c r="EL73" s="35"/>
      <c r="EM73" s="36">
        <v>32.57</v>
      </c>
      <c r="EN73" s="36">
        <v>32.166824015545266</v>
      </c>
      <c r="EO73" s="36">
        <v>32.287467540929192</v>
      </c>
      <c r="EP73" s="36">
        <v>32.564984083200116</v>
      </c>
      <c r="EQ73" s="36">
        <v>33.338617869250072</v>
      </c>
      <c r="ER73" s="36">
        <v>33.59631048598542</v>
      </c>
      <c r="ES73" s="36">
        <v>33.93508006863474</v>
      </c>
      <c r="ET73" s="36">
        <v>34.333885744708361</v>
      </c>
      <c r="EU73" s="36">
        <v>34.789687898484402</v>
      </c>
      <c r="FN73" s="31" t="s">
        <v>28</v>
      </c>
      <c r="FO73" s="32" t="s">
        <v>29</v>
      </c>
      <c r="FP73" s="35"/>
      <c r="FQ73" s="35"/>
      <c r="FR73" s="35"/>
      <c r="FS73" s="35"/>
      <c r="FT73" s="35"/>
      <c r="FU73" s="36">
        <v>32.57</v>
      </c>
      <c r="FV73" s="36">
        <v>32.166824015545266</v>
      </c>
      <c r="FW73" s="36">
        <v>32.287467540929192</v>
      </c>
      <c r="FX73" s="36">
        <v>32.431781109685211</v>
      </c>
      <c r="FY73" s="36">
        <v>33.172022174513756</v>
      </c>
      <c r="FZ73" s="36">
        <v>33.565422820698821</v>
      </c>
      <c r="GA73" s="36">
        <v>34.000194148441224</v>
      </c>
      <c r="GB73" s="36">
        <v>34.476063628187056</v>
      </c>
      <c r="GC73" s="36">
        <v>34.954007205993996</v>
      </c>
      <c r="GE73" s="240" t="s">
        <v>40</v>
      </c>
      <c r="GF73" s="240"/>
      <c r="GG73" s="240"/>
      <c r="GH73" s="240"/>
      <c r="GI73" s="240"/>
      <c r="GJ73" s="240"/>
      <c r="GK73" s="240"/>
      <c r="GL73" s="240"/>
      <c r="GM73" s="240"/>
      <c r="GN73" s="240"/>
      <c r="GO73" s="240"/>
      <c r="GP73" s="240"/>
      <c r="GQ73" s="240"/>
      <c r="GR73" s="240"/>
      <c r="GS73" s="240"/>
      <c r="GT73" s="240"/>
      <c r="GV73" s="240" t="s">
        <v>40</v>
      </c>
      <c r="GW73" s="240"/>
      <c r="GX73" s="240"/>
      <c r="GY73" s="240"/>
      <c r="GZ73" s="240"/>
      <c r="HA73" s="240"/>
      <c r="HB73" s="240"/>
      <c r="HC73" s="240"/>
      <c r="HD73" s="240"/>
      <c r="HE73" s="240"/>
      <c r="HF73" s="240"/>
      <c r="HG73" s="240"/>
      <c r="HH73" s="240"/>
      <c r="HI73" s="240"/>
      <c r="HJ73" s="240"/>
      <c r="HK73" s="240"/>
      <c r="SZ73" s="70"/>
      <c r="TA73" s="70"/>
    </row>
    <row r="74" spans="17:778" x14ac:dyDescent="0.3">
      <c r="AY74" s="7" t="s">
        <v>26</v>
      </c>
      <c r="AZ74" s="20"/>
      <c r="BA74" s="37"/>
      <c r="BB74" s="37"/>
      <c r="BC74" s="37"/>
      <c r="BD74" s="37"/>
      <c r="BE74" s="37"/>
      <c r="BF74" s="40"/>
      <c r="BI74" s="52"/>
      <c r="BJ74" s="52"/>
      <c r="BK74" s="52"/>
      <c r="BL74" s="52"/>
      <c r="BM74" s="52"/>
      <c r="BN74" s="52"/>
      <c r="BP74" s="19"/>
      <c r="BQ74" s="20"/>
      <c r="BR74" s="37"/>
      <c r="BS74" s="37"/>
      <c r="BT74" s="37"/>
      <c r="BU74" s="37"/>
      <c r="BV74" s="37"/>
      <c r="BW74" s="40"/>
      <c r="BX74" s="54"/>
      <c r="BY74" s="40"/>
      <c r="BZ74" s="40"/>
      <c r="CA74" s="40"/>
      <c r="CB74" s="40"/>
      <c r="CC74" s="40"/>
      <c r="CD74" s="40"/>
      <c r="CE74" s="40"/>
      <c r="CG74" s="31" t="s">
        <v>45</v>
      </c>
      <c r="CH74" s="32" t="s">
        <v>29</v>
      </c>
      <c r="CI74" s="35"/>
      <c r="CJ74" s="35"/>
      <c r="CK74" s="35"/>
      <c r="CL74" s="35"/>
      <c r="CM74" s="35"/>
      <c r="CN74" s="36"/>
      <c r="CO74" s="36">
        <v>6.7501777053020691</v>
      </c>
      <c r="CP74" s="36">
        <v>6.7198156895338546</v>
      </c>
      <c r="CQ74" s="36">
        <v>6.7295214963063836</v>
      </c>
      <c r="CR74" s="36">
        <v>6.6263875591206229</v>
      </c>
      <c r="CS74" s="36">
        <v>6.4191709058005335</v>
      </c>
      <c r="CT74" s="36">
        <v>6.3048816118891864</v>
      </c>
      <c r="CU74" s="36">
        <v>6.1499723215141771</v>
      </c>
      <c r="CV74" s="36">
        <v>6.1347854703214892</v>
      </c>
      <c r="CX74" s="31" t="s">
        <v>45</v>
      </c>
      <c r="CY74" s="32" t="s">
        <v>29</v>
      </c>
      <c r="CZ74" s="35"/>
      <c r="DA74" s="35"/>
      <c r="DB74" s="35"/>
      <c r="DC74" s="35"/>
      <c r="DD74" s="35"/>
      <c r="DE74" s="36"/>
      <c r="DF74" s="36">
        <v>6.7501777053020691</v>
      </c>
      <c r="DG74" s="36">
        <v>6.7198519954485683</v>
      </c>
      <c r="DH74" s="36">
        <v>6.7321578644401718</v>
      </c>
      <c r="DI74" s="36">
        <v>6.6330802282093746</v>
      </c>
      <c r="DJ74" s="36">
        <v>6.4269694550845751</v>
      </c>
      <c r="DK74" s="36">
        <v>6.3111815501333624</v>
      </c>
      <c r="DL74" s="36">
        <v>6.1575085300196974</v>
      </c>
      <c r="DM74" s="36">
        <v>6.1457554423635514</v>
      </c>
      <c r="DO74" s="31" t="s">
        <v>45</v>
      </c>
      <c r="DP74" s="32" t="s">
        <v>29</v>
      </c>
      <c r="DQ74" s="35"/>
      <c r="DR74" s="35"/>
      <c r="DS74" s="35"/>
      <c r="DT74" s="35"/>
      <c r="DU74" s="35"/>
      <c r="DV74" s="36"/>
      <c r="DW74" s="36">
        <v>6.7494962065342046</v>
      </c>
      <c r="DX74" s="36">
        <v>6.7198156895338546</v>
      </c>
      <c r="DY74" s="36">
        <v>6.7491296932420406</v>
      </c>
      <c r="DZ74" s="36">
        <v>6.6312672734700664</v>
      </c>
      <c r="EA74" s="36">
        <v>6.431852437762335</v>
      </c>
      <c r="EB74" s="36">
        <v>6.330571097260127</v>
      </c>
      <c r="EC74" s="36">
        <v>6.1801318541561621</v>
      </c>
      <c r="ED74" s="36">
        <v>6.1685873853293716</v>
      </c>
      <c r="EF74" s="31" t="s">
        <v>45</v>
      </c>
      <c r="EG74" s="32" t="s">
        <v>29</v>
      </c>
      <c r="EH74" s="35"/>
      <c r="EI74" s="35"/>
      <c r="EJ74" s="35"/>
      <c r="EK74" s="35"/>
      <c r="EL74" s="35"/>
      <c r="EM74" s="36"/>
      <c r="EN74" s="36">
        <v>6.7494962065342046</v>
      </c>
      <c r="EO74" s="36">
        <v>6.7198156895338546</v>
      </c>
      <c r="EP74" s="36">
        <v>6.7576970814988684</v>
      </c>
      <c r="EQ74" s="36">
        <v>6.6773240418340647</v>
      </c>
      <c r="ER74" s="36">
        <v>6.4838152776919449</v>
      </c>
      <c r="ES74" s="36">
        <v>6.3780443947524894</v>
      </c>
      <c r="ET74" s="36">
        <v>6.2023897466186124</v>
      </c>
      <c r="EU74" s="36">
        <v>6.1936946115830267</v>
      </c>
      <c r="FN74" s="31" t="s">
        <v>45</v>
      </c>
      <c r="FO74" s="32" t="s">
        <v>29</v>
      </c>
      <c r="FP74" s="35"/>
      <c r="FQ74" s="35"/>
      <c r="FR74" s="35"/>
      <c r="FS74" s="35"/>
      <c r="FT74" s="35"/>
      <c r="FU74" s="36"/>
      <c r="FV74" s="36">
        <v>6.4244581097785955</v>
      </c>
      <c r="FW74" s="36">
        <v>6.3899913192304307</v>
      </c>
      <c r="FX74" s="36">
        <v>6.589410151162582</v>
      </c>
      <c r="FY74" s="36">
        <v>6.5466251503995014</v>
      </c>
      <c r="FZ74" s="36">
        <v>6.5461809624223966</v>
      </c>
      <c r="GA74" s="36">
        <v>6.5026009528839754</v>
      </c>
      <c r="GB74" s="36">
        <v>6.4707473921672882</v>
      </c>
      <c r="GC74" s="36">
        <v>6.4810415472554572</v>
      </c>
      <c r="GE74" s="31" t="s">
        <v>36</v>
      </c>
      <c r="GF74" s="32" t="s">
        <v>10</v>
      </c>
      <c r="GG74" s="33"/>
      <c r="GH74" s="33"/>
      <c r="GI74" s="33"/>
      <c r="GJ74" s="33"/>
      <c r="GK74" s="33"/>
      <c r="GL74" s="34">
        <v>4.75</v>
      </c>
      <c r="GM74" s="34">
        <v>4.25</v>
      </c>
      <c r="GN74" s="34">
        <v>6</v>
      </c>
      <c r="GO74" s="34">
        <v>5</v>
      </c>
      <c r="GP74" s="34">
        <v>5</v>
      </c>
      <c r="GQ74" s="34">
        <v>5</v>
      </c>
      <c r="GR74" s="34">
        <v>5</v>
      </c>
      <c r="GS74" s="34">
        <v>5</v>
      </c>
      <c r="GT74" s="34">
        <v>5</v>
      </c>
      <c r="GV74" s="31" t="s">
        <v>36</v>
      </c>
      <c r="GW74" s="32" t="s">
        <v>10</v>
      </c>
      <c r="GX74" s="33"/>
      <c r="GY74" s="33"/>
      <c r="GZ74" s="33"/>
      <c r="HA74" s="33"/>
      <c r="HB74" s="33"/>
      <c r="HC74" s="34">
        <v>4.75</v>
      </c>
      <c r="HD74" s="34">
        <v>4.25</v>
      </c>
      <c r="HE74" s="34">
        <v>6</v>
      </c>
      <c r="HF74" s="34">
        <v>5</v>
      </c>
      <c r="HG74" s="34">
        <v>5</v>
      </c>
      <c r="HH74" s="34">
        <v>5</v>
      </c>
      <c r="HI74" s="34">
        <v>5</v>
      </c>
      <c r="HJ74" s="34">
        <v>5</v>
      </c>
      <c r="HK74" s="34">
        <v>5</v>
      </c>
    </row>
    <row r="75" spans="17:778" x14ac:dyDescent="0.3">
      <c r="AY75" s="44" t="s">
        <v>13</v>
      </c>
      <c r="AZ75" s="42" t="s">
        <v>24</v>
      </c>
      <c r="BA75" s="43">
        <v>35777182.857142851</v>
      </c>
      <c r="BB75" s="43">
        <v>2366.2184806975283</v>
      </c>
      <c r="BC75" s="43">
        <v>86.4375908519972</v>
      </c>
      <c r="BD75" s="43">
        <v>41.237081272509336</v>
      </c>
      <c r="BE75" s="43">
        <v>-29.466724691668698</v>
      </c>
      <c r="BF75" s="46">
        <v>57.662274735207994</v>
      </c>
      <c r="BG75" s="57">
        <v>57.308641487893752</v>
      </c>
      <c r="BH75" s="57">
        <v>57.070039645272018</v>
      </c>
      <c r="BI75" s="57">
        <v>57.309627298703802</v>
      </c>
      <c r="BJ75" s="57">
        <v>57.412633876907023</v>
      </c>
      <c r="BK75" s="57">
        <v>57.345547265686761</v>
      </c>
      <c r="BL75" s="57">
        <v>57.334714884103747</v>
      </c>
      <c r="BM75" s="57">
        <v>57.228052227917026</v>
      </c>
      <c r="BN75" s="57">
        <v>57.094771109657096</v>
      </c>
      <c r="BP75" s="7" t="s">
        <v>25</v>
      </c>
      <c r="BQ75" s="60"/>
      <c r="BR75" s="37"/>
      <c r="BS75" s="37"/>
      <c r="BT75" s="37"/>
      <c r="BU75" s="37"/>
      <c r="BV75" s="37"/>
      <c r="BW75" s="50"/>
      <c r="BX75" s="40"/>
      <c r="BY75" s="40"/>
      <c r="BZ75" s="40"/>
      <c r="CA75" s="40"/>
      <c r="CB75" s="40"/>
      <c r="CC75" s="40"/>
      <c r="CD75" s="40"/>
      <c r="CE75" s="40"/>
      <c r="CG75" s="55" t="s">
        <v>31</v>
      </c>
      <c r="CH75" s="32" t="s">
        <v>32</v>
      </c>
      <c r="CI75" s="35"/>
      <c r="CJ75" s="35"/>
      <c r="CK75" s="35"/>
      <c r="CL75" s="35"/>
      <c r="CM75" s="35"/>
      <c r="CN75" s="51"/>
      <c r="CO75" s="36">
        <v>8.638799999999998</v>
      </c>
      <c r="CP75" s="36">
        <v>8.6762999999999995</v>
      </c>
      <c r="CQ75" s="36">
        <v>8.7662999999999993</v>
      </c>
      <c r="CR75" s="36">
        <v>8.8562999999999992</v>
      </c>
      <c r="CS75" s="36">
        <v>8.946299999999999</v>
      </c>
      <c r="CT75" s="36">
        <v>9.0362999999999989</v>
      </c>
      <c r="CU75" s="36">
        <v>9.1262999999999987</v>
      </c>
      <c r="CV75" s="36">
        <v>9.2162999999999986</v>
      </c>
      <c r="CX75" s="55" t="s">
        <v>31</v>
      </c>
      <c r="CY75" s="32" t="s">
        <v>32</v>
      </c>
      <c r="CZ75" s="35"/>
      <c r="DA75" s="35"/>
      <c r="DB75" s="35"/>
      <c r="DC75" s="35"/>
      <c r="DD75" s="35"/>
      <c r="DE75" s="51"/>
      <c r="DF75" s="36">
        <v>8.638799999999998</v>
      </c>
      <c r="DG75" s="36">
        <v>8.6762999999999995</v>
      </c>
      <c r="DH75" s="36">
        <v>8.7662999999999993</v>
      </c>
      <c r="DI75" s="36">
        <v>8.8562999999999992</v>
      </c>
      <c r="DJ75" s="36">
        <v>8.946299999999999</v>
      </c>
      <c r="DK75" s="36">
        <v>9.0362999999999989</v>
      </c>
      <c r="DL75" s="36">
        <v>9.1262999999999987</v>
      </c>
      <c r="DM75" s="36">
        <v>9.2162999999999986</v>
      </c>
      <c r="DO75" s="55" t="s">
        <v>31</v>
      </c>
      <c r="DP75" s="32" t="s">
        <v>32</v>
      </c>
      <c r="DQ75" s="35"/>
      <c r="DR75" s="35"/>
      <c r="DS75" s="35"/>
      <c r="DT75" s="35"/>
      <c r="DU75" s="35"/>
      <c r="DV75" s="51"/>
      <c r="DW75" s="36">
        <v>8.638799999999998</v>
      </c>
      <c r="DX75" s="36">
        <v>8.6762999999999995</v>
      </c>
      <c r="DY75" s="36">
        <v>8.7662999999999993</v>
      </c>
      <c r="DZ75" s="36">
        <v>8.8562999999999992</v>
      </c>
      <c r="EA75" s="36">
        <v>8.946299999999999</v>
      </c>
      <c r="EB75" s="36">
        <v>9.0362999999999989</v>
      </c>
      <c r="EC75" s="36">
        <v>9.1262999999999987</v>
      </c>
      <c r="ED75" s="36">
        <v>9.2162999999999986</v>
      </c>
      <c r="EF75" s="55" t="s">
        <v>31</v>
      </c>
      <c r="EG75" s="32" t="s">
        <v>32</v>
      </c>
      <c r="EH75" s="35"/>
      <c r="EI75" s="35"/>
      <c r="EJ75" s="35"/>
      <c r="EK75" s="35"/>
      <c r="EL75" s="35"/>
      <c r="EM75" s="51"/>
      <c r="EN75" s="36">
        <v>8.638799999999998</v>
      </c>
      <c r="EO75" s="36">
        <v>8.6762999999999995</v>
      </c>
      <c r="EP75" s="36">
        <v>8.7662999999999993</v>
      </c>
      <c r="EQ75" s="36">
        <v>8.8562999999999992</v>
      </c>
      <c r="ER75" s="36">
        <v>8.946299999999999</v>
      </c>
      <c r="ES75" s="36">
        <v>9.0362999999999989</v>
      </c>
      <c r="ET75" s="36">
        <v>9.1262999999999987</v>
      </c>
      <c r="EU75" s="36">
        <v>9.2162999999999986</v>
      </c>
      <c r="FN75" s="55" t="s">
        <v>31</v>
      </c>
      <c r="FO75" s="32" t="s">
        <v>32</v>
      </c>
      <c r="FP75" s="35"/>
      <c r="FQ75" s="35"/>
      <c r="FR75" s="35"/>
      <c r="FS75" s="35"/>
      <c r="FT75" s="35"/>
      <c r="FU75" s="51"/>
      <c r="FV75" s="36">
        <v>8.34</v>
      </c>
      <c r="FW75" s="36">
        <v>8.41</v>
      </c>
      <c r="FX75" s="36">
        <v>8.5</v>
      </c>
      <c r="FY75" s="36">
        <v>8.59</v>
      </c>
      <c r="FZ75" s="36">
        <v>8.68</v>
      </c>
      <c r="GA75" s="36">
        <v>8.77</v>
      </c>
      <c r="GB75" s="36">
        <v>8.86</v>
      </c>
      <c r="GC75" s="36">
        <v>8.9499999999999993</v>
      </c>
      <c r="GE75" s="31" t="s">
        <v>11</v>
      </c>
      <c r="GF75" s="32" t="s">
        <v>5</v>
      </c>
      <c r="GG75" s="35"/>
      <c r="GH75" s="35"/>
      <c r="GI75" s="35"/>
      <c r="GJ75" s="35"/>
      <c r="GK75" s="35"/>
      <c r="GL75" s="51">
        <v>9.1999999999999998E-3</v>
      </c>
      <c r="GM75" s="51">
        <v>1.0882549187032575E-2</v>
      </c>
      <c r="GN75" s="51">
        <v>6.0285137732549732E-3</v>
      </c>
      <c r="GO75" s="51">
        <v>7.5627743198587449E-3</v>
      </c>
      <c r="GP75" s="51">
        <v>9.523244027131561E-3</v>
      </c>
      <c r="GQ75" s="51">
        <v>1.1922829988538775E-2</v>
      </c>
      <c r="GR75" s="51">
        <v>1.2697876967242783E-2</v>
      </c>
      <c r="GS75" s="51">
        <v>1.4223536266352088E-2</v>
      </c>
      <c r="GT75" s="51">
        <v>1.4305748763982162E-2</v>
      </c>
      <c r="GV75" s="31" t="s">
        <v>11</v>
      </c>
      <c r="GW75" s="32" t="s">
        <v>5</v>
      </c>
      <c r="GX75" s="35"/>
      <c r="GY75" s="35"/>
      <c r="GZ75" s="35"/>
      <c r="HA75" s="35"/>
      <c r="HB75" s="35"/>
      <c r="HC75" s="51">
        <v>9.1999999999999998E-3</v>
      </c>
      <c r="HD75" s="51">
        <v>1.0882549187032575E-2</v>
      </c>
      <c r="HE75" s="51">
        <v>6.059239003103789E-3</v>
      </c>
      <c r="HF75" s="51">
        <v>7.4371763990170869E-3</v>
      </c>
      <c r="HG75" s="51">
        <v>9.3728906049224125E-3</v>
      </c>
      <c r="HH75" s="51">
        <v>1.2749154502646132E-2</v>
      </c>
      <c r="HI75" s="51">
        <v>1.3244818437575745E-2</v>
      </c>
      <c r="HJ75" s="51">
        <v>1.4500848250835752E-2</v>
      </c>
      <c r="HK75" s="51">
        <v>1.4661269007179678E-2</v>
      </c>
      <c r="UH75" s="52">
        <f>UH21-UH18</f>
        <v>3.36</v>
      </c>
      <c r="UI75" s="52">
        <f t="shared" ref="UI75:UO75" si="365">UI21-UI18</f>
        <v>-4.0937999999999999</v>
      </c>
      <c r="UJ75" s="52">
        <f t="shared" si="365"/>
        <v>3.2199898378997105</v>
      </c>
      <c r="UK75" s="52">
        <f t="shared" si="365"/>
        <v>4.17</v>
      </c>
      <c r="UL75" s="52">
        <f t="shared" si="365"/>
        <v>4.42</v>
      </c>
      <c r="UM75" s="52">
        <f t="shared" si="365"/>
        <v>4.6977049338952295</v>
      </c>
      <c r="UN75" s="52">
        <f t="shared" si="365"/>
        <v>4.8594671017040074</v>
      </c>
      <c r="UO75" s="52">
        <f t="shared" si="365"/>
        <v>4.9832396854106893</v>
      </c>
      <c r="VA75" s="52">
        <f>VA21-VA18</f>
        <v>3.36</v>
      </c>
      <c r="VB75" s="52">
        <f t="shared" ref="VB75:VH75" si="366">VB21-VB18</f>
        <v>-4.0937999999999999</v>
      </c>
      <c r="VC75" s="52">
        <f t="shared" si="366"/>
        <v>3.2199999999999998</v>
      </c>
      <c r="VD75" s="52">
        <f t="shared" si="366"/>
        <v>4.17</v>
      </c>
      <c r="VE75" s="52">
        <f t="shared" si="366"/>
        <v>5.17</v>
      </c>
      <c r="VF75" s="52">
        <f t="shared" si="366"/>
        <v>5.3648451594061388</v>
      </c>
      <c r="VG75" s="52">
        <f t="shared" si="366"/>
        <v>5.5252452661566274</v>
      </c>
      <c r="VH75" s="52">
        <f t="shared" si="366"/>
        <v>5.6662634888068029</v>
      </c>
      <c r="VT75" s="52">
        <f>VT21-VT18</f>
        <v>3.36</v>
      </c>
      <c r="VU75" s="52">
        <f t="shared" ref="VU75:WA75" si="367">VU21-VU18</f>
        <v>-4.0937999999999999</v>
      </c>
      <c r="VV75" s="52">
        <f t="shared" si="367"/>
        <v>3.1799950038128797</v>
      </c>
      <c r="VW75" s="52">
        <f t="shared" si="367"/>
        <v>4.3500251627513897</v>
      </c>
      <c r="VX75" s="52">
        <f t="shared" si="367"/>
        <v>4.984517815703855</v>
      </c>
      <c r="VY75" s="52">
        <f t="shared" si="367"/>
        <v>5.0143032511232288</v>
      </c>
      <c r="VZ75" s="52">
        <f t="shared" si="367"/>
        <v>5.1104810212064553</v>
      </c>
      <c r="WA75" s="52">
        <f t="shared" si="367"/>
        <v>5.2120386296966323</v>
      </c>
      <c r="WM75" s="52">
        <f>WM21-WM18</f>
        <v>3.36</v>
      </c>
      <c r="WN75" s="52">
        <f t="shared" ref="WN75:WT75" si="368">WN21-WN18</f>
        <v>-4.0937893247930619</v>
      </c>
      <c r="WO75" s="52">
        <f t="shared" si="368"/>
        <v>3.1999797522943116</v>
      </c>
      <c r="WP75" s="52">
        <f t="shared" si="368"/>
        <v>3.8600415202316016</v>
      </c>
      <c r="WQ75" s="52">
        <f t="shared" si="368"/>
        <v>4.8100058421970004</v>
      </c>
      <c r="WR75" s="52">
        <f t="shared" si="368"/>
        <v>4.8367613401000824</v>
      </c>
      <c r="WS75" s="52">
        <f t="shared" si="368"/>
        <v>4.9287138013697529</v>
      </c>
      <c r="WT75" s="52">
        <f t="shared" si="368"/>
        <v>5.0200988164216866</v>
      </c>
      <c r="WU75" s="98"/>
      <c r="XL75" s="52">
        <f>XL21-XL18</f>
        <v>3.36</v>
      </c>
      <c r="XM75" s="52">
        <f t="shared" ref="XM75:XS75" si="369">XM21-XM18</f>
        <v>-4.0937893247930619</v>
      </c>
      <c r="XN75" s="52">
        <f t="shared" si="369"/>
        <v>3.470662807286367</v>
      </c>
      <c r="XO75" s="52">
        <f t="shared" si="369"/>
        <v>3.7998294008119942</v>
      </c>
      <c r="XP75" s="52">
        <f t="shared" si="369"/>
        <v>4.8102179616166083</v>
      </c>
      <c r="XQ75" s="52">
        <f t="shared" si="369"/>
        <v>4.8206606989308449</v>
      </c>
      <c r="XR75" s="52">
        <f t="shared" si="369"/>
        <v>4.9071904657794168</v>
      </c>
      <c r="XS75" s="52">
        <f t="shared" si="369"/>
        <v>4.9877151128458834</v>
      </c>
      <c r="YE75" s="52">
        <f>YE21-YE18</f>
        <v>3.36</v>
      </c>
      <c r="YF75" s="52">
        <f t="shared" ref="YF75:YL75" si="370">YF21-YF18</f>
        <v>-4.0937893247930619</v>
      </c>
      <c r="YG75" s="52">
        <f t="shared" si="370"/>
        <v>3.1999797522943116</v>
      </c>
      <c r="YH75" s="52">
        <f t="shared" si="370"/>
        <v>3.8600415202316016</v>
      </c>
      <c r="YI75" s="52">
        <f t="shared" si="370"/>
        <v>4.8100058421970004</v>
      </c>
      <c r="YJ75" s="52">
        <f t="shared" si="370"/>
        <v>4.7934091117320019</v>
      </c>
      <c r="YK75" s="52">
        <f t="shared" si="370"/>
        <v>4.847638057997532</v>
      </c>
      <c r="YL75" s="52">
        <f t="shared" si="370"/>
        <v>4.9014227179430243</v>
      </c>
      <c r="YX75" s="52">
        <f>YX21-YX18</f>
        <v>3.36</v>
      </c>
      <c r="YY75" s="52">
        <f t="shared" ref="YY75:ZE75" si="371">YY21-YY18</f>
        <v>-4.0937893247930619</v>
      </c>
      <c r="YZ75" s="52">
        <f t="shared" si="371"/>
        <v>3.3699797522943116</v>
      </c>
      <c r="ZA75" s="52">
        <f t="shared" si="371"/>
        <v>3.9099769876988129</v>
      </c>
      <c r="ZB75" s="52">
        <f t="shared" si="371"/>
        <v>4.8000212341258894</v>
      </c>
      <c r="ZC75" s="52">
        <f t="shared" si="371"/>
        <v>4.791457113889491</v>
      </c>
      <c r="ZD75" s="52">
        <f t="shared" si="371"/>
        <v>4.8618587646668594</v>
      </c>
      <c r="ZE75" s="52">
        <f t="shared" si="371"/>
        <v>4.9260964797151319</v>
      </c>
      <c r="ZU75" s="52">
        <f>ZU21-ZU18</f>
        <v>3.36</v>
      </c>
      <c r="ZV75" s="52">
        <f t="shared" ref="ZV75:AAB75" si="372">ZV21-ZV18</f>
        <v>-4.0937893247930619</v>
      </c>
      <c r="ZW75" s="52">
        <f t="shared" si="372"/>
        <v>3.3699797522943116</v>
      </c>
      <c r="ZX75" s="52">
        <f t="shared" si="372"/>
        <v>3.859976987698813</v>
      </c>
      <c r="ZY75" s="52">
        <f t="shared" si="372"/>
        <v>4.8100212341258892</v>
      </c>
      <c r="ZZ75" s="52">
        <f t="shared" si="372"/>
        <v>4.9477029732045619</v>
      </c>
      <c r="AAA75" s="52">
        <f t="shared" si="372"/>
        <v>5.0743063383872329</v>
      </c>
      <c r="AAB75" s="52">
        <f t="shared" si="372"/>
        <v>5.1846687138456993</v>
      </c>
      <c r="AAT75" s="52">
        <f>AAT21-AAT18</f>
        <v>3.36</v>
      </c>
      <c r="AAU75" s="52">
        <f t="shared" ref="AAU75:ABA75" si="373">AAU21-AAU18</f>
        <v>-4.0937893247930619</v>
      </c>
      <c r="AAV75" s="52">
        <f t="shared" si="373"/>
        <v>3.3699797522943116</v>
      </c>
      <c r="AAW75" s="52">
        <f t="shared" si="373"/>
        <v>3.859976987698813</v>
      </c>
      <c r="AAX75" s="52">
        <f t="shared" si="373"/>
        <v>4.8100212341258892</v>
      </c>
      <c r="AAY75" s="52">
        <f t="shared" si="373"/>
        <v>4.9578286477673776</v>
      </c>
      <c r="AAZ75" s="52">
        <f t="shared" si="373"/>
        <v>5.0844320129500495</v>
      </c>
      <c r="ABA75" s="52">
        <f t="shared" si="373"/>
        <v>5.194794388408515</v>
      </c>
      <c r="ABX75" s="52">
        <f>ABX21-ABX18</f>
        <v>3.36</v>
      </c>
      <c r="ABY75" s="52">
        <f t="shared" ref="ABY75:ACE75" si="374">ABY21-ABY18</f>
        <v>-4.0899790905037481</v>
      </c>
      <c r="ABZ75" s="52">
        <f t="shared" si="374"/>
        <v>3.369975419153068</v>
      </c>
      <c r="ACA75" s="52">
        <f t="shared" si="374"/>
        <v>3.937170631614733</v>
      </c>
      <c r="ACB75" s="52">
        <f t="shared" si="374"/>
        <v>4.8530331992660471</v>
      </c>
      <c r="ACC75" s="52">
        <f t="shared" si="374"/>
        <v>4.9508056428192937</v>
      </c>
      <c r="ACD75" s="52">
        <f t="shared" si="374"/>
        <v>5.0674639992023476</v>
      </c>
      <c r="ACE75" s="52">
        <f t="shared" si="374"/>
        <v>5.1779524553981346</v>
      </c>
      <c r="ACQ75" s="52">
        <f>ACQ21-ACQ18</f>
        <v>3.36</v>
      </c>
      <c r="ACR75" s="52">
        <f t="shared" ref="ACR75:ACX75" si="375">ACR21-ACR18</f>
        <v>-4.0938265281207578</v>
      </c>
      <c r="ACS75" s="52">
        <f t="shared" si="375"/>
        <v>3.37</v>
      </c>
      <c r="ACT75" s="52">
        <f t="shared" si="375"/>
        <v>3.96</v>
      </c>
      <c r="ACU75" s="52">
        <f t="shared" si="375"/>
        <v>4.8699999999999992</v>
      </c>
      <c r="ACV75" s="52">
        <f t="shared" si="375"/>
        <v>5.0077189829993909</v>
      </c>
      <c r="ACW75" s="52">
        <f t="shared" si="375"/>
        <v>5.1343372050466121</v>
      </c>
      <c r="ACX75" s="52">
        <f t="shared" si="375"/>
        <v>5.2447143968324799</v>
      </c>
    </row>
    <row r="76" spans="17:778" x14ac:dyDescent="0.3">
      <c r="AY76" s="41" t="s">
        <v>14</v>
      </c>
      <c r="AZ76" s="42" t="s">
        <v>24</v>
      </c>
      <c r="BA76" s="43"/>
      <c r="BB76" s="43"/>
      <c r="BC76" s="43"/>
      <c r="BD76" s="43"/>
      <c r="BE76" s="43"/>
      <c r="BF76" s="46">
        <v>9.4498135235122476</v>
      </c>
      <c r="BG76" s="57">
        <v>9.1021227451919291</v>
      </c>
      <c r="BH76" s="57">
        <v>9.0874373415720253</v>
      </c>
      <c r="BI76" s="57">
        <v>8.8370766824705242</v>
      </c>
      <c r="BJ76" s="57">
        <v>8.6804579062380256</v>
      </c>
      <c r="BK76" s="57">
        <v>8.4893015192069097</v>
      </c>
      <c r="BL76" s="57">
        <v>8.305411831962715</v>
      </c>
      <c r="BM76" s="57">
        <v>8.101965835956479</v>
      </c>
      <c r="BN76" s="57">
        <v>7.8908273941243747</v>
      </c>
      <c r="BP76" s="7" t="s">
        <v>26</v>
      </c>
      <c r="BQ76" s="20"/>
      <c r="BR76" s="37"/>
      <c r="BS76" s="37"/>
      <c r="BT76" s="37"/>
      <c r="BU76" s="37"/>
      <c r="BV76" s="37"/>
      <c r="BW76" s="40"/>
      <c r="BZ76" s="52"/>
      <c r="CA76" s="52"/>
      <c r="CB76" s="52"/>
      <c r="CC76" s="52"/>
      <c r="CD76" s="52"/>
      <c r="CE76" s="52"/>
      <c r="CG76" s="19"/>
      <c r="CH76" s="20"/>
      <c r="CI76" s="37"/>
      <c r="CJ76" s="37"/>
      <c r="CK76" s="37"/>
      <c r="CL76" s="37"/>
      <c r="CM76" s="37"/>
      <c r="CN76" s="40"/>
      <c r="CO76" s="40"/>
      <c r="CP76" s="40"/>
      <c r="CQ76" s="40"/>
      <c r="CR76" s="40"/>
      <c r="CS76" s="40"/>
      <c r="CT76" s="40"/>
      <c r="CU76" s="40"/>
      <c r="CV76" s="40"/>
      <c r="CX76" s="19"/>
      <c r="CY76" s="20"/>
      <c r="CZ76" s="37"/>
      <c r="DA76" s="37"/>
      <c r="DB76" s="37"/>
      <c r="DC76" s="37"/>
      <c r="DD76" s="37"/>
      <c r="DE76" s="40"/>
      <c r="DF76" s="40"/>
      <c r="DG76" s="40"/>
      <c r="DH76" s="40"/>
      <c r="DI76" s="40"/>
      <c r="DJ76" s="40"/>
      <c r="DK76" s="40"/>
      <c r="DL76" s="40"/>
      <c r="DM76" s="40"/>
      <c r="DO76" s="19"/>
      <c r="DP76" s="20"/>
      <c r="DQ76" s="37"/>
      <c r="DR76" s="37"/>
      <c r="DS76" s="37"/>
      <c r="DT76" s="37"/>
      <c r="DU76" s="37"/>
      <c r="DV76" s="40"/>
      <c r="DW76" s="40"/>
      <c r="DX76" s="40"/>
      <c r="DY76" s="40"/>
      <c r="DZ76" s="40"/>
      <c r="EA76" s="40"/>
      <c r="EB76" s="40"/>
      <c r="EC76" s="40"/>
      <c r="ED76" s="40"/>
      <c r="EF76" s="19"/>
      <c r="EG76" s="20"/>
      <c r="EH76" s="37"/>
      <c r="EI76" s="37"/>
      <c r="EJ76" s="37"/>
      <c r="EK76" s="37"/>
      <c r="EL76" s="37"/>
      <c r="EM76" s="40"/>
      <c r="EN76" s="40"/>
      <c r="EO76" s="40"/>
      <c r="EP76" s="40"/>
      <c r="EQ76" s="40"/>
      <c r="ER76" s="40"/>
      <c r="ES76" s="40"/>
      <c r="ET76" s="40"/>
      <c r="EU76" s="40"/>
      <c r="FN76" s="19"/>
      <c r="FO76" s="20"/>
      <c r="FP76" s="37"/>
      <c r="FQ76" s="37"/>
      <c r="FR76" s="37"/>
      <c r="FS76" s="37"/>
      <c r="FT76" s="37"/>
      <c r="FU76" s="40"/>
      <c r="FV76" s="40"/>
      <c r="FW76" s="40"/>
      <c r="FX76" s="40"/>
      <c r="FY76" s="40"/>
      <c r="FZ76" s="40"/>
      <c r="GA76" s="40"/>
      <c r="GB76" s="40"/>
      <c r="GC76" s="40"/>
      <c r="GE76" s="31" t="s">
        <v>28</v>
      </c>
      <c r="GF76" s="32" t="s">
        <v>29</v>
      </c>
      <c r="GG76" s="35"/>
      <c r="GH76" s="35"/>
      <c r="GI76" s="35"/>
      <c r="GJ76" s="35"/>
      <c r="GK76" s="35"/>
      <c r="GL76" s="36">
        <v>32.57</v>
      </c>
      <c r="GM76" s="36">
        <v>32.166824015545266</v>
      </c>
      <c r="GN76" s="36">
        <v>32.287467540929192</v>
      </c>
      <c r="GO76" s="36">
        <v>32.420902745488576</v>
      </c>
      <c r="GP76" s="36">
        <v>33.130970286643226</v>
      </c>
      <c r="GQ76" s="36">
        <v>33.433459016260002</v>
      </c>
      <c r="GR76" s="36">
        <v>33.800758772803505</v>
      </c>
      <c r="GS76" s="36">
        <v>34.20421004026143</v>
      </c>
      <c r="GT76" s="36">
        <v>34.662966035671602</v>
      </c>
      <c r="GV76" s="31" t="s">
        <v>28</v>
      </c>
      <c r="GW76" s="32" t="s">
        <v>29</v>
      </c>
      <c r="GX76" s="35"/>
      <c r="GY76" s="35"/>
      <c r="GZ76" s="35"/>
      <c r="HA76" s="35"/>
      <c r="HB76" s="35"/>
      <c r="HC76" s="36">
        <v>32.57</v>
      </c>
      <c r="HD76" s="36">
        <v>32.166824015545266</v>
      </c>
      <c r="HE76" s="36">
        <v>32.277155245151882</v>
      </c>
      <c r="HF76" s="36">
        <v>32.332382401528157</v>
      </c>
      <c r="HG76" s="36">
        <v>32.667534338743373</v>
      </c>
      <c r="HH76" s="36">
        <v>32.989613323515051</v>
      </c>
      <c r="HI76" s="36">
        <v>33.365221925760395</v>
      </c>
      <c r="HJ76" s="36">
        <v>33.782148650809482</v>
      </c>
      <c r="HK76" s="36">
        <v>34.252305156062526</v>
      </c>
    </row>
    <row r="77" spans="17:778" x14ac:dyDescent="0.3">
      <c r="AY77" s="44" t="s">
        <v>15</v>
      </c>
      <c r="AZ77" s="42" t="s">
        <v>24</v>
      </c>
      <c r="BA77" s="45">
        <v>0</v>
      </c>
      <c r="BB77" s="45">
        <v>0</v>
      </c>
      <c r="BC77" s="45">
        <v>0</v>
      </c>
      <c r="BD77" s="45">
        <v>0</v>
      </c>
      <c r="BE77" s="45">
        <v>0</v>
      </c>
      <c r="BF77" s="46">
        <v>32.566775484762509</v>
      </c>
      <c r="BG77" s="57">
        <v>32.162932975934297</v>
      </c>
      <c r="BH77" s="57">
        <v>32.394579952989027</v>
      </c>
      <c r="BI77" s="57">
        <v>33.252660566123808</v>
      </c>
      <c r="BJ77" s="57">
        <v>33.84062565066241</v>
      </c>
      <c r="BK77" s="57">
        <v>34.845514408992997</v>
      </c>
      <c r="BL77" s="57">
        <v>35.603385782233239</v>
      </c>
      <c r="BM77" s="57">
        <v>36.373269558523099</v>
      </c>
      <c r="BN77" s="57">
        <v>37.145815460955582</v>
      </c>
      <c r="BP77" s="44" t="s">
        <v>13</v>
      </c>
      <c r="BQ77" s="42" t="s">
        <v>24</v>
      </c>
      <c r="BR77" s="43"/>
      <c r="BS77" s="43"/>
      <c r="BT77" s="43"/>
      <c r="BU77" s="43"/>
      <c r="BV77" s="43"/>
      <c r="BW77" s="46">
        <v>57.662274735207994</v>
      </c>
      <c r="BX77" s="57">
        <v>57.319838964485847</v>
      </c>
      <c r="BY77" s="57">
        <v>56.954451527798142</v>
      </c>
      <c r="BZ77" s="57">
        <v>57.405813974412354</v>
      </c>
      <c r="CA77" s="57">
        <v>57.781581394094914</v>
      </c>
      <c r="CB77" s="57">
        <v>57.852800487549253</v>
      </c>
      <c r="CC77" s="57">
        <v>57.825243210081034</v>
      </c>
      <c r="CD77" s="57">
        <v>57.676059975795646</v>
      </c>
      <c r="CE77" s="57">
        <v>57.511183919476906</v>
      </c>
      <c r="CG77" s="7" t="s">
        <v>25</v>
      </c>
      <c r="CH77" s="60"/>
      <c r="CI77" s="37"/>
      <c r="CJ77" s="37"/>
      <c r="CK77" s="37"/>
      <c r="CL77" s="37"/>
      <c r="CM77" s="37"/>
      <c r="CN77" s="50"/>
      <c r="CO77" s="40"/>
      <c r="CP77" s="40"/>
      <c r="CQ77" s="40"/>
      <c r="CR77" s="40"/>
      <c r="CS77" s="40"/>
      <c r="CT77" s="40"/>
      <c r="CU77" s="40"/>
      <c r="CV77" s="40"/>
      <c r="CX77" s="7" t="s">
        <v>25</v>
      </c>
      <c r="CY77" s="60"/>
      <c r="CZ77" s="37"/>
      <c r="DA77" s="37"/>
      <c r="DB77" s="37"/>
      <c r="DC77" s="37"/>
      <c r="DD77" s="37"/>
      <c r="DE77" s="50"/>
      <c r="DF77" s="40"/>
      <c r="DG77" s="40"/>
      <c r="DH77" s="40"/>
      <c r="DI77" s="40"/>
      <c r="DJ77" s="40"/>
      <c r="DK77" s="40"/>
      <c r="DL77" s="40"/>
      <c r="DM77" s="40"/>
      <c r="DO77" s="7" t="s">
        <v>25</v>
      </c>
      <c r="DP77" s="60"/>
      <c r="DQ77" s="37"/>
      <c r="DR77" s="37"/>
      <c r="DS77" s="37"/>
      <c r="DT77" s="37"/>
      <c r="DU77" s="37"/>
      <c r="DV77" s="50"/>
      <c r="DW77" s="40"/>
      <c r="DX77" s="40"/>
      <c r="DY77" s="40"/>
      <c r="DZ77" s="40"/>
      <c r="EA77" s="40"/>
      <c r="EB77" s="40"/>
      <c r="EC77" s="40"/>
      <c r="ED77" s="40"/>
      <c r="EF77" s="7" t="s">
        <v>25</v>
      </c>
      <c r="EG77" s="60"/>
      <c r="EH77" s="37"/>
      <c r="EI77" s="37"/>
      <c r="EJ77" s="37"/>
      <c r="EK77" s="37"/>
      <c r="EL77" s="37"/>
      <c r="EM77" s="50"/>
      <c r="EN77" s="40"/>
      <c r="EO77" s="40"/>
      <c r="EP77" s="40"/>
      <c r="EQ77" s="40"/>
      <c r="ER77" s="40"/>
      <c r="ES77" s="40"/>
      <c r="ET77" s="40"/>
      <c r="EU77" s="40"/>
      <c r="FN77" s="7" t="s">
        <v>25</v>
      </c>
      <c r="FO77" s="60"/>
      <c r="FP77" s="37"/>
      <c r="FQ77" s="37"/>
      <c r="FR77" s="37"/>
      <c r="FS77" s="37"/>
      <c r="FT77" s="37"/>
      <c r="FU77" s="50"/>
      <c r="FV77" s="40"/>
      <c r="FW77" s="40"/>
      <c r="FX77" s="40"/>
      <c r="FY77" s="40"/>
      <c r="FZ77" s="40"/>
      <c r="GA77" s="40"/>
      <c r="GB77" s="40"/>
      <c r="GC77" s="40"/>
      <c r="GE77" s="31" t="s">
        <v>45</v>
      </c>
      <c r="GF77" s="32" t="s">
        <v>29</v>
      </c>
      <c r="GG77" s="35"/>
      <c r="GH77" s="35"/>
      <c r="GI77" s="35"/>
      <c r="GJ77" s="35"/>
      <c r="GK77" s="35"/>
      <c r="GL77" s="36"/>
      <c r="GM77" s="36">
        <v>6.4242588849621987</v>
      </c>
      <c r="GN77" s="36">
        <v>6.391056406963453</v>
      </c>
      <c r="GO77" s="36">
        <v>6.5169676642377414</v>
      </c>
      <c r="GP77" s="36">
        <v>6.2973088301957691</v>
      </c>
      <c r="GQ77" s="36">
        <v>6.0966783483437403</v>
      </c>
      <c r="GR77" s="36">
        <v>6.005852059174547</v>
      </c>
      <c r="GS77" s="36">
        <v>5.826709279797968</v>
      </c>
      <c r="GT77" s="36">
        <v>5.8050913219554783</v>
      </c>
      <c r="GV77" s="31" t="s">
        <v>45</v>
      </c>
      <c r="GW77" s="32" t="s">
        <v>29</v>
      </c>
      <c r="GX77" s="35"/>
      <c r="GY77" s="35"/>
      <c r="GZ77" s="35"/>
      <c r="HA77" s="35"/>
      <c r="HB77" s="35"/>
      <c r="HC77" s="36"/>
      <c r="HD77" s="36">
        <v>6.4244581097785991</v>
      </c>
      <c r="HE77" s="36">
        <v>6.3881953469865964</v>
      </c>
      <c r="HF77" s="36">
        <v>6.5433025848910642</v>
      </c>
      <c r="HG77" s="36">
        <v>6.3533584627776927</v>
      </c>
      <c r="HH77" s="36">
        <v>6.0176226455728781</v>
      </c>
      <c r="HI77" s="36">
        <v>5.9510283047377053</v>
      </c>
      <c r="HJ77" s="36">
        <v>5.7967240565491114</v>
      </c>
      <c r="HK77" s="36">
        <v>5.7615575802081711</v>
      </c>
    </row>
    <row r="78" spans="17:778" x14ac:dyDescent="0.3">
      <c r="AY78" s="44" t="s">
        <v>17</v>
      </c>
      <c r="AZ78" s="42" t="s">
        <v>24</v>
      </c>
      <c r="BA78" s="45">
        <v>12.485252785216787</v>
      </c>
      <c r="BB78" s="45">
        <v>11.927493329721935</v>
      </c>
      <c r="BC78" s="45">
        <v>11.664207293538199</v>
      </c>
      <c r="BD78" s="45">
        <v>11.32567230907317</v>
      </c>
      <c r="BE78" s="45">
        <v>9.4229154336659491</v>
      </c>
      <c r="BF78" s="46">
        <v>19.08090735535664</v>
      </c>
      <c r="BG78" s="57">
        <v>20.370815059060618</v>
      </c>
      <c r="BH78" s="57">
        <v>21.592120594387918</v>
      </c>
      <c r="BI78" s="57">
        <v>22.192142456333126</v>
      </c>
      <c r="BJ78" s="57">
        <v>22.229676213250336</v>
      </c>
      <c r="BK78" s="57">
        <v>22.359895261531992</v>
      </c>
      <c r="BL78" s="57">
        <v>22.428587068132511</v>
      </c>
      <c r="BM78" s="57">
        <v>22.469949858718234</v>
      </c>
      <c r="BN78" s="57">
        <v>22.501703158803725</v>
      </c>
      <c r="BP78" s="41" t="s">
        <v>14</v>
      </c>
      <c r="BQ78" s="42" t="s">
        <v>24</v>
      </c>
      <c r="BR78" s="43"/>
      <c r="BS78" s="43"/>
      <c r="BT78" s="43"/>
      <c r="BU78" s="43"/>
      <c r="BV78" s="43"/>
      <c r="BW78" s="46">
        <v>9.4498135235122476</v>
      </c>
      <c r="BX78" s="57">
        <v>9.0861486969320566</v>
      </c>
      <c r="BY78" s="57">
        <v>8.9809420068651136</v>
      </c>
      <c r="BZ78" s="57">
        <v>9.0255775758501571</v>
      </c>
      <c r="CA78" s="57">
        <v>8.9632650999147767</v>
      </c>
      <c r="CB78" s="57">
        <v>8.8330125964258723</v>
      </c>
      <c r="CC78" s="57">
        <v>8.6677649985299094</v>
      </c>
      <c r="CD78" s="57">
        <v>8.5112152814852209</v>
      </c>
      <c r="CE78" s="57">
        <v>8.3126370168732358</v>
      </c>
      <c r="CG78" s="7" t="s">
        <v>26</v>
      </c>
      <c r="CH78" s="20"/>
      <c r="CI78" s="37"/>
      <c r="CJ78" s="37"/>
      <c r="CK78" s="37"/>
      <c r="CL78" s="37"/>
      <c r="CM78" s="37"/>
      <c r="CN78" s="40"/>
      <c r="CQ78" s="52"/>
      <c r="CR78" s="52"/>
      <c r="CS78" s="52"/>
      <c r="CT78" s="52"/>
      <c r="CU78" s="52"/>
      <c r="CV78" s="52"/>
      <c r="CX78" s="7" t="s">
        <v>26</v>
      </c>
      <c r="CY78" s="20"/>
      <c r="CZ78" s="37"/>
      <c r="DA78" s="37"/>
      <c r="DB78" s="37"/>
      <c r="DC78" s="37"/>
      <c r="DD78" s="37"/>
      <c r="DE78" s="40"/>
      <c r="DH78" s="52"/>
      <c r="DI78" s="52"/>
      <c r="DJ78" s="52"/>
      <c r="DK78" s="52"/>
      <c r="DL78" s="52"/>
      <c r="DM78" s="52"/>
      <c r="DO78" s="7" t="s">
        <v>26</v>
      </c>
      <c r="DP78" s="20"/>
      <c r="DQ78" s="37"/>
      <c r="DR78" s="37"/>
      <c r="DS78" s="37"/>
      <c r="DT78" s="37"/>
      <c r="DU78" s="37"/>
      <c r="DV78" s="40"/>
      <c r="DY78" s="52"/>
      <c r="DZ78" s="52"/>
      <c r="EA78" s="52"/>
      <c r="EB78" s="52"/>
      <c r="EC78" s="52"/>
      <c r="ED78" s="52"/>
      <c r="EF78" s="7" t="s">
        <v>26</v>
      </c>
      <c r="EG78" s="20"/>
      <c r="EH78" s="37"/>
      <c r="EI78" s="37"/>
      <c r="EJ78" s="37"/>
      <c r="EK78" s="37"/>
      <c r="EL78" s="37"/>
      <c r="EM78" s="40"/>
      <c r="EP78" s="52"/>
      <c r="EQ78" s="52"/>
      <c r="ER78" s="52"/>
      <c r="ES78" s="52"/>
      <c r="ET78" s="52"/>
      <c r="EU78" s="52"/>
      <c r="FN78" s="7" t="s">
        <v>26</v>
      </c>
      <c r="FO78" s="20"/>
      <c r="FP78" s="37"/>
      <c r="FQ78" s="37"/>
      <c r="FR78" s="37"/>
      <c r="FS78" s="37"/>
      <c r="FT78" s="37"/>
      <c r="FU78" s="40"/>
      <c r="FX78" s="52"/>
      <c r="FY78" s="52"/>
      <c r="FZ78" s="52"/>
      <c r="GA78" s="52"/>
      <c r="GB78" s="52"/>
      <c r="GC78" s="52"/>
      <c r="GE78" s="55" t="s">
        <v>31</v>
      </c>
      <c r="GF78" s="32" t="s">
        <v>32</v>
      </c>
      <c r="GG78" s="35"/>
      <c r="GH78" s="35"/>
      <c r="GI78" s="35"/>
      <c r="GJ78" s="35"/>
      <c r="GK78" s="35"/>
      <c r="GL78" s="51"/>
      <c r="GM78" s="36">
        <v>8.34</v>
      </c>
      <c r="GN78" s="36">
        <v>8.41</v>
      </c>
      <c r="GO78" s="36">
        <v>8.5</v>
      </c>
      <c r="GP78" s="36">
        <v>8.59</v>
      </c>
      <c r="GQ78" s="36">
        <v>8.68</v>
      </c>
      <c r="GR78" s="36">
        <v>8.77</v>
      </c>
      <c r="GS78" s="36">
        <v>8.86</v>
      </c>
      <c r="GT78" s="36">
        <v>8.9499999999999993</v>
      </c>
      <c r="GV78" s="55" t="s">
        <v>31</v>
      </c>
      <c r="GW78" s="32" t="s">
        <v>32</v>
      </c>
      <c r="GX78" s="35"/>
      <c r="GY78" s="35"/>
      <c r="GZ78" s="35"/>
      <c r="HA78" s="35"/>
      <c r="HB78" s="35"/>
      <c r="HC78" s="51"/>
      <c r="HD78" s="36">
        <v>8.34</v>
      </c>
      <c r="HE78" s="36">
        <v>8.41</v>
      </c>
      <c r="HF78" s="36">
        <v>8.5</v>
      </c>
      <c r="HG78" s="36">
        <v>8.59</v>
      </c>
      <c r="HH78" s="36">
        <v>8.68</v>
      </c>
      <c r="HI78" s="36">
        <v>8.77</v>
      </c>
      <c r="HJ78" s="36">
        <v>8.86</v>
      </c>
      <c r="HK78" s="36">
        <v>8.9499999999999993</v>
      </c>
    </row>
    <row r="79" spans="17:778" x14ac:dyDescent="0.3">
      <c r="AY79" s="44" t="s">
        <v>18</v>
      </c>
      <c r="AZ79" s="42" t="s">
        <v>24</v>
      </c>
      <c r="BA79" s="47">
        <v>14.764806444290238</v>
      </c>
      <c r="BB79" s="47">
        <v>12.319036479565435</v>
      </c>
      <c r="BC79" s="47">
        <v>14.020991056774399</v>
      </c>
      <c r="BD79" s="47">
        <v>9.6440259607809367</v>
      </c>
      <c r="BE79" s="47">
        <v>12.910555233467965</v>
      </c>
      <c r="BF79" s="48">
        <v>18.305896862670732</v>
      </c>
      <c r="BG79" s="58">
        <v>19.165420301604691</v>
      </c>
      <c r="BH79" s="58">
        <v>22.236976171471913</v>
      </c>
      <c r="BI79" s="58">
        <v>22.880259633312701</v>
      </c>
      <c r="BJ79" s="58">
        <v>22.710800349758973</v>
      </c>
      <c r="BK79" s="58">
        <v>22.972509120788114</v>
      </c>
      <c r="BL79" s="58">
        <v>22.919311459739475</v>
      </c>
      <c r="BM79" s="58">
        <v>22.753342384065345</v>
      </c>
      <c r="BN79" s="58">
        <v>22.566113199396089</v>
      </c>
      <c r="BP79" s="44" t="s">
        <v>15</v>
      </c>
      <c r="BQ79" s="42" t="s">
        <v>24</v>
      </c>
      <c r="BR79" s="45"/>
      <c r="BS79" s="45"/>
      <c r="BT79" s="45"/>
      <c r="BU79" s="45"/>
      <c r="BV79" s="45"/>
      <c r="BW79" s="46">
        <v>32.566775484762509</v>
      </c>
      <c r="BX79" s="57">
        <v>32.166824015545266</v>
      </c>
      <c r="BY79" s="57">
        <v>32.287467540929192</v>
      </c>
      <c r="BZ79" s="57">
        <v>32.674387571123432</v>
      </c>
      <c r="CA79" s="57">
        <v>33.389200497847717</v>
      </c>
      <c r="CB79" s="57">
        <v>34.078894536799197</v>
      </c>
      <c r="CC79" s="57">
        <v>34.793292026187856</v>
      </c>
      <c r="CD79" s="57">
        <v>35.484312525924317</v>
      </c>
      <c r="CE79" s="57">
        <v>36.172231900378989</v>
      </c>
      <c r="CG79" s="44" t="s">
        <v>13</v>
      </c>
      <c r="CH79" s="42" t="s">
        <v>24</v>
      </c>
      <c r="CI79" s="43"/>
      <c r="CJ79" s="43"/>
      <c r="CK79" s="43"/>
      <c r="CL79" s="43"/>
      <c r="CM79" s="43"/>
      <c r="CN79" s="46">
        <v>57.662274735207994</v>
      </c>
      <c r="CO79" s="57">
        <v>57.319838964485847</v>
      </c>
      <c r="CP79" s="57">
        <v>56.954451527798142</v>
      </c>
      <c r="CQ79" s="57">
        <v>57.163128397881046</v>
      </c>
      <c r="CR79" s="57">
        <v>57.586576190658064</v>
      </c>
      <c r="CS79" s="57">
        <v>57.807921154899745</v>
      </c>
      <c r="CT79" s="57">
        <v>57.931140993650089</v>
      </c>
      <c r="CU79" s="57">
        <v>57.959489059634286</v>
      </c>
      <c r="CV79" s="57">
        <v>57.981889183806267</v>
      </c>
      <c r="CX79" s="44" t="s">
        <v>13</v>
      </c>
      <c r="CY79" s="42" t="s">
        <v>24</v>
      </c>
      <c r="CZ79" s="43"/>
      <c r="DA79" s="43"/>
      <c r="DB79" s="43"/>
      <c r="DC79" s="43"/>
      <c r="DD79" s="43"/>
      <c r="DE79" s="46">
        <v>57.662274735207994</v>
      </c>
      <c r="DF79" s="57">
        <v>57.319838964485847</v>
      </c>
      <c r="DG79" s="57">
        <v>56.954451527798142</v>
      </c>
      <c r="DH79" s="57"/>
      <c r="DI79" s="57"/>
      <c r="DJ79" s="57"/>
      <c r="DK79" s="57"/>
      <c r="DL79" s="57"/>
      <c r="DM79" s="57"/>
      <c r="DO79" s="44" t="s">
        <v>13</v>
      </c>
      <c r="DP79" s="42" t="s">
        <v>24</v>
      </c>
      <c r="DQ79" s="43"/>
      <c r="DR79" s="43"/>
      <c r="DS79" s="43"/>
      <c r="DT79" s="43"/>
      <c r="DU79" s="43"/>
      <c r="DV79" s="46">
        <v>57.662274735207994</v>
      </c>
      <c r="DW79" s="57">
        <v>57.319838964485847</v>
      </c>
      <c r="DX79" s="57">
        <v>56.954451527798142</v>
      </c>
      <c r="DY79" s="57">
        <v>57.181851655474503</v>
      </c>
      <c r="DZ79" s="57">
        <v>57.27217953196908</v>
      </c>
      <c r="EA79" s="57">
        <v>57.083241451745415</v>
      </c>
      <c r="EB79" s="57">
        <v>57.054958128706559</v>
      </c>
      <c r="EC79" s="57">
        <v>57.006590240785386</v>
      </c>
      <c r="ED79" s="57">
        <v>56.957457344472409</v>
      </c>
      <c r="EF79" s="44" t="s">
        <v>13</v>
      </c>
      <c r="EG79" s="42" t="s">
        <v>24</v>
      </c>
      <c r="EH79" s="43"/>
      <c r="EI79" s="43"/>
      <c r="EJ79" s="43"/>
      <c r="EK79" s="43"/>
      <c r="EL79" s="43"/>
      <c r="EM79" s="46">
        <v>57.662274735207994</v>
      </c>
      <c r="EN79" s="57">
        <v>57.319838964485847</v>
      </c>
      <c r="EO79" s="57">
        <v>56.954451527798142</v>
      </c>
      <c r="EP79" s="57">
        <v>57.181842234731072</v>
      </c>
      <c r="EQ79" s="57">
        <v>57.286457554968159</v>
      </c>
      <c r="ER79" s="57">
        <v>57.104143301737921</v>
      </c>
      <c r="ES79" s="57">
        <v>57.093217159929644</v>
      </c>
      <c r="ET79" s="57">
        <v>57.044701593727275</v>
      </c>
      <c r="EU79" s="57">
        <v>56.990841635133471</v>
      </c>
      <c r="FN79" s="44" t="s">
        <v>13</v>
      </c>
      <c r="FO79" s="42" t="s">
        <v>24</v>
      </c>
      <c r="FP79" s="43"/>
      <c r="FQ79" s="43"/>
      <c r="FR79" s="43"/>
      <c r="FS79" s="43"/>
      <c r="FT79" s="43"/>
      <c r="FU79" s="46">
        <v>57.662274735207994</v>
      </c>
      <c r="FV79" s="57">
        <v>57.319838964485847</v>
      </c>
      <c r="FW79" s="57">
        <v>56.954451527798142</v>
      </c>
      <c r="FX79" s="57">
        <v>57.696792178230169</v>
      </c>
      <c r="FY79" s="57">
        <v>57.911398294496053</v>
      </c>
      <c r="FZ79" s="57">
        <v>57.786293472951911</v>
      </c>
      <c r="GA79" s="57">
        <v>57.883178063994599</v>
      </c>
      <c r="GB79" s="57">
        <v>58.036508087363814</v>
      </c>
      <c r="GC79" s="57">
        <v>58.199814455908772</v>
      </c>
      <c r="GE79" s="19"/>
      <c r="GF79" s="20"/>
      <c r="GG79" s="37"/>
      <c r="GH79" s="37"/>
      <c r="GI79" s="37"/>
      <c r="GJ79" s="37"/>
      <c r="GK79" s="37"/>
      <c r="GL79" s="40"/>
      <c r="GM79" s="40"/>
      <c r="GN79" s="40"/>
      <c r="GP79" s="40"/>
      <c r="GQ79" s="40"/>
      <c r="GR79" s="40"/>
      <c r="GS79" s="40"/>
      <c r="GT79" s="40"/>
      <c r="GV79" s="19"/>
      <c r="GW79" s="20"/>
      <c r="GX79" s="37"/>
      <c r="GY79" s="37"/>
      <c r="GZ79" s="37"/>
      <c r="HA79" s="37"/>
      <c r="HB79" s="37"/>
      <c r="HC79" s="40"/>
      <c r="HD79" s="40"/>
      <c r="HE79" s="40"/>
      <c r="HF79" s="40"/>
      <c r="HG79" s="40"/>
      <c r="HH79" s="40"/>
      <c r="HI79" s="40"/>
      <c r="HJ79" s="40"/>
      <c r="HK79" s="40"/>
    </row>
    <row r="80" spans="17:778" x14ac:dyDescent="0.3">
      <c r="AY80" s="7" t="s">
        <v>27</v>
      </c>
      <c r="AZ80" s="20"/>
      <c r="BA80" s="37"/>
      <c r="BB80" s="37"/>
      <c r="BC80" s="37"/>
      <c r="BD80" s="37"/>
      <c r="BE80" s="37"/>
      <c r="BF80" s="40"/>
      <c r="BG80" s="40"/>
      <c r="BH80" s="40"/>
      <c r="BI80" s="40"/>
      <c r="BJ80" s="40"/>
      <c r="BK80" s="40"/>
      <c r="BL80" s="40"/>
      <c r="BM80" s="40"/>
      <c r="BN80" s="40"/>
      <c r="BP80" s="44" t="s">
        <v>17</v>
      </c>
      <c r="BQ80" s="42" t="s">
        <v>24</v>
      </c>
      <c r="BR80" s="45"/>
      <c r="BS80" s="45"/>
      <c r="BT80" s="45"/>
      <c r="BU80" s="45"/>
      <c r="BV80" s="45"/>
      <c r="BW80" s="46">
        <v>19.08090735535664</v>
      </c>
      <c r="BX80" s="57">
        <v>20.188559257232853</v>
      </c>
      <c r="BY80" s="57">
        <v>20.96569408861501</v>
      </c>
      <c r="BZ80" s="57">
        <v>20.518166275719778</v>
      </c>
      <c r="CA80" s="57">
        <v>20.348506697372262</v>
      </c>
      <c r="CB80" s="57">
        <v>20.258399703560421</v>
      </c>
      <c r="CC80" s="57">
        <v>20.194740513412686</v>
      </c>
      <c r="CD80" s="57">
        <v>20.19170815942055</v>
      </c>
      <c r="CE80" s="57">
        <v>20.214224380089696</v>
      </c>
      <c r="CG80" s="41" t="s">
        <v>14</v>
      </c>
      <c r="CH80" s="42" t="s">
        <v>24</v>
      </c>
      <c r="CI80" s="43"/>
      <c r="CJ80" s="43"/>
      <c r="CK80" s="43"/>
      <c r="CL80" s="43"/>
      <c r="CM80" s="43"/>
      <c r="CN80" s="46">
        <v>9.4498135235122476</v>
      </c>
      <c r="CO80" s="57">
        <v>9.0861486969320566</v>
      </c>
      <c r="CP80" s="57">
        <v>8.9809420068651136</v>
      </c>
      <c r="CQ80" s="57">
        <v>8.8927917153037974</v>
      </c>
      <c r="CR80" s="57">
        <v>8.9565312813011868</v>
      </c>
      <c r="CS80" s="57">
        <v>8.8175581561013132</v>
      </c>
      <c r="CT80" s="57">
        <v>8.6396335289240831</v>
      </c>
      <c r="CU80" s="57">
        <v>8.4454125049395969</v>
      </c>
      <c r="CV80" s="57">
        <v>8.2345244343544657</v>
      </c>
      <c r="CX80" s="41" t="s">
        <v>14</v>
      </c>
      <c r="CY80" s="42" t="s">
        <v>24</v>
      </c>
      <c r="CZ80" s="43"/>
      <c r="DA80" s="43"/>
      <c r="DB80" s="43"/>
      <c r="DC80" s="43"/>
      <c r="DD80" s="43"/>
      <c r="DE80" s="46">
        <v>9.4498135235122476</v>
      </c>
      <c r="DF80" s="57">
        <v>9.0861486969320566</v>
      </c>
      <c r="DG80" s="57">
        <v>8.9809420068651136</v>
      </c>
      <c r="DH80" s="57"/>
      <c r="DI80" s="57"/>
      <c r="DJ80" s="57"/>
      <c r="DK80" s="57"/>
      <c r="DL80" s="57"/>
      <c r="DM80" s="57"/>
      <c r="DO80" s="41" t="s">
        <v>14</v>
      </c>
      <c r="DP80" s="42" t="s">
        <v>24</v>
      </c>
      <c r="DQ80" s="43"/>
      <c r="DR80" s="43"/>
      <c r="DS80" s="43"/>
      <c r="DT80" s="43"/>
      <c r="DU80" s="43"/>
      <c r="DV80" s="46">
        <v>9.4498135235122476</v>
      </c>
      <c r="DW80" s="57">
        <v>9.0861486969320566</v>
      </c>
      <c r="DX80" s="57">
        <v>8.9809420068651136</v>
      </c>
      <c r="DY80" s="57">
        <v>9.0020732239970158</v>
      </c>
      <c r="DZ80" s="57">
        <v>9.2591089827935615</v>
      </c>
      <c r="EA80" s="57">
        <v>9.1786135405525435</v>
      </c>
      <c r="EB80" s="57">
        <v>9.1068698619855191</v>
      </c>
      <c r="EC80" s="57">
        <v>9.0228400831139108</v>
      </c>
      <c r="ED80" s="57">
        <v>8.9193891315365779</v>
      </c>
      <c r="EF80" s="41" t="s">
        <v>14</v>
      </c>
      <c r="EG80" s="42" t="s">
        <v>24</v>
      </c>
      <c r="EH80" s="43"/>
      <c r="EI80" s="43"/>
      <c r="EJ80" s="43"/>
      <c r="EK80" s="43"/>
      <c r="EL80" s="43"/>
      <c r="EM80" s="46">
        <v>9.4498135235122476</v>
      </c>
      <c r="EN80" s="57">
        <v>9.0861486969320566</v>
      </c>
      <c r="EO80" s="57">
        <v>8.9809420068651136</v>
      </c>
      <c r="EP80" s="57">
        <v>9.0020742656786172</v>
      </c>
      <c r="EQ80" s="57">
        <v>9.0475201966350483</v>
      </c>
      <c r="ER80" s="57">
        <v>8.8425491254671691</v>
      </c>
      <c r="ES80" s="57">
        <v>8.6606761398775607</v>
      </c>
      <c r="ET80" s="57">
        <v>8.6669642289644084</v>
      </c>
      <c r="EU80" s="57">
        <v>8.6148855709593732</v>
      </c>
      <c r="FN80" s="41" t="s">
        <v>14</v>
      </c>
      <c r="FO80" s="42" t="s">
        <v>24</v>
      </c>
      <c r="FP80" s="43"/>
      <c r="FQ80" s="43"/>
      <c r="FR80" s="43"/>
      <c r="FS80" s="43"/>
      <c r="FT80" s="43"/>
      <c r="FU80" s="46">
        <v>9.4498135235122476</v>
      </c>
      <c r="FV80" s="57">
        <v>9.0861486969320566</v>
      </c>
      <c r="FW80" s="57">
        <v>8.9809420068651136</v>
      </c>
      <c r="FX80" s="57">
        <v>8.9205632260113141</v>
      </c>
      <c r="FY80" s="57">
        <v>9.2251437559727663</v>
      </c>
      <c r="FZ80" s="57">
        <v>9.1267854805872091</v>
      </c>
      <c r="GA80" s="57">
        <v>9.0651077720775941</v>
      </c>
      <c r="GB80" s="57">
        <v>9.0343190055250773</v>
      </c>
      <c r="GC80" s="57">
        <v>8.9810943018379064</v>
      </c>
      <c r="GE80" s="7" t="s">
        <v>25</v>
      </c>
      <c r="GF80" s="60"/>
      <c r="GG80" s="37"/>
      <c r="GH80" s="37"/>
      <c r="GI80" s="37"/>
      <c r="GJ80" s="37"/>
      <c r="GK80" s="37"/>
      <c r="GL80" s="50"/>
      <c r="GM80" s="40"/>
      <c r="GN80" s="40"/>
      <c r="GO80" s="40"/>
      <c r="GP80" s="40"/>
      <c r="GQ80" s="40"/>
      <c r="GR80" s="40"/>
      <c r="GS80" s="40"/>
      <c r="GT80" s="40"/>
      <c r="GV80" s="7" t="s">
        <v>25</v>
      </c>
      <c r="GW80" s="60"/>
      <c r="GX80" s="37"/>
      <c r="GY80" s="37"/>
      <c r="GZ80" s="37"/>
      <c r="HA80" s="37"/>
      <c r="HB80" s="37"/>
      <c r="HC80" s="50"/>
      <c r="HD80" s="40"/>
      <c r="HE80" s="40"/>
      <c r="HF80" s="40"/>
      <c r="HG80" s="40"/>
      <c r="HH80" s="40"/>
      <c r="HI80" s="40"/>
      <c r="HJ80" s="40"/>
      <c r="HK80" s="40"/>
    </row>
    <row r="81" spans="17:219" x14ac:dyDescent="0.3">
      <c r="AY81" s="31" t="s">
        <v>13</v>
      </c>
      <c r="AZ81" s="32" t="s">
        <v>24</v>
      </c>
      <c r="BA81" s="29">
        <v>7.2255217849877829</v>
      </c>
      <c r="BB81" s="29">
        <v>8.1077040033984034</v>
      </c>
      <c r="BC81" s="29">
        <v>7.6337854354920509</v>
      </c>
      <c r="BD81" s="29">
        <v>-2.4150471936708819</v>
      </c>
      <c r="BE81" s="29">
        <v>3.1810906197748214</v>
      </c>
      <c r="BF81" s="34">
        <v>55.462961333543369</v>
      </c>
      <c r="BG81" s="34">
        <v>55.407836369116957</v>
      </c>
      <c r="BH81" s="34">
        <v>55.386779979846764</v>
      </c>
      <c r="BI81" s="34">
        <v>55.297788519228376</v>
      </c>
      <c r="BJ81" s="34">
        <v>55.202855352837318</v>
      </c>
      <c r="BK81" s="34">
        <v>55.009698267057757</v>
      </c>
      <c r="BL81" s="34">
        <v>54.744887321050442</v>
      </c>
      <c r="BM81" s="34">
        <v>54.403883319747393</v>
      </c>
      <c r="BN81" s="34">
        <v>54.050209929089696</v>
      </c>
      <c r="BP81" s="44" t="s">
        <v>18</v>
      </c>
      <c r="BQ81" s="42" t="s">
        <v>24</v>
      </c>
      <c r="BR81" s="47"/>
      <c r="BS81" s="47"/>
      <c r="BT81" s="47"/>
      <c r="BU81" s="47"/>
      <c r="BV81" s="47"/>
      <c r="BW81" s="48">
        <v>18.305896862670732</v>
      </c>
      <c r="BX81" s="58">
        <v>19.174186233024219</v>
      </c>
      <c r="BY81" s="58">
        <v>22.055970030402854</v>
      </c>
      <c r="BZ81" s="58">
        <v>21.7633525814534</v>
      </c>
      <c r="CA81" s="58">
        <v>21.548606997373817</v>
      </c>
      <c r="CB81" s="58">
        <v>21.251179230544139</v>
      </c>
      <c r="CC81" s="58">
        <v>21.073649817511779</v>
      </c>
      <c r="CD81" s="58">
        <v>20.821520544555451</v>
      </c>
      <c r="CE81" s="58">
        <v>20.536515504407486</v>
      </c>
      <c r="CG81" s="44" t="s">
        <v>15</v>
      </c>
      <c r="CH81" s="42" t="s">
        <v>24</v>
      </c>
      <c r="CI81" s="45"/>
      <c r="CJ81" s="45"/>
      <c r="CK81" s="45"/>
      <c r="CL81" s="45"/>
      <c r="CM81" s="45"/>
      <c r="CN81" s="46">
        <v>32.566775484762509</v>
      </c>
      <c r="CO81" s="57">
        <v>32.166824015545266</v>
      </c>
      <c r="CP81" s="57">
        <v>32.287467540929192</v>
      </c>
      <c r="CQ81" s="57">
        <v>32.858593146934709</v>
      </c>
      <c r="CR81" s="57">
        <v>33.233812050561333</v>
      </c>
      <c r="CS81" s="57">
        <v>33.622220264653315</v>
      </c>
      <c r="CT81" s="57">
        <v>34.065468275325543</v>
      </c>
      <c r="CU81" s="57">
        <v>34.53931631202321</v>
      </c>
      <c r="CV81" s="57">
        <v>35.080293495653876</v>
      </c>
      <c r="CX81" s="44" t="s">
        <v>15</v>
      </c>
      <c r="CY81" s="42" t="s">
        <v>24</v>
      </c>
      <c r="CZ81" s="45"/>
      <c r="DA81" s="45"/>
      <c r="DB81" s="45"/>
      <c r="DC81" s="45"/>
      <c r="DD81" s="45"/>
      <c r="DE81" s="46">
        <v>32.566775484762509</v>
      </c>
      <c r="DF81" s="57">
        <v>32.166824015545266</v>
      </c>
      <c r="DG81" s="57">
        <v>32.287467540929192</v>
      </c>
      <c r="DH81" s="57"/>
      <c r="DI81" s="57"/>
      <c r="DJ81" s="57"/>
      <c r="DK81" s="57"/>
      <c r="DL81" s="57"/>
      <c r="DM81" s="57"/>
      <c r="DO81" s="44" t="s">
        <v>15</v>
      </c>
      <c r="DP81" s="42" t="s">
        <v>24</v>
      </c>
      <c r="DQ81" s="45"/>
      <c r="DR81" s="45"/>
      <c r="DS81" s="45"/>
      <c r="DT81" s="45"/>
      <c r="DU81" s="45"/>
      <c r="DV81" s="46">
        <v>32.566775484762509</v>
      </c>
      <c r="DW81" s="57">
        <v>32.166824015545266</v>
      </c>
      <c r="DX81" s="57">
        <v>32.287467540929192</v>
      </c>
      <c r="DY81" s="57">
        <v>32.565055816238207</v>
      </c>
      <c r="DZ81" s="57">
        <v>33.339710473509029</v>
      </c>
      <c r="EA81" s="57">
        <v>33.587337857143815</v>
      </c>
      <c r="EB81" s="57">
        <v>33.913187786372944</v>
      </c>
      <c r="EC81" s="57">
        <v>34.326061560918859</v>
      </c>
      <c r="ED81" s="57">
        <v>34.785145907432103</v>
      </c>
      <c r="EF81" s="44" t="s">
        <v>15</v>
      </c>
      <c r="EG81" s="42" t="s">
        <v>24</v>
      </c>
      <c r="EH81" s="45"/>
      <c r="EI81" s="45"/>
      <c r="EJ81" s="45"/>
      <c r="EK81" s="45"/>
      <c r="EL81" s="45"/>
      <c r="EM81" s="46">
        <v>32.566775484762509</v>
      </c>
      <c r="EN81" s="57">
        <v>32.166824015545266</v>
      </c>
      <c r="EO81" s="57">
        <v>32.287467540929192</v>
      </c>
      <c r="EP81" s="57">
        <v>32.564984083200116</v>
      </c>
      <c r="EQ81" s="57">
        <v>33.338617869250072</v>
      </c>
      <c r="ER81" s="57">
        <v>33.59631048598542</v>
      </c>
      <c r="ES81" s="57">
        <v>33.93508006863474</v>
      </c>
      <c r="ET81" s="57">
        <v>34.333885744708361</v>
      </c>
      <c r="EU81" s="57">
        <v>34.789687898484402</v>
      </c>
      <c r="FN81" s="44" t="s">
        <v>15</v>
      </c>
      <c r="FO81" s="42" t="s">
        <v>24</v>
      </c>
      <c r="FP81" s="45"/>
      <c r="FQ81" s="45"/>
      <c r="FR81" s="45"/>
      <c r="FS81" s="45"/>
      <c r="FT81" s="45"/>
      <c r="FU81" s="46">
        <v>32.566775484762509</v>
      </c>
      <c r="FV81" s="57">
        <v>32.166824015545266</v>
      </c>
      <c r="FW81" s="57">
        <v>32.287467540929192</v>
      </c>
      <c r="FX81" s="57">
        <v>32.431781109685211</v>
      </c>
      <c r="FY81" s="57">
        <v>33.172022174513756</v>
      </c>
      <c r="FZ81" s="57">
        <v>33.565422820698821</v>
      </c>
      <c r="GA81" s="57">
        <v>34.000194148441224</v>
      </c>
      <c r="GB81" s="57">
        <v>34.476063628187056</v>
      </c>
      <c r="GC81" s="57">
        <v>34.954007205993996</v>
      </c>
      <c r="GE81" s="7" t="s">
        <v>26</v>
      </c>
      <c r="GF81" s="20"/>
      <c r="GG81" s="37"/>
      <c r="GH81" s="37"/>
      <c r="GI81" s="37"/>
      <c r="GJ81" s="37"/>
      <c r="GK81" s="37"/>
      <c r="GL81" s="40"/>
      <c r="GM81"/>
      <c r="GN81"/>
      <c r="GO81" s="52"/>
      <c r="GP81" s="52"/>
      <c r="GQ81" s="52"/>
      <c r="GR81" s="52"/>
      <c r="GS81" s="52"/>
      <c r="GT81" s="52"/>
      <c r="GV81" s="7" t="s">
        <v>26</v>
      </c>
      <c r="GW81" s="20"/>
      <c r="GX81" s="37"/>
      <c r="GY81" s="37"/>
      <c r="GZ81" s="37"/>
      <c r="HA81" s="37"/>
      <c r="HB81" s="37"/>
      <c r="HC81" s="40"/>
      <c r="HF81" s="52"/>
      <c r="HG81" s="52"/>
      <c r="HH81" s="52"/>
      <c r="HI81" s="52"/>
      <c r="HJ81" s="52"/>
      <c r="HK81" s="52"/>
    </row>
    <row r="82" spans="17:219" x14ac:dyDescent="0.3">
      <c r="AY82" s="27" t="s">
        <v>14</v>
      </c>
      <c r="AZ82" s="32" t="s">
        <v>24</v>
      </c>
      <c r="BA82" s="29"/>
      <c r="BB82" s="29"/>
      <c r="BC82" s="29"/>
      <c r="BD82" s="29"/>
      <c r="BE82" s="29"/>
      <c r="BF82" s="30">
        <v>8.2083717709487747</v>
      </c>
      <c r="BG82" s="30">
        <v>7.9788204004337073</v>
      </c>
      <c r="BH82" s="30">
        <v>7.7998674987464156</v>
      </c>
      <c r="BI82" s="30">
        <v>7.60787880789605</v>
      </c>
      <c r="BJ82" s="30">
        <v>7.4544867734547466</v>
      </c>
      <c r="BK82" s="30">
        <v>7.2850783950062503</v>
      </c>
      <c r="BL82" s="30">
        <v>7.1033100165415881</v>
      </c>
      <c r="BM82" s="30">
        <v>6.9083360833018279</v>
      </c>
      <c r="BN82" s="30">
        <v>6.710408417490382</v>
      </c>
      <c r="BP82" s="7" t="s">
        <v>27</v>
      </c>
      <c r="BQ82" s="20"/>
      <c r="BR82" s="37"/>
      <c r="BS82" s="37"/>
      <c r="BT82" s="37"/>
      <c r="BU82" s="37"/>
      <c r="BV82" s="37"/>
      <c r="BW82" s="40"/>
      <c r="BX82" s="40"/>
      <c r="BY82" s="40"/>
      <c r="BZ82" s="40"/>
      <c r="CA82" s="40"/>
      <c r="CB82" s="40"/>
      <c r="CC82" s="40"/>
      <c r="CD82" s="40"/>
      <c r="CE82" s="40"/>
      <c r="CG82" s="44" t="s">
        <v>17</v>
      </c>
      <c r="CH82" s="42" t="s">
        <v>24</v>
      </c>
      <c r="CI82" s="45"/>
      <c r="CJ82" s="45"/>
      <c r="CK82" s="45"/>
      <c r="CL82" s="45"/>
      <c r="CM82" s="45"/>
      <c r="CN82" s="46">
        <v>19.08090735535664</v>
      </c>
      <c r="CO82" s="57">
        <v>20.188559257232853</v>
      </c>
      <c r="CP82" s="57">
        <v>20.96569408861501</v>
      </c>
      <c r="CQ82" s="57">
        <v>18.490241818353105</v>
      </c>
      <c r="CR82" s="57">
        <v>18.079498933881176</v>
      </c>
      <c r="CS82" s="57">
        <v>17.85850216196113</v>
      </c>
      <c r="CT82" s="57">
        <v>17.704237567663299</v>
      </c>
      <c r="CU82" s="57">
        <v>17.600108609680309</v>
      </c>
      <c r="CV82" s="57">
        <v>17.535875014788278</v>
      </c>
      <c r="CX82" s="44" t="s">
        <v>17</v>
      </c>
      <c r="CY82" s="42" t="s">
        <v>24</v>
      </c>
      <c r="CZ82" s="45"/>
      <c r="DA82" s="45"/>
      <c r="DB82" s="45"/>
      <c r="DC82" s="45"/>
      <c r="DD82" s="45"/>
      <c r="DE82" s="46">
        <v>19.08090735535664</v>
      </c>
      <c r="DF82" s="57">
        <v>20.188559257232853</v>
      </c>
      <c r="DG82" s="57">
        <v>20.96569408861501</v>
      </c>
      <c r="DH82" s="57"/>
      <c r="DI82" s="57"/>
      <c r="DJ82" s="57"/>
      <c r="DK82" s="57"/>
      <c r="DL82" s="57"/>
      <c r="DM82" s="57"/>
      <c r="DO82" s="44" t="s">
        <v>17</v>
      </c>
      <c r="DP82" s="42" t="s">
        <v>24</v>
      </c>
      <c r="DQ82" s="45"/>
      <c r="DR82" s="45"/>
      <c r="DS82" s="45"/>
      <c r="DT82" s="45"/>
      <c r="DU82" s="45"/>
      <c r="DV82" s="46">
        <v>19.08090735535664</v>
      </c>
      <c r="DW82" s="57">
        <v>20.188559257232853</v>
      </c>
      <c r="DX82" s="57">
        <v>20.96569408861501</v>
      </c>
      <c r="DY82" s="57">
        <v>18.533735507758308</v>
      </c>
      <c r="DZ82" s="57">
        <v>18.052657563637116</v>
      </c>
      <c r="EA82" s="57">
        <v>17.624054256313489</v>
      </c>
      <c r="EB82" s="57">
        <v>17.325358877494896</v>
      </c>
      <c r="EC82" s="57">
        <v>17.076614149913933</v>
      </c>
      <c r="ED82" s="57">
        <v>16.870898857986624</v>
      </c>
      <c r="EF82" s="44" t="s">
        <v>17</v>
      </c>
      <c r="EG82" s="42" t="s">
        <v>24</v>
      </c>
      <c r="EH82" s="45"/>
      <c r="EI82" s="45"/>
      <c r="EJ82" s="45"/>
      <c r="EK82" s="45"/>
      <c r="EL82" s="45"/>
      <c r="EM82" s="46">
        <v>19.08090735535664</v>
      </c>
      <c r="EN82" s="57">
        <v>20.188559257232853</v>
      </c>
      <c r="EO82" s="57">
        <v>20.96569408861501</v>
      </c>
      <c r="EP82" s="57">
        <v>18.533735507758308</v>
      </c>
      <c r="EQ82" s="57">
        <v>18.066706611836512</v>
      </c>
      <c r="ER82" s="57">
        <v>17.643974870386671</v>
      </c>
      <c r="ES82" s="57">
        <v>17.351489138833337</v>
      </c>
      <c r="ET82" s="57">
        <v>17.106330820862997</v>
      </c>
      <c r="EU82" s="57">
        <v>16.903686600071161</v>
      </c>
      <c r="FN82" s="44" t="s">
        <v>17</v>
      </c>
      <c r="FO82" s="42" t="s">
        <v>24</v>
      </c>
      <c r="FP82" s="45"/>
      <c r="FQ82" s="45"/>
      <c r="FR82" s="45"/>
      <c r="FS82" s="45"/>
      <c r="FT82" s="45"/>
      <c r="FU82" s="46">
        <v>19.08090735535664</v>
      </c>
      <c r="FV82" s="57">
        <v>20.188559257232853</v>
      </c>
      <c r="FW82" s="57">
        <v>20.96569408861501</v>
      </c>
      <c r="FX82" s="57">
        <v>18.445747571255371</v>
      </c>
      <c r="FY82" s="57">
        <v>17.863763303901557</v>
      </c>
      <c r="FZ82" s="57">
        <v>17.42485240948001</v>
      </c>
      <c r="GA82" s="57">
        <v>16.982898727402755</v>
      </c>
      <c r="GB82" s="57">
        <v>16.605047975020781</v>
      </c>
      <c r="GC82" s="57">
        <v>16.245764647029269</v>
      </c>
      <c r="GE82" s="44" t="s">
        <v>13</v>
      </c>
      <c r="GF82" s="42" t="s">
        <v>24</v>
      </c>
      <c r="GG82" s="43"/>
      <c r="GH82" s="43"/>
      <c r="GI82" s="43"/>
      <c r="GJ82" s="43"/>
      <c r="GK82" s="43"/>
      <c r="GL82" s="46">
        <v>57.662274735207994</v>
      </c>
      <c r="GM82" s="57">
        <v>57.319838964485847</v>
      </c>
      <c r="GN82" s="57">
        <v>56.954451527798142</v>
      </c>
      <c r="GO82" s="57">
        <v>57.688706140160221</v>
      </c>
      <c r="GP82" s="57">
        <v>57.86742292431537</v>
      </c>
      <c r="GQ82" s="57">
        <v>57.607439882855914</v>
      </c>
      <c r="GR82" s="57">
        <v>57.570865639851533</v>
      </c>
      <c r="GS82" s="57">
        <v>57.512804961764218</v>
      </c>
      <c r="GT82" s="57">
        <v>57.449925859069708</v>
      </c>
      <c r="GV82" s="44" t="s">
        <v>13</v>
      </c>
      <c r="GW82" s="42" t="s">
        <v>24</v>
      </c>
      <c r="GX82" s="43"/>
      <c r="GY82" s="43"/>
      <c r="GZ82" s="43"/>
      <c r="HA82" s="43"/>
      <c r="HB82" s="43"/>
      <c r="HC82" s="46">
        <v>57.662274735207994</v>
      </c>
      <c r="HD82" s="57">
        <v>57.319838964485847</v>
      </c>
      <c r="HE82" s="57">
        <v>56.981056874932946</v>
      </c>
      <c r="HF82" s="57">
        <v>57.925249573021709</v>
      </c>
      <c r="HG82" s="57">
        <v>58.129512321254886</v>
      </c>
      <c r="HH82" s="57">
        <v>57.586781032576063</v>
      </c>
      <c r="HI82" s="57">
        <v>57.435455246710795</v>
      </c>
      <c r="HJ82" s="57">
        <v>57.352998561305235</v>
      </c>
      <c r="HK82" s="57">
        <v>57.306464899810663</v>
      </c>
    </row>
    <row r="83" spans="17:219" x14ac:dyDescent="0.3">
      <c r="AY83" s="31" t="s">
        <v>15</v>
      </c>
      <c r="AZ83" s="32" t="s">
        <v>24</v>
      </c>
      <c r="BA83" s="33">
        <v>18.898071808358047</v>
      </c>
      <c r="BB83" s="33">
        <v>15.589474788986829</v>
      </c>
      <c r="BC83" s="33">
        <v>4.8593815994523819</v>
      </c>
      <c r="BD83" s="33">
        <v>9.3287961387548179</v>
      </c>
      <c r="BE83" s="33">
        <v>6.4909672993368401</v>
      </c>
      <c r="BF83" s="34">
        <v>32.246517928378083</v>
      </c>
      <c r="BG83" s="34">
        <v>32.573351712538681</v>
      </c>
      <c r="BH83" s="34">
        <v>33.043952640868874</v>
      </c>
      <c r="BI83" s="34">
        <v>33.445368662308688</v>
      </c>
      <c r="BJ83" s="34">
        <v>33.909161671582645</v>
      </c>
      <c r="BK83" s="34">
        <v>34.387987875123578</v>
      </c>
      <c r="BL83" s="34">
        <v>34.86562855717505</v>
      </c>
      <c r="BM83" s="34">
        <v>35.343950032890355</v>
      </c>
      <c r="BN83" s="34">
        <v>35.818208412820709</v>
      </c>
      <c r="BP83" s="31" t="s">
        <v>13</v>
      </c>
      <c r="BQ83" s="32" t="s">
        <v>24</v>
      </c>
      <c r="BR83" s="29"/>
      <c r="BS83" s="29"/>
      <c r="BT83" s="29"/>
      <c r="BU83" s="29"/>
      <c r="BV83" s="29"/>
      <c r="BW83" s="34">
        <v>55.462961333543369</v>
      </c>
      <c r="BX83" s="34">
        <v>55.407836369116957</v>
      </c>
      <c r="BY83" s="34">
        <v>55.385688962556259</v>
      </c>
      <c r="BZ83" s="34">
        <v>55.380435822554709</v>
      </c>
      <c r="CA83" s="34">
        <v>55.285805737222738</v>
      </c>
      <c r="CB83" s="34">
        <v>55.102381063622076</v>
      </c>
      <c r="CC83" s="34">
        <v>54.847024891745519</v>
      </c>
      <c r="CD83" s="34">
        <v>54.50014601809746</v>
      </c>
      <c r="CE83" s="34">
        <v>54.145306905944778</v>
      </c>
      <c r="CG83" s="44" t="s">
        <v>18</v>
      </c>
      <c r="CH83" s="42" t="s">
        <v>24</v>
      </c>
      <c r="CI83" s="47"/>
      <c r="CJ83" s="47"/>
      <c r="CK83" s="47"/>
      <c r="CL83" s="47"/>
      <c r="CM83" s="47"/>
      <c r="CN83" s="48">
        <v>18.305896862670732</v>
      </c>
      <c r="CO83" s="58">
        <v>19.174186233024219</v>
      </c>
      <c r="CP83" s="58">
        <v>22.055970030402854</v>
      </c>
      <c r="CQ83" s="58">
        <v>19.907236971913804</v>
      </c>
      <c r="CR83" s="58">
        <v>19.05818114975915</v>
      </c>
      <c r="CS83" s="58">
        <v>18.526247946008681</v>
      </c>
      <c r="CT83" s="58">
        <v>18.068489135018378</v>
      </c>
      <c r="CU83" s="58">
        <v>17.672521074195036</v>
      </c>
      <c r="CV83" s="58">
        <v>17.342474299351622</v>
      </c>
      <c r="CX83" s="44" t="s">
        <v>18</v>
      </c>
      <c r="CY83" s="42" t="s">
        <v>24</v>
      </c>
      <c r="CZ83" s="47"/>
      <c r="DA83" s="47"/>
      <c r="DB83" s="47"/>
      <c r="DC83" s="47"/>
      <c r="DD83" s="47"/>
      <c r="DE83" s="48">
        <v>18.305896862670732</v>
      </c>
      <c r="DF83" s="58">
        <v>19.174186233024219</v>
      </c>
      <c r="DG83" s="58">
        <v>22.055970030402854</v>
      </c>
      <c r="DH83" s="58"/>
      <c r="DI83" s="58"/>
      <c r="DJ83" s="58"/>
      <c r="DK83" s="58"/>
      <c r="DL83" s="58"/>
      <c r="DM83" s="58"/>
      <c r="DO83" s="44" t="s">
        <v>18</v>
      </c>
      <c r="DP83" s="42" t="s">
        <v>24</v>
      </c>
      <c r="DQ83" s="47"/>
      <c r="DR83" s="47"/>
      <c r="DS83" s="47"/>
      <c r="DT83" s="47"/>
      <c r="DU83" s="47"/>
      <c r="DV83" s="48">
        <v>18.305896862670732</v>
      </c>
      <c r="DW83" s="58">
        <v>19.174186233024219</v>
      </c>
      <c r="DX83" s="58">
        <v>22.055970030402854</v>
      </c>
      <c r="DY83" s="58">
        <v>19.671321243645803</v>
      </c>
      <c r="DZ83" s="58">
        <v>18.395197324027297</v>
      </c>
      <c r="EA83" s="58">
        <v>17.662217642995031</v>
      </c>
      <c r="EB83" s="58">
        <v>17.082373944395201</v>
      </c>
      <c r="EC83" s="58">
        <v>16.56685492478579</v>
      </c>
      <c r="ED83" s="58">
        <v>16.109193056793959</v>
      </c>
      <c r="EF83" s="44" t="s">
        <v>18</v>
      </c>
      <c r="EG83" s="42" t="s">
        <v>24</v>
      </c>
      <c r="EH83" s="47"/>
      <c r="EI83" s="47"/>
      <c r="EJ83" s="47"/>
      <c r="EK83" s="47"/>
      <c r="EL83" s="47"/>
      <c r="EM83" s="48">
        <v>18.305896862670732</v>
      </c>
      <c r="EN83" s="58">
        <v>19.174186233024219</v>
      </c>
      <c r="EO83" s="58">
        <v>22.055970030402854</v>
      </c>
      <c r="EP83" s="58">
        <v>19.671302720010992</v>
      </c>
      <c r="EQ83" s="58">
        <v>18.398198809444118</v>
      </c>
      <c r="ER83" s="58">
        <v>17.672222654931137</v>
      </c>
      <c r="ES83" s="58">
        <v>17.099474471100734</v>
      </c>
      <c r="ET83" s="58">
        <v>16.588007428388604</v>
      </c>
      <c r="EU83" s="58">
        <v>16.133805450698976</v>
      </c>
      <c r="FN83" s="44" t="s">
        <v>18</v>
      </c>
      <c r="FO83" s="42" t="s">
        <v>24</v>
      </c>
      <c r="FP83" s="47"/>
      <c r="FQ83" s="47"/>
      <c r="FR83" s="47"/>
      <c r="FS83" s="47"/>
      <c r="FT83" s="47"/>
      <c r="FU83" s="48">
        <v>18.305896862670732</v>
      </c>
      <c r="FV83" s="58">
        <v>19.174186233024219</v>
      </c>
      <c r="FW83" s="58">
        <v>22.055970030402854</v>
      </c>
      <c r="FX83" s="58">
        <v>19.177446149519159</v>
      </c>
      <c r="FY83" s="58">
        <v>17.763984830253417</v>
      </c>
      <c r="FZ83" s="58">
        <v>17.241101680648406</v>
      </c>
      <c r="GA83" s="58">
        <v>16.778800640541313</v>
      </c>
      <c r="GB83" s="58">
        <v>16.36576200545969</v>
      </c>
      <c r="GC83" s="58">
        <v>16.008392015834353</v>
      </c>
      <c r="GE83" s="41" t="s">
        <v>14</v>
      </c>
      <c r="GF83" s="42" t="s">
        <v>24</v>
      </c>
      <c r="GG83" s="43"/>
      <c r="GH83" s="43"/>
      <c r="GI83" s="43"/>
      <c r="GJ83" s="43"/>
      <c r="GK83" s="43"/>
      <c r="GL83" s="46">
        <v>9.4498135235122476</v>
      </c>
      <c r="GM83" s="57">
        <v>9.0861486969320566</v>
      </c>
      <c r="GN83" s="57">
        <v>8.9809420068651136</v>
      </c>
      <c r="GO83" s="57">
        <v>8.9194790254481724</v>
      </c>
      <c r="GP83" s="57">
        <v>9.2223928098346271</v>
      </c>
      <c r="GQ83" s="57">
        <v>9.1028827752234491</v>
      </c>
      <c r="GR83" s="57">
        <v>9.0210458662627993</v>
      </c>
      <c r="GS83" s="57">
        <v>9.008271140802826</v>
      </c>
      <c r="GT83" s="57">
        <v>8.9340392265264903</v>
      </c>
      <c r="GV83" s="41" t="s">
        <v>14</v>
      </c>
      <c r="GW83" s="42" t="s">
        <v>24</v>
      </c>
      <c r="GX83" s="43"/>
      <c r="GY83" s="43"/>
      <c r="GZ83" s="43"/>
      <c r="HA83" s="43"/>
      <c r="HB83" s="43"/>
      <c r="HC83" s="46">
        <v>9.4498135235122476</v>
      </c>
      <c r="HD83" s="57">
        <v>9.0861486969320566</v>
      </c>
      <c r="HE83" s="57">
        <v>9.0078507582264074</v>
      </c>
      <c r="HF83" s="57">
        <v>8.7526019261279391</v>
      </c>
      <c r="HG83" s="57">
        <v>9.0960234677009524</v>
      </c>
      <c r="HH83" s="57">
        <v>8.9714059679444986</v>
      </c>
      <c r="HI83" s="57">
        <v>8.8990275748383869</v>
      </c>
      <c r="HJ83" s="57">
        <v>8.9066606768146155</v>
      </c>
      <c r="HK83" s="57">
        <v>8.8415185242364895</v>
      </c>
    </row>
    <row r="84" spans="17:219" x14ac:dyDescent="0.3">
      <c r="Q84" s="23"/>
      <c r="AY84" s="31" t="s">
        <v>17</v>
      </c>
      <c r="AZ84" s="32" t="s">
        <v>24</v>
      </c>
      <c r="BA84" s="33">
        <v>37.987059036800517</v>
      </c>
      <c r="BB84" s="33">
        <v>19.016189399825858</v>
      </c>
      <c r="BC84" s="33">
        <v>13.017065715741213</v>
      </c>
      <c r="BD84" s="33">
        <v>-9.1051486911348753</v>
      </c>
      <c r="BE84" s="33">
        <v>23.721501097184515</v>
      </c>
      <c r="BF84" s="34">
        <v>20.88018552673509</v>
      </c>
      <c r="BG84" s="34">
        <v>21.712534647640208</v>
      </c>
      <c r="BH84" s="34">
        <v>22.133490698546225</v>
      </c>
      <c r="BI84" s="34">
        <v>22.705470255148416</v>
      </c>
      <c r="BJ84" s="34">
        <v>23.039093687813146</v>
      </c>
      <c r="BK84" s="34">
        <v>23.440425514531061</v>
      </c>
      <c r="BL84" s="34">
        <v>23.819191639933955</v>
      </c>
      <c r="BM84" s="34">
        <v>24.176528308649178</v>
      </c>
      <c r="BN84" s="34">
        <v>24.525396818856674</v>
      </c>
      <c r="BP84" s="27" t="s">
        <v>14</v>
      </c>
      <c r="BQ84" s="32" t="s">
        <v>24</v>
      </c>
      <c r="BR84" s="29"/>
      <c r="BS84" s="29"/>
      <c r="BT84" s="29"/>
      <c r="BU84" s="29"/>
      <c r="BV84" s="29"/>
      <c r="BW84" s="30">
        <v>8.2083717709487747</v>
      </c>
      <c r="BX84" s="30">
        <v>7.9788204004337073</v>
      </c>
      <c r="BY84" s="30">
        <v>7.9503560589492412</v>
      </c>
      <c r="BZ84" s="30">
        <v>7.8348029322119608</v>
      </c>
      <c r="CA84" s="30">
        <v>7.7336438977127235</v>
      </c>
      <c r="CB84" s="30">
        <v>7.6024667192895743</v>
      </c>
      <c r="CC84" s="30">
        <v>7.4457076179363231</v>
      </c>
      <c r="CD84" s="30">
        <v>7.3009268306607273</v>
      </c>
      <c r="CE84" s="30">
        <v>7.1218543823731482</v>
      </c>
      <c r="CG84" s="7" t="s">
        <v>27</v>
      </c>
      <c r="CH84" s="20"/>
      <c r="CI84" s="37"/>
      <c r="CJ84" s="37"/>
      <c r="CK84" s="37"/>
      <c r="CL84" s="37"/>
      <c r="CM84" s="37"/>
      <c r="CN84" s="40"/>
      <c r="CO84" s="40"/>
      <c r="CP84" s="40"/>
      <c r="CQ84" s="40"/>
      <c r="CR84" s="40"/>
      <c r="CS84" s="40"/>
      <c r="CT84" s="40"/>
      <c r="CU84" s="40"/>
      <c r="CV84" s="40"/>
      <c r="CX84" s="7" t="s">
        <v>27</v>
      </c>
      <c r="CY84" s="20"/>
      <c r="CZ84" s="37"/>
      <c r="DA84" s="37"/>
      <c r="DB84" s="37"/>
      <c r="DC84" s="37"/>
      <c r="DD84" s="37"/>
      <c r="DE84" s="40"/>
      <c r="DF84" s="40"/>
      <c r="DG84" s="40"/>
      <c r="DH84" s="40"/>
      <c r="DI84" s="40"/>
      <c r="DJ84" s="40"/>
      <c r="DK84" s="40"/>
      <c r="DL84" s="40"/>
      <c r="DM84" s="40"/>
      <c r="DO84" s="7" t="s">
        <v>27</v>
      </c>
      <c r="DP84" s="20"/>
      <c r="DQ84" s="37"/>
      <c r="DR84" s="37"/>
      <c r="DS84" s="37"/>
      <c r="DT84" s="37"/>
      <c r="DU84" s="37"/>
      <c r="DV84" s="40"/>
      <c r="DW84" s="40"/>
      <c r="DX84" s="40"/>
      <c r="DY84" s="40"/>
      <c r="DZ84" s="40"/>
      <c r="EA84" s="40"/>
      <c r="EB84" s="40"/>
      <c r="EC84" s="40"/>
      <c r="ED84" s="40"/>
      <c r="EF84" s="7" t="s">
        <v>27</v>
      </c>
      <c r="EG84" s="20"/>
      <c r="EH84" s="37"/>
      <c r="EI84" s="37"/>
      <c r="EJ84" s="37"/>
      <c r="EK84" s="37"/>
      <c r="EL84" s="37"/>
      <c r="EM84" s="40"/>
      <c r="EN84" s="40"/>
      <c r="EO84" s="40"/>
      <c r="EP84" s="40"/>
      <c r="EQ84" s="40"/>
      <c r="ER84" s="40"/>
      <c r="ES84" s="40"/>
      <c r="ET84" s="40"/>
      <c r="EU84" s="40"/>
      <c r="FN84" s="7" t="s">
        <v>27</v>
      </c>
      <c r="FO84" s="20"/>
      <c r="FP84" s="37"/>
      <c r="FQ84" s="37"/>
      <c r="FR84" s="37"/>
      <c r="FS84" s="37"/>
      <c r="FT84" s="37"/>
      <c r="FU84" s="40"/>
      <c r="FV84" s="40"/>
      <c r="FW84" s="40"/>
      <c r="FX84" s="40"/>
      <c r="FY84" s="40"/>
      <c r="FZ84" s="40"/>
      <c r="GA84" s="40"/>
      <c r="GB84" s="40"/>
      <c r="GC84" s="40"/>
      <c r="GE84" s="44" t="s">
        <v>15</v>
      </c>
      <c r="GF84" s="42" t="s">
        <v>24</v>
      </c>
      <c r="GG84" s="45"/>
      <c r="GH84" s="45"/>
      <c r="GI84" s="45"/>
      <c r="GJ84" s="45"/>
      <c r="GK84" s="45"/>
      <c r="GL84" s="46">
        <v>32.566775484762509</v>
      </c>
      <c r="GM84" s="57">
        <v>32.166824015545266</v>
      </c>
      <c r="GN84" s="57">
        <v>32.287467540929192</v>
      </c>
      <c r="GO84" s="57">
        <v>32.420902745488576</v>
      </c>
      <c r="GP84" s="57">
        <v>33.130691603397402</v>
      </c>
      <c r="GQ84" s="57">
        <v>33.433102830413681</v>
      </c>
      <c r="GR84" s="57">
        <v>33.801671871974754</v>
      </c>
      <c r="GS84" s="57">
        <v>34.203149781929895</v>
      </c>
      <c r="GT84" s="57">
        <v>34.661515093202802</v>
      </c>
      <c r="GV84" s="44" t="s">
        <v>15</v>
      </c>
      <c r="GW84" s="42" t="s">
        <v>24</v>
      </c>
      <c r="GX84" s="45"/>
      <c r="GY84" s="45"/>
      <c r="GZ84" s="45"/>
      <c r="HA84" s="45"/>
      <c r="HB84" s="45"/>
      <c r="HC84" s="46">
        <v>32.566775484762509</v>
      </c>
      <c r="HD84" s="57">
        <v>32.166824015545266</v>
      </c>
      <c r="HE84" s="57">
        <v>32.277155245151882</v>
      </c>
      <c r="HF84" s="57">
        <v>32.332382401528157</v>
      </c>
      <c r="HG84" s="57">
        <v>32.667534338743373</v>
      </c>
      <c r="HH84" s="57">
        <v>32.989613323515051</v>
      </c>
      <c r="HI84" s="57">
        <v>33.365221925760395</v>
      </c>
      <c r="HJ84" s="57">
        <v>33.782148650809482</v>
      </c>
      <c r="HK84" s="57">
        <v>34.252305156062526</v>
      </c>
    </row>
    <row r="85" spans="17:219" x14ac:dyDescent="0.3">
      <c r="Q85" s="23"/>
      <c r="AY85" s="31" t="s">
        <v>18</v>
      </c>
      <c r="AZ85" s="32" t="s">
        <v>24</v>
      </c>
      <c r="BA85" s="35">
        <v>31.325376757908717</v>
      </c>
      <c r="BB85" s="35">
        <v>19.91530513702812</v>
      </c>
      <c r="BC85" s="35">
        <v>15.742936349369854</v>
      </c>
      <c r="BD85" s="35">
        <v>-4.5941070713948671</v>
      </c>
      <c r="BE85" s="35">
        <v>25.955443421534529</v>
      </c>
      <c r="BF85" s="36">
        <v>19.267915285792462</v>
      </c>
      <c r="BG85" s="36">
        <v>19.776433188615922</v>
      </c>
      <c r="BH85" s="36">
        <v>21.109022069799973</v>
      </c>
      <c r="BI85" s="36">
        <v>22.060833911876269</v>
      </c>
      <c r="BJ85" s="36">
        <v>22.16119868209174</v>
      </c>
      <c r="BK85" s="36">
        <v>22.540994991543634</v>
      </c>
      <c r="BL85" s="36">
        <v>22.815722694409992</v>
      </c>
      <c r="BM85" s="36">
        <v>22.981759877850404</v>
      </c>
      <c r="BN85" s="36">
        <v>23.122896073769784</v>
      </c>
      <c r="BP85" s="31" t="s">
        <v>15</v>
      </c>
      <c r="BQ85" s="32" t="s">
        <v>24</v>
      </c>
      <c r="BR85" s="33"/>
      <c r="BS85" s="33"/>
      <c r="BT85" s="33"/>
      <c r="BU85" s="33"/>
      <c r="BV85" s="33"/>
      <c r="BW85" s="34">
        <v>32.246517928378083</v>
      </c>
      <c r="BX85" s="34">
        <v>32.571959552297407</v>
      </c>
      <c r="BY85" s="34">
        <v>33.036169910716687</v>
      </c>
      <c r="BZ85" s="34">
        <v>33.403343159007349</v>
      </c>
      <c r="CA85" s="34">
        <v>33.869450500017301</v>
      </c>
      <c r="CB85" s="34">
        <v>34.331676777314115</v>
      </c>
      <c r="CC85" s="34">
        <v>34.776524769632147</v>
      </c>
      <c r="CD85" s="34">
        <v>35.189966251155518</v>
      </c>
      <c r="CE85" s="34">
        <v>35.595158277777585</v>
      </c>
      <c r="CG85" s="31" t="s">
        <v>13</v>
      </c>
      <c r="CH85" s="32" t="s">
        <v>24</v>
      </c>
      <c r="CI85" s="29"/>
      <c r="CJ85" s="29"/>
      <c r="CK85" s="29"/>
      <c r="CL85" s="29"/>
      <c r="CM85" s="29"/>
      <c r="CN85" s="34">
        <v>55.462961333543369</v>
      </c>
      <c r="CO85" s="34">
        <v>55.407836369116957</v>
      </c>
      <c r="CP85" s="34">
        <v>55.386738211669098</v>
      </c>
      <c r="CQ85" s="34">
        <v>55.36222795638183</v>
      </c>
      <c r="CR85" s="34">
        <v>55.291905079830798</v>
      </c>
      <c r="CS85" s="34">
        <v>55.129767848180869</v>
      </c>
      <c r="CT85" s="34">
        <v>54.910093093076682</v>
      </c>
      <c r="CU85" s="34">
        <v>54.615109204607172</v>
      </c>
      <c r="CV85" s="34">
        <v>54.315087531495763</v>
      </c>
      <c r="CX85" s="31" t="s">
        <v>13</v>
      </c>
      <c r="CY85" s="32" t="s">
        <v>24</v>
      </c>
      <c r="CZ85" s="29"/>
      <c r="DA85" s="29"/>
      <c r="DB85" s="29"/>
      <c r="DC85" s="29"/>
      <c r="DD85" s="29"/>
      <c r="DE85" s="34">
        <v>55.462961333543369</v>
      </c>
      <c r="DF85" s="34">
        <v>55.407836369116957</v>
      </c>
      <c r="DG85" s="34">
        <v>55.386738211669098</v>
      </c>
      <c r="DH85" s="34"/>
      <c r="DI85" s="34"/>
      <c r="DJ85" s="34"/>
      <c r="DK85" s="34"/>
      <c r="DL85" s="34"/>
      <c r="DM85" s="34"/>
      <c r="DO85" s="31" t="s">
        <v>13</v>
      </c>
      <c r="DP85" s="32" t="s">
        <v>24</v>
      </c>
      <c r="DQ85" s="29"/>
      <c r="DR85" s="29"/>
      <c r="DS85" s="29"/>
      <c r="DT85" s="29"/>
      <c r="DU85" s="29"/>
      <c r="DV85" s="34">
        <v>55.462961333543369</v>
      </c>
      <c r="DW85" s="34">
        <v>55.407836369116957</v>
      </c>
      <c r="DX85" s="34">
        <v>55.386738211669098</v>
      </c>
      <c r="DY85" s="34">
        <v>55.386760078110662</v>
      </c>
      <c r="DZ85" s="34">
        <v>55.272141549973952</v>
      </c>
      <c r="EA85" s="34">
        <v>55.116258934471475</v>
      </c>
      <c r="EB85" s="34">
        <v>54.905101708294488</v>
      </c>
      <c r="EC85" s="34">
        <v>54.620714077572053</v>
      </c>
      <c r="ED85" s="34">
        <v>54.325509043977384</v>
      </c>
      <c r="EF85" s="31" t="s">
        <v>13</v>
      </c>
      <c r="EG85" s="32" t="s">
        <v>24</v>
      </c>
      <c r="EH85" s="29"/>
      <c r="EI85" s="29"/>
      <c r="EJ85" s="29"/>
      <c r="EK85" s="29"/>
      <c r="EL85" s="29"/>
      <c r="EM85" s="34">
        <v>55.462961333543369</v>
      </c>
      <c r="EN85" s="34">
        <v>55.407836369116957</v>
      </c>
      <c r="EO85" s="34">
        <v>55.386738211669098</v>
      </c>
      <c r="EP85" s="34">
        <v>55.386760078110662</v>
      </c>
      <c r="EQ85" s="34">
        <v>55.30261391517017</v>
      </c>
      <c r="ER85" s="34">
        <v>55.155804525008854</v>
      </c>
      <c r="ES85" s="34">
        <v>54.96267410771619</v>
      </c>
      <c r="ET85" s="34">
        <v>54.67716141561413</v>
      </c>
      <c r="EU85" s="34">
        <v>54.377927985198802</v>
      </c>
      <c r="FN85" s="31" t="s">
        <v>13</v>
      </c>
      <c r="FO85" s="32" t="s">
        <v>24</v>
      </c>
      <c r="FP85" s="29"/>
      <c r="FQ85" s="29"/>
      <c r="FR85" s="29"/>
      <c r="FS85" s="29"/>
      <c r="FT85" s="29"/>
      <c r="FU85" s="34">
        <v>55.462961333543369</v>
      </c>
      <c r="FV85" s="34">
        <v>55.407836369116957</v>
      </c>
      <c r="FW85" s="34">
        <v>55.386738211669098</v>
      </c>
      <c r="FX85" s="34">
        <v>55.439519330117051</v>
      </c>
      <c r="FY85" s="34">
        <v>55.413085617334787</v>
      </c>
      <c r="FZ85" s="34">
        <v>55.38143521158112</v>
      </c>
      <c r="GA85" s="34">
        <v>55.318158966584242</v>
      </c>
      <c r="GB85" s="34">
        <v>55.233948026166303</v>
      </c>
      <c r="GC85" s="34">
        <v>55.139347805563979</v>
      </c>
      <c r="GE85" s="44" t="s">
        <v>17</v>
      </c>
      <c r="GF85" s="42" t="s">
        <v>24</v>
      </c>
      <c r="GG85" s="45"/>
      <c r="GH85" s="45"/>
      <c r="GI85" s="45"/>
      <c r="GJ85" s="45"/>
      <c r="GK85" s="45"/>
      <c r="GL85" s="46">
        <v>19.08090735535664</v>
      </c>
      <c r="GM85" s="57">
        <v>20.188559257232853</v>
      </c>
      <c r="GN85" s="57">
        <v>20.96569408861501</v>
      </c>
      <c r="GO85" s="57">
        <v>18.458458585645062</v>
      </c>
      <c r="GP85" s="57">
        <v>17.825850011135767</v>
      </c>
      <c r="GQ85" s="57">
        <v>17.400226437170161</v>
      </c>
      <c r="GR85" s="57">
        <v>16.999205966466857</v>
      </c>
      <c r="GS85" s="57">
        <v>16.634283706406368</v>
      </c>
      <c r="GT85" s="57">
        <v>16.310539397361723</v>
      </c>
      <c r="GV85" s="44" t="s">
        <v>17</v>
      </c>
      <c r="GW85" s="42" t="s">
        <v>24</v>
      </c>
      <c r="GX85" s="45"/>
      <c r="GY85" s="45"/>
      <c r="GZ85" s="45"/>
      <c r="HA85" s="45"/>
      <c r="HB85" s="45"/>
      <c r="HC85" s="46">
        <v>19.08090735535664</v>
      </c>
      <c r="HD85" s="57">
        <v>20.188559257232853</v>
      </c>
      <c r="HE85" s="57">
        <v>20.972223794728134</v>
      </c>
      <c r="HF85" s="57">
        <v>18.407512266527675</v>
      </c>
      <c r="HG85" s="57">
        <v>17.731029948086114</v>
      </c>
      <c r="HH85" s="57">
        <v>17.540271268186832</v>
      </c>
      <c r="HI85" s="57">
        <v>17.281313601989702</v>
      </c>
      <c r="HJ85" s="57">
        <v>17.025258011060309</v>
      </c>
      <c r="HK85" s="57">
        <v>16.792713601521971</v>
      </c>
    </row>
    <row r="86" spans="17:219" x14ac:dyDescent="0.3">
      <c r="Q86" s="23"/>
      <c r="BP86" s="31" t="s">
        <v>17</v>
      </c>
      <c r="BQ86" s="32" t="s">
        <v>24</v>
      </c>
      <c r="BR86" s="33"/>
      <c r="BS86" s="33"/>
      <c r="BT86" s="33"/>
      <c r="BU86" s="33"/>
      <c r="BV86" s="33"/>
      <c r="BW86" s="34">
        <v>20.88018552673509</v>
      </c>
      <c r="BX86" s="34">
        <v>21.712534647640208</v>
      </c>
      <c r="BY86" s="34">
        <v>21.982342852538647</v>
      </c>
      <c r="BZ86" s="34">
        <v>21.938485509788467</v>
      </c>
      <c r="CA86" s="34">
        <v>21.932238139728018</v>
      </c>
      <c r="CB86" s="34">
        <v>22.088096649101107</v>
      </c>
      <c r="CC86" s="34">
        <v>22.276170059350978</v>
      </c>
      <c r="CD86" s="34">
        <v>22.53685767590423</v>
      </c>
      <c r="CE86" s="34">
        <v>22.828140266322343</v>
      </c>
      <c r="CG86" s="27" t="s">
        <v>14</v>
      </c>
      <c r="CH86" s="32" t="s">
        <v>24</v>
      </c>
      <c r="CI86" s="29"/>
      <c r="CJ86" s="29"/>
      <c r="CK86" s="29"/>
      <c r="CL86" s="29"/>
      <c r="CM86" s="29"/>
      <c r="CN86" s="30">
        <v>8.2083717709487747</v>
      </c>
      <c r="CO86" s="30">
        <v>7.9788204004337073</v>
      </c>
      <c r="CP86" s="30">
        <v>7.9507469444055427</v>
      </c>
      <c r="CQ86" s="30">
        <v>7.8361893554423512</v>
      </c>
      <c r="CR86" s="30">
        <v>7.7332078619072862</v>
      </c>
      <c r="CS86" s="30">
        <v>7.5954576890116474</v>
      </c>
      <c r="CT86" s="30">
        <v>7.4309789284979377</v>
      </c>
      <c r="CU86" s="30">
        <v>7.25647513320542</v>
      </c>
      <c r="CV86" s="30">
        <v>7.0687141282271924</v>
      </c>
      <c r="CX86" s="27" t="s">
        <v>14</v>
      </c>
      <c r="CY86" s="32" t="s">
        <v>24</v>
      </c>
      <c r="CZ86" s="29"/>
      <c r="DA86" s="29"/>
      <c r="DB86" s="29"/>
      <c r="DC86" s="29"/>
      <c r="DD86" s="29"/>
      <c r="DE86" s="30">
        <v>8.2083717709487747</v>
      </c>
      <c r="DF86" s="30">
        <v>7.9788204004337073</v>
      </c>
      <c r="DG86" s="30">
        <v>7.9507469444055427</v>
      </c>
      <c r="DH86" s="30"/>
      <c r="DI86" s="30"/>
      <c r="DJ86" s="30"/>
      <c r="DK86" s="30"/>
      <c r="DL86" s="30"/>
      <c r="DM86" s="30"/>
      <c r="DO86" s="27" t="s">
        <v>14</v>
      </c>
      <c r="DP86" s="32" t="s">
        <v>24</v>
      </c>
      <c r="DQ86" s="29"/>
      <c r="DR86" s="29"/>
      <c r="DS86" s="29"/>
      <c r="DT86" s="29"/>
      <c r="DU86" s="29"/>
      <c r="DV86" s="30">
        <v>8.2083717709487747</v>
      </c>
      <c r="DW86" s="30">
        <v>7.9788204004337073</v>
      </c>
      <c r="DX86" s="30">
        <v>7.9507469444055427</v>
      </c>
      <c r="DY86" s="30">
        <v>7.877349094232172</v>
      </c>
      <c r="DZ86" s="30">
        <v>7.7788748608175045</v>
      </c>
      <c r="EA86" s="30">
        <v>7.6489476356218642</v>
      </c>
      <c r="EB86" s="30">
        <v>7.4968736491734038</v>
      </c>
      <c r="EC86" s="30">
        <v>7.3295602845822581</v>
      </c>
      <c r="ED86" s="30">
        <v>7.1478378513524623</v>
      </c>
      <c r="EF86" s="27" t="s">
        <v>14</v>
      </c>
      <c r="EG86" s="32" t="s">
        <v>24</v>
      </c>
      <c r="EH86" s="29"/>
      <c r="EI86" s="29"/>
      <c r="EJ86" s="29"/>
      <c r="EK86" s="29"/>
      <c r="EL86" s="29"/>
      <c r="EM86" s="30">
        <v>8.2083717709487747</v>
      </c>
      <c r="EN86" s="30">
        <v>7.9788204004337073</v>
      </c>
      <c r="EO86" s="30">
        <v>7.9507469444055427</v>
      </c>
      <c r="EP86" s="30">
        <v>7.877349094232172</v>
      </c>
      <c r="EQ86" s="30">
        <v>7.6033419912069284</v>
      </c>
      <c r="ER86" s="30">
        <v>7.3718762045417749</v>
      </c>
      <c r="ES86" s="30">
        <v>7.1330951574801613</v>
      </c>
      <c r="ET86" s="30">
        <v>7.0440919222309679</v>
      </c>
      <c r="EU86" s="30">
        <v>6.907684964598432</v>
      </c>
      <c r="FN86" s="27" t="s">
        <v>14</v>
      </c>
      <c r="FO86" s="32" t="s">
        <v>24</v>
      </c>
      <c r="FP86" s="29"/>
      <c r="FQ86" s="29"/>
      <c r="FR86" s="29"/>
      <c r="FS86" s="29"/>
      <c r="FT86" s="29"/>
      <c r="FU86" s="30">
        <v>8.2083717709487747</v>
      </c>
      <c r="FV86" s="30">
        <v>7.9788204004337073</v>
      </c>
      <c r="FW86" s="30">
        <v>7.9507469444055427</v>
      </c>
      <c r="FX86" s="30">
        <v>7.8810895646875361</v>
      </c>
      <c r="FY86" s="30">
        <v>7.7197906983013587</v>
      </c>
      <c r="FZ86" s="30">
        <v>7.5596611855361706</v>
      </c>
      <c r="GA86" s="30">
        <v>7.4058567464460392</v>
      </c>
      <c r="GB86" s="30">
        <v>7.2735943685047655</v>
      </c>
      <c r="GC86" s="30">
        <v>7.1257860340584598</v>
      </c>
      <c r="GE86" s="44" t="s">
        <v>18</v>
      </c>
      <c r="GF86" s="42" t="s">
        <v>24</v>
      </c>
      <c r="GG86" s="47"/>
      <c r="GH86" s="47"/>
      <c r="GI86" s="47"/>
      <c r="GJ86" s="47"/>
      <c r="GK86" s="47"/>
      <c r="GL86" s="48">
        <v>18.305896862670732</v>
      </c>
      <c r="GM86" s="58">
        <v>19.174186233024219</v>
      </c>
      <c r="GN86" s="58">
        <v>22.055970030402854</v>
      </c>
      <c r="GO86" s="58">
        <v>19.146610705213305</v>
      </c>
      <c r="GP86" s="58">
        <v>17.642954921528013</v>
      </c>
      <c r="GQ86" s="58">
        <v>17.056962278543534</v>
      </c>
      <c r="GR86" s="58">
        <v>16.529800576384623</v>
      </c>
      <c r="GS86" s="58">
        <v>16.048410918335229</v>
      </c>
      <c r="GT86" s="58">
        <v>15.6113302773936</v>
      </c>
      <c r="GV86" s="44" t="s">
        <v>18</v>
      </c>
      <c r="GW86" s="42" t="s">
        <v>24</v>
      </c>
      <c r="GX86" s="47"/>
      <c r="GY86" s="47"/>
      <c r="GZ86" s="47"/>
      <c r="HA86" s="47"/>
      <c r="HB86" s="47"/>
      <c r="HC86" s="48">
        <v>18.305896862670732</v>
      </c>
      <c r="HD86" s="58">
        <v>19.174186233024219</v>
      </c>
      <c r="HE86" s="58">
        <v>22.029722787875063</v>
      </c>
      <c r="HF86" s="58">
        <v>18.895880830188666</v>
      </c>
      <c r="HG86" s="58">
        <v>17.110732932744014</v>
      </c>
      <c r="HH86" s="58">
        <v>16.660301249244448</v>
      </c>
      <c r="HI86" s="58">
        <v>16.264485451800702</v>
      </c>
      <c r="HJ86" s="58">
        <v>15.921384930991303</v>
      </c>
      <c r="HK86" s="58">
        <v>15.601244219409457</v>
      </c>
    </row>
    <row r="87" spans="17:219" x14ac:dyDescent="0.3">
      <c r="Q87" s="23"/>
      <c r="BP87" s="31" t="s">
        <v>18</v>
      </c>
      <c r="BQ87" s="32" t="s">
        <v>24</v>
      </c>
      <c r="BR87" s="35"/>
      <c r="BS87" s="35"/>
      <c r="BT87" s="35"/>
      <c r="BU87" s="35"/>
      <c r="BV87" s="35"/>
      <c r="BW87" s="36">
        <v>19.267915285792462</v>
      </c>
      <c r="BX87" s="36">
        <v>19.776433188615922</v>
      </c>
      <c r="BY87" s="36">
        <v>21.067965821410347</v>
      </c>
      <c r="BZ87" s="36">
        <v>21.390176452096419</v>
      </c>
      <c r="CA87" s="36">
        <v>21.682584172462715</v>
      </c>
      <c r="CB87" s="36">
        <v>21.85518700394508</v>
      </c>
      <c r="CC87" s="36">
        <v>21.958558984636976</v>
      </c>
      <c r="CD87" s="36">
        <v>21.985480165326155</v>
      </c>
      <c r="CE87" s="36">
        <v>21.972946566361355</v>
      </c>
      <c r="CG87" s="31" t="s">
        <v>15</v>
      </c>
      <c r="CH87" s="32" t="s">
        <v>24</v>
      </c>
      <c r="CI87" s="33"/>
      <c r="CJ87" s="33"/>
      <c r="CK87" s="33"/>
      <c r="CL87" s="33"/>
      <c r="CM87" s="33"/>
      <c r="CN87" s="34">
        <v>32.246517928378083</v>
      </c>
      <c r="CO87" s="34">
        <v>32.571959552297407</v>
      </c>
      <c r="CP87" s="34">
        <v>33.03650598457191</v>
      </c>
      <c r="CQ87" s="34">
        <v>33.131888926072406</v>
      </c>
      <c r="CR87" s="34">
        <v>33.300626946277433</v>
      </c>
      <c r="CS87" s="34">
        <v>33.479267247656338</v>
      </c>
      <c r="CT87" s="34">
        <v>33.706533435237205</v>
      </c>
      <c r="CU87" s="34">
        <v>33.969327761206621</v>
      </c>
      <c r="CV87" s="34">
        <v>34.29263314248572</v>
      </c>
      <c r="CX87" s="31" t="s">
        <v>15</v>
      </c>
      <c r="CY87" s="32" t="s">
        <v>24</v>
      </c>
      <c r="CZ87" s="33"/>
      <c r="DA87" s="33"/>
      <c r="DB87" s="33"/>
      <c r="DC87" s="33"/>
      <c r="DD87" s="33"/>
      <c r="DE87" s="34">
        <v>32.246517928378083</v>
      </c>
      <c r="DF87" s="34">
        <v>32.571959552297407</v>
      </c>
      <c r="DG87" s="34">
        <v>33.03650598457191</v>
      </c>
      <c r="DH87" s="34"/>
      <c r="DI87" s="34"/>
      <c r="DJ87" s="34"/>
      <c r="DK87" s="34"/>
      <c r="DL87" s="34"/>
      <c r="DM87" s="34"/>
      <c r="DO87" s="31" t="s">
        <v>15</v>
      </c>
      <c r="DP87" s="32" t="s">
        <v>24</v>
      </c>
      <c r="DQ87" s="33"/>
      <c r="DR87" s="33"/>
      <c r="DS87" s="33"/>
      <c r="DT87" s="33"/>
      <c r="DU87" s="33"/>
      <c r="DV87" s="34">
        <v>32.246517928378083</v>
      </c>
      <c r="DW87" s="34">
        <v>32.571959552297407</v>
      </c>
      <c r="DX87" s="34">
        <v>33.03650598457191</v>
      </c>
      <c r="DY87" s="34">
        <v>33.140284232984499</v>
      </c>
      <c r="DZ87" s="34">
        <v>33.304534754434037</v>
      </c>
      <c r="EA87" s="34">
        <v>33.495624944955956</v>
      </c>
      <c r="EB87" s="34">
        <v>33.736272787045309</v>
      </c>
      <c r="EC87" s="34">
        <v>34.041644889960608</v>
      </c>
      <c r="ED87" s="34">
        <v>34.383045221870255</v>
      </c>
      <c r="EF87" s="31" t="s">
        <v>15</v>
      </c>
      <c r="EG87" s="32" t="s">
        <v>24</v>
      </c>
      <c r="EH87" s="33"/>
      <c r="EI87" s="33"/>
      <c r="EJ87" s="33"/>
      <c r="EK87" s="33"/>
      <c r="EL87" s="33"/>
      <c r="EM87" s="34">
        <v>32.246517928378083</v>
      </c>
      <c r="EN87" s="34">
        <v>32.571959552297407</v>
      </c>
      <c r="EO87" s="34">
        <v>33.03650598457191</v>
      </c>
      <c r="EP87" s="34">
        <v>33.140284232984499</v>
      </c>
      <c r="EQ87" s="34">
        <v>33.310419001215912</v>
      </c>
      <c r="ER87" s="34">
        <v>33.512828036020572</v>
      </c>
      <c r="ES87" s="34">
        <v>33.766976840122517</v>
      </c>
      <c r="ET87" s="34">
        <v>34.057855981639094</v>
      </c>
      <c r="EU87" s="34">
        <v>34.396436429676598</v>
      </c>
      <c r="FN87" s="31" t="s">
        <v>15</v>
      </c>
      <c r="FO87" s="32" t="s">
        <v>24</v>
      </c>
      <c r="FP87" s="33"/>
      <c r="FQ87" s="33"/>
      <c r="FR87" s="33"/>
      <c r="FS87" s="33"/>
      <c r="FT87" s="33"/>
      <c r="FU87" s="34">
        <v>32.246517928378083</v>
      </c>
      <c r="FV87" s="34">
        <v>32.571959552297407</v>
      </c>
      <c r="FW87" s="34">
        <v>33.03650598457191</v>
      </c>
      <c r="FX87" s="34">
        <v>32.926334618079565</v>
      </c>
      <c r="FY87" s="34">
        <v>33.051588851040812</v>
      </c>
      <c r="FZ87" s="34">
        <v>33.328299332450108</v>
      </c>
      <c r="GA87" s="34">
        <v>33.651281187871099</v>
      </c>
      <c r="GB87" s="34">
        <v>34.002611547614777</v>
      </c>
      <c r="GC87" s="34">
        <v>34.350939407856117</v>
      </c>
      <c r="GE87" s="7" t="s">
        <v>27</v>
      </c>
      <c r="GF87" s="20"/>
      <c r="GG87" s="37"/>
      <c r="GH87" s="37"/>
      <c r="GI87" s="37"/>
      <c r="GJ87" s="37"/>
      <c r="GK87" s="37"/>
      <c r="GL87" s="40"/>
      <c r="GM87" s="40"/>
      <c r="GN87" s="40"/>
      <c r="GO87" s="40"/>
      <c r="GP87" s="40"/>
      <c r="GQ87" s="40"/>
      <c r="GR87" s="40"/>
      <c r="GS87" s="40"/>
      <c r="GT87" s="40"/>
      <c r="GV87" s="7" t="s">
        <v>27</v>
      </c>
      <c r="GW87" s="20"/>
      <c r="GX87" s="37"/>
      <c r="GY87" s="37"/>
      <c r="GZ87" s="37"/>
      <c r="HA87" s="37"/>
      <c r="HB87" s="37"/>
      <c r="HC87" s="40"/>
      <c r="HD87" s="40"/>
      <c r="HE87" s="40"/>
      <c r="HF87" s="40"/>
      <c r="HG87" s="40"/>
      <c r="HH87" s="40"/>
      <c r="HI87" s="40"/>
      <c r="HJ87" s="40"/>
      <c r="HK87" s="40"/>
    </row>
    <row r="88" spans="17:219" x14ac:dyDescent="0.3">
      <c r="Q88" s="23"/>
      <c r="CG88" s="31" t="s">
        <v>17</v>
      </c>
      <c r="CH88" s="32" t="s">
        <v>24</v>
      </c>
      <c r="CI88" s="33"/>
      <c r="CJ88" s="33"/>
      <c r="CK88" s="33"/>
      <c r="CL88" s="33"/>
      <c r="CM88" s="33"/>
      <c r="CN88" s="34">
        <v>20.88018552673509</v>
      </c>
      <c r="CO88" s="34">
        <v>21.67671174172159</v>
      </c>
      <c r="CP88" s="34">
        <v>21.946707670112822</v>
      </c>
      <c r="CQ88" s="34">
        <v>20.706778815342556</v>
      </c>
      <c r="CR88" s="34">
        <v>20.586080921189147</v>
      </c>
      <c r="CS88" s="34">
        <v>20.602920304444691</v>
      </c>
      <c r="CT88" s="34">
        <v>20.704169912863538</v>
      </c>
      <c r="CU88" s="34">
        <v>20.863646587495076</v>
      </c>
      <c r="CV88" s="34">
        <v>21.068498335846549</v>
      </c>
      <c r="CX88" s="31" t="s">
        <v>17</v>
      </c>
      <c r="CY88" s="32" t="s">
        <v>24</v>
      </c>
      <c r="CZ88" s="33"/>
      <c r="DA88" s="33"/>
      <c r="DB88" s="33"/>
      <c r="DC88" s="33"/>
      <c r="DD88" s="33"/>
      <c r="DE88" s="34">
        <v>20.88018552673509</v>
      </c>
      <c r="DF88" s="34">
        <v>21.67671174172159</v>
      </c>
      <c r="DG88" s="34">
        <v>21.946707670112822</v>
      </c>
      <c r="DH88" s="34"/>
      <c r="DI88" s="34"/>
      <c r="DJ88" s="34"/>
      <c r="DK88" s="34"/>
      <c r="DL88" s="34"/>
      <c r="DM88" s="34"/>
      <c r="DO88" s="31" t="s">
        <v>17</v>
      </c>
      <c r="DP88" s="32" t="s">
        <v>24</v>
      </c>
      <c r="DQ88" s="33"/>
      <c r="DR88" s="33"/>
      <c r="DS88" s="33"/>
      <c r="DT88" s="33"/>
      <c r="DU88" s="33"/>
      <c r="DV88" s="34">
        <v>20.88018552673509</v>
      </c>
      <c r="DW88" s="34">
        <v>21.67671174172159</v>
      </c>
      <c r="DX88" s="34">
        <v>21.946707670112822</v>
      </c>
      <c r="DY88" s="34">
        <v>20.779089055834152</v>
      </c>
      <c r="DZ88" s="34">
        <v>20.475065416468858</v>
      </c>
      <c r="EA88" s="34">
        <v>20.310044000823641</v>
      </c>
      <c r="EB88" s="34">
        <v>20.240503645577622</v>
      </c>
      <c r="EC88" s="34">
        <v>20.221585226852145</v>
      </c>
      <c r="ED88" s="34">
        <v>20.2470115456583</v>
      </c>
      <c r="EF88" s="31" t="s">
        <v>17</v>
      </c>
      <c r="EG88" s="32" t="s">
        <v>24</v>
      </c>
      <c r="EH88" s="33"/>
      <c r="EI88" s="33"/>
      <c r="EJ88" s="33"/>
      <c r="EK88" s="33"/>
      <c r="EL88" s="33"/>
      <c r="EM88" s="34">
        <v>20.88018552673509</v>
      </c>
      <c r="EN88" s="34">
        <v>21.67671174172159</v>
      </c>
      <c r="EO88" s="34">
        <v>21.946707670112822</v>
      </c>
      <c r="EP88" s="34">
        <v>20.779089055834152</v>
      </c>
      <c r="EQ88" s="34">
        <v>20.481642968012668</v>
      </c>
      <c r="ER88" s="34">
        <v>20.324306820880889</v>
      </c>
      <c r="ES88" s="34">
        <v>20.26079477569828</v>
      </c>
      <c r="ET88" s="34">
        <v>20.24548149564885</v>
      </c>
      <c r="EU88" s="34">
        <v>20.274180650477337</v>
      </c>
      <c r="FN88" s="31" t="s">
        <v>17</v>
      </c>
      <c r="FO88" s="32" t="s">
        <v>24</v>
      </c>
      <c r="FP88" s="33"/>
      <c r="FQ88" s="33"/>
      <c r="FR88" s="33"/>
      <c r="FS88" s="33"/>
      <c r="FT88" s="33"/>
      <c r="FU88" s="34">
        <v>20.88018552673509</v>
      </c>
      <c r="FV88" s="34">
        <v>21.67671174172159</v>
      </c>
      <c r="FW88" s="34">
        <v>21.946707670112822</v>
      </c>
      <c r="FX88" s="34">
        <v>20.694713051517439</v>
      </c>
      <c r="FY88" s="34">
        <v>20.145071087615737</v>
      </c>
      <c r="FZ88" s="34">
        <v>19.926550479167926</v>
      </c>
      <c r="GA88" s="34">
        <v>19.725722180218355</v>
      </c>
      <c r="GB88" s="34">
        <v>19.566433765053397</v>
      </c>
      <c r="GC88" s="34">
        <v>19.417772266439904</v>
      </c>
      <c r="GE88" s="31" t="s">
        <v>13</v>
      </c>
      <c r="GF88" s="32" t="s">
        <v>24</v>
      </c>
      <c r="GG88" s="29"/>
      <c r="GH88" s="29"/>
      <c r="GI88" s="29"/>
      <c r="GJ88" s="29"/>
      <c r="GK88" s="29"/>
      <c r="GL88" s="34">
        <v>55.462961333543369</v>
      </c>
      <c r="GM88" s="34">
        <v>55.407836369116957</v>
      </c>
      <c r="GN88" s="34">
        <v>55.386738211669098</v>
      </c>
      <c r="GO88" s="34">
        <v>55.423640907592585</v>
      </c>
      <c r="GP88" s="34">
        <v>55.318040040432273</v>
      </c>
      <c r="GQ88" s="34">
        <v>55.191825613527065</v>
      </c>
      <c r="GR88" s="34">
        <v>55.003629187389116</v>
      </c>
      <c r="GS88" s="34">
        <v>54.722886617063423</v>
      </c>
      <c r="GT88" s="34">
        <v>54.417977699975317</v>
      </c>
      <c r="GV88" s="31" t="s">
        <v>13</v>
      </c>
      <c r="GW88" s="32" t="s">
        <v>24</v>
      </c>
      <c r="GX88" s="29"/>
      <c r="GY88" s="29"/>
      <c r="GZ88" s="29"/>
      <c r="HA88" s="29"/>
      <c r="HB88" s="29"/>
      <c r="HC88" s="34">
        <v>55.462961333543369</v>
      </c>
      <c r="HD88" s="34">
        <v>55.407836369116957</v>
      </c>
      <c r="HE88" s="34">
        <v>55.39200432799943</v>
      </c>
      <c r="HF88" s="34">
        <v>55.465854620915408</v>
      </c>
      <c r="HG88" s="34">
        <v>55.439520444185007</v>
      </c>
      <c r="HH88" s="34">
        <v>55.302836155214443</v>
      </c>
      <c r="HI88" s="34">
        <v>55.129983520524476</v>
      </c>
      <c r="HJ88" s="34">
        <v>54.88507416472531</v>
      </c>
      <c r="HK88" s="34">
        <v>54.625870091818754</v>
      </c>
    </row>
    <row r="89" spans="17:219" x14ac:dyDescent="0.3">
      <c r="Q89" s="23"/>
      <c r="CG89" s="31" t="s">
        <v>18</v>
      </c>
      <c r="CH89" s="32" t="s">
        <v>24</v>
      </c>
      <c r="CI89" s="35"/>
      <c r="CJ89" s="35"/>
      <c r="CK89" s="35"/>
      <c r="CL89" s="35"/>
      <c r="CM89" s="35"/>
      <c r="CN89" s="36">
        <v>19.267915285792462</v>
      </c>
      <c r="CO89" s="36">
        <v>19.776433188615922</v>
      </c>
      <c r="CP89" s="36">
        <v>21.068273423666252</v>
      </c>
      <c r="CQ89" s="36">
        <v>19.404683400674898</v>
      </c>
      <c r="CR89" s="36">
        <v>19.008429962163675</v>
      </c>
      <c r="CS89" s="36">
        <v>18.671497594467944</v>
      </c>
      <c r="CT89" s="36">
        <v>18.374270050137671</v>
      </c>
      <c r="CU89" s="36">
        <v>18.133462494225483</v>
      </c>
      <c r="CV89" s="36">
        <v>17.952471432561122</v>
      </c>
      <c r="CX89" s="31" t="s">
        <v>18</v>
      </c>
      <c r="CY89" s="32" t="s">
        <v>24</v>
      </c>
      <c r="CZ89" s="35"/>
      <c r="DA89" s="35"/>
      <c r="DB89" s="35"/>
      <c r="DC89" s="35"/>
      <c r="DD89" s="35"/>
      <c r="DE89" s="36">
        <v>19.267915285792462</v>
      </c>
      <c r="DF89" s="36">
        <v>19.776433188615922</v>
      </c>
      <c r="DG89" s="36">
        <v>21.068273423666252</v>
      </c>
      <c r="DH89" s="36"/>
      <c r="DI89" s="36"/>
      <c r="DJ89" s="36"/>
      <c r="DK89" s="36"/>
      <c r="DL89" s="36"/>
      <c r="DM89" s="36"/>
      <c r="DO89" s="31" t="s">
        <v>18</v>
      </c>
      <c r="DP89" s="32" t="s">
        <v>24</v>
      </c>
      <c r="DQ89" s="35"/>
      <c r="DR89" s="35"/>
      <c r="DS89" s="35"/>
      <c r="DT89" s="35"/>
      <c r="DU89" s="35"/>
      <c r="DV89" s="36">
        <v>19.267915285792462</v>
      </c>
      <c r="DW89" s="36">
        <v>19.776433188615922</v>
      </c>
      <c r="DX89" s="36">
        <v>21.068273423666252</v>
      </c>
      <c r="DY89" s="36">
        <v>19.399983019420851</v>
      </c>
      <c r="DZ89" s="36">
        <v>18.899266901407792</v>
      </c>
      <c r="EA89" s="36">
        <v>18.465510381465347</v>
      </c>
      <c r="EB89" s="36">
        <v>18.077733959543075</v>
      </c>
      <c r="EC89" s="36">
        <v>17.714952243733421</v>
      </c>
      <c r="ED89" s="36">
        <v>17.398444045074051</v>
      </c>
      <c r="EF89" s="31" t="s">
        <v>18</v>
      </c>
      <c r="EG89" s="32" t="s">
        <v>24</v>
      </c>
      <c r="EH89" s="35"/>
      <c r="EI89" s="35"/>
      <c r="EJ89" s="35"/>
      <c r="EK89" s="35"/>
      <c r="EL89" s="35"/>
      <c r="EM89" s="36">
        <v>19.267915285792462</v>
      </c>
      <c r="EN89" s="36">
        <v>19.776433188615922</v>
      </c>
      <c r="EO89" s="36">
        <v>21.068273423666252</v>
      </c>
      <c r="EP89" s="36">
        <v>19.399983019420851</v>
      </c>
      <c r="EQ89" s="36">
        <v>18.858010006387239</v>
      </c>
      <c r="ER89" s="36">
        <v>18.432421148486664</v>
      </c>
      <c r="ES89" s="36">
        <v>18.051916109171717</v>
      </c>
      <c r="ET89" s="36">
        <v>17.693720069736134</v>
      </c>
      <c r="EU89" s="36">
        <v>17.381346906192615</v>
      </c>
      <c r="FN89" s="31" t="s">
        <v>18</v>
      </c>
      <c r="FO89" s="32" t="s">
        <v>24</v>
      </c>
      <c r="FP89" s="35"/>
      <c r="FQ89" s="35"/>
      <c r="FR89" s="35"/>
      <c r="FS89" s="35"/>
      <c r="FT89" s="35"/>
      <c r="FU89" s="36">
        <v>19.267915285792462</v>
      </c>
      <c r="FV89" s="36">
        <v>19.776433188615922</v>
      </c>
      <c r="FW89" s="36">
        <v>21.068273423666252</v>
      </c>
      <c r="FX89" s="36">
        <v>18.73672507557286</v>
      </c>
      <c r="FY89" s="36">
        <v>18.035739908637044</v>
      </c>
      <c r="FZ89" s="36">
        <v>17.764572605049946</v>
      </c>
      <c r="GA89" s="36">
        <v>17.516260216970732</v>
      </c>
      <c r="GB89" s="36">
        <v>17.276575897822266</v>
      </c>
      <c r="GC89" s="36">
        <v>17.079626607647715</v>
      </c>
      <c r="GE89" s="27" t="s">
        <v>14</v>
      </c>
      <c r="GF89" s="32" t="s">
        <v>24</v>
      </c>
      <c r="GG89" s="29"/>
      <c r="GH89" s="29"/>
      <c r="GI89" s="29"/>
      <c r="GJ89" s="29"/>
      <c r="GK89" s="29"/>
      <c r="GL89" s="30">
        <v>8.2083717709487747</v>
      </c>
      <c r="GM89" s="30">
        <v>7.9788204004337073</v>
      </c>
      <c r="GN89" s="30">
        <v>7.9507469444055427</v>
      </c>
      <c r="GO89" s="30">
        <v>7.8796021772141271</v>
      </c>
      <c r="GP89" s="30">
        <v>7.7097727505214415</v>
      </c>
      <c r="GQ89" s="30">
        <v>7.5393990069777939</v>
      </c>
      <c r="GR89" s="30">
        <v>7.3708577810244895</v>
      </c>
      <c r="GS89" s="30">
        <v>7.2551990276645908</v>
      </c>
      <c r="GT89" s="30">
        <v>7.0921032045420569</v>
      </c>
      <c r="GV89" s="27" t="s">
        <v>14</v>
      </c>
      <c r="GW89" s="32" t="s">
        <v>24</v>
      </c>
      <c r="GX89" s="29"/>
      <c r="GY89" s="29"/>
      <c r="GZ89" s="29"/>
      <c r="HA89" s="29"/>
      <c r="HB89" s="29"/>
      <c r="HC89" s="30">
        <v>8.2083717709487747</v>
      </c>
      <c r="HD89" s="30">
        <v>7.9788204004337073</v>
      </c>
      <c r="HE89" s="30">
        <v>7.9507469444055427</v>
      </c>
      <c r="HF89" s="30">
        <v>7.8167471649032567</v>
      </c>
      <c r="HG89" s="30">
        <v>7.6658432010229038</v>
      </c>
      <c r="HH89" s="30">
        <v>7.4965050398576984</v>
      </c>
      <c r="HI89" s="30">
        <v>7.3367599931679974</v>
      </c>
      <c r="HJ89" s="30">
        <v>7.2375903099289314</v>
      </c>
      <c r="HK89" s="30">
        <v>7.0810521383178795</v>
      </c>
    </row>
    <row r="90" spans="17:219" x14ac:dyDescent="0.3">
      <c r="Q90" s="23"/>
      <c r="CG90" s="31" t="s">
        <v>46</v>
      </c>
      <c r="CH90" s="32" t="s">
        <v>29</v>
      </c>
      <c r="CI90" s="35"/>
      <c r="CJ90" s="35"/>
      <c r="CK90" s="35"/>
      <c r="CL90" s="35"/>
      <c r="CM90" s="35"/>
      <c r="CN90" s="36"/>
      <c r="CO90" s="36">
        <f>CO88/CO89</f>
        <v>1.0960880324061439</v>
      </c>
      <c r="CP90" s="36">
        <f t="shared" ref="CP90:CV90" si="376">CP88/CP89</f>
        <v>1.0416946480986815</v>
      </c>
      <c r="CQ90" s="36">
        <f t="shared" si="376"/>
        <v>1.0671021210592062</v>
      </c>
      <c r="CR90" s="36">
        <f t="shared" si="376"/>
        <v>1.082997436514525</v>
      </c>
      <c r="CS90" s="36">
        <f t="shared" si="376"/>
        <v>1.1034423029114171</v>
      </c>
      <c r="CT90" s="36">
        <f t="shared" si="376"/>
        <v>1.1268023086831909</v>
      </c>
      <c r="CU90" s="36">
        <f t="shared" si="376"/>
        <v>1.1505605503713925</v>
      </c>
      <c r="CV90" s="36">
        <f t="shared" si="376"/>
        <v>1.1735709155695278</v>
      </c>
      <c r="CX90" s="31" t="s">
        <v>46</v>
      </c>
      <c r="CY90" s="32" t="s">
        <v>29</v>
      </c>
      <c r="CZ90" s="35"/>
      <c r="DA90" s="35"/>
      <c r="DB90" s="35"/>
      <c r="DC90" s="35"/>
      <c r="DD90" s="35"/>
      <c r="DE90" s="36"/>
      <c r="DF90" s="36">
        <f>DF88/DF89</f>
        <v>1.0960880324061439</v>
      </c>
      <c r="DG90" s="36">
        <f t="shared" ref="DG90" si="377">DG88/DG89</f>
        <v>1.0416946480986815</v>
      </c>
      <c r="DH90" s="36"/>
      <c r="DI90" s="36"/>
      <c r="DJ90" s="36"/>
      <c r="DK90" s="36"/>
      <c r="DL90" s="36"/>
      <c r="DM90" s="36"/>
      <c r="DO90" s="31" t="s">
        <v>46</v>
      </c>
      <c r="DP90" s="32" t="s">
        <v>29</v>
      </c>
      <c r="DQ90" s="35"/>
      <c r="DR90" s="35"/>
      <c r="DS90" s="35"/>
      <c r="DT90" s="35"/>
      <c r="DU90" s="35"/>
      <c r="DV90" s="36"/>
      <c r="DW90" s="36">
        <f>DW88/DW89</f>
        <v>1.0960880324061439</v>
      </c>
      <c r="DX90" s="36">
        <f t="shared" ref="DX90:ED90" si="378">DX88/DX89</f>
        <v>1.0416946480986815</v>
      </c>
      <c r="DY90" s="36">
        <f t="shared" si="378"/>
        <v>1.0710880022437499</v>
      </c>
      <c r="DZ90" s="36">
        <f t="shared" si="378"/>
        <v>1.083378816928803</v>
      </c>
      <c r="EA90" s="36">
        <f t="shared" si="378"/>
        <v>1.0998907466543537</v>
      </c>
      <c r="EB90" s="36">
        <f t="shared" si="378"/>
        <v>1.1196372117697218</v>
      </c>
      <c r="EC90" s="36">
        <f t="shared" si="378"/>
        <v>1.1414981507503321</v>
      </c>
      <c r="ED90" s="36">
        <f t="shared" si="378"/>
        <v>1.1637254166639546</v>
      </c>
      <c r="EF90" s="31" t="s">
        <v>46</v>
      </c>
      <c r="EG90" s="32" t="s">
        <v>29</v>
      </c>
      <c r="EH90" s="35"/>
      <c r="EI90" s="35"/>
      <c r="EJ90" s="35"/>
      <c r="EK90" s="35"/>
      <c r="EL90" s="35"/>
      <c r="EM90" s="36"/>
      <c r="EN90" s="36">
        <f>EN88/EN89</f>
        <v>1.0960880324061439</v>
      </c>
      <c r="EO90" s="36">
        <f t="shared" ref="EO90:EU90" si="379">EO88/EO89</f>
        <v>1.0416946480986815</v>
      </c>
      <c r="EP90" s="36">
        <f t="shared" si="379"/>
        <v>1.0710880022437499</v>
      </c>
      <c r="EQ90" s="36">
        <f t="shared" si="379"/>
        <v>1.0860977887420518</v>
      </c>
      <c r="ER90" s="36">
        <f t="shared" si="379"/>
        <v>1.1026390215996964</v>
      </c>
      <c r="ES90" s="36">
        <f t="shared" si="379"/>
        <v>1.1223625599170766</v>
      </c>
      <c r="ET90" s="36">
        <f t="shared" si="379"/>
        <v>1.1442184806731133</v>
      </c>
      <c r="EU90" s="36">
        <f t="shared" si="379"/>
        <v>1.1664332321250699</v>
      </c>
      <c r="FN90" s="31" t="s">
        <v>46</v>
      </c>
      <c r="FO90" s="32" t="s">
        <v>29</v>
      </c>
      <c r="FP90" s="35"/>
      <c r="FQ90" s="35"/>
      <c r="FR90" s="35"/>
      <c r="FS90" s="35"/>
      <c r="FT90" s="35"/>
      <c r="FU90" s="36"/>
      <c r="FV90" s="36">
        <f>FV88/FV89</f>
        <v>1.0960880324061439</v>
      </c>
      <c r="FW90" s="36">
        <f t="shared" ref="FW90:GC90" si="380">FW88/FW89</f>
        <v>1.0416946480986815</v>
      </c>
      <c r="FX90" s="36">
        <f t="shared" si="380"/>
        <v>1.1045000109702852</v>
      </c>
      <c r="FY90" s="36">
        <f t="shared" si="380"/>
        <v>1.1169528497119525</v>
      </c>
      <c r="FZ90" s="36">
        <f t="shared" si="380"/>
        <v>1.1217016543084968</v>
      </c>
      <c r="GA90" s="36">
        <f t="shared" si="380"/>
        <v>1.1261377677586093</v>
      </c>
      <c r="GB90" s="36">
        <f t="shared" si="380"/>
        <v>1.132541186446544</v>
      </c>
      <c r="GC90" s="36">
        <f t="shared" si="380"/>
        <v>1.136896766686061</v>
      </c>
      <c r="GE90" s="31" t="s">
        <v>15</v>
      </c>
      <c r="GF90" s="32" t="s">
        <v>24</v>
      </c>
      <c r="GG90" s="33"/>
      <c r="GH90" s="33"/>
      <c r="GI90" s="33"/>
      <c r="GJ90" s="33"/>
      <c r="GK90" s="33"/>
      <c r="GL90" s="34">
        <v>32.246517928378083</v>
      </c>
      <c r="GM90" s="34">
        <v>32.571959552297407</v>
      </c>
      <c r="GN90" s="34">
        <v>33.03650598457191</v>
      </c>
      <c r="GO90" s="34">
        <v>32.910713584577977</v>
      </c>
      <c r="GP90" s="34">
        <v>32.979131954498094</v>
      </c>
      <c r="GQ90" s="34">
        <v>33.184281341492593</v>
      </c>
      <c r="GR90" s="34">
        <v>33.44272815205828</v>
      </c>
      <c r="GS90" s="34">
        <v>33.722657667705406</v>
      </c>
      <c r="GT90" s="34">
        <v>34.05317377261207</v>
      </c>
      <c r="GV90" s="31" t="s">
        <v>15</v>
      </c>
      <c r="GW90" s="32" t="s">
        <v>24</v>
      </c>
      <c r="GX90" s="33"/>
      <c r="GY90" s="33"/>
      <c r="GZ90" s="33"/>
      <c r="HA90" s="33"/>
      <c r="HB90" s="33"/>
      <c r="HC90" s="34">
        <v>32.246517928378083</v>
      </c>
      <c r="HD90" s="34">
        <v>32.571959552297407</v>
      </c>
      <c r="HE90" s="34">
        <v>33.027220737563233</v>
      </c>
      <c r="HF90" s="34">
        <v>32.847966110364183</v>
      </c>
      <c r="HG90" s="34">
        <v>32.754266733377804</v>
      </c>
      <c r="HH90" s="34">
        <v>32.987178009091508</v>
      </c>
      <c r="HI90" s="34">
        <v>33.249568515388773</v>
      </c>
      <c r="HJ90" s="34">
        <v>33.538660021821826</v>
      </c>
      <c r="HK90" s="34">
        <v>33.87767294086683</v>
      </c>
    </row>
    <row r="91" spans="17:219" x14ac:dyDescent="0.3">
      <c r="Q91" s="23"/>
      <c r="GE91" s="31" t="s">
        <v>17</v>
      </c>
      <c r="GF91" s="32" t="s">
        <v>24</v>
      </c>
      <c r="GG91" s="33"/>
      <c r="GH91" s="33"/>
      <c r="GI91" s="33"/>
      <c r="GJ91" s="33"/>
      <c r="GK91" s="33"/>
      <c r="GL91" s="34">
        <v>20.88018552673509</v>
      </c>
      <c r="GM91" s="34">
        <v>21.67671174172159</v>
      </c>
      <c r="GN91" s="34">
        <v>21.946707670112822</v>
      </c>
      <c r="GO91" s="34">
        <v>20.699467932112263</v>
      </c>
      <c r="GP91" s="34">
        <v>20.147390540720949</v>
      </c>
      <c r="GQ91" s="34">
        <v>19.931455322633557</v>
      </c>
      <c r="GR91" s="34">
        <v>19.767210214059752</v>
      </c>
      <c r="GS91" s="34">
        <v>19.619598065046649</v>
      </c>
      <c r="GT91" s="34">
        <v>19.510275603828621</v>
      </c>
      <c r="GV91" s="31" t="s">
        <v>17</v>
      </c>
      <c r="GW91" s="32" t="s">
        <v>24</v>
      </c>
      <c r="GX91" s="33"/>
      <c r="GY91" s="33"/>
      <c r="GZ91" s="33"/>
      <c r="HA91" s="33"/>
      <c r="HB91" s="33"/>
      <c r="HC91" s="34">
        <v>20.88018552673509</v>
      </c>
      <c r="HD91" s="34">
        <v>21.67671174172159</v>
      </c>
      <c r="HE91" s="34">
        <v>21.96113433488663</v>
      </c>
      <c r="HF91" s="34">
        <v>20.729452855556204</v>
      </c>
      <c r="HG91" s="34">
        <v>20.226757074160552</v>
      </c>
      <c r="HH91" s="34">
        <v>20.138538441267539</v>
      </c>
      <c r="HI91" s="34">
        <v>20.085127058862064</v>
      </c>
      <c r="HJ91" s="34">
        <v>20.045265548052253</v>
      </c>
      <c r="HK91" s="34">
        <v>20.037689763048157</v>
      </c>
    </row>
    <row r="92" spans="17:219" x14ac:dyDescent="0.3">
      <c r="Q92" s="23"/>
      <c r="CQ92" s="52"/>
      <c r="CR92" s="52"/>
      <c r="CS92" s="52"/>
      <c r="CT92" s="52"/>
      <c r="CU92" s="52"/>
      <c r="CV92" s="52"/>
      <c r="DH92" s="67"/>
      <c r="DI92" s="67"/>
      <c r="DJ92" s="67"/>
      <c r="DK92" s="67"/>
      <c r="DL92" s="67"/>
      <c r="DM92" s="67"/>
      <c r="GE92" s="31" t="s">
        <v>18</v>
      </c>
      <c r="GF92" s="32" t="s">
        <v>24</v>
      </c>
      <c r="GG92" s="35"/>
      <c r="GH92" s="35"/>
      <c r="GI92" s="35"/>
      <c r="GJ92" s="35"/>
      <c r="GK92" s="35"/>
      <c r="GL92" s="36">
        <v>19.267915285792462</v>
      </c>
      <c r="GM92" s="36">
        <v>19.776433188615922</v>
      </c>
      <c r="GN92" s="36">
        <v>21.068273423666252</v>
      </c>
      <c r="GO92" s="36">
        <v>18.713759894663891</v>
      </c>
      <c r="GP92" s="36">
        <v>17.968391048725049</v>
      </c>
      <c r="GQ92" s="36">
        <v>17.630945656740554</v>
      </c>
      <c r="GR92" s="36">
        <v>17.30501684534833</v>
      </c>
      <c r="GS92" s="36">
        <v>16.987298831916572</v>
      </c>
      <c r="GT92" s="36">
        <v>16.698657617784392</v>
      </c>
      <c r="GV92" s="31" t="s">
        <v>18</v>
      </c>
      <c r="GW92" s="32" t="s">
        <v>24</v>
      </c>
      <c r="GX92" s="35"/>
      <c r="GY92" s="35"/>
      <c r="GZ92" s="35"/>
      <c r="HA92" s="35"/>
      <c r="HB92" s="35"/>
      <c r="HC92" s="36">
        <v>19.267915285792462</v>
      </c>
      <c r="HD92" s="36">
        <v>19.776433188615922</v>
      </c>
      <c r="HE92" s="36">
        <v>21.038192292861293</v>
      </c>
      <c r="HF92" s="36">
        <v>18.492055518208918</v>
      </c>
      <c r="HG92" s="36">
        <v>17.559987908605738</v>
      </c>
      <c r="HH92" s="36">
        <v>17.338568087489296</v>
      </c>
      <c r="HI92" s="36">
        <v>17.148083646791729</v>
      </c>
      <c r="HJ92" s="36">
        <v>16.955184158532628</v>
      </c>
      <c r="HK92" s="36">
        <v>16.777438224090115</v>
      </c>
    </row>
    <row r="93" spans="17:219" ht="15.6" x14ac:dyDescent="0.3">
      <c r="Q93" s="23"/>
      <c r="CG93" s="72" t="s">
        <v>53</v>
      </c>
      <c r="CH93" s="74"/>
      <c r="CI93" s="74"/>
      <c r="CJ93" s="74"/>
      <c r="CK93" s="74"/>
      <c r="CL93" s="74"/>
      <c r="CM93" s="74"/>
      <c r="CN93" s="74"/>
      <c r="CO93" s="74"/>
      <c r="CP93" s="74"/>
      <c r="CQ93" s="74"/>
      <c r="CR93" s="74"/>
      <c r="CS93" s="74"/>
      <c r="CT93" s="74"/>
      <c r="CU93" s="74"/>
      <c r="CV93" s="74"/>
      <c r="CX93" s="72" t="s">
        <v>53</v>
      </c>
      <c r="CY93" s="74"/>
      <c r="CZ93" s="74"/>
      <c r="DA93" s="74"/>
      <c r="DB93" s="74"/>
      <c r="DC93" s="74"/>
      <c r="DD93" s="74"/>
      <c r="DE93" s="74"/>
      <c r="DF93" s="74"/>
      <c r="DG93" s="74"/>
      <c r="DH93" s="74"/>
      <c r="DI93" s="74"/>
      <c r="DJ93" s="74"/>
      <c r="DK93" s="74"/>
      <c r="DL93" s="74"/>
      <c r="DM93" s="74"/>
      <c r="DO93" s="72" t="s">
        <v>52</v>
      </c>
      <c r="DP93" s="74"/>
      <c r="DQ93" s="74"/>
      <c r="DR93" s="74"/>
      <c r="DS93" s="74"/>
      <c r="DT93" s="74"/>
      <c r="DU93" s="74"/>
      <c r="DV93" s="74"/>
      <c r="DW93" s="74"/>
      <c r="DX93" s="74"/>
      <c r="DY93" s="74"/>
      <c r="DZ93" s="74"/>
      <c r="EA93" s="74"/>
      <c r="EB93" s="74"/>
      <c r="EC93" s="74"/>
      <c r="ED93" s="74"/>
      <c r="EF93" s="72" t="s">
        <v>57</v>
      </c>
      <c r="EG93" s="74"/>
      <c r="EH93" s="74"/>
      <c r="EI93" s="74"/>
      <c r="EJ93" s="74"/>
      <c r="EK93" s="74"/>
      <c r="EL93" s="74"/>
      <c r="EM93" s="74"/>
      <c r="EN93" s="74"/>
      <c r="EO93" s="74"/>
      <c r="EP93" s="74"/>
      <c r="EQ93" s="74"/>
      <c r="ER93" s="74"/>
      <c r="ES93" s="74"/>
      <c r="ET93" s="74"/>
      <c r="EU93" s="74"/>
      <c r="GE93" s="31" t="s">
        <v>46</v>
      </c>
      <c r="GF93" s="32" t="s">
        <v>29</v>
      </c>
      <c r="GG93" s="35"/>
      <c r="GH93" s="35"/>
      <c r="GI93" s="35"/>
      <c r="GJ93" s="35"/>
      <c r="GK93" s="35"/>
      <c r="GL93" s="36"/>
      <c r="GM93" s="36">
        <f>GM91/GM92</f>
        <v>1.0960880324061439</v>
      </c>
      <c r="GN93" s="36">
        <f t="shared" ref="GN93:GT94" si="381">GN91/GN92</f>
        <v>1.0416946480986815</v>
      </c>
      <c r="GO93" s="36">
        <f t="shared" si="381"/>
        <v>1.1061095177359086</v>
      </c>
      <c r="GP93" s="36">
        <f t="shared" si="381"/>
        <v>1.1212684811949543</v>
      </c>
      <c r="GQ93" s="36">
        <f t="shared" si="381"/>
        <v>1.1304813542439505</v>
      </c>
      <c r="GR93" s="36">
        <f t="shared" si="381"/>
        <v>1.1422820555862834</v>
      </c>
      <c r="GS93" s="36">
        <f t="shared" si="381"/>
        <v>1.1549569039301519</v>
      </c>
      <c r="GT93" s="36">
        <f t="shared" si="381"/>
        <v>1.1683738927043934</v>
      </c>
      <c r="GV93" s="31" t="s">
        <v>46</v>
      </c>
      <c r="GW93" s="32" t="s">
        <v>29</v>
      </c>
      <c r="GX93" s="35"/>
      <c r="GY93" s="35"/>
      <c r="GZ93" s="35"/>
      <c r="HA93" s="35"/>
      <c r="HB93" s="35"/>
      <c r="HC93" s="36"/>
      <c r="HD93" s="36">
        <f>HD91/HD92</f>
        <v>1.0960880324061439</v>
      </c>
      <c r="HE93" s="36">
        <f t="shared" ref="HE93:HK93" si="382">HE91/HE92</f>
        <v>1.0438698358289324</v>
      </c>
      <c r="HF93" s="36">
        <f t="shared" si="382"/>
        <v>1.1209923545353919</v>
      </c>
      <c r="HG93" s="36">
        <f t="shared" si="382"/>
        <v>1.1518662301725102</v>
      </c>
      <c r="HH93" s="36">
        <f t="shared" si="382"/>
        <v>1.1614879809941496</v>
      </c>
      <c r="HI93" s="36">
        <f t="shared" si="382"/>
        <v>1.1712753140564387</v>
      </c>
      <c r="HJ93" s="36">
        <f t="shared" si="382"/>
        <v>1.1822499455403765</v>
      </c>
      <c r="HK93" s="36">
        <f t="shared" si="382"/>
        <v>1.1943235609281972</v>
      </c>
    </row>
    <row r="94" spans="17:219" x14ac:dyDescent="0.3">
      <c r="Q94" s="23"/>
      <c r="CG94" s="73" t="s">
        <v>49</v>
      </c>
      <c r="CH94" s="74"/>
      <c r="CI94" s="74"/>
      <c r="CJ94" s="74"/>
      <c r="CK94" s="74"/>
      <c r="CL94" s="74"/>
      <c r="CM94" s="74"/>
      <c r="CN94" s="74"/>
      <c r="CO94" s="75"/>
      <c r="CP94" s="75"/>
      <c r="CQ94" s="75"/>
      <c r="CR94" s="75"/>
      <c r="CS94" s="75"/>
      <c r="CT94" s="75"/>
      <c r="CU94" s="75"/>
      <c r="CV94" s="75"/>
      <c r="CX94" s="73" t="s">
        <v>51</v>
      </c>
      <c r="CY94" s="74"/>
      <c r="CZ94" s="74"/>
      <c r="DA94" s="74"/>
      <c r="DB94" s="74"/>
      <c r="DC94" s="74"/>
      <c r="DD94" s="74"/>
      <c r="DE94" s="74"/>
      <c r="DF94" s="75"/>
      <c r="DG94" s="75"/>
      <c r="DH94" s="75"/>
      <c r="DI94" s="75"/>
      <c r="DJ94" s="75"/>
      <c r="DK94" s="75"/>
      <c r="DL94" s="75"/>
      <c r="DM94" s="75"/>
      <c r="DO94" s="73" t="s">
        <v>55</v>
      </c>
      <c r="DP94" s="74"/>
      <c r="DQ94" s="74"/>
      <c r="DR94" s="74"/>
      <c r="DS94" s="74"/>
      <c r="DT94" s="74"/>
      <c r="DU94" s="74"/>
      <c r="DV94" s="74"/>
      <c r="DW94" s="74"/>
      <c r="DX94" s="74"/>
      <c r="DY94" s="74"/>
      <c r="DZ94" s="74"/>
      <c r="EA94" s="74"/>
      <c r="EB94" s="74"/>
      <c r="EC94" s="74"/>
      <c r="ED94" s="74"/>
      <c r="EF94" s="73" t="s">
        <v>55</v>
      </c>
      <c r="EG94" s="74"/>
      <c r="EH94" s="74"/>
      <c r="EI94" s="74"/>
      <c r="EJ94" s="74"/>
      <c r="EK94" s="74"/>
      <c r="EL94" s="74"/>
      <c r="EM94" s="74"/>
      <c r="EN94" s="74"/>
      <c r="EO94" s="74"/>
      <c r="EP94" s="74"/>
      <c r="EQ94" s="74"/>
      <c r="ER94" s="74"/>
      <c r="ES94" s="74"/>
      <c r="ET94" s="74"/>
      <c r="EU94" s="74"/>
      <c r="GE94" s="31" t="s">
        <v>64</v>
      </c>
      <c r="GF94" s="32" t="s">
        <v>29</v>
      </c>
      <c r="GG94" s="35"/>
      <c r="GH94" s="35"/>
      <c r="GI94" s="35"/>
      <c r="GJ94" s="35"/>
      <c r="GK94" s="35"/>
      <c r="GL94" s="36"/>
      <c r="GM94" s="36">
        <f>GM92/GM93</f>
        <v>18.042741644758667</v>
      </c>
      <c r="GN94" s="36">
        <f t="shared" si="381"/>
        <v>20.224999199257113</v>
      </c>
      <c r="GO94" s="36">
        <f>GO91-GO92</f>
        <v>1.9857080374483722</v>
      </c>
      <c r="GP94" s="36">
        <f t="shared" ref="GP94:GT94" si="383">GP91-GP92</f>
        <v>2.1789994919958993</v>
      </c>
      <c r="GQ94" s="36">
        <f t="shared" si="383"/>
        <v>2.3005096658930029</v>
      </c>
      <c r="GR94" s="36">
        <f t="shared" si="383"/>
        <v>2.4621933687114215</v>
      </c>
      <c r="GS94" s="36">
        <f t="shared" si="383"/>
        <v>2.6322992331300767</v>
      </c>
      <c r="GT94" s="36">
        <f t="shared" si="383"/>
        <v>2.8116179860442294</v>
      </c>
      <c r="GV94" s="31" t="s">
        <v>64</v>
      </c>
      <c r="GW94" s="32" t="s">
        <v>29</v>
      </c>
      <c r="GX94" s="35"/>
      <c r="GY94" s="35"/>
      <c r="GZ94" s="35"/>
      <c r="HA94" s="35"/>
      <c r="HB94" s="35"/>
      <c r="HC94" s="36"/>
      <c r="HD94" s="36">
        <f>HD92/HD93</f>
        <v>18.042741644758667</v>
      </c>
      <c r="HE94" s="36">
        <f>HE91-HE92</f>
        <v>0.92294204202533692</v>
      </c>
      <c r="HF94" s="36">
        <f>HF91-HF92</f>
        <v>2.2373973373472857</v>
      </c>
      <c r="HG94" s="36">
        <f t="shared" ref="HG94:HK94" si="384">HG91-HG92</f>
        <v>2.6667691655548147</v>
      </c>
      <c r="HH94" s="36">
        <f t="shared" si="384"/>
        <v>2.7999703537782423</v>
      </c>
      <c r="HI94" s="36">
        <f t="shared" si="384"/>
        <v>2.9370434120703344</v>
      </c>
      <c r="HJ94" s="36">
        <f t="shared" si="384"/>
        <v>3.0900813895196251</v>
      </c>
      <c r="HK94" s="36">
        <f t="shared" si="384"/>
        <v>3.2602515389580411</v>
      </c>
    </row>
    <row r="95" spans="17:219" x14ac:dyDescent="0.3">
      <c r="Q95" s="23"/>
      <c r="CG95" s="61" t="s">
        <v>1</v>
      </c>
      <c r="CH95" s="62" t="s">
        <v>2</v>
      </c>
      <c r="CI95" s="63">
        <v>2011</v>
      </c>
      <c r="CJ95" s="63">
        <v>2012</v>
      </c>
      <c r="CK95" s="63">
        <v>2013</v>
      </c>
      <c r="CL95" s="63">
        <v>2014</v>
      </c>
      <c r="CM95" s="63">
        <v>2015</v>
      </c>
      <c r="CN95" s="63">
        <v>2016</v>
      </c>
      <c r="CO95" s="63">
        <v>2017</v>
      </c>
      <c r="CP95" s="64">
        <v>2018</v>
      </c>
      <c r="CQ95" s="64">
        <v>2019</v>
      </c>
      <c r="CR95" s="64">
        <v>2020</v>
      </c>
      <c r="CS95" s="64">
        <v>2021</v>
      </c>
      <c r="CT95" s="64">
        <v>2022</v>
      </c>
      <c r="CU95" s="64">
        <v>2023</v>
      </c>
      <c r="CV95" s="64">
        <v>2024</v>
      </c>
      <c r="CX95" s="61" t="s">
        <v>1</v>
      </c>
      <c r="CY95" s="62" t="s">
        <v>2</v>
      </c>
      <c r="CZ95" s="63">
        <v>2011</v>
      </c>
      <c r="DA95" s="63">
        <v>2012</v>
      </c>
      <c r="DB95" s="63">
        <v>2013</v>
      </c>
      <c r="DC95" s="63">
        <v>2014</v>
      </c>
      <c r="DD95" s="63">
        <v>2015</v>
      </c>
      <c r="DE95" s="63">
        <v>2016</v>
      </c>
      <c r="DF95" s="63">
        <v>2017</v>
      </c>
      <c r="DG95" s="64">
        <v>2018</v>
      </c>
      <c r="DH95" s="64">
        <v>2019</v>
      </c>
      <c r="DI95" s="64">
        <v>2020</v>
      </c>
      <c r="DJ95" s="64">
        <v>2021</v>
      </c>
      <c r="DK95" s="64">
        <v>2022</v>
      </c>
      <c r="DL95" s="64">
        <v>2023</v>
      </c>
      <c r="DM95" s="64">
        <v>2024</v>
      </c>
      <c r="DO95" s="61" t="s">
        <v>1</v>
      </c>
      <c r="DP95" s="62" t="s">
        <v>2</v>
      </c>
      <c r="DQ95" s="63">
        <v>2011</v>
      </c>
      <c r="DR95" s="63">
        <v>2012</v>
      </c>
      <c r="DS95" s="63">
        <v>2013</v>
      </c>
      <c r="DT95" s="63">
        <v>2014</v>
      </c>
      <c r="DU95" s="63">
        <v>2015</v>
      </c>
      <c r="DV95" s="63">
        <v>2016</v>
      </c>
      <c r="DW95" s="63">
        <v>2017</v>
      </c>
      <c r="DX95" s="64">
        <v>2018</v>
      </c>
      <c r="DY95" s="64">
        <v>2019</v>
      </c>
      <c r="DZ95" s="64">
        <v>2020</v>
      </c>
      <c r="EA95" s="64">
        <v>2021</v>
      </c>
      <c r="EB95" s="64">
        <v>2022</v>
      </c>
      <c r="EC95" s="64">
        <v>2023</v>
      </c>
      <c r="ED95" s="64">
        <v>2024</v>
      </c>
      <c r="EF95" s="61" t="s">
        <v>1</v>
      </c>
      <c r="EG95" s="62" t="s">
        <v>2</v>
      </c>
      <c r="EH95" s="63">
        <v>2011</v>
      </c>
      <c r="EI95" s="63">
        <v>2012</v>
      </c>
      <c r="EJ95" s="63">
        <v>2013</v>
      </c>
      <c r="EK95" s="63">
        <v>2014</v>
      </c>
      <c r="EL95" s="63">
        <v>2015</v>
      </c>
      <c r="EM95" s="63">
        <v>2016</v>
      </c>
      <c r="EN95" s="63">
        <v>2017</v>
      </c>
      <c r="EO95" s="64">
        <v>2018</v>
      </c>
      <c r="EP95" s="64">
        <v>2019</v>
      </c>
      <c r="EQ95" s="64">
        <v>2020</v>
      </c>
      <c r="ER95" s="64">
        <v>2021</v>
      </c>
      <c r="ES95" s="64">
        <v>2022</v>
      </c>
      <c r="ET95" s="64">
        <v>2023</v>
      </c>
      <c r="EU95" s="64">
        <v>2024</v>
      </c>
    </row>
    <row r="96" spans="17:219" x14ac:dyDescent="0.3">
      <c r="Q96" s="23"/>
      <c r="CG96" s="7"/>
      <c r="CH96" s="8"/>
      <c r="CI96" s="9"/>
      <c r="CJ96" s="10"/>
      <c r="CK96" s="10"/>
      <c r="CL96" s="11"/>
      <c r="CM96" s="11"/>
      <c r="CN96" s="11"/>
      <c r="CO96" s="11"/>
      <c r="CP96" s="11"/>
      <c r="CQ96" s="11"/>
      <c r="CR96" s="11"/>
      <c r="CS96" s="11"/>
      <c r="CT96" s="11"/>
      <c r="CX96" s="7"/>
      <c r="CY96" s="8"/>
      <c r="CZ96" s="9"/>
      <c r="DA96" s="10"/>
      <c r="DB96" s="10"/>
      <c r="DC96" s="11"/>
      <c r="DD96" s="11"/>
      <c r="DE96" s="11"/>
      <c r="DF96" s="11"/>
      <c r="DG96" s="11"/>
      <c r="DH96" s="11"/>
      <c r="DI96" s="11"/>
      <c r="DJ96" s="11"/>
      <c r="DK96" s="11"/>
      <c r="DO96" s="7"/>
      <c r="DP96" s="8"/>
      <c r="DQ96" s="9"/>
      <c r="DR96" s="10"/>
      <c r="DS96" s="10"/>
      <c r="DT96" s="11"/>
      <c r="DU96" s="11"/>
      <c r="DV96" s="11"/>
      <c r="DW96" s="11"/>
      <c r="DX96" s="11"/>
      <c r="DY96" s="11"/>
      <c r="DZ96" s="11"/>
      <c r="EA96" s="11"/>
      <c r="EB96" s="11"/>
      <c r="EF96" s="7"/>
      <c r="EG96" s="8"/>
      <c r="EH96" s="9"/>
      <c r="EI96" s="10"/>
      <c r="EJ96" s="10"/>
      <c r="EK96" s="11"/>
      <c r="EL96" s="11"/>
      <c r="EM96" s="11"/>
      <c r="EN96" s="11"/>
      <c r="EO96" s="11"/>
      <c r="EP96" s="11"/>
      <c r="EQ96" s="11"/>
      <c r="ER96" s="11"/>
      <c r="ES96" s="11"/>
    </row>
    <row r="97" spans="17:202" ht="15.6" x14ac:dyDescent="0.3">
      <c r="Q97" s="23"/>
      <c r="CG97" s="12" t="s">
        <v>4</v>
      </c>
      <c r="CH97" s="13" t="s">
        <v>5</v>
      </c>
      <c r="CI97" s="14">
        <v>3.8928768636112707</v>
      </c>
      <c r="CJ97" s="14">
        <v>3.178315174063242</v>
      </c>
      <c r="CK97" s="14">
        <v>3.0288981610261145</v>
      </c>
      <c r="CL97" s="14">
        <v>3.4148292585370799</v>
      </c>
      <c r="CM97" s="14">
        <v>3.0893444208083478</v>
      </c>
      <c r="CN97" s="15">
        <v>3.0510000000000099</v>
      </c>
      <c r="CO97" s="69">
        <v>3.7600000000000025</v>
      </c>
      <c r="CP97" s="69">
        <v>3.5999999999999899</v>
      </c>
      <c r="CQ97" s="69">
        <v>3.339999999999816</v>
      </c>
      <c r="CR97" s="69">
        <v>3.4500000000001001</v>
      </c>
      <c r="CS97" s="69">
        <v>3.4700000000001134</v>
      </c>
      <c r="CT97" s="69">
        <v>3.4699999999997129</v>
      </c>
      <c r="CU97" s="69">
        <v>3.4700000000000943</v>
      </c>
      <c r="CV97" s="69">
        <v>3.4699999999998581</v>
      </c>
      <c r="CX97" s="12" t="s">
        <v>4</v>
      </c>
      <c r="CY97" s="13" t="s">
        <v>5</v>
      </c>
      <c r="CZ97" s="14">
        <v>3.8928768636112707</v>
      </c>
      <c r="DA97" s="14">
        <v>3.178315174063242</v>
      </c>
      <c r="DB97" s="14">
        <v>3.0288981610261145</v>
      </c>
      <c r="DC97" s="14">
        <v>3.4148292585370799</v>
      </c>
      <c r="DD97" s="14">
        <v>3.0893444208083478</v>
      </c>
      <c r="DE97" s="15">
        <v>3.0510000000000099</v>
      </c>
      <c r="DF97" s="69">
        <v>3.7600000000000025</v>
      </c>
      <c r="DG97" s="69">
        <v>3.5999999999999899</v>
      </c>
      <c r="DH97" s="69">
        <v>3.09</v>
      </c>
      <c r="DI97" s="69">
        <v>3.1183000000000001</v>
      </c>
      <c r="DJ97" s="69">
        <v>3.14</v>
      </c>
      <c r="DK97" s="69">
        <v>3.14</v>
      </c>
      <c r="DL97" s="69">
        <v>3.14</v>
      </c>
      <c r="DM97" s="69">
        <v>3.14</v>
      </c>
      <c r="DO97" s="12" t="s">
        <v>4</v>
      </c>
      <c r="DP97" s="13" t="s">
        <v>5</v>
      </c>
      <c r="DQ97" s="14">
        <v>3.8928768636112707</v>
      </c>
      <c r="DR97" s="14">
        <v>3.178315174063242</v>
      </c>
      <c r="DS97" s="14">
        <v>3.0288981610261145</v>
      </c>
      <c r="DT97" s="14">
        <v>3.4148292585370799</v>
      </c>
      <c r="DU97" s="14">
        <v>3.0893444208083478</v>
      </c>
      <c r="DV97" s="15">
        <v>3.0510000000000099</v>
      </c>
      <c r="DW97" s="69">
        <v>3.7600000000000025</v>
      </c>
      <c r="DX97" s="69">
        <v>3.6</v>
      </c>
      <c r="DY97" s="69">
        <v>3.2132744070164159</v>
      </c>
      <c r="DZ97" s="69">
        <v>3.3385213499999997</v>
      </c>
      <c r="EA97" s="69">
        <v>3.36</v>
      </c>
      <c r="EB97" s="69">
        <v>3.36</v>
      </c>
      <c r="EC97" s="69">
        <v>3.36</v>
      </c>
      <c r="ED97" s="69">
        <v>3.36</v>
      </c>
      <c r="EF97" s="12" t="s">
        <v>4</v>
      </c>
      <c r="EG97" s="13" t="s">
        <v>5</v>
      </c>
      <c r="EH97" s="14">
        <v>3.8928768636112707</v>
      </c>
      <c r="EI97" s="14">
        <v>3.178315174063242</v>
      </c>
      <c r="EJ97" s="14">
        <v>3.0288981610261145</v>
      </c>
      <c r="EK97" s="14">
        <v>3.4148292585370799</v>
      </c>
      <c r="EL97" s="14">
        <v>3.0893444208083478</v>
      </c>
      <c r="EM97" s="15">
        <v>3.0510000000000099</v>
      </c>
      <c r="EN97" s="69">
        <v>3.7600000000000025</v>
      </c>
      <c r="EO97" s="69">
        <v>3.6</v>
      </c>
      <c r="EP97" s="69">
        <v>3.2132744070164159</v>
      </c>
      <c r="EQ97" s="69">
        <v>3.3385213499999997</v>
      </c>
      <c r="ER97" s="69">
        <v>3.36</v>
      </c>
      <c r="ES97" s="69">
        <v>3.36</v>
      </c>
      <c r="ET97" s="69">
        <v>3.36</v>
      </c>
      <c r="EU97" s="69">
        <v>3.36</v>
      </c>
      <c r="GE97" s="72" t="s">
        <v>59</v>
      </c>
      <c r="GF97" s="74"/>
      <c r="GG97" s="74"/>
      <c r="GH97" s="74"/>
      <c r="GI97" s="74"/>
      <c r="GJ97" s="74"/>
      <c r="GK97" s="74"/>
      <c r="GL97" s="74"/>
      <c r="GM97" s="74"/>
      <c r="GN97" s="74"/>
      <c r="GO97" s="74"/>
      <c r="GP97" s="74"/>
      <c r="GQ97" s="74"/>
      <c r="GR97" s="74"/>
      <c r="GS97" s="74"/>
      <c r="GT97" s="74"/>
    </row>
    <row r="98" spans="17:202" x14ac:dyDescent="0.3">
      <c r="Q98" s="23"/>
      <c r="CG98" s="16" t="s">
        <v>6</v>
      </c>
      <c r="CH98" s="17" t="s">
        <v>7</v>
      </c>
      <c r="CI98" s="18">
        <v>98.829999999999899</v>
      </c>
      <c r="CJ98" s="18">
        <v>91.819999999999894</v>
      </c>
      <c r="CK98" s="18">
        <v>98.419999999999902</v>
      </c>
      <c r="CL98" s="18">
        <v>53.269999999999897</v>
      </c>
      <c r="CM98" s="18">
        <v>48.969999999999899</v>
      </c>
      <c r="CN98" s="49">
        <v>40.958186480000002</v>
      </c>
      <c r="CO98" s="49">
        <v>52</v>
      </c>
      <c r="CP98" s="49">
        <v>70.91</v>
      </c>
      <c r="CQ98" s="49">
        <v>63</v>
      </c>
      <c r="CR98" s="49">
        <v>61</v>
      </c>
      <c r="CS98" s="49">
        <v>60.2</v>
      </c>
      <c r="CT98" s="49">
        <v>60.2</v>
      </c>
      <c r="CU98" s="49">
        <v>60.2</v>
      </c>
      <c r="CV98" s="49">
        <v>60.2</v>
      </c>
      <c r="CX98" s="16" t="s">
        <v>6</v>
      </c>
      <c r="CY98" s="17" t="s">
        <v>7</v>
      </c>
      <c r="CZ98" s="18">
        <v>98.829999999999899</v>
      </c>
      <c r="DA98" s="18">
        <v>91.819999999999894</v>
      </c>
      <c r="DB98" s="18">
        <v>98.419999999999902</v>
      </c>
      <c r="DC98" s="18">
        <v>53.269999999999897</v>
      </c>
      <c r="DD98" s="18">
        <v>48.969999999999899</v>
      </c>
      <c r="DE98" s="49">
        <v>40.958186480000002</v>
      </c>
      <c r="DF98" s="49">
        <v>52</v>
      </c>
      <c r="DG98" s="49">
        <v>70.91</v>
      </c>
      <c r="DH98" s="49">
        <v>59</v>
      </c>
      <c r="DI98" s="49">
        <v>57</v>
      </c>
      <c r="DJ98" s="49">
        <v>56.2</v>
      </c>
      <c r="DK98" s="49">
        <v>56.2</v>
      </c>
      <c r="DL98" s="49">
        <v>56.2</v>
      </c>
      <c r="DM98" s="49">
        <v>56.2</v>
      </c>
      <c r="DO98" s="16" t="s">
        <v>6</v>
      </c>
      <c r="DP98" s="17" t="s">
        <v>7</v>
      </c>
      <c r="DQ98" s="18">
        <v>98.829999999999899</v>
      </c>
      <c r="DR98" s="18">
        <v>91.819999999999894</v>
      </c>
      <c r="DS98" s="18">
        <v>98.419999999999902</v>
      </c>
      <c r="DT98" s="18">
        <v>53.269999999999897</v>
      </c>
      <c r="DU98" s="18">
        <v>48.969999999999899</v>
      </c>
      <c r="DV98" s="49">
        <v>40.958186480000002</v>
      </c>
      <c r="DW98" s="49">
        <v>52</v>
      </c>
      <c r="DX98" s="49">
        <v>70.913359557109558</v>
      </c>
      <c r="DY98" s="49">
        <v>61.908515625</v>
      </c>
      <c r="DZ98" s="49">
        <v>61.6</v>
      </c>
      <c r="EA98" s="49">
        <v>60.8</v>
      </c>
      <c r="EB98" s="49">
        <v>60.8</v>
      </c>
      <c r="EC98" s="49">
        <v>60.8</v>
      </c>
      <c r="ED98" s="49">
        <v>60.8</v>
      </c>
      <c r="EF98" s="16" t="s">
        <v>6</v>
      </c>
      <c r="EG98" s="17" t="s">
        <v>7</v>
      </c>
      <c r="EH98" s="18">
        <v>98.829999999999899</v>
      </c>
      <c r="EI98" s="18">
        <v>91.819999999999894</v>
      </c>
      <c r="EJ98" s="18">
        <v>98.419999999999902</v>
      </c>
      <c r="EK98" s="18">
        <v>53.269999999999897</v>
      </c>
      <c r="EL98" s="18">
        <v>48.969999999999899</v>
      </c>
      <c r="EM98" s="49">
        <v>40.958186480000002</v>
      </c>
      <c r="EN98" s="49">
        <v>52</v>
      </c>
      <c r="EO98" s="49">
        <v>70.913359557109558</v>
      </c>
      <c r="EP98" s="49">
        <v>61.908515625</v>
      </c>
      <c r="EQ98" s="49">
        <v>61.6</v>
      </c>
      <c r="ER98" s="49">
        <v>60.8</v>
      </c>
      <c r="ES98" s="49">
        <v>60.8</v>
      </c>
      <c r="ET98" s="49">
        <v>60.8</v>
      </c>
      <c r="EU98" s="49">
        <v>60.8</v>
      </c>
      <c r="GE98" s="73" t="s">
        <v>62</v>
      </c>
      <c r="GF98" s="74"/>
      <c r="GG98" s="74"/>
      <c r="GH98" s="74"/>
      <c r="GI98" s="74"/>
      <c r="GJ98" s="74"/>
      <c r="GK98" s="74"/>
      <c r="GL98" s="74"/>
      <c r="GM98" s="74"/>
      <c r="GN98" s="74"/>
      <c r="GO98" s="74"/>
      <c r="GP98" s="74"/>
      <c r="GQ98" s="74"/>
      <c r="GR98" s="74"/>
      <c r="GS98" s="74"/>
      <c r="GT98" s="74"/>
    </row>
    <row r="99" spans="17:202" x14ac:dyDescent="0.3">
      <c r="Q99" s="23"/>
      <c r="CG99" s="12" t="s">
        <v>8</v>
      </c>
      <c r="CH99" s="13" t="s">
        <v>5</v>
      </c>
      <c r="CI99" s="14">
        <v>16.171146097593464</v>
      </c>
      <c r="CJ99" s="14">
        <v>-10.611393912062821</v>
      </c>
      <c r="CK99" s="14">
        <v>-8.9013789774219436</v>
      </c>
      <c r="CL99" s="14">
        <v>-4.3359714913194347</v>
      </c>
      <c r="CM99" s="14">
        <v>-14.950008382759417</v>
      </c>
      <c r="CN99" s="15">
        <v>4.5882721379995042</v>
      </c>
      <c r="CO99" s="15">
        <v>21.729999999999677</v>
      </c>
      <c r="CP99" s="15">
        <v>-2.8299999999999028</v>
      </c>
      <c r="CQ99" s="15">
        <v>-3.0800000000000813</v>
      </c>
      <c r="CR99" s="15">
        <v>0.1100000000000452</v>
      </c>
      <c r="CS99" s="15">
        <v>0</v>
      </c>
      <c r="CT99" s="15">
        <v>0</v>
      </c>
      <c r="CU99" s="15">
        <v>0</v>
      </c>
      <c r="CV99" s="15">
        <v>0</v>
      </c>
      <c r="CX99" s="12" t="s">
        <v>8</v>
      </c>
      <c r="CY99" s="13" t="s">
        <v>5</v>
      </c>
      <c r="CZ99" s="14">
        <v>16.171146097593464</v>
      </c>
      <c r="DA99" s="14">
        <v>-10.611393912062821</v>
      </c>
      <c r="DB99" s="14">
        <v>-8.9013789774219436</v>
      </c>
      <c r="DC99" s="14">
        <v>-4.3359714913194347</v>
      </c>
      <c r="DD99" s="14">
        <v>-14.950008382759417</v>
      </c>
      <c r="DE99" s="15">
        <v>4.5882721379995042</v>
      </c>
      <c r="DF99" s="15">
        <v>21.729999999999677</v>
      </c>
      <c r="DG99" s="15">
        <v>-2.8299999999999028</v>
      </c>
      <c r="DH99" s="15">
        <v>-3.4</v>
      </c>
      <c r="DI99" s="15">
        <v>-0.73204999999999998</v>
      </c>
      <c r="DJ99" s="15">
        <v>0</v>
      </c>
      <c r="DK99" s="15">
        <v>0</v>
      </c>
      <c r="DL99" s="15">
        <v>0</v>
      </c>
      <c r="DM99" s="15">
        <v>0</v>
      </c>
      <c r="DO99" s="12" t="s">
        <v>8</v>
      </c>
      <c r="DP99" s="13" t="s">
        <v>5</v>
      </c>
      <c r="DQ99" s="14">
        <v>16.171146097593464</v>
      </c>
      <c r="DR99" s="14">
        <v>-10.611393912062821</v>
      </c>
      <c r="DS99" s="14">
        <v>-8.9013789774219436</v>
      </c>
      <c r="DT99" s="14">
        <v>-4.3359714913194347</v>
      </c>
      <c r="DU99" s="14">
        <v>-14.950008382759417</v>
      </c>
      <c r="DV99" s="15">
        <v>4.5882721379995042</v>
      </c>
      <c r="DW99" s="15">
        <v>21.729999999999677</v>
      </c>
      <c r="DX99" s="15">
        <v>-2.8325683716434797</v>
      </c>
      <c r="DY99" s="15">
        <v>-3.2596316987008467</v>
      </c>
      <c r="DZ99" s="15">
        <v>-0.55397860596112658</v>
      </c>
      <c r="EA99" s="15">
        <v>0</v>
      </c>
      <c r="EB99" s="15">
        <v>0</v>
      </c>
      <c r="EC99" s="15">
        <v>0</v>
      </c>
      <c r="ED99" s="15">
        <v>0</v>
      </c>
      <c r="EF99" s="12" t="s">
        <v>8</v>
      </c>
      <c r="EG99" s="13" t="s">
        <v>5</v>
      </c>
      <c r="EH99" s="14">
        <v>16.171146097593464</v>
      </c>
      <c r="EI99" s="14">
        <v>-10.611393912062821</v>
      </c>
      <c r="EJ99" s="14">
        <v>-8.9013789774219436</v>
      </c>
      <c r="EK99" s="14">
        <v>-4.3359714913194347</v>
      </c>
      <c r="EL99" s="14">
        <v>-14.950008382759417</v>
      </c>
      <c r="EM99" s="15">
        <v>4.5882721379995042</v>
      </c>
      <c r="EN99" s="15">
        <v>21.729999999999677</v>
      </c>
      <c r="EO99" s="15">
        <v>-2.8325683716434797</v>
      </c>
      <c r="EP99" s="15">
        <v>-3.2596316987008467</v>
      </c>
      <c r="EQ99" s="15">
        <v>-0.55397860596112658</v>
      </c>
      <c r="ER99" s="15">
        <v>0</v>
      </c>
      <c r="ES99" s="15">
        <v>0</v>
      </c>
      <c r="ET99" s="15">
        <v>0</v>
      </c>
      <c r="EU99" s="15">
        <v>0</v>
      </c>
      <c r="GE99" s="61" t="s">
        <v>1</v>
      </c>
      <c r="GF99" s="62" t="s">
        <v>2</v>
      </c>
      <c r="GG99" s="63">
        <v>2011</v>
      </c>
      <c r="GH99" s="63">
        <v>2012</v>
      </c>
      <c r="GI99" s="63">
        <v>2013</v>
      </c>
      <c r="GJ99" s="63">
        <v>2014</v>
      </c>
      <c r="GK99" s="63">
        <v>2015</v>
      </c>
      <c r="GL99" s="63">
        <v>2016</v>
      </c>
      <c r="GM99" s="63">
        <v>2017</v>
      </c>
      <c r="GN99" s="64">
        <v>2018</v>
      </c>
      <c r="GO99" s="64">
        <v>2019</v>
      </c>
      <c r="GP99" s="64">
        <v>2020</v>
      </c>
      <c r="GQ99" s="64">
        <v>2021</v>
      </c>
      <c r="GR99" s="64">
        <v>2022</v>
      </c>
      <c r="GS99" s="64">
        <v>2023</v>
      </c>
      <c r="GT99" s="64">
        <v>2024</v>
      </c>
    </row>
    <row r="100" spans="17:202" x14ac:dyDescent="0.3">
      <c r="Q100" s="98"/>
      <c r="CG100" s="12" t="s">
        <v>9</v>
      </c>
      <c r="CH100" s="13" t="s">
        <v>10</v>
      </c>
      <c r="CI100" s="14">
        <v>0.23</v>
      </c>
      <c r="CJ100" s="14">
        <v>0.24</v>
      </c>
      <c r="CK100" s="14">
        <v>0.19</v>
      </c>
      <c r="CL100" s="14">
        <v>0.16</v>
      </c>
      <c r="CM100" s="14">
        <v>0.315</v>
      </c>
      <c r="CN100" s="15">
        <v>0.73250000000000004</v>
      </c>
      <c r="CO100" s="15">
        <v>1.27</v>
      </c>
      <c r="CP100" s="15">
        <v>2.31</v>
      </c>
      <c r="CQ100" s="15">
        <v>2.67</v>
      </c>
      <c r="CR100" s="15">
        <v>2.68</v>
      </c>
      <c r="CS100" s="15">
        <v>2.68</v>
      </c>
      <c r="CT100" s="15">
        <v>2.68</v>
      </c>
      <c r="CU100" s="15">
        <v>2.68</v>
      </c>
      <c r="CV100" s="15">
        <v>2.68</v>
      </c>
      <c r="CX100" s="12" t="s">
        <v>9</v>
      </c>
      <c r="CY100" s="13" t="s">
        <v>10</v>
      </c>
      <c r="CZ100" s="14">
        <v>0.23</v>
      </c>
      <c r="DA100" s="14">
        <v>0.24</v>
      </c>
      <c r="DB100" s="14">
        <v>0.19</v>
      </c>
      <c r="DC100" s="14">
        <v>0.16</v>
      </c>
      <c r="DD100" s="14">
        <v>0.315</v>
      </c>
      <c r="DE100" s="15">
        <v>0.73250000000000004</v>
      </c>
      <c r="DF100" s="15">
        <v>1.27</v>
      </c>
      <c r="DG100" s="15">
        <v>2.31</v>
      </c>
      <c r="DH100" s="15">
        <v>2.46</v>
      </c>
      <c r="DI100" s="15">
        <v>2.31790282</v>
      </c>
      <c r="DJ100" s="15">
        <v>2.31790282</v>
      </c>
      <c r="DK100" s="15">
        <v>2.31790282</v>
      </c>
      <c r="DL100" s="15">
        <v>2.31790282</v>
      </c>
      <c r="DM100" s="15">
        <v>2.31790282</v>
      </c>
      <c r="DO100" s="12" t="s">
        <v>9</v>
      </c>
      <c r="DP100" s="13" t="s">
        <v>10</v>
      </c>
      <c r="DQ100" s="14">
        <v>0.23</v>
      </c>
      <c r="DR100" s="14">
        <v>0.24</v>
      </c>
      <c r="DS100" s="14">
        <v>0.19</v>
      </c>
      <c r="DT100" s="14">
        <v>0.16</v>
      </c>
      <c r="DU100" s="14">
        <v>0.315</v>
      </c>
      <c r="DV100" s="15">
        <v>0.73250000000000004</v>
      </c>
      <c r="DW100" s="15">
        <v>1.27</v>
      </c>
      <c r="DX100" s="15">
        <v>2.31</v>
      </c>
      <c r="DY100" s="15">
        <v>2.4607158547008545</v>
      </c>
      <c r="DZ100" s="15">
        <v>2.0879028205128201</v>
      </c>
      <c r="EA100" s="15">
        <v>2.09</v>
      </c>
      <c r="EB100" s="15">
        <v>2.09</v>
      </c>
      <c r="EC100" s="15">
        <v>2.09</v>
      </c>
      <c r="ED100" s="15">
        <v>2.09</v>
      </c>
      <c r="EF100" s="12" t="s">
        <v>9</v>
      </c>
      <c r="EG100" s="13" t="s">
        <v>10</v>
      </c>
      <c r="EH100" s="14">
        <v>0.23</v>
      </c>
      <c r="EI100" s="14">
        <v>0.24</v>
      </c>
      <c r="EJ100" s="14">
        <v>0.19</v>
      </c>
      <c r="EK100" s="14">
        <v>0.16</v>
      </c>
      <c r="EL100" s="14">
        <v>0.315</v>
      </c>
      <c r="EM100" s="15">
        <v>0.73250000000000004</v>
      </c>
      <c r="EN100" s="15">
        <v>1.27</v>
      </c>
      <c r="EO100" s="15">
        <v>2.31</v>
      </c>
      <c r="EP100" s="15">
        <v>2.4607158547008545</v>
      </c>
      <c r="EQ100" s="15">
        <v>2.0879028205128201</v>
      </c>
      <c r="ER100" s="15">
        <v>2.09</v>
      </c>
      <c r="ES100" s="15">
        <v>2.09</v>
      </c>
      <c r="ET100" s="15">
        <v>2.09</v>
      </c>
      <c r="EU100" s="15">
        <v>2.09</v>
      </c>
      <c r="GE100" s="7" t="s">
        <v>63</v>
      </c>
      <c r="GF100" s="8"/>
      <c r="GG100" s="9"/>
      <c r="GH100" s="10"/>
      <c r="GI100" s="10"/>
      <c r="GJ100" s="11"/>
      <c r="GK100" s="11"/>
      <c r="GL100" s="11"/>
      <c r="GM100" s="11"/>
      <c r="GN100" s="11"/>
      <c r="GO100" s="11"/>
      <c r="GP100" s="11"/>
      <c r="GQ100" s="11"/>
      <c r="GR100" s="11"/>
      <c r="GS100"/>
      <c r="GT100"/>
    </row>
    <row r="101" spans="17:202" x14ac:dyDescent="0.3">
      <c r="Q101" s="23"/>
      <c r="CG101" s="19"/>
      <c r="CH101" s="20"/>
      <c r="CI101" s="21"/>
      <c r="CJ101" s="22"/>
      <c r="CK101" s="22"/>
      <c r="CL101" s="22"/>
      <c r="CM101" s="22"/>
      <c r="CN101" s="23"/>
      <c r="CO101" s="37"/>
      <c r="CP101" s="37"/>
      <c r="CQ101" s="37"/>
      <c r="CR101" s="37"/>
      <c r="CS101" s="37"/>
      <c r="CT101" s="37"/>
      <c r="CU101" s="37"/>
      <c r="CV101" s="37"/>
      <c r="CX101" s="19"/>
      <c r="CY101" s="20"/>
      <c r="CZ101" s="21"/>
      <c r="DA101" s="22"/>
      <c r="DB101" s="22"/>
      <c r="DC101" s="22"/>
      <c r="DD101" s="22"/>
      <c r="DE101" s="23"/>
      <c r="DF101" s="37"/>
      <c r="DG101" s="37"/>
      <c r="DH101" s="37"/>
      <c r="DI101" s="37"/>
      <c r="DJ101" s="37"/>
      <c r="DK101" s="37"/>
      <c r="DL101" s="37"/>
      <c r="DM101" s="37"/>
      <c r="DO101" s="19"/>
      <c r="DP101" s="20"/>
      <c r="DQ101" s="21"/>
      <c r="DR101" s="22"/>
      <c r="DS101" s="22"/>
      <c r="DT101" s="22"/>
      <c r="DU101" s="22"/>
      <c r="DV101" s="23"/>
      <c r="DW101" s="37"/>
      <c r="DX101" s="37"/>
      <c r="DY101" s="37"/>
      <c r="DZ101" s="37"/>
      <c r="EA101" s="37"/>
      <c r="EB101" s="37"/>
      <c r="EC101" s="37"/>
      <c r="ED101" s="37"/>
      <c r="EF101" s="19"/>
      <c r="EG101" s="20"/>
      <c r="EH101" s="21"/>
      <c r="EI101" s="22"/>
      <c r="EJ101" s="22"/>
      <c r="EK101" s="22"/>
      <c r="EL101" s="22"/>
      <c r="EM101" s="23"/>
      <c r="EN101" s="37"/>
      <c r="EO101" s="37"/>
      <c r="EP101" s="37"/>
      <c r="EQ101" s="37"/>
      <c r="ER101" s="37"/>
      <c r="ES101" s="37"/>
      <c r="ET101" s="37"/>
      <c r="EU101" s="37"/>
      <c r="GE101" s="12" t="s">
        <v>4</v>
      </c>
      <c r="GF101" s="13" t="s">
        <v>5</v>
      </c>
      <c r="GG101" s="14">
        <v>3.8928768636112707</v>
      </c>
      <c r="GH101" s="14">
        <v>3.178315174063242</v>
      </c>
      <c r="GI101" s="14">
        <v>3.0288981610261145</v>
      </c>
      <c r="GJ101" s="14">
        <v>3.4148292585370799</v>
      </c>
      <c r="GK101" s="14">
        <v>3.0893444208083478</v>
      </c>
      <c r="GL101" s="15">
        <v>3.0510000000000099</v>
      </c>
      <c r="GM101" s="69">
        <v>3.7600000000000025</v>
      </c>
      <c r="GN101" s="69">
        <v>3.5999999999999899</v>
      </c>
      <c r="GO101" s="69">
        <v>2.9786020209997375</v>
      </c>
      <c r="GP101" s="69">
        <v>3.1043539730000451</v>
      </c>
      <c r="GQ101" s="69">
        <v>3.2243929600002148</v>
      </c>
      <c r="GR101" s="69">
        <v>3.2599999999997</v>
      </c>
      <c r="GS101" s="69">
        <v>3.2600000000000198</v>
      </c>
      <c r="GT101" s="69">
        <v>3.2600000000002383</v>
      </c>
    </row>
    <row r="102" spans="17:202" x14ac:dyDescent="0.3">
      <c r="Q102" s="99"/>
      <c r="CG102" s="24" t="s">
        <v>12</v>
      </c>
      <c r="CH102" s="25" t="s">
        <v>5</v>
      </c>
      <c r="CI102" s="26">
        <v>6.1697846047884104</v>
      </c>
      <c r="CJ102" s="26">
        <v>6.03005025217543</v>
      </c>
      <c r="CK102" s="26">
        <v>5.5572636889100924</v>
      </c>
      <c r="CL102" s="26">
        <v>5.0066684257549827</v>
      </c>
      <c r="CM102" s="26">
        <v>4.8762545817117706</v>
      </c>
      <c r="CN102" s="26">
        <v>5.0155539464781889</v>
      </c>
      <c r="CO102" s="26">
        <v>5.0699932968227159</v>
      </c>
      <c r="CP102" s="26">
        <v>5.1700392589188198</v>
      </c>
      <c r="CQ102" s="26">
        <v>5.2015935729526177</v>
      </c>
      <c r="CR102" s="26">
        <v>5.3208363596600066</v>
      </c>
      <c r="CS102" s="26">
        <v>5.5499999999999829</v>
      </c>
      <c r="CT102" s="26">
        <v>5.7499999999999716</v>
      </c>
      <c r="CU102" s="26">
        <v>5.9100000000000108</v>
      </c>
      <c r="CV102" s="26">
        <v>6.0799999999999699</v>
      </c>
      <c r="CX102" s="24" t="s">
        <v>12</v>
      </c>
      <c r="CY102" s="25" t="s">
        <v>5</v>
      </c>
      <c r="CZ102" s="26">
        <v>6.1697846047884104</v>
      </c>
      <c r="DA102" s="26">
        <v>6.03005025217543</v>
      </c>
      <c r="DB102" s="26">
        <v>5.5572636889100924</v>
      </c>
      <c r="DC102" s="26">
        <v>5.0066684257549827</v>
      </c>
      <c r="DD102" s="26">
        <v>4.8762545817117706</v>
      </c>
      <c r="DE102" s="26">
        <v>5.0155539464781889</v>
      </c>
      <c r="DF102" s="26">
        <v>5.0699932968227159</v>
      </c>
      <c r="DG102" s="26">
        <v>5.1700392589188198</v>
      </c>
      <c r="DH102" s="26">
        <v>5.1876987452884435</v>
      </c>
      <c r="DI102" s="26">
        <v>5.3035447890487148</v>
      </c>
      <c r="DJ102" s="26">
        <v>5.4999999999999716</v>
      </c>
      <c r="DK102" s="26">
        <v>5.6700000000000017</v>
      </c>
      <c r="DL102" s="26">
        <v>5.8400000000000176</v>
      </c>
      <c r="DM102" s="26">
        <v>5.9599999999999937</v>
      </c>
      <c r="DO102" s="24" t="s">
        <v>12</v>
      </c>
      <c r="DP102" s="25" t="s">
        <v>5</v>
      </c>
      <c r="DQ102" s="26">
        <v>6.1697846047884104</v>
      </c>
      <c r="DR102" s="26">
        <v>6.03005025217543</v>
      </c>
      <c r="DS102" s="26">
        <v>5.5572636889100924</v>
      </c>
      <c r="DT102" s="26">
        <v>5.0066684257549827</v>
      </c>
      <c r="DU102" s="26">
        <v>4.8762545817117706</v>
      </c>
      <c r="DV102" s="26">
        <v>5.0155539464781889</v>
      </c>
      <c r="DW102" s="26">
        <v>5.0699932968227159</v>
      </c>
      <c r="DX102" s="26">
        <v>5.171091560889951</v>
      </c>
      <c r="DY102" s="83">
        <v>5.1882139346356411</v>
      </c>
      <c r="DZ102" s="83">
        <v>5.3318965792850292</v>
      </c>
      <c r="EA102" s="83">
        <v>5.5599999999999881</v>
      </c>
      <c r="EB102" s="83">
        <v>5.7800000000000011</v>
      </c>
      <c r="EC102" s="83">
        <v>5.9499999999999886</v>
      </c>
      <c r="ED102" s="83">
        <v>6.0800000000000125</v>
      </c>
      <c r="EF102" s="24" t="s">
        <v>12</v>
      </c>
      <c r="EG102" s="25" t="s">
        <v>5</v>
      </c>
      <c r="EH102" s="26">
        <v>6.1697846047884104</v>
      </c>
      <c r="EI102" s="26">
        <v>6.03005025217543</v>
      </c>
      <c r="EJ102" s="26">
        <v>5.5572636889100924</v>
      </c>
      <c r="EK102" s="26">
        <v>5.0066684257549827</v>
      </c>
      <c r="EL102" s="26">
        <v>4.8762545817117706</v>
      </c>
      <c r="EM102" s="26">
        <v>5.0155539464781889</v>
      </c>
      <c r="EN102" s="26">
        <v>5.0699932968227159</v>
      </c>
      <c r="EO102" s="26">
        <v>5.171091560889951</v>
      </c>
      <c r="EP102" s="26">
        <v>5.1899542835875536</v>
      </c>
      <c r="EQ102" s="26">
        <v>5.2899819445204344</v>
      </c>
      <c r="ER102" s="26">
        <v>5.5200319409404415</v>
      </c>
      <c r="ES102" s="26">
        <v>5.7399781839133794</v>
      </c>
      <c r="ET102" s="26">
        <v>5.9299806489322009</v>
      </c>
      <c r="EU102" s="26">
        <v>6.0600265113794478</v>
      </c>
      <c r="EX102" s="67"/>
      <c r="FO102" s="67"/>
      <c r="GE102" s="16" t="s">
        <v>6</v>
      </c>
      <c r="GF102" s="17" t="s">
        <v>7</v>
      </c>
      <c r="GG102" s="18">
        <v>98.829999999999899</v>
      </c>
      <c r="GH102" s="18">
        <v>91.819999999999894</v>
      </c>
      <c r="GI102" s="18">
        <v>98.419999999999902</v>
      </c>
      <c r="GJ102" s="18">
        <v>53.269999999999897</v>
      </c>
      <c r="GK102" s="18">
        <v>48.969999999999899</v>
      </c>
      <c r="GL102" s="49">
        <v>40.958186480000002</v>
      </c>
      <c r="GM102" s="49">
        <v>52</v>
      </c>
      <c r="GN102" s="49">
        <v>70.913359560000004</v>
      </c>
      <c r="GO102" s="49">
        <v>61.878515630000003</v>
      </c>
      <c r="GP102" s="49">
        <v>59.6</v>
      </c>
      <c r="GQ102" s="49">
        <v>61</v>
      </c>
      <c r="GR102" s="49">
        <v>60.6</v>
      </c>
      <c r="GS102" s="49">
        <v>60.6</v>
      </c>
      <c r="GT102" s="49">
        <v>60.6</v>
      </c>
    </row>
    <row r="103" spans="17:202" x14ac:dyDescent="0.3">
      <c r="Q103" s="23"/>
      <c r="CG103" s="27" t="s">
        <v>13</v>
      </c>
      <c r="CH103" s="28" t="s">
        <v>5</v>
      </c>
      <c r="CI103" s="29">
        <v>5.0600192136332218</v>
      </c>
      <c r="CJ103" s="29">
        <v>5.516106764277402</v>
      </c>
      <c r="CK103" s="29">
        <v>5.4779052890148119</v>
      </c>
      <c r="CL103" s="29">
        <v>5.283725364616024</v>
      </c>
      <c r="CM103" s="29">
        <v>4.8472418022657848</v>
      </c>
      <c r="CN103" s="30">
        <v>5.0421855039884296</v>
      </c>
      <c r="CO103" s="30">
        <v>4.9800070338542355</v>
      </c>
      <c r="CP103" s="30">
        <v>5.1299926844180277</v>
      </c>
      <c r="CQ103" s="30">
        <v>5.15</v>
      </c>
      <c r="CR103" s="30">
        <v>5.16</v>
      </c>
      <c r="CS103" s="30">
        <v>5.21108987703475</v>
      </c>
      <c r="CT103" s="30">
        <v>5.2641807405659167</v>
      </c>
      <c r="CU103" s="30">
        <v>5.324948437754486</v>
      </c>
      <c r="CV103" s="30">
        <v>5.3912019271531131</v>
      </c>
      <c r="CX103" s="27" t="s">
        <v>13</v>
      </c>
      <c r="CY103" s="28" t="s">
        <v>5</v>
      </c>
      <c r="CZ103" s="29">
        <v>5.0600192136332218</v>
      </c>
      <c r="DA103" s="29">
        <v>5.516106764277402</v>
      </c>
      <c r="DB103" s="29">
        <v>5.4779052890148119</v>
      </c>
      <c r="DC103" s="29">
        <v>5.283725364616024</v>
      </c>
      <c r="DD103" s="29">
        <v>4.8472418022657848</v>
      </c>
      <c r="DE103" s="30">
        <v>5.0421855039884296</v>
      </c>
      <c r="DF103" s="30">
        <v>4.9800070338542355</v>
      </c>
      <c r="DG103" s="30">
        <v>5.1299926844180277</v>
      </c>
      <c r="DH103" s="30">
        <v>5.14</v>
      </c>
      <c r="DI103" s="30">
        <v>5.15</v>
      </c>
      <c r="DJ103" s="30">
        <v>5.1743528501532436</v>
      </c>
      <c r="DK103" s="30">
        <v>5.2085221531193788</v>
      </c>
      <c r="DL103" s="30">
        <v>5.2678239070745851</v>
      </c>
      <c r="DM103" s="30">
        <v>5.314783645580925</v>
      </c>
      <c r="DO103" s="27" t="s">
        <v>13</v>
      </c>
      <c r="DP103" s="28" t="s">
        <v>5</v>
      </c>
      <c r="DQ103" s="29">
        <v>5.0600192136332218</v>
      </c>
      <c r="DR103" s="29">
        <v>5.516106764277402</v>
      </c>
      <c r="DS103" s="29">
        <v>5.4779052890148119</v>
      </c>
      <c r="DT103" s="29">
        <v>5.283725364616024</v>
      </c>
      <c r="DU103" s="29">
        <v>4.8472418022657848</v>
      </c>
      <c r="DV103" s="30">
        <v>5.0421855039884296</v>
      </c>
      <c r="DW103" s="30">
        <v>4.9800070338542355</v>
      </c>
      <c r="DX103" s="30">
        <v>5.1290160362885695</v>
      </c>
      <c r="DY103" s="30">
        <v>5.14</v>
      </c>
      <c r="DZ103" s="30">
        <v>5.16</v>
      </c>
      <c r="EA103" s="30">
        <v>5.2114699187543643</v>
      </c>
      <c r="EB103" s="30">
        <v>5.2650444103482821</v>
      </c>
      <c r="EC103" s="30">
        <v>5.3272892396698595</v>
      </c>
      <c r="ED103" s="30">
        <v>5.3954889807986284</v>
      </c>
      <c r="EF103" s="27" t="s">
        <v>13</v>
      </c>
      <c r="EG103" s="28" t="s">
        <v>5</v>
      </c>
      <c r="EH103" s="29">
        <v>5.0600192136332218</v>
      </c>
      <c r="EI103" s="29">
        <v>5.516106764277402</v>
      </c>
      <c r="EJ103" s="29">
        <v>5.4779052890148119</v>
      </c>
      <c r="EK103" s="29">
        <v>5.283725364616024</v>
      </c>
      <c r="EL103" s="29">
        <v>4.8472418022657848</v>
      </c>
      <c r="EM103" s="30">
        <v>5.0421855039884296</v>
      </c>
      <c r="EN103" s="30">
        <v>4.9800070338542355</v>
      </c>
      <c r="EO103" s="30">
        <v>5.1290160362885695</v>
      </c>
      <c r="EP103" s="30">
        <v>5.139999082115196</v>
      </c>
      <c r="EQ103" s="30">
        <v>5.1499966397273766</v>
      </c>
      <c r="ER103" s="30">
        <v>5.1899957845030542</v>
      </c>
      <c r="ES103" s="30">
        <v>5.2299834234240734</v>
      </c>
      <c r="ET103" s="30">
        <v>5.3099700895191688</v>
      </c>
      <c r="EU103" s="30">
        <v>5.3799931517268789</v>
      </c>
      <c r="EX103" s="67"/>
      <c r="FO103" s="67"/>
      <c r="GE103" s="12" t="s">
        <v>8</v>
      </c>
      <c r="GF103" s="13" t="s">
        <v>5</v>
      </c>
      <c r="GG103" s="14">
        <v>16.171146097593464</v>
      </c>
      <c r="GH103" s="14">
        <v>-10.611393912062821</v>
      </c>
      <c r="GI103" s="14">
        <v>-8.9013789774219436</v>
      </c>
      <c r="GJ103" s="14">
        <v>-4.3359714913194347</v>
      </c>
      <c r="GK103" s="14">
        <v>-14.950008382759417</v>
      </c>
      <c r="GL103" s="15">
        <v>4.5882721379995042</v>
      </c>
      <c r="GM103" s="15">
        <v>21.729999999999677</v>
      </c>
      <c r="GN103" s="15">
        <v>-2.8325683720001114</v>
      </c>
      <c r="GO103" s="15">
        <v>-4.0774208039998099</v>
      </c>
      <c r="GP103" s="15">
        <v>-0.92500159299989726</v>
      </c>
      <c r="GQ103" s="15">
        <v>0.69999999999960316</v>
      </c>
      <c r="GR103" s="15">
        <v>0</v>
      </c>
      <c r="GS103" s="15">
        <v>0</v>
      </c>
      <c r="GT103" s="15">
        <v>0</v>
      </c>
    </row>
    <row r="104" spans="17:202" x14ac:dyDescent="0.3">
      <c r="Q104" s="100"/>
      <c r="CG104" s="31" t="s">
        <v>14</v>
      </c>
      <c r="CH104" s="32" t="s">
        <v>5</v>
      </c>
      <c r="CI104" s="33">
        <v>5.5184272881717265</v>
      </c>
      <c r="CJ104" s="33">
        <v>4.5267022907598102</v>
      </c>
      <c r="CK104" s="33">
        <v>6.7456430706928412</v>
      </c>
      <c r="CL104" s="33">
        <v>1.1639049696276567</v>
      </c>
      <c r="CM104" s="33">
        <v>5.3164672396432762</v>
      </c>
      <c r="CN104" s="34">
        <v>-0.14557979897015116</v>
      </c>
      <c r="CO104" s="34">
        <v>2.139998124859062</v>
      </c>
      <c r="CP104" s="34">
        <v>4.7999987862124414</v>
      </c>
      <c r="CQ104" s="34">
        <v>3.7</v>
      </c>
      <c r="CR104" s="34">
        <v>3.94</v>
      </c>
      <c r="CS104" s="34">
        <v>4.0085795278804337</v>
      </c>
      <c r="CT104" s="34">
        <v>3.9367617967580584</v>
      </c>
      <c r="CU104" s="34">
        <v>3.8719262339587814</v>
      </c>
      <c r="CV104" s="34">
        <v>3.8117630062136936</v>
      </c>
      <c r="CX104" s="31" t="s">
        <v>14</v>
      </c>
      <c r="CY104" s="32" t="s">
        <v>5</v>
      </c>
      <c r="CZ104" s="33">
        <v>5.5184272881717265</v>
      </c>
      <c r="DA104" s="33">
        <v>4.5267022907598102</v>
      </c>
      <c r="DB104" s="33">
        <v>6.7456430706928412</v>
      </c>
      <c r="DC104" s="33">
        <v>1.1639049696276567</v>
      </c>
      <c r="DD104" s="33">
        <v>5.3164672396432762</v>
      </c>
      <c r="DE104" s="34">
        <v>-0.14557979897015116</v>
      </c>
      <c r="DF104" s="34">
        <v>2.139998124859062</v>
      </c>
      <c r="DG104" s="34">
        <v>4.7999987862124414</v>
      </c>
      <c r="DH104" s="34">
        <v>3.68</v>
      </c>
      <c r="DI104" s="34">
        <v>3.88</v>
      </c>
      <c r="DJ104" s="34">
        <v>3.8811098185264292</v>
      </c>
      <c r="DK104" s="34">
        <v>3.8102068510579588</v>
      </c>
      <c r="DL104" s="34">
        <v>3.7447276553686626</v>
      </c>
      <c r="DM104" s="34">
        <v>3.6839164085187908</v>
      </c>
      <c r="DO104" s="31" t="s">
        <v>14</v>
      </c>
      <c r="DP104" s="32" t="s">
        <v>5</v>
      </c>
      <c r="DQ104" s="33">
        <v>5.5184272881717265</v>
      </c>
      <c r="DR104" s="33">
        <v>4.5267022907598102</v>
      </c>
      <c r="DS104" s="33">
        <v>6.7456430706928412</v>
      </c>
      <c r="DT104" s="33">
        <v>1.1639049696276567</v>
      </c>
      <c r="DU104" s="33">
        <v>5.3164672396432762</v>
      </c>
      <c r="DV104" s="34">
        <v>-0.14557979897015116</v>
      </c>
      <c r="DW104" s="34">
        <v>2.139998124859062</v>
      </c>
      <c r="DX104" s="34">
        <v>4.7958431389409917</v>
      </c>
      <c r="DY104" s="34">
        <v>4.6100000000000003</v>
      </c>
      <c r="DZ104" s="34">
        <v>4.167579165926389</v>
      </c>
      <c r="EA104" s="34">
        <v>3.8370382436432018</v>
      </c>
      <c r="EB104" s="34">
        <v>3.6406589234439588</v>
      </c>
      <c r="EC104" s="34">
        <v>3.5831016076187896</v>
      </c>
      <c r="ED104" s="34">
        <v>3.5292364635767211</v>
      </c>
      <c r="EF104" s="31" t="s">
        <v>14</v>
      </c>
      <c r="EG104" s="32" t="s">
        <v>5</v>
      </c>
      <c r="EH104" s="33">
        <v>5.5184272881717265</v>
      </c>
      <c r="EI104" s="33">
        <v>4.5267022907598102</v>
      </c>
      <c r="EJ104" s="33">
        <v>6.7456430706928412</v>
      </c>
      <c r="EK104" s="33">
        <v>1.1639049696276567</v>
      </c>
      <c r="EL104" s="33">
        <v>5.3164672396432762</v>
      </c>
      <c r="EM104" s="34">
        <v>-0.14557979897015116</v>
      </c>
      <c r="EN104" s="34">
        <v>2.139998124859062</v>
      </c>
      <c r="EO104" s="34">
        <v>4.7958431389409917</v>
      </c>
      <c r="EP104" s="34">
        <v>4.6099991977091861</v>
      </c>
      <c r="EQ104" s="34">
        <v>1.7700055023269385</v>
      </c>
      <c r="ER104" s="34">
        <v>2.3600146503675461</v>
      </c>
      <c r="ES104" s="34">
        <v>2.2900141354523385</v>
      </c>
      <c r="ET104" s="34">
        <v>4.5999894366075296</v>
      </c>
      <c r="EU104" s="34">
        <v>4.0999661647250036</v>
      </c>
      <c r="EX104" s="67"/>
      <c r="FO104" s="67"/>
      <c r="GE104" s="12" t="s">
        <v>9</v>
      </c>
      <c r="GF104" s="13" t="s">
        <v>10</v>
      </c>
      <c r="GG104" s="14">
        <v>0.23</v>
      </c>
      <c r="GH104" s="14">
        <v>0.24</v>
      </c>
      <c r="GI104" s="14">
        <v>0.19</v>
      </c>
      <c r="GJ104" s="14">
        <v>0.16</v>
      </c>
      <c r="GK104" s="14">
        <v>0.315</v>
      </c>
      <c r="GL104" s="15">
        <v>0.73250000000000004</v>
      </c>
      <c r="GM104" s="15">
        <v>1.27</v>
      </c>
      <c r="GN104" s="15">
        <v>2.31</v>
      </c>
      <c r="GO104" s="15">
        <v>2.3067644440000001</v>
      </c>
      <c r="GP104" s="15">
        <v>1.89</v>
      </c>
      <c r="GQ104" s="15">
        <v>1.89</v>
      </c>
      <c r="GR104" s="15">
        <v>1.89</v>
      </c>
      <c r="GS104" s="15">
        <v>1.89</v>
      </c>
      <c r="GT104" s="15">
        <v>1.89</v>
      </c>
    </row>
    <row r="105" spans="17:202" x14ac:dyDescent="0.3">
      <c r="Q105" s="101"/>
      <c r="CG105" s="31" t="s">
        <v>15</v>
      </c>
      <c r="CH105" s="32" t="s">
        <v>5</v>
      </c>
      <c r="CI105" s="33">
        <v>8.8596130244172109</v>
      </c>
      <c r="CJ105" s="33">
        <v>9.125090529369146</v>
      </c>
      <c r="CK105" s="33">
        <v>5.2846646139677151</v>
      </c>
      <c r="CL105" s="33">
        <v>4.1202249567976086</v>
      </c>
      <c r="CM105" s="33">
        <v>5.070728118708189</v>
      </c>
      <c r="CN105" s="34">
        <v>4.4772556553027663</v>
      </c>
      <c r="CO105" s="34">
        <v>6.1499854356898567</v>
      </c>
      <c r="CP105" s="34">
        <v>6.6699909717243173</v>
      </c>
      <c r="CQ105" s="34">
        <v>5.71</v>
      </c>
      <c r="CR105" s="34">
        <v>5.91</v>
      </c>
      <c r="CS105" s="34">
        <v>6.5607937036739807</v>
      </c>
      <c r="CT105" s="34">
        <v>7.0920364534241571</v>
      </c>
      <c r="CU105" s="34">
        <v>7.1496714246215811</v>
      </c>
      <c r="CV105" s="34">
        <v>7.2696935380431178</v>
      </c>
      <c r="CX105" s="31" t="s">
        <v>15</v>
      </c>
      <c r="CY105" s="32" t="s">
        <v>5</v>
      </c>
      <c r="CZ105" s="33">
        <v>8.8596130244172109</v>
      </c>
      <c r="DA105" s="33">
        <v>9.125090529369146</v>
      </c>
      <c r="DB105" s="33">
        <v>5.2846646139677151</v>
      </c>
      <c r="DC105" s="33">
        <v>4.1202249567976086</v>
      </c>
      <c r="DD105" s="33">
        <v>5.070728118708189</v>
      </c>
      <c r="DE105" s="34">
        <v>4.4772556553027663</v>
      </c>
      <c r="DF105" s="34">
        <v>6.1499854356898567</v>
      </c>
      <c r="DG105" s="34">
        <v>6.6699909717243173</v>
      </c>
      <c r="DH105" s="34">
        <v>5.53</v>
      </c>
      <c r="DI105" s="34">
        <v>5.72</v>
      </c>
      <c r="DJ105" s="34">
        <v>6.2211960573600171</v>
      </c>
      <c r="DK105" s="34">
        <v>6.5968572837115049</v>
      </c>
      <c r="DL105" s="34">
        <v>6.7466311706955775</v>
      </c>
      <c r="DM105" s="34">
        <v>6.8360258411581736</v>
      </c>
      <c r="DO105" s="31" t="s">
        <v>15</v>
      </c>
      <c r="DP105" s="32" t="s">
        <v>5</v>
      </c>
      <c r="DQ105" s="33">
        <v>8.8596130244172109</v>
      </c>
      <c r="DR105" s="33">
        <v>9.125090529369146</v>
      </c>
      <c r="DS105" s="33">
        <v>5.2846646139677151</v>
      </c>
      <c r="DT105" s="33">
        <v>4.1202249567976086</v>
      </c>
      <c r="DU105" s="33">
        <v>5.070728118708189</v>
      </c>
      <c r="DV105" s="34">
        <v>4.4772556553027663</v>
      </c>
      <c r="DW105" s="34">
        <v>6.1499854356898567</v>
      </c>
      <c r="DX105" s="34">
        <v>6.6698588066517184</v>
      </c>
      <c r="DY105" s="34">
        <v>5.73</v>
      </c>
      <c r="DZ105" s="34">
        <v>5.9173646796633621</v>
      </c>
      <c r="EA105" s="34">
        <v>6.259455593884157</v>
      </c>
      <c r="EB105" s="34">
        <v>6.6050338269056041</v>
      </c>
      <c r="EC105" s="34">
        <v>6.9967485760641699</v>
      </c>
      <c r="ED105" s="34">
        <v>7.1913994031411175</v>
      </c>
      <c r="EF105" s="31" t="s">
        <v>15</v>
      </c>
      <c r="EG105" s="32" t="s">
        <v>5</v>
      </c>
      <c r="EH105" s="33">
        <v>8.8596130244172109</v>
      </c>
      <c r="EI105" s="33">
        <v>9.125090529369146</v>
      </c>
      <c r="EJ105" s="33">
        <v>5.2846646139677151</v>
      </c>
      <c r="EK105" s="33">
        <v>4.1202249567976086</v>
      </c>
      <c r="EL105" s="33">
        <v>5.070728118708189</v>
      </c>
      <c r="EM105" s="34">
        <v>4.4772556553027663</v>
      </c>
      <c r="EN105" s="34">
        <v>6.1499854356898567</v>
      </c>
      <c r="EO105" s="34">
        <v>6.6698588066517184</v>
      </c>
      <c r="EP105" s="34">
        <v>5.7299987050325427</v>
      </c>
      <c r="EQ105" s="34">
        <v>5.8900179571373883</v>
      </c>
      <c r="ER105" s="34">
        <v>6.2597593162325751</v>
      </c>
      <c r="ES105" s="34">
        <v>6.6001220803050273</v>
      </c>
      <c r="ET105" s="34">
        <v>6.9302131770965616</v>
      </c>
      <c r="EU105" s="34">
        <v>7.1595442211551301</v>
      </c>
      <c r="EX105" s="67"/>
      <c r="FO105" s="67"/>
      <c r="GE105" s="19"/>
      <c r="GF105" s="20"/>
      <c r="GG105" s="21"/>
      <c r="GH105" s="22"/>
      <c r="GI105" s="22"/>
      <c r="GJ105" s="22"/>
      <c r="GK105" s="22"/>
      <c r="GL105" s="23"/>
      <c r="GM105" s="37"/>
      <c r="GN105" s="37"/>
      <c r="GO105" s="80"/>
      <c r="GP105" s="80"/>
      <c r="GQ105" s="80"/>
      <c r="GR105" s="80"/>
      <c r="GS105" s="80"/>
      <c r="GT105" s="80"/>
    </row>
    <row r="106" spans="17:202" x14ac:dyDescent="0.3">
      <c r="Q106" s="100"/>
      <c r="CG106" s="31" t="s">
        <v>16</v>
      </c>
      <c r="CH106" s="32" t="s">
        <v>5</v>
      </c>
      <c r="CI106" s="33">
        <v>6.3357717635361936</v>
      </c>
      <c r="CJ106" s="33">
        <v>6.6138791259283805</v>
      </c>
      <c r="CK106" s="33">
        <v>5.4927509300071407</v>
      </c>
      <c r="CL106" s="33">
        <v>4.4983369660492301</v>
      </c>
      <c r="CM106" s="33">
        <v>6.174991386187437</v>
      </c>
      <c r="CN106" s="34">
        <v>4.3883181456075704</v>
      </c>
      <c r="CO106" s="34">
        <v>5.1302721979764812</v>
      </c>
      <c r="CP106" s="34">
        <v>5.6252584224019984</v>
      </c>
      <c r="CQ106" s="34">
        <v>5.2223569882908834</v>
      </c>
      <c r="CR106" s="34">
        <v>5.3191140928386744</v>
      </c>
      <c r="CS106" s="34">
        <v>5.5820553258304528</v>
      </c>
      <c r="CT106" s="34">
        <v>5.79818134756826</v>
      </c>
      <c r="CU106" s="34">
        <v>5.8577469714103927</v>
      </c>
      <c r="CV106" s="34">
        <v>5.9436209376011959</v>
      </c>
      <c r="CX106" s="31" t="s">
        <v>16</v>
      </c>
      <c r="CY106" s="32" t="s">
        <v>5</v>
      </c>
      <c r="CZ106" s="33">
        <v>6.3357717635361936</v>
      </c>
      <c r="DA106" s="33">
        <v>6.6138791259283805</v>
      </c>
      <c r="DB106" s="33">
        <v>5.4927509300071407</v>
      </c>
      <c r="DC106" s="33">
        <v>4.4983369660492301</v>
      </c>
      <c r="DD106" s="33">
        <v>6.174991386187437</v>
      </c>
      <c r="DE106" s="34">
        <v>4.3883181456075704</v>
      </c>
      <c r="DF106" s="34">
        <v>5.1302721979764812</v>
      </c>
      <c r="DG106" s="34">
        <v>5.6252584224019984</v>
      </c>
      <c r="DH106" s="34">
        <v>5.1532532078995246</v>
      </c>
      <c r="DI106" s="34">
        <v>5.2428025687894433</v>
      </c>
      <c r="DJ106" s="34">
        <v>5.4323154620706191</v>
      </c>
      <c r="DK106" s="34">
        <v>5.581311916583914</v>
      </c>
      <c r="DL106" s="34">
        <v>5.6692180872177147</v>
      </c>
      <c r="DM106" s="34">
        <v>5.7304758763823287</v>
      </c>
      <c r="DO106" s="31" t="s">
        <v>16</v>
      </c>
      <c r="DP106" s="32" t="s">
        <v>5</v>
      </c>
      <c r="DQ106" s="33">
        <v>6.3357717635361936</v>
      </c>
      <c r="DR106" s="33">
        <v>6.6138791259283805</v>
      </c>
      <c r="DS106" s="33">
        <v>5.4927509300071407</v>
      </c>
      <c r="DT106" s="33">
        <v>4.4983369660492301</v>
      </c>
      <c r="DU106" s="33">
        <v>6.174991386187437</v>
      </c>
      <c r="DV106" s="34">
        <v>4.3883181456075704</v>
      </c>
      <c r="DW106" s="34">
        <v>5.1302721979764812</v>
      </c>
      <c r="DX106" s="34">
        <v>5.6243776261652778</v>
      </c>
      <c r="DY106" s="34">
        <v>5.2985384886178366</v>
      </c>
      <c r="DZ106" s="34">
        <v>5.3393648732399583</v>
      </c>
      <c r="EA106" s="34">
        <v>5.4627965663729015</v>
      </c>
      <c r="EB106" s="34">
        <v>5.6027116367033329</v>
      </c>
      <c r="EC106" s="34">
        <v>5.7784025693034664</v>
      </c>
      <c r="ED106" s="34">
        <v>5.8918731959789028</v>
      </c>
      <c r="EF106" s="31" t="s">
        <v>16</v>
      </c>
      <c r="EG106" s="32" t="s">
        <v>5</v>
      </c>
      <c r="EH106" s="33">
        <v>6.3357717635361936</v>
      </c>
      <c r="EI106" s="33">
        <v>6.6138791259283805</v>
      </c>
      <c r="EJ106" s="33">
        <v>5.4927509300071407</v>
      </c>
      <c r="EK106" s="33">
        <v>4.4983369660492301</v>
      </c>
      <c r="EL106" s="33">
        <v>6.174991386187437</v>
      </c>
      <c r="EM106" s="34">
        <v>4.3883181456075704</v>
      </c>
      <c r="EN106" s="34">
        <v>5.1302721979764812</v>
      </c>
      <c r="EO106" s="34">
        <v>5.6243776261652778</v>
      </c>
      <c r="EP106" s="34">
        <v>5.2985333110383834</v>
      </c>
      <c r="EQ106" s="34">
        <v>5.1277615986434171</v>
      </c>
      <c r="ER106" s="34">
        <v>5.3362896467888703</v>
      </c>
      <c r="ES106" s="34">
        <v>5.4824991933735419</v>
      </c>
      <c r="ET106" s="34">
        <v>5.8295354497902565</v>
      </c>
      <c r="EU106" s="34">
        <v>5.9209399487389618</v>
      </c>
      <c r="EX106" s="67"/>
      <c r="FO106" s="67"/>
      <c r="GE106" s="24" t="s">
        <v>12</v>
      </c>
      <c r="GF106" s="25" t="s">
        <v>5</v>
      </c>
      <c r="GG106" s="26">
        <v>6.1697846047884104</v>
      </c>
      <c r="GH106" s="26">
        <v>6.03005025217543</v>
      </c>
      <c r="GI106" s="26">
        <v>5.5572636889100924</v>
      </c>
      <c r="GJ106" s="26">
        <v>5.0066684257549827</v>
      </c>
      <c r="GK106" s="26">
        <v>4.8762545817117706</v>
      </c>
      <c r="GL106" s="26">
        <v>5.0155539464781889</v>
      </c>
      <c r="GM106" s="26">
        <v>5.0699932968227159</v>
      </c>
      <c r="GN106" s="26">
        <v>5.1700392589188349</v>
      </c>
      <c r="GO106" s="26">
        <v>5.0500041246448433</v>
      </c>
      <c r="GP106" s="26">
        <v>5.0488701710842188</v>
      </c>
      <c r="GQ106" s="26">
        <v>5.0914260390569677</v>
      </c>
      <c r="GR106" s="26">
        <v>5.1754729298463031</v>
      </c>
      <c r="GS106" s="26">
        <v>5.2555242336441488</v>
      </c>
      <c r="GT106" s="26">
        <v>5.3010859671811517</v>
      </c>
    </row>
    <row r="107" spans="17:202" x14ac:dyDescent="0.3">
      <c r="Q107" s="100"/>
      <c r="CG107" s="31" t="s">
        <v>17</v>
      </c>
      <c r="CH107" s="32" t="s">
        <v>5</v>
      </c>
      <c r="CI107" s="33">
        <v>14.769919186654237</v>
      </c>
      <c r="CJ107" s="33">
        <v>1.6087487723329046</v>
      </c>
      <c r="CK107" s="33">
        <v>4.16695750761229</v>
      </c>
      <c r="CL107" s="33">
        <v>1.0746396021201303</v>
      </c>
      <c r="CM107" s="33">
        <v>-2.1227122812958199</v>
      </c>
      <c r="CN107" s="34">
        <v>-1.7352357956968416</v>
      </c>
      <c r="CO107" s="34">
        <v>8.9100214045283508</v>
      </c>
      <c r="CP107" s="34">
        <v>6.4799926654588234</v>
      </c>
      <c r="CQ107" s="34">
        <v>-0.75</v>
      </c>
      <c r="CR107" s="34">
        <v>4.72</v>
      </c>
      <c r="CS107" s="34">
        <v>5.7804445040533468</v>
      </c>
      <c r="CT107" s="34">
        <v>6.5918305223171307</v>
      </c>
      <c r="CU107" s="34">
        <v>7.261068393424627</v>
      </c>
      <c r="CV107" s="34">
        <v>7.6918967194252268</v>
      </c>
      <c r="CX107" s="31" t="s">
        <v>17</v>
      </c>
      <c r="CY107" s="32" t="s">
        <v>5</v>
      </c>
      <c r="CZ107" s="33">
        <v>14.769919186654237</v>
      </c>
      <c r="DA107" s="33">
        <v>1.6087487723329046</v>
      </c>
      <c r="DB107" s="33">
        <v>4.16695750761229</v>
      </c>
      <c r="DC107" s="33">
        <v>1.0746396021201303</v>
      </c>
      <c r="DD107" s="33">
        <v>-2.1227122812958199</v>
      </c>
      <c r="DE107" s="34">
        <v>-1.7352357956968416</v>
      </c>
      <c r="DF107" s="34">
        <v>8.9100214045283508</v>
      </c>
      <c r="DG107" s="34">
        <v>6.4799926654588234</v>
      </c>
      <c r="DH107" s="34">
        <v>-0.8</v>
      </c>
      <c r="DI107" s="34">
        <v>4.51</v>
      </c>
      <c r="DJ107" s="34">
        <v>5.0630191512650002</v>
      </c>
      <c r="DK107" s="34">
        <v>5.5729309879714686</v>
      </c>
      <c r="DL107" s="34">
        <v>6.116288397309158</v>
      </c>
      <c r="DM107" s="34">
        <v>6.6859987211014031</v>
      </c>
      <c r="DO107" s="31" t="s">
        <v>17</v>
      </c>
      <c r="DP107" s="32" t="s">
        <v>5</v>
      </c>
      <c r="DQ107" s="33">
        <v>14.769919186654237</v>
      </c>
      <c r="DR107" s="33">
        <v>1.6087487723329046</v>
      </c>
      <c r="DS107" s="33">
        <v>4.16695750761229</v>
      </c>
      <c r="DT107" s="33">
        <v>1.0746396021201303</v>
      </c>
      <c r="DU107" s="33">
        <v>-2.1227122812958199</v>
      </c>
      <c r="DV107" s="34">
        <v>-1.7352357956968416</v>
      </c>
      <c r="DW107" s="34">
        <v>8.9100214045283508</v>
      </c>
      <c r="DX107" s="34">
        <v>6.4779551370315991</v>
      </c>
      <c r="DY107" s="34">
        <v>7.7079824072446845E-2</v>
      </c>
      <c r="DZ107" s="34">
        <v>3.92</v>
      </c>
      <c r="EA107" s="34">
        <v>4.8058058642868744</v>
      </c>
      <c r="EB107" s="34">
        <v>5.5737812418808215</v>
      </c>
      <c r="EC107" s="34">
        <v>5.8785985131681144</v>
      </c>
      <c r="ED107" s="34">
        <v>6.225712372039065</v>
      </c>
      <c r="EF107" s="31" t="s">
        <v>17</v>
      </c>
      <c r="EG107" s="32" t="s">
        <v>5</v>
      </c>
      <c r="EH107" s="33">
        <v>14.769919186654237</v>
      </c>
      <c r="EI107" s="33">
        <v>1.6087487723329046</v>
      </c>
      <c r="EJ107" s="33">
        <v>4.16695750761229</v>
      </c>
      <c r="EK107" s="33">
        <v>1.0746396021201303</v>
      </c>
      <c r="EL107" s="33">
        <v>-2.1227122812958199</v>
      </c>
      <c r="EM107" s="34">
        <v>-1.7352357956968416</v>
      </c>
      <c r="EN107" s="34">
        <v>8.9100214045283508</v>
      </c>
      <c r="EO107" s="34">
        <v>6.4779551370315991</v>
      </c>
      <c r="EP107" s="34">
        <v>7.9983391426921457E-2</v>
      </c>
      <c r="EQ107" s="34">
        <v>3.9099836012236722</v>
      </c>
      <c r="ER107" s="34">
        <v>4.7999946203478601</v>
      </c>
      <c r="ES107" s="34">
        <v>5.5700240300552224</v>
      </c>
      <c r="ET107" s="34">
        <v>5.870002488190579</v>
      </c>
      <c r="EU107" s="34">
        <v>6.2199695079834214</v>
      </c>
      <c r="EX107" s="67"/>
      <c r="FO107" s="67"/>
      <c r="GE107" s="27" t="s">
        <v>60</v>
      </c>
      <c r="GF107" s="28" t="s">
        <v>5</v>
      </c>
      <c r="GG107" s="29">
        <v>5.0600192136332218</v>
      </c>
      <c r="GH107" s="29">
        <v>5.516106764277402</v>
      </c>
      <c r="GI107" s="29">
        <v>5.4779052890148119</v>
      </c>
      <c r="GJ107" s="29">
        <v>5.283725364616024</v>
      </c>
      <c r="GK107" s="29">
        <v>4.8472418022657848</v>
      </c>
      <c r="GL107" s="30">
        <v>5.0421855039884296</v>
      </c>
      <c r="GM107" s="30">
        <v>4.9800070338542355</v>
      </c>
      <c r="GN107" s="30">
        <v>5.1299926844180277</v>
      </c>
      <c r="GO107" s="30">
        <v>5.1199961206377793</v>
      </c>
      <c r="GP107" s="30">
        <v>5</v>
      </c>
      <c r="GQ107" s="30">
        <v>5.03</v>
      </c>
      <c r="GR107" s="30">
        <v>5.0567055148522737</v>
      </c>
      <c r="GS107" s="30">
        <v>5.0988017760664661</v>
      </c>
      <c r="GT107" s="30">
        <v>5.1247307951452488</v>
      </c>
    </row>
    <row r="108" spans="17:202" x14ac:dyDescent="0.3">
      <c r="Q108" s="102"/>
      <c r="CG108" s="31" t="s">
        <v>18</v>
      </c>
      <c r="CH108" s="32" t="s">
        <v>5</v>
      </c>
      <c r="CI108" s="35">
        <v>15.028882703974961</v>
      </c>
      <c r="CJ108" s="35">
        <v>7.9984112068935147</v>
      </c>
      <c r="CK108" s="35">
        <v>1.8618966611780914</v>
      </c>
      <c r="CL108" s="35">
        <v>2.1197023297154649</v>
      </c>
      <c r="CM108" s="35">
        <v>-6.4114293992824658</v>
      </c>
      <c r="CN108" s="36">
        <v>-2.2671534109064817</v>
      </c>
      <c r="CO108" s="34">
        <v>8.0599774329451463</v>
      </c>
      <c r="CP108" s="36">
        <v>12.039978187779951</v>
      </c>
      <c r="CQ108" s="36">
        <v>-3.24</v>
      </c>
      <c r="CR108" s="36">
        <v>3.21</v>
      </c>
      <c r="CS108" s="36">
        <v>4.5736892006902261</v>
      </c>
      <c r="CT108" s="36">
        <v>5.5715047343556821</v>
      </c>
      <c r="CU108" s="36">
        <v>6.2187447424474476</v>
      </c>
      <c r="CV108" s="36">
        <v>6.624646145527481</v>
      </c>
      <c r="CX108" s="31" t="s">
        <v>18</v>
      </c>
      <c r="CY108" s="32" t="s">
        <v>5</v>
      </c>
      <c r="CZ108" s="35">
        <v>15.028882703974961</v>
      </c>
      <c r="DA108" s="35">
        <v>7.9984112068935147</v>
      </c>
      <c r="DB108" s="35">
        <v>1.8618966611780914</v>
      </c>
      <c r="DC108" s="35">
        <v>2.1197023297154649</v>
      </c>
      <c r="DD108" s="35">
        <v>-6.4114293992824658</v>
      </c>
      <c r="DE108" s="36">
        <v>-2.2671534109064817</v>
      </c>
      <c r="DF108" s="34">
        <v>8.0599774329451463</v>
      </c>
      <c r="DG108" s="36">
        <v>12.039978187779951</v>
      </c>
      <c r="DH108" s="36">
        <v>-3.21</v>
      </c>
      <c r="DI108" s="36">
        <v>3.04</v>
      </c>
      <c r="DJ108" s="36">
        <v>3.2628094479136496</v>
      </c>
      <c r="DK108" s="36">
        <v>3.8173931813249413</v>
      </c>
      <c r="DL108" s="36">
        <v>4.4874950736368007</v>
      </c>
      <c r="DM108" s="36">
        <v>4.9336195061067203</v>
      </c>
      <c r="DO108" s="31" t="s">
        <v>18</v>
      </c>
      <c r="DP108" s="32" t="s">
        <v>5</v>
      </c>
      <c r="DQ108" s="35">
        <v>15.028882703974961</v>
      </c>
      <c r="DR108" s="35">
        <v>7.9984112068935147</v>
      </c>
      <c r="DS108" s="35">
        <v>1.8618966611780914</v>
      </c>
      <c r="DT108" s="35">
        <v>2.1197023297154649</v>
      </c>
      <c r="DU108" s="35">
        <v>-6.4114293992824658</v>
      </c>
      <c r="DV108" s="36">
        <v>-2.2671534109064817</v>
      </c>
      <c r="DW108" s="34">
        <v>8.0599774329451463</v>
      </c>
      <c r="DX108" s="36">
        <v>12.039385076468424</v>
      </c>
      <c r="DY108" s="36">
        <v>-2.2529794815226074</v>
      </c>
      <c r="DZ108" s="36">
        <v>2.79</v>
      </c>
      <c r="EA108" s="36">
        <v>3.1351062067125799</v>
      </c>
      <c r="EB108" s="36">
        <v>3.5297000768002746</v>
      </c>
      <c r="EC108" s="36">
        <v>3.8249918635977314</v>
      </c>
      <c r="ED108" s="36">
        <v>4.1263232855154781</v>
      </c>
      <c r="EF108" s="31" t="s">
        <v>18</v>
      </c>
      <c r="EG108" s="32" t="s">
        <v>5</v>
      </c>
      <c r="EH108" s="35">
        <v>15.028882703974961</v>
      </c>
      <c r="EI108" s="35">
        <v>7.9984112068935147</v>
      </c>
      <c r="EJ108" s="35">
        <v>1.8618966611780914</v>
      </c>
      <c r="EK108" s="35">
        <v>2.1197023297154649</v>
      </c>
      <c r="EL108" s="35">
        <v>-6.4114293992824658</v>
      </c>
      <c r="EM108" s="36">
        <v>-2.2671534109064817</v>
      </c>
      <c r="EN108" s="34">
        <v>8.0599774329451463</v>
      </c>
      <c r="EO108" s="36">
        <v>12.039385076468424</v>
      </c>
      <c r="EP108" s="36">
        <v>-2.2500030732148986</v>
      </c>
      <c r="EQ108" s="36">
        <v>2.7000276667949095</v>
      </c>
      <c r="ER108" s="36">
        <v>3.1399394180449747</v>
      </c>
      <c r="ES108" s="36">
        <v>3.5300180592485759</v>
      </c>
      <c r="ET108" s="36">
        <v>3.820026672782717</v>
      </c>
      <c r="EU108" s="36">
        <v>4.1299279455375739</v>
      </c>
      <c r="EX108" s="67"/>
      <c r="FO108" s="67"/>
      <c r="GE108" s="31" t="s">
        <v>14</v>
      </c>
      <c r="GF108" s="32" t="s">
        <v>5</v>
      </c>
      <c r="GG108" s="33">
        <v>5.5184272881717265</v>
      </c>
      <c r="GH108" s="33">
        <v>4.5267022907598102</v>
      </c>
      <c r="GI108" s="33">
        <v>6.7456430706928412</v>
      </c>
      <c r="GJ108" s="33">
        <v>1.1639049696276567</v>
      </c>
      <c r="GK108" s="33">
        <v>5.3164672396432762</v>
      </c>
      <c r="GL108" s="34">
        <v>-0.14557979897015116</v>
      </c>
      <c r="GM108" s="34">
        <v>2.139998124859062</v>
      </c>
      <c r="GN108" s="34">
        <v>4.7999987862124414</v>
      </c>
      <c r="GO108" s="34">
        <v>4.109997086417593</v>
      </c>
      <c r="GP108" s="34">
        <v>2.9</v>
      </c>
      <c r="GQ108" s="34">
        <v>2.91</v>
      </c>
      <c r="GR108" s="34">
        <v>3.0429650211937513</v>
      </c>
      <c r="GS108" s="34">
        <v>3.3761672477795761</v>
      </c>
      <c r="GT108" s="34">
        <v>3.1626761181571901</v>
      </c>
    </row>
    <row r="109" spans="17:202" x14ac:dyDescent="0.3">
      <c r="Q109" s="103"/>
      <c r="CG109" s="24" t="s">
        <v>19</v>
      </c>
      <c r="CH109" s="25" t="s">
        <v>5</v>
      </c>
      <c r="CI109" s="26">
        <v>3.7793999999999954</v>
      </c>
      <c r="CJ109" s="26">
        <v>3.6518808164240717</v>
      </c>
      <c r="CK109" s="26">
        <v>8.0800005205946377</v>
      </c>
      <c r="CL109" s="26">
        <v>8.3591301976846797</v>
      </c>
      <c r="CM109" s="26">
        <v>3.3529409999999946</v>
      </c>
      <c r="CN109" s="26">
        <v>3.019960360785773</v>
      </c>
      <c r="CO109" s="26">
        <v>3.61</v>
      </c>
      <c r="CP109" s="26">
        <v>3.13</v>
      </c>
      <c r="CQ109" s="26">
        <v>3.14</v>
      </c>
      <c r="CR109" s="26">
        <v>2.65</v>
      </c>
      <c r="CS109" s="26">
        <v>2.69</v>
      </c>
      <c r="CT109" s="26">
        <v>2.74</v>
      </c>
      <c r="CU109" s="26">
        <v>2.81</v>
      </c>
      <c r="CV109" s="26">
        <v>2.86</v>
      </c>
      <c r="CX109" s="24" t="s">
        <v>19</v>
      </c>
      <c r="CY109" s="25" t="s">
        <v>5</v>
      </c>
      <c r="CZ109" s="26">
        <v>3.7793999999999954</v>
      </c>
      <c r="DA109" s="26">
        <v>3.6518808164240717</v>
      </c>
      <c r="DB109" s="26">
        <v>8.0800005205946377</v>
      </c>
      <c r="DC109" s="26">
        <v>8.3591301976846797</v>
      </c>
      <c r="DD109" s="26">
        <v>3.3529409999999946</v>
      </c>
      <c r="DE109" s="26">
        <v>3.019960360785773</v>
      </c>
      <c r="DF109" s="26">
        <v>3.61</v>
      </c>
      <c r="DG109" s="26">
        <v>3.13</v>
      </c>
      <c r="DH109" s="26">
        <v>3.12</v>
      </c>
      <c r="DI109" s="26">
        <v>2.61</v>
      </c>
      <c r="DJ109" s="26">
        <v>2.64</v>
      </c>
      <c r="DK109" s="26">
        <v>2.68</v>
      </c>
      <c r="DL109" s="26">
        <v>2.77</v>
      </c>
      <c r="DM109" s="26">
        <v>2.85</v>
      </c>
      <c r="DO109" s="24" t="s">
        <v>19</v>
      </c>
      <c r="DP109" s="25" t="s">
        <v>5</v>
      </c>
      <c r="DQ109" s="26">
        <v>3.7793999999999954</v>
      </c>
      <c r="DR109" s="26">
        <v>3.6518808164240717</v>
      </c>
      <c r="DS109" s="26">
        <v>8.0800005205946377</v>
      </c>
      <c r="DT109" s="26">
        <v>8.3591301976846797</v>
      </c>
      <c r="DU109" s="26">
        <v>3.3529409999999946</v>
      </c>
      <c r="DV109" s="26">
        <v>3.019960360785773</v>
      </c>
      <c r="DW109" s="26">
        <v>3.61</v>
      </c>
      <c r="DX109" s="26">
        <v>3.13</v>
      </c>
      <c r="DY109" s="26">
        <v>3.29</v>
      </c>
      <c r="DZ109" s="26">
        <v>2.98</v>
      </c>
      <c r="EA109" s="26">
        <v>2.95</v>
      </c>
      <c r="EB109" s="26">
        <v>2.93</v>
      </c>
      <c r="EC109" s="26">
        <v>2.88</v>
      </c>
      <c r="ED109" s="26">
        <v>2.87</v>
      </c>
      <c r="EF109" s="24" t="s">
        <v>19</v>
      </c>
      <c r="EG109" s="25" t="s">
        <v>5</v>
      </c>
      <c r="EH109" s="26">
        <v>3.7793999999999954</v>
      </c>
      <c r="EI109" s="26">
        <v>3.6518808164240717</v>
      </c>
      <c r="EJ109" s="26">
        <v>8.0800005205946377</v>
      </c>
      <c r="EK109" s="26">
        <v>8.3591301976846797</v>
      </c>
      <c r="EL109" s="26">
        <v>3.3529409999999946</v>
      </c>
      <c r="EM109" s="26">
        <v>3.019960360785773</v>
      </c>
      <c r="EN109" s="26">
        <v>3.61</v>
      </c>
      <c r="EO109" s="26">
        <v>3.13</v>
      </c>
      <c r="EP109" s="26">
        <v>3.29</v>
      </c>
      <c r="EQ109" s="26">
        <v>2.98</v>
      </c>
      <c r="ER109" s="26">
        <v>2.93</v>
      </c>
      <c r="ES109" s="26">
        <v>2.91</v>
      </c>
      <c r="ET109" s="26">
        <v>2.8699999999999997</v>
      </c>
      <c r="EU109" s="26">
        <v>2.8600000000000003</v>
      </c>
      <c r="GE109" s="31" t="s">
        <v>15</v>
      </c>
      <c r="GF109" s="32" t="s">
        <v>5</v>
      </c>
      <c r="GG109" s="33">
        <v>8.8596130244172109</v>
      </c>
      <c r="GH109" s="33">
        <v>9.125090529369146</v>
      </c>
      <c r="GI109" s="33">
        <v>5.2846646139677151</v>
      </c>
      <c r="GJ109" s="33">
        <v>4.1202249567976086</v>
      </c>
      <c r="GK109" s="33">
        <v>5.070728118708189</v>
      </c>
      <c r="GL109" s="34">
        <v>4.4772556553027663</v>
      </c>
      <c r="GM109" s="34">
        <v>6.1499854356898567</v>
      </c>
      <c r="GN109" s="34">
        <v>6.6699909717243173</v>
      </c>
      <c r="GO109" s="34">
        <v>4.6500074620321925</v>
      </c>
      <c r="GP109" s="34">
        <v>5.450005868067521</v>
      </c>
      <c r="GQ109" s="34">
        <v>5.9700290868619703</v>
      </c>
      <c r="GR109" s="34">
        <v>6.1999917568488883</v>
      </c>
      <c r="GS109" s="34">
        <v>6.3701226195241247</v>
      </c>
      <c r="GT109" s="34">
        <v>6.4497836701455924</v>
      </c>
    </row>
    <row r="110" spans="17:202" x14ac:dyDescent="0.3">
      <c r="Q110" s="89"/>
      <c r="CG110" s="24" t="s">
        <v>23</v>
      </c>
      <c r="CH110" s="25" t="s">
        <v>24</v>
      </c>
      <c r="CI110" s="26"/>
      <c r="CJ110" s="26"/>
      <c r="CK110" s="26"/>
      <c r="CL110" s="26"/>
      <c r="CM110" s="26"/>
      <c r="CN110" s="26">
        <v>-1.82</v>
      </c>
      <c r="CO110" s="26">
        <v>-1.6</v>
      </c>
      <c r="CP110" s="26">
        <v>-2.98</v>
      </c>
      <c r="CQ110" s="26">
        <v>-2.6972101516431097</v>
      </c>
      <c r="CR110" s="26">
        <v>-2.3604263638162939</v>
      </c>
      <c r="CS110" s="26">
        <v>-2.1559230074856108</v>
      </c>
      <c r="CT110" s="26">
        <v>-2.0684276262543202</v>
      </c>
      <c r="CU110" s="26">
        <v>-1.9671227259080353</v>
      </c>
      <c r="CV110" s="26">
        <v>-1.8643279074002514</v>
      </c>
      <c r="CX110" s="24" t="s">
        <v>23</v>
      </c>
      <c r="CY110" s="25" t="s">
        <v>24</v>
      </c>
      <c r="CZ110" s="26"/>
      <c r="DA110" s="26"/>
      <c r="DB110" s="26"/>
      <c r="DC110" s="26"/>
      <c r="DD110" s="26"/>
      <c r="DE110" s="26">
        <v>-1.82</v>
      </c>
      <c r="DF110" s="26">
        <v>-1.6</v>
      </c>
      <c r="DG110" s="26">
        <v>-2.98</v>
      </c>
      <c r="DH110" s="26">
        <v>-3.0428374520565478</v>
      </c>
      <c r="DI110" s="26">
        <v>-2.6400614820782655</v>
      </c>
      <c r="DJ110" s="26">
        <v>-2.3547420915376547</v>
      </c>
      <c r="DK110" s="26">
        <v>-2.1714924431065654</v>
      </c>
      <c r="DL110" s="26">
        <v>-2.0006308171191574</v>
      </c>
      <c r="DM110" s="26">
        <v>-1.8203190112519998</v>
      </c>
      <c r="DO110" s="24" t="s">
        <v>23</v>
      </c>
      <c r="DP110" s="25" t="s">
        <v>24</v>
      </c>
      <c r="DQ110" s="26"/>
      <c r="DR110" s="26"/>
      <c r="DS110" s="26"/>
      <c r="DT110" s="26"/>
      <c r="DU110" s="26"/>
      <c r="DV110" s="26">
        <v>-1.82</v>
      </c>
      <c r="DW110" s="26">
        <v>-1.6</v>
      </c>
      <c r="DX110" s="26">
        <v>-2.98</v>
      </c>
      <c r="DY110" s="26"/>
      <c r="DZ110" s="26"/>
      <c r="EA110" s="26"/>
      <c r="EB110" s="26"/>
      <c r="EC110" s="26"/>
      <c r="ED110" s="26"/>
      <c r="EF110" s="24" t="s">
        <v>23</v>
      </c>
      <c r="EG110" s="25" t="s">
        <v>24</v>
      </c>
      <c r="EH110" s="26"/>
      <c r="EI110" s="26"/>
      <c r="EJ110" s="26"/>
      <c r="EK110" s="26"/>
      <c r="EL110" s="26"/>
      <c r="EM110" s="26">
        <v>-1.82</v>
      </c>
      <c r="EN110" s="26">
        <v>-1.6</v>
      </c>
      <c r="EO110" s="26">
        <v>-2.98</v>
      </c>
      <c r="EP110" s="26"/>
      <c r="EQ110" s="26"/>
      <c r="ER110" s="26"/>
      <c r="ES110" s="26"/>
      <c r="ET110" s="26"/>
      <c r="EU110" s="26"/>
      <c r="GE110" s="31" t="s">
        <v>16</v>
      </c>
      <c r="GF110" s="32" t="s">
        <v>5</v>
      </c>
      <c r="GG110" s="33">
        <v>6.3357717635361936</v>
      </c>
      <c r="GH110" s="33">
        <v>6.6138791259283805</v>
      </c>
      <c r="GI110" s="33">
        <v>5.4927509300071407</v>
      </c>
      <c r="GJ110" s="33">
        <v>4.4983369660492301</v>
      </c>
      <c r="GK110" s="33">
        <v>6.174991386187437</v>
      </c>
      <c r="GL110" s="34">
        <v>4.3883181456075704</v>
      </c>
      <c r="GM110" s="34">
        <v>5.1302721979764812</v>
      </c>
      <c r="GN110" s="34">
        <v>5.6252584224019984</v>
      </c>
      <c r="GO110" s="34">
        <v>4.875626050052162</v>
      </c>
      <c r="GP110" s="34">
        <v>4.9820042776973423</v>
      </c>
      <c r="GQ110" s="34">
        <v>5.1828840717984974</v>
      </c>
      <c r="GR110" s="34">
        <v>5.2983419697495719</v>
      </c>
      <c r="GS110" s="34">
        <v>5.4065368360781036</v>
      </c>
      <c r="GT110" s="34">
        <v>5.4197462413175543</v>
      </c>
    </row>
    <row r="111" spans="17:202" x14ac:dyDescent="0.3">
      <c r="Q111" s="89"/>
      <c r="CG111" s="24" t="s">
        <v>21</v>
      </c>
      <c r="CH111" s="25" t="s">
        <v>22</v>
      </c>
      <c r="CI111" s="26">
        <v>-32.13993</v>
      </c>
      <c r="CJ111" s="26">
        <v>-33.097650000000002</v>
      </c>
      <c r="CK111" s="26">
        <v>-34.942680000000003</v>
      </c>
      <c r="CL111" s="26">
        <v>-34.467769999999994</v>
      </c>
      <c r="CM111" s="26">
        <v>-30.875309999999967</v>
      </c>
      <c r="CN111" s="26">
        <v>13305.25</v>
      </c>
      <c r="CO111" s="68">
        <v>13380</v>
      </c>
      <c r="CP111" s="68">
        <v>14246</v>
      </c>
      <c r="CQ111" s="68">
        <v>14150</v>
      </c>
      <c r="CR111" s="68">
        <v>13880</v>
      </c>
      <c r="CS111" s="68">
        <v>13860</v>
      </c>
      <c r="CT111" s="68">
        <v>13850</v>
      </c>
      <c r="CU111" s="68">
        <v>13840</v>
      </c>
      <c r="CV111" s="68">
        <v>13830</v>
      </c>
      <c r="CX111" s="24" t="s">
        <v>21</v>
      </c>
      <c r="CY111" s="25" t="s">
        <v>22</v>
      </c>
      <c r="CZ111" s="26">
        <v>-32.13993</v>
      </c>
      <c r="DA111" s="26">
        <v>-33.097650000000002</v>
      </c>
      <c r="DB111" s="26">
        <v>-34.942680000000003</v>
      </c>
      <c r="DC111" s="26">
        <v>-34.467769999999994</v>
      </c>
      <c r="DD111" s="26">
        <v>-30.875309999999967</v>
      </c>
      <c r="DE111" s="26">
        <v>13305.25</v>
      </c>
      <c r="DF111" s="68">
        <v>13380</v>
      </c>
      <c r="DG111" s="68">
        <v>14246</v>
      </c>
      <c r="DH111" s="68">
        <v>14210</v>
      </c>
      <c r="DI111" s="68">
        <v>13930</v>
      </c>
      <c r="DJ111" s="68">
        <v>13920</v>
      </c>
      <c r="DK111" s="68">
        <v>13910</v>
      </c>
      <c r="DL111" s="68">
        <v>13900</v>
      </c>
      <c r="DM111" s="68">
        <v>13890</v>
      </c>
      <c r="DO111" s="24" t="s">
        <v>21</v>
      </c>
      <c r="DP111" s="25" t="s">
        <v>22</v>
      </c>
      <c r="DQ111" s="26">
        <v>-32.13993</v>
      </c>
      <c r="DR111" s="26">
        <v>-33.097650000000002</v>
      </c>
      <c r="DS111" s="26">
        <v>-34.942680000000003</v>
      </c>
      <c r="DT111" s="26">
        <v>-34.467769999999994</v>
      </c>
      <c r="DU111" s="26">
        <v>-30.875309999999967</v>
      </c>
      <c r="DV111" s="26">
        <v>13305.25</v>
      </c>
      <c r="DW111" s="68">
        <v>13380</v>
      </c>
      <c r="DX111" s="68">
        <v>14246</v>
      </c>
      <c r="DY111" s="68">
        <v>14170</v>
      </c>
      <c r="DZ111" s="68">
        <v>13940</v>
      </c>
      <c r="EA111" s="68">
        <v>13920</v>
      </c>
      <c r="EB111" s="68">
        <v>13900</v>
      </c>
      <c r="EC111" s="68">
        <v>13880</v>
      </c>
      <c r="ED111" s="68">
        <v>13860</v>
      </c>
      <c r="EF111" s="24" t="s">
        <v>21</v>
      </c>
      <c r="EG111" s="25" t="s">
        <v>22</v>
      </c>
      <c r="EH111" s="26">
        <v>-32.13993</v>
      </c>
      <c r="EI111" s="26">
        <v>-33.097650000000002</v>
      </c>
      <c r="EJ111" s="26">
        <v>-34.942680000000003</v>
      </c>
      <c r="EK111" s="26">
        <v>-34.467769999999994</v>
      </c>
      <c r="EL111" s="26">
        <v>-30.875309999999967</v>
      </c>
      <c r="EM111" s="26">
        <v>13305.25</v>
      </c>
      <c r="EN111" s="68">
        <v>13380</v>
      </c>
      <c r="EO111" s="68">
        <v>14246</v>
      </c>
      <c r="EP111" s="68">
        <v>14170</v>
      </c>
      <c r="EQ111" s="68">
        <v>13960</v>
      </c>
      <c r="ER111" s="68">
        <v>13940</v>
      </c>
      <c r="ES111" s="68">
        <v>13920</v>
      </c>
      <c r="ET111" s="68">
        <v>13900</v>
      </c>
      <c r="EU111" s="68">
        <v>13880</v>
      </c>
      <c r="GE111" s="31" t="s">
        <v>17</v>
      </c>
      <c r="GF111" s="32" t="s">
        <v>5</v>
      </c>
      <c r="GG111" s="33">
        <v>14.769919186654237</v>
      </c>
      <c r="GH111" s="33">
        <v>1.6087487723329046</v>
      </c>
      <c r="GI111" s="33">
        <v>4.16695750761229</v>
      </c>
      <c r="GJ111" s="33">
        <v>1.0746396021201303</v>
      </c>
      <c r="GK111" s="33">
        <v>-2.1227122812958199</v>
      </c>
      <c r="GL111" s="34">
        <v>-1.7352357956968416</v>
      </c>
      <c r="GM111" s="34">
        <v>8.9100214045283508</v>
      </c>
      <c r="GN111" s="34">
        <v>6.4799926654588234</v>
      </c>
      <c r="GO111" s="34">
        <v>-0.92002753526590197</v>
      </c>
      <c r="GP111" s="34">
        <v>2.2599999999999998</v>
      </c>
      <c r="GQ111" s="34">
        <v>3.95</v>
      </c>
      <c r="GR111" s="34">
        <v>4.1152669740960022</v>
      </c>
      <c r="GS111" s="34">
        <v>4.4108487363794842</v>
      </c>
      <c r="GT111" s="34">
        <v>4.4978329709198812</v>
      </c>
    </row>
    <row r="112" spans="17:202" x14ac:dyDescent="0.3">
      <c r="Q112" s="89"/>
      <c r="CG112" s="24" t="s">
        <v>37</v>
      </c>
      <c r="CH112" s="25" t="s">
        <v>29</v>
      </c>
      <c r="CI112" s="26"/>
      <c r="CJ112" s="26"/>
      <c r="CK112" s="26"/>
      <c r="CL112" s="26"/>
      <c r="CM112" s="26"/>
      <c r="CN112" s="26"/>
      <c r="CO112" s="26">
        <v>8.2362407628168359</v>
      </c>
      <c r="CP112" s="26">
        <v>11.75</v>
      </c>
      <c r="CQ112" s="26">
        <v>11.935613611963518</v>
      </c>
      <c r="CR112" s="26">
        <v>12.637041769065805</v>
      </c>
      <c r="CS112" s="26">
        <v>13.985063182830372</v>
      </c>
      <c r="CT112" s="26">
        <v>15.161533771065599</v>
      </c>
      <c r="CU112" s="26">
        <v>16.102710241654066</v>
      </c>
      <c r="CV112" s="26">
        <v>17.102710241653824</v>
      </c>
      <c r="CX112" s="24" t="s">
        <v>37</v>
      </c>
      <c r="CY112" s="25" t="s">
        <v>29</v>
      </c>
      <c r="CZ112" s="26"/>
      <c r="DA112" s="26"/>
      <c r="DB112" s="26"/>
      <c r="DC112" s="26"/>
      <c r="DD112" s="26"/>
      <c r="DE112" s="26"/>
      <c r="DF112" s="26">
        <v>8.2362407628168359</v>
      </c>
      <c r="DG112" s="26">
        <v>11.75</v>
      </c>
      <c r="DH112" s="26">
        <v>11.865040338508317</v>
      </c>
      <c r="DI112" s="26">
        <v>12.493956061107015</v>
      </c>
      <c r="DJ112" s="26">
        <v>13.753277786925802</v>
      </c>
      <c r="DK112" s="26">
        <v>14.885212803573667</v>
      </c>
      <c r="DL112" s="26">
        <v>15.723158209926154</v>
      </c>
      <c r="DM112" s="26">
        <v>16.576566237371715</v>
      </c>
      <c r="DO112" s="24" t="s">
        <v>37</v>
      </c>
      <c r="DP112" s="25" t="s">
        <v>29</v>
      </c>
      <c r="DQ112" s="26"/>
      <c r="DR112" s="26"/>
      <c r="DS112" s="26"/>
      <c r="DT112" s="26"/>
      <c r="DU112" s="26"/>
      <c r="DV112" s="26"/>
      <c r="DW112" s="26">
        <v>8.2362407628168359</v>
      </c>
      <c r="DX112" s="26">
        <v>11.75</v>
      </c>
      <c r="DY112" s="26">
        <v>11.850719845562882</v>
      </c>
      <c r="DZ112" s="26">
        <v>12.695911872912223</v>
      </c>
      <c r="EA112" s="26">
        <v>14.037696700647274</v>
      </c>
      <c r="EB112" s="26">
        <v>15.331814347706175</v>
      </c>
      <c r="EC112" s="26">
        <v>16.3318143477061</v>
      </c>
      <c r="ED112" s="26">
        <v>17.096520230059181</v>
      </c>
      <c r="EF112" s="24" t="s">
        <v>37</v>
      </c>
      <c r="EG112" s="25" t="s">
        <v>29</v>
      </c>
      <c r="EH112" s="26"/>
      <c r="EI112" s="26"/>
      <c r="EJ112" s="26"/>
      <c r="EK112" s="26"/>
      <c r="EL112" s="26"/>
      <c r="EM112" s="26"/>
      <c r="EN112" s="26">
        <v>8.2362407628168359</v>
      </c>
      <c r="EO112" s="26">
        <v>11.75</v>
      </c>
      <c r="EP112" s="26">
        <v>11.850719845562882</v>
      </c>
      <c r="EQ112" s="26">
        <v>12.439117851050415</v>
      </c>
      <c r="ER112" s="26">
        <v>13.792353124109281</v>
      </c>
      <c r="ES112" s="26">
        <v>15.086154553361858</v>
      </c>
      <c r="ET112" s="26">
        <v>16.203816112296103</v>
      </c>
      <c r="EU112" s="26">
        <v>16.968791773750496</v>
      </c>
      <c r="GE112" s="31" t="s">
        <v>18</v>
      </c>
      <c r="GF112" s="32" t="s">
        <v>5</v>
      </c>
      <c r="GG112" s="35">
        <v>15.028882703974961</v>
      </c>
      <c r="GH112" s="35">
        <v>7.9984112068935147</v>
      </c>
      <c r="GI112" s="35">
        <v>1.8618966611780914</v>
      </c>
      <c r="GJ112" s="35">
        <v>2.1197023297154649</v>
      </c>
      <c r="GK112" s="35">
        <v>-6.4114293992824658</v>
      </c>
      <c r="GL112" s="36">
        <v>-2.2671534109064817</v>
      </c>
      <c r="GM112" s="34">
        <v>8.0599774329451463</v>
      </c>
      <c r="GN112" s="36">
        <v>12.039978187779951</v>
      </c>
      <c r="GO112" s="36">
        <v>-6.6900018530347722</v>
      </c>
      <c r="GP112" s="36">
        <v>1.1200000000000001</v>
      </c>
      <c r="GQ112" s="36">
        <v>3.51</v>
      </c>
      <c r="GR112" s="36">
        <v>3.7089827403398443</v>
      </c>
      <c r="GS112" s="36">
        <v>3.8185850823316292</v>
      </c>
      <c r="GT112" s="36">
        <v>4.1027426641530518</v>
      </c>
    </row>
    <row r="113" spans="17:202" x14ac:dyDescent="0.3">
      <c r="Q113" s="89"/>
      <c r="CG113" s="24" t="s">
        <v>39</v>
      </c>
      <c r="CH113" s="25" t="s">
        <v>38</v>
      </c>
      <c r="CI113" s="26"/>
      <c r="CJ113" s="26"/>
      <c r="CK113" s="26"/>
      <c r="CL113" s="26"/>
      <c r="CM113" s="26"/>
      <c r="CN113" s="26"/>
      <c r="CO113" s="68">
        <v>3540</v>
      </c>
      <c r="CP113" s="68">
        <v>3682.794556868243</v>
      </c>
      <c r="CQ113" s="68">
        <v>3832.4213896892197</v>
      </c>
      <c r="CR113" s="68">
        <v>3992.7447081730106</v>
      </c>
      <c r="CS113" s="68">
        <v>4171.3176019643915</v>
      </c>
      <c r="CT113" s="68">
        <v>4366.2196867572084</v>
      </c>
      <c r="CU113" s="68">
        <v>4577.2143953958921</v>
      </c>
      <c r="CV113" s="68">
        <v>4806.1865497040781</v>
      </c>
      <c r="CX113" s="24" t="s">
        <v>39</v>
      </c>
      <c r="CY113" s="25" t="s">
        <v>38</v>
      </c>
      <c r="CZ113" s="26"/>
      <c r="DA113" s="26"/>
      <c r="DB113" s="26"/>
      <c r="DC113" s="26"/>
      <c r="DD113" s="26"/>
      <c r="DE113" s="26"/>
      <c r="DF113" s="68">
        <v>3540</v>
      </c>
      <c r="DG113" s="68">
        <v>3682.794556868243</v>
      </c>
      <c r="DH113" s="68">
        <v>3831.9795532737317</v>
      </c>
      <c r="DI113" s="68">
        <v>3991.3522756639663</v>
      </c>
      <c r="DJ113" s="68">
        <v>4168.290160638142</v>
      </c>
      <c r="DK113" s="68">
        <v>4361.0927540675166</v>
      </c>
      <c r="DL113" s="68">
        <v>4569.0257622934751</v>
      </c>
      <c r="DM113" s="68">
        <v>4793.5015442228232</v>
      </c>
      <c r="DO113" s="24" t="s">
        <v>39</v>
      </c>
      <c r="DP113" s="25" t="s">
        <v>38</v>
      </c>
      <c r="DQ113" s="26"/>
      <c r="DR113" s="26"/>
      <c r="DS113" s="26"/>
      <c r="DT113" s="26"/>
      <c r="DU113" s="26"/>
      <c r="DV113" s="26"/>
      <c r="DW113" s="68">
        <v>3530</v>
      </c>
      <c r="DX113" s="68">
        <v>3840</v>
      </c>
      <c r="DY113" s="68">
        <v>3995.5875021401512</v>
      </c>
      <c r="DZ113" s="68">
        <v>4163.3019594040798</v>
      </c>
      <c r="EA113" s="68">
        <v>4349.9621883117034</v>
      </c>
      <c r="EB113" s="68">
        <v>4554.5551608614278</v>
      </c>
      <c r="EC113" s="68">
        <v>4776.5081391189387</v>
      </c>
      <c r="ED113" s="68">
        <v>5015.4818524373613</v>
      </c>
      <c r="EF113" s="24" t="s">
        <v>39</v>
      </c>
      <c r="EG113" s="25" t="s">
        <v>38</v>
      </c>
      <c r="EH113" s="26"/>
      <c r="EI113" s="26"/>
      <c r="EJ113" s="26"/>
      <c r="EK113" s="26"/>
      <c r="EL113" s="26"/>
      <c r="EM113" s="26"/>
      <c r="EN113" s="68">
        <v>3530</v>
      </c>
      <c r="EO113" s="68">
        <v>3840</v>
      </c>
      <c r="EP113" s="68">
        <v>3995.6649456098348</v>
      </c>
      <c r="EQ113" s="68">
        <v>4161.6182208149658</v>
      </c>
      <c r="ER113" s="68">
        <v>4346.5270998264359</v>
      </c>
      <c r="ES113" s="68">
        <v>4549.2076087485011</v>
      </c>
      <c r="ET113" s="68">
        <v>4769.9789711906778</v>
      </c>
      <c r="EU113" s="68">
        <v>5007.6639423961115</v>
      </c>
      <c r="GE113" s="24" t="s">
        <v>19</v>
      </c>
      <c r="GF113" s="25" t="s">
        <v>5</v>
      </c>
      <c r="GG113" s="26">
        <v>3.7793999999999954</v>
      </c>
      <c r="GH113" s="26">
        <v>3.6518808164240717</v>
      </c>
      <c r="GI113" s="26">
        <v>8.0800005205946377</v>
      </c>
      <c r="GJ113" s="26">
        <v>8.3591301976846797</v>
      </c>
      <c r="GK113" s="26">
        <v>3.3529409999999946</v>
      </c>
      <c r="GL113" s="26">
        <v>3.019960360785773</v>
      </c>
      <c r="GM113" s="26">
        <v>3.61</v>
      </c>
      <c r="GN113" s="26">
        <v>3.13</v>
      </c>
      <c r="GO113" s="26">
        <v>3.1399559723639414</v>
      </c>
      <c r="GP113" s="26">
        <v>3.3</v>
      </c>
      <c r="GQ113" s="26">
        <v>3.2</v>
      </c>
      <c r="GR113" s="26">
        <v>3.09</v>
      </c>
      <c r="GS113" s="26">
        <v>2.98</v>
      </c>
      <c r="GT113" s="26">
        <v>2.92</v>
      </c>
    </row>
    <row r="114" spans="17:202" ht="15" thickBot="1" x14ac:dyDescent="0.35">
      <c r="Q114" s="89"/>
      <c r="CG114" s="24" t="s">
        <v>44</v>
      </c>
      <c r="CH114" s="25" t="s">
        <v>24</v>
      </c>
      <c r="CI114" s="26"/>
      <c r="CJ114" s="26"/>
      <c r="CK114" s="26"/>
      <c r="CL114" s="26"/>
      <c r="CM114" s="26"/>
      <c r="CN114" s="26"/>
      <c r="CO114" s="26">
        <v>34.870599935386423</v>
      </c>
      <c r="CP114" s="26">
        <v>35.684594089750121</v>
      </c>
      <c r="CQ114" s="26">
        <v>37.012884552693066</v>
      </c>
      <c r="CR114" s="26">
        <v>38.50174093111351</v>
      </c>
      <c r="CS114" s="26">
        <v>40.363440455303248</v>
      </c>
      <c r="CT114" s="26">
        <v>42.632375716359292</v>
      </c>
      <c r="CU114" s="26">
        <v>45.305224117808521</v>
      </c>
      <c r="CV114" s="26">
        <v>48.469092568697988</v>
      </c>
      <c r="CW114" s="52"/>
      <c r="CX114" s="24" t="s">
        <v>44</v>
      </c>
      <c r="CY114" s="25" t="s">
        <v>24</v>
      </c>
      <c r="CZ114" s="26"/>
      <c r="DA114" s="26"/>
      <c r="DB114" s="26"/>
      <c r="DC114" s="26"/>
      <c r="DD114" s="26"/>
      <c r="DE114" s="26"/>
      <c r="DF114" s="26">
        <v>34.870599935386423</v>
      </c>
      <c r="DG114" s="26">
        <v>35.684594089750121</v>
      </c>
      <c r="DH114" s="26">
        <v>37.003026444534946</v>
      </c>
      <c r="DI114" s="26">
        <v>38.48100482233167</v>
      </c>
      <c r="DJ114" s="26">
        <v>40.292895316477249</v>
      </c>
      <c r="DK114" s="26">
        <v>42.496207799716231</v>
      </c>
      <c r="DL114" s="26">
        <v>45.053434934481309</v>
      </c>
      <c r="DM114" s="26">
        <v>48.042264818076852</v>
      </c>
      <c r="DO114" s="24" t="s">
        <v>44</v>
      </c>
      <c r="DP114" s="25" t="s">
        <v>24</v>
      </c>
      <c r="DQ114" s="26"/>
      <c r="DR114" s="26"/>
      <c r="DS114" s="26"/>
      <c r="DT114" s="26"/>
      <c r="DU114" s="26"/>
      <c r="DV114" s="26"/>
      <c r="DW114" s="26">
        <v>34.870599935386423</v>
      </c>
      <c r="DX114" s="26">
        <v>35.684594089750121</v>
      </c>
      <c r="DY114" s="26">
        <v>37.160808622866945</v>
      </c>
      <c r="DZ114" s="26">
        <v>38.714377949286138</v>
      </c>
      <c r="EA114" s="26">
        <v>40.617330456061836</v>
      </c>
      <c r="EB114" s="26">
        <v>43.198400177603666</v>
      </c>
      <c r="EC114" s="26">
        <v>46.344704388477929</v>
      </c>
      <c r="ED114" s="26">
        <v>50.00938447288069</v>
      </c>
      <c r="EF114" s="24" t="s">
        <v>44</v>
      </c>
      <c r="EG114" s="25" t="s">
        <v>24</v>
      </c>
      <c r="EH114" s="26"/>
      <c r="EI114" s="26"/>
      <c r="EJ114" s="26"/>
      <c r="EK114" s="26"/>
      <c r="EL114" s="26"/>
      <c r="EM114" s="26"/>
      <c r="EN114" s="26">
        <v>34.870599935386423</v>
      </c>
      <c r="EO114" s="26">
        <v>35.684594089750121</v>
      </c>
      <c r="EP114" s="26">
        <v>37.160193803944566</v>
      </c>
      <c r="EQ114" s="26">
        <v>38.634212792733017</v>
      </c>
      <c r="ER114" s="26">
        <v>40.466979927167159</v>
      </c>
      <c r="ES114" s="26">
        <v>42.969966493237656</v>
      </c>
      <c r="ET114" s="26">
        <v>46.062529978713926</v>
      </c>
      <c r="EU114" s="26">
        <v>49.663956399973067</v>
      </c>
      <c r="GE114" s="24" t="s">
        <v>23</v>
      </c>
      <c r="GF114" s="25" t="s">
        <v>24</v>
      </c>
      <c r="GG114" s="26"/>
      <c r="GH114" s="26"/>
      <c r="GI114" s="26"/>
      <c r="GJ114" s="26"/>
      <c r="GK114" s="26"/>
      <c r="GL114" s="26">
        <v>-1.82</v>
      </c>
      <c r="GM114" s="26">
        <v>-1.6</v>
      </c>
      <c r="GN114" s="26">
        <v>-2.98</v>
      </c>
      <c r="GO114" s="26">
        <v>-2.7274615766744024</v>
      </c>
      <c r="GP114" s="26">
        <v>-2.8336895794868675</v>
      </c>
      <c r="GQ114" s="26">
        <v>-2.8673598783246081</v>
      </c>
      <c r="GR114" s="26">
        <v>-2.9153067803276298</v>
      </c>
      <c r="GS114" s="26">
        <v>-2.9476234676653643</v>
      </c>
      <c r="GT114" s="26">
        <v>-3.007951273597433</v>
      </c>
    </row>
    <row r="115" spans="17:202" x14ac:dyDescent="0.3">
      <c r="Q115" s="89"/>
      <c r="CG115" s="237" t="s">
        <v>40</v>
      </c>
      <c r="CH115" s="237"/>
      <c r="CI115" s="237"/>
      <c r="CJ115" s="237"/>
      <c r="CK115" s="237"/>
      <c r="CL115" s="237"/>
      <c r="CM115" s="237"/>
      <c r="CN115" s="237"/>
      <c r="CO115" s="237"/>
      <c r="CP115" s="237"/>
      <c r="CQ115" s="237"/>
      <c r="CR115" s="237"/>
      <c r="CS115" s="237"/>
      <c r="CT115" s="237"/>
      <c r="CU115" s="237"/>
      <c r="CV115" s="237"/>
      <c r="CX115" s="237" t="s">
        <v>40</v>
      </c>
      <c r="CY115" s="237"/>
      <c r="CZ115" s="237"/>
      <c r="DA115" s="237"/>
      <c r="DB115" s="237"/>
      <c r="DC115" s="237"/>
      <c r="DD115" s="237"/>
      <c r="DE115" s="237"/>
      <c r="DF115" s="237"/>
      <c r="DG115" s="237"/>
      <c r="DH115" s="237"/>
      <c r="DI115" s="237"/>
      <c r="DJ115" s="237"/>
      <c r="DK115" s="237"/>
      <c r="DL115" s="237"/>
      <c r="DM115" s="237"/>
      <c r="DO115" s="237" t="s">
        <v>40</v>
      </c>
      <c r="DP115" s="237"/>
      <c r="DQ115" s="237"/>
      <c r="DR115" s="237"/>
      <c r="DS115" s="237"/>
      <c r="DT115" s="237"/>
      <c r="DU115" s="237"/>
      <c r="DV115" s="237"/>
      <c r="DW115" s="237"/>
      <c r="DX115" s="237"/>
      <c r="DY115" s="237"/>
      <c r="DZ115" s="237"/>
      <c r="EA115" s="237"/>
      <c r="EB115" s="237"/>
      <c r="EC115" s="237"/>
      <c r="ED115" s="237"/>
      <c r="EF115" s="237" t="s">
        <v>40</v>
      </c>
      <c r="EG115" s="237"/>
      <c r="EH115" s="237"/>
      <c r="EI115" s="237"/>
      <c r="EJ115" s="237"/>
      <c r="EK115" s="237"/>
      <c r="EL115" s="237"/>
      <c r="EM115" s="237"/>
      <c r="EN115" s="237"/>
      <c r="EO115" s="237"/>
      <c r="EP115" s="237"/>
      <c r="EQ115" s="237"/>
      <c r="ER115" s="237"/>
      <c r="ES115" s="237"/>
      <c r="ET115" s="237"/>
      <c r="EU115" s="237"/>
      <c r="GE115" s="24" t="s">
        <v>21</v>
      </c>
      <c r="GF115" s="25" t="s">
        <v>22</v>
      </c>
      <c r="GG115" s="26">
        <v>-32.13993</v>
      </c>
      <c r="GH115" s="26">
        <v>-33.097650000000002</v>
      </c>
      <c r="GI115" s="26">
        <v>-34.942680000000003</v>
      </c>
      <c r="GJ115" s="26">
        <v>-34.467769999999994</v>
      </c>
      <c r="GK115" s="26">
        <v>-30.875309999999967</v>
      </c>
      <c r="GL115" s="26">
        <v>13305.25</v>
      </c>
      <c r="GM115" s="68">
        <v>13380</v>
      </c>
      <c r="GN115" s="68">
        <v>14246</v>
      </c>
      <c r="GO115" s="68">
        <v>14180</v>
      </c>
      <c r="GP115" s="68">
        <v>14270</v>
      </c>
      <c r="GQ115" s="68">
        <v>14250</v>
      </c>
      <c r="GR115" s="68">
        <v>14240</v>
      </c>
      <c r="GS115" s="68">
        <v>14220</v>
      </c>
      <c r="GT115" s="68">
        <v>14200</v>
      </c>
    </row>
    <row r="116" spans="17:202" x14ac:dyDescent="0.3">
      <c r="Q116" s="104"/>
      <c r="CG116" s="31" t="s">
        <v>36</v>
      </c>
      <c r="CH116" s="32" t="s">
        <v>10</v>
      </c>
      <c r="CI116" s="33"/>
      <c r="CJ116" s="33"/>
      <c r="CK116" s="33"/>
      <c r="CL116" s="33"/>
      <c r="CM116" s="33"/>
      <c r="CN116" s="34">
        <v>4.75</v>
      </c>
      <c r="CO116" s="34">
        <v>4.25</v>
      </c>
      <c r="CP116" s="34">
        <v>6</v>
      </c>
      <c r="CQ116" s="34">
        <v>6</v>
      </c>
      <c r="CR116" s="34">
        <v>6</v>
      </c>
      <c r="CS116" s="34">
        <v>6</v>
      </c>
      <c r="CT116" s="34">
        <v>6</v>
      </c>
      <c r="CU116" s="34">
        <v>6</v>
      </c>
      <c r="CV116" s="34">
        <v>6</v>
      </c>
      <c r="CX116" s="31" t="s">
        <v>36</v>
      </c>
      <c r="CY116" s="32" t="s">
        <v>10</v>
      </c>
      <c r="CZ116" s="33"/>
      <c r="DA116" s="33"/>
      <c r="DB116" s="33"/>
      <c r="DC116" s="33"/>
      <c r="DD116" s="33"/>
      <c r="DE116" s="34">
        <v>4.75</v>
      </c>
      <c r="DF116" s="34">
        <v>4.25</v>
      </c>
      <c r="DG116" s="34">
        <v>6</v>
      </c>
      <c r="DH116" s="34">
        <v>6</v>
      </c>
      <c r="DI116" s="34">
        <v>6</v>
      </c>
      <c r="DJ116" s="34">
        <v>6</v>
      </c>
      <c r="DK116" s="34">
        <v>6</v>
      </c>
      <c r="DL116" s="34">
        <v>6</v>
      </c>
      <c r="DM116" s="34">
        <v>6</v>
      </c>
      <c r="DO116" s="31" t="s">
        <v>36</v>
      </c>
      <c r="DP116" s="32" t="s">
        <v>10</v>
      </c>
      <c r="DQ116" s="33"/>
      <c r="DR116" s="33"/>
      <c r="DS116" s="33"/>
      <c r="DT116" s="33"/>
      <c r="DU116" s="33"/>
      <c r="DV116" s="34">
        <v>4.75</v>
      </c>
      <c r="DW116" s="34">
        <v>4.25</v>
      </c>
      <c r="DX116" s="34">
        <v>6</v>
      </c>
      <c r="DY116" s="34">
        <v>5.75</v>
      </c>
      <c r="DZ116" s="34">
        <v>5.75</v>
      </c>
      <c r="EA116" s="34">
        <v>5.75</v>
      </c>
      <c r="EB116" s="34">
        <v>5.75</v>
      </c>
      <c r="EC116" s="34">
        <v>5.75</v>
      </c>
      <c r="ED116" s="34">
        <v>5.75</v>
      </c>
      <c r="EF116" s="31" t="s">
        <v>36</v>
      </c>
      <c r="EG116" s="32" t="s">
        <v>10</v>
      </c>
      <c r="EH116" s="33"/>
      <c r="EI116" s="33"/>
      <c r="EJ116" s="33"/>
      <c r="EK116" s="33"/>
      <c r="EL116" s="33"/>
      <c r="EM116" s="34">
        <v>4.75</v>
      </c>
      <c r="EN116" s="34">
        <v>4.25</v>
      </c>
      <c r="EO116" s="34">
        <v>6</v>
      </c>
      <c r="EP116" s="34">
        <v>5.75</v>
      </c>
      <c r="EQ116" s="34">
        <v>5.75</v>
      </c>
      <c r="ER116" s="34">
        <v>5.75</v>
      </c>
      <c r="ES116" s="34">
        <v>5.75</v>
      </c>
      <c r="ET116" s="34">
        <v>5.75</v>
      </c>
      <c r="EU116" s="34">
        <v>5.75</v>
      </c>
      <c r="GE116" s="24" t="s">
        <v>37</v>
      </c>
      <c r="GF116" s="25" t="s">
        <v>29</v>
      </c>
      <c r="GG116" s="26"/>
      <c r="GH116" s="26"/>
      <c r="GI116" s="26"/>
      <c r="GJ116" s="26"/>
      <c r="GK116" s="26"/>
      <c r="GL116" s="26"/>
      <c r="GM116" s="26">
        <v>8.2362407628168359</v>
      </c>
      <c r="GN116" s="26">
        <v>11.75</v>
      </c>
      <c r="GO116" s="26">
        <v>7.81</v>
      </c>
      <c r="GP116" s="26">
        <v>8.0550803912123037</v>
      </c>
      <c r="GQ116" s="26">
        <v>8.3054090263461209</v>
      </c>
      <c r="GR116" s="26">
        <v>8.7998025015775063</v>
      </c>
      <c r="GS116" s="26">
        <v>9.2706925239177753</v>
      </c>
      <c r="GT116" s="26">
        <v>9.7106925239177748</v>
      </c>
    </row>
    <row r="117" spans="17:202" x14ac:dyDescent="0.3">
      <c r="Q117" s="103"/>
      <c r="CG117" s="31" t="s">
        <v>11</v>
      </c>
      <c r="CH117" s="32" t="s">
        <v>5</v>
      </c>
      <c r="CI117" s="35"/>
      <c r="CJ117" s="35"/>
      <c r="CK117" s="35"/>
      <c r="CL117" s="35"/>
      <c r="CM117" s="35"/>
      <c r="CN117" s="51">
        <v>9.1999999999999998E-3</v>
      </c>
      <c r="CO117" s="51">
        <v>8.9999999999999993E-3</v>
      </c>
      <c r="CP117" s="51">
        <v>7.4811291530145763E-3</v>
      </c>
      <c r="CQ117" s="51">
        <v>9.3391847030623865E-3</v>
      </c>
      <c r="CR117" s="51">
        <v>1.0528783647383078E-2</v>
      </c>
      <c r="CS117" s="51">
        <v>1.3067942284562983E-2</v>
      </c>
      <c r="CT117" s="51">
        <v>1.4230284106627522E-2</v>
      </c>
      <c r="CU117" s="51">
        <v>1.5066644201268797E-2</v>
      </c>
      <c r="CV117" s="51">
        <v>1.6003902592656161E-2</v>
      </c>
      <c r="CX117" s="31" t="s">
        <v>11</v>
      </c>
      <c r="CY117" s="32" t="s">
        <v>5</v>
      </c>
      <c r="CZ117" s="35"/>
      <c r="DA117" s="35"/>
      <c r="DB117" s="35"/>
      <c r="DC117" s="35"/>
      <c r="DD117" s="35"/>
      <c r="DE117" s="51">
        <v>9.1999999999999998E-3</v>
      </c>
      <c r="DF117" s="51">
        <v>8.9999999999999993E-3</v>
      </c>
      <c r="DG117" s="51">
        <v>7.4811291530145763E-3</v>
      </c>
      <c r="DH117" s="51">
        <v>9.3391847030623865E-3</v>
      </c>
      <c r="DI117" s="51">
        <v>1.0528783647383078E-2</v>
      </c>
      <c r="DJ117" s="51">
        <v>1.3067942284562983E-2</v>
      </c>
      <c r="DK117" s="51">
        <v>1.4230284106627522E-2</v>
      </c>
      <c r="DL117" s="51">
        <v>1.5066644201268797E-2</v>
      </c>
      <c r="DM117" s="51">
        <v>1.6003902592656161E-2</v>
      </c>
      <c r="DO117" s="31" t="s">
        <v>11</v>
      </c>
      <c r="DP117" s="32" t="s">
        <v>5</v>
      </c>
      <c r="DQ117" s="35"/>
      <c r="DR117" s="35"/>
      <c r="DS117" s="35"/>
      <c r="DT117" s="35"/>
      <c r="DU117" s="35"/>
      <c r="DV117" s="51">
        <v>9.1999999999999998E-3</v>
      </c>
      <c r="DW117" s="51">
        <v>8.9999999999999993E-3</v>
      </c>
      <c r="DX117" s="51">
        <v>7.4811291530145763E-3</v>
      </c>
      <c r="DY117" s="51">
        <v>8.0592131758552288E-3</v>
      </c>
      <c r="DZ117" s="51">
        <v>9.4663654053404045E-3</v>
      </c>
      <c r="EA117" s="51">
        <v>1.2082734178684218E-2</v>
      </c>
      <c r="EB117" s="51">
        <v>1.3735236693199759E-2</v>
      </c>
      <c r="EC117" s="51">
        <v>1.4681461882134927E-2</v>
      </c>
      <c r="ED117" s="51">
        <v>1.5189937166683709E-2</v>
      </c>
      <c r="EE117" s="81"/>
      <c r="EF117" s="31" t="s">
        <v>11</v>
      </c>
      <c r="EG117" s="32" t="s">
        <v>5</v>
      </c>
      <c r="EH117" s="35"/>
      <c r="EI117" s="35"/>
      <c r="EJ117" s="35"/>
      <c r="EK117" s="35"/>
      <c r="EL117" s="35"/>
      <c r="EM117" s="51">
        <v>9.1999999999999998E-3</v>
      </c>
      <c r="EN117" s="51">
        <v>8.9999999999999993E-3</v>
      </c>
      <c r="EO117" s="51">
        <v>7.4811291530145763E-3</v>
      </c>
      <c r="EP117" s="51">
        <v>8.0785412780910448E-3</v>
      </c>
      <c r="EQ117" s="51">
        <v>9.0628477126937224E-3</v>
      </c>
      <c r="ER117" s="51">
        <v>1.1713432382597588E-2</v>
      </c>
      <c r="ES117" s="51">
        <v>1.3367271668928149E-2</v>
      </c>
      <c r="ET117" s="51">
        <v>1.4551555301462571E-2</v>
      </c>
      <c r="EU117" s="51">
        <v>1.5075561954035921E-2</v>
      </c>
      <c r="GE117" s="24" t="s">
        <v>39</v>
      </c>
      <c r="GF117" s="25" t="s">
        <v>38</v>
      </c>
      <c r="GG117" s="26"/>
      <c r="GH117" s="26"/>
      <c r="GI117" s="26"/>
      <c r="GJ117" s="26"/>
      <c r="GK117" s="26"/>
      <c r="GL117" s="26"/>
      <c r="GM117" s="68">
        <v>3530</v>
      </c>
      <c r="GN117" s="68">
        <v>3840</v>
      </c>
      <c r="GO117" s="68">
        <v>3990.2403998965419</v>
      </c>
      <c r="GP117" s="68">
        <v>4144.1990142422346</v>
      </c>
      <c r="GQ117" s="68">
        <v>4310.5413851755984</v>
      </c>
      <c r="GR117" s="68">
        <v>4487.183626409822</v>
      </c>
      <c r="GS117" s="68">
        <v>4674.6904505479943</v>
      </c>
      <c r="GT117" s="68">
        <v>4872.3914834404532</v>
      </c>
    </row>
    <row r="118" spans="17:202" x14ac:dyDescent="0.3">
      <c r="Q118" s="89"/>
      <c r="CG118" s="31" t="s">
        <v>28</v>
      </c>
      <c r="CH118" s="32" t="s">
        <v>29</v>
      </c>
      <c r="CI118" s="35"/>
      <c r="CJ118" s="35"/>
      <c r="CK118" s="35"/>
      <c r="CL118" s="35"/>
      <c r="CM118" s="35"/>
      <c r="CN118" s="36">
        <v>32.57</v>
      </c>
      <c r="CO118" s="36">
        <v>32.166824015545266</v>
      </c>
      <c r="CP118" s="36">
        <v>32.287467540929192</v>
      </c>
      <c r="CQ118" s="36">
        <v>32.919879670799403</v>
      </c>
      <c r="CR118" s="36">
        <v>33.31773025182553</v>
      </c>
      <c r="CS118" s="36">
        <v>33.858715868162101</v>
      </c>
      <c r="CT118" s="36">
        <v>34.519349664256602</v>
      </c>
      <c r="CU118" s="36">
        <v>35.154883738289975</v>
      </c>
      <c r="CV118" s="36">
        <v>35.785938518281213</v>
      </c>
      <c r="CX118" s="31" t="s">
        <v>28</v>
      </c>
      <c r="CY118" s="32" t="s">
        <v>29</v>
      </c>
      <c r="CZ118" s="35"/>
      <c r="DA118" s="35"/>
      <c r="DB118" s="35"/>
      <c r="DC118" s="35"/>
      <c r="DD118" s="35"/>
      <c r="DE118" s="36">
        <v>32.57</v>
      </c>
      <c r="DF118" s="36">
        <v>32.166824015545266</v>
      </c>
      <c r="DG118" s="36">
        <v>32.287467540929192</v>
      </c>
      <c r="DH118" s="36">
        <v>32.857271064425845</v>
      </c>
      <c r="DI118" s="36">
        <v>33.190893940452391</v>
      </c>
      <c r="DJ118" s="36">
        <v>33.651685308340426</v>
      </c>
      <c r="DK118" s="36">
        <v>34.168857482604885</v>
      </c>
      <c r="DL118" s="36">
        <v>34.689705531406098</v>
      </c>
      <c r="DM118" s="36">
        <v>35.210807588626835</v>
      </c>
      <c r="DO118" s="31" t="s">
        <v>28</v>
      </c>
      <c r="DP118" s="32" t="s">
        <v>29</v>
      </c>
      <c r="DQ118" s="35"/>
      <c r="DR118" s="35"/>
      <c r="DS118" s="35"/>
      <c r="DT118" s="35"/>
      <c r="DU118" s="35"/>
      <c r="DV118" s="36">
        <v>32.57</v>
      </c>
      <c r="DW118" s="36">
        <v>32.166824015545266</v>
      </c>
      <c r="DX118" s="36">
        <v>32.287467540929192</v>
      </c>
      <c r="DY118" s="36">
        <v>32.64328976536197</v>
      </c>
      <c r="DZ118" s="36">
        <v>33.431937840833434</v>
      </c>
      <c r="EA118" s="36">
        <v>33.712337640486759</v>
      </c>
      <c r="EB118" s="36">
        <v>34.062623322681453</v>
      </c>
      <c r="EC118" s="36">
        <v>34.507186097088798</v>
      </c>
      <c r="ED118" s="36">
        <v>34.987128798284971</v>
      </c>
      <c r="EF118" s="31" t="s">
        <v>28</v>
      </c>
      <c r="EG118" s="32" t="s">
        <v>29</v>
      </c>
      <c r="EH118" s="35"/>
      <c r="EI118" s="35"/>
      <c r="EJ118" s="35"/>
      <c r="EK118" s="35"/>
      <c r="EL118" s="35"/>
      <c r="EM118" s="36">
        <v>32.57</v>
      </c>
      <c r="EN118" s="36">
        <v>32.166824015545266</v>
      </c>
      <c r="EO118" s="36">
        <v>32.287467540929192</v>
      </c>
      <c r="EP118" s="36">
        <v>32.642749288175708</v>
      </c>
      <c r="EQ118" s="36">
        <v>33.430272372193123</v>
      </c>
      <c r="ER118" s="36">
        <v>33.722276264890056</v>
      </c>
      <c r="ES118" s="36">
        <v>34.083376560244226</v>
      </c>
      <c r="ET118" s="36">
        <v>34.513812575813262</v>
      </c>
      <c r="EU118" s="36">
        <v>34.989665143095984</v>
      </c>
      <c r="GE118" s="24" t="s">
        <v>44</v>
      </c>
      <c r="GF118" s="25" t="s">
        <v>24</v>
      </c>
      <c r="GG118" s="26"/>
      <c r="GH118" s="26"/>
      <c r="GI118" s="26"/>
      <c r="GJ118" s="26"/>
      <c r="GK118" s="26"/>
      <c r="GL118" s="26"/>
      <c r="GM118" s="26">
        <v>34.870599935386423</v>
      </c>
      <c r="GN118" s="26">
        <v>35.68</v>
      </c>
      <c r="GO118" s="26">
        <v>36.016213376249674</v>
      </c>
      <c r="GP118" s="26">
        <v>36.045536097377777</v>
      </c>
      <c r="GQ118" s="26">
        <v>35.993878969890936</v>
      </c>
      <c r="GR118" s="26">
        <v>36.259515697766474</v>
      </c>
      <c r="GS118" s="26">
        <v>36.720420512458539</v>
      </c>
      <c r="GT118" s="26">
        <v>37.348964175778363</v>
      </c>
    </row>
    <row r="119" spans="17:202" ht="15" thickBot="1" x14ac:dyDescent="0.35">
      <c r="Q119" s="105"/>
      <c r="CG119" s="31" t="s">
        <v>45</v>
      </c>
      <c r="CH119" s="32" t="s">
        <v>29</v>
      </c>
      <c r="CI119" s="35"/>
      <c r="CJ119" s="35"/>
      <c r="CK119" s="35"/>
      <c r="CL119" s="35"/>
      <c r="CM119" s="35"/>
      <c r="CN119" s="36"/>
      <c r="CO119" s="36">
        <v>6.7494962065342046</v>
      </c>
      <c r="CP119" s="36">
        <v>6.7194194921346577</v>
      </c>
      <c r="CQ119" s="36">
        <v>6.7133056083382314</v>
      </c>
      <c r="CR119" s="36">
        <v>6.6072208816275033</v>
      </c>
      <c r="CS119" s="36">
        <v>6.4091318423671302</v>
      </c>
      <c r="CT119" s="36">
        <v>6.2766966830885593</v>
      </c>
      <c r="CU119" s="36">
        <v>6.1876847076344577</v>
      </c>
      <c r="CV119" s="36">
        <v>6.0919650135070356</v>
      </c>
      <c r="CX119" s="31" t="s">
        <v>45</v>
      </c>
      <c r="CY119" s="32" t="s">
        <v>29</v>
      </c>
      <c r="CZ119" s="35"/>
      <c r="DA119" s="35"/>
      <c r="DB119" s="35"/>
      <c r="DC119" s="35"/>
      <c r="DD119" s="35"/>
      <c r="DE119" s="36"/>
      <c r="DF119" s="36">
        <v>6.7494962065342046</v>
      </c>
      <c r="DG119" s="36">
        <v>6.7194194921346577</v>
      </c>
      <c r="DH119" s="36">
        <v>6.7192194315767813</v>
      </c>
      <c r="DI119" s="36">
        <v>6.616989194042163</v>
      </c>
      <c r="DJ119" s="36">
        <v>6.4215174474518584</v>
      </c>
      <c r="DK119" s="36">
        <v>6.287894557129011</v>
      </c>
      <c r="DL119" s="36">
        <v>6.2004088150813566</v>
      </c>
      <c r="DM119" s="36">
        <v>6.1065216437440748</v>
      </c>
      <c r="DO119" s="31" t="s">
        <v>45</v>
      </c>
      <c r="DP119" s="32" t="s">
        <v>29</v>
      </c>
      <c r="DQ119" s="35"/>
      <c r="DR119" s="35"/>
      <c r="DS119" s="35"/>
      <c r="DT119" s="35"/>
      <c r="DU119" s="35"/>
      <c r="DV119" s="36"/>
      <c r="DW119" s="36">
        <v>6.7494962065342046</v>
      </c>
      <c r="DX119" s="36">
        <v>6.7198156895338546</v>
      </c>
      <c r="DY119" s="36">
        <v>6.7320669727096432</v>
      </c>
      <c r="DZ119" s="36">
        <v>6.5934954706644149</v>
      </c>
      <c r="EA119" s="36">
        <v>6.3809971238142849</v>
      </c>
      <c r="EB119" s="36">
        <v>6.1990202326356689</v>
      </c>
      <c r="EC119" s="36">
        <v>6.0912703151193091</v>
      </c>
      <c r="ED119" s="36">
        <v>6.0309494219937099</v>
      </c>
      <c r="EF119" s="31" t="s">
        <v>45</v>
      </c>
      <c r="EG119" s="32" t="s">
        <v>29</v>
      </c>
      <c r="EH119" s="35"/>
      <c r="EI119" s="35"/>
      <c r="EJ119" s="35"/>
      <c r="EK119" s="35"/>
      <c r="EL119" s="35"/>
      <c r="EM119" s="36"/>
      <c r="EN119" s="36">
        <v>6.7494962065342046</v>
      </c>
      <c r="EO119" s="36">
        <v>6.7198156895338546</v>
      </c>
      <c r="EP119" s="36">
        <v>6.7320669727096432</v>
      </c>
      <c r="EQ119" s="36">
        <v>6.6466824788685743</v>
      </c>
      <c r="ER119" s="36">
        <v>6.4284717861706699</v>
      </c>
      <c r="ES119" s="36">
        <v>6.2455183181105625</v>
      </c>
      <c r="ET119" s="36">
        <v>6.1135262235086909</v>
      </c>
      <c r="EU119" s="36">
        <v>6.0518251996705832</v>
      </c>
      <c r="GE119" s="24" t="s">
        <v>64</v>
      </c>
      <c r="GF119" s="25" t="s">
        <v>24</v>
      </c>
      <c r="GG119" s="26"/>
      <c r="GH119" s="26"/>
      <c r="GI119" s="26"/>
      <c r="GJ119" s="26"/>
      <c r="GK119" s="26"/>
      <c r="GL119" s="26"/>
      <c r="GM119" s="26">
        <v>18.042741644758667</v>
      </c>
      <c r="GN119" s="26">
        <v>20.224999199257113</v>
      </c>
      <c r="GO119" s="26">
        <v>1.9857080374483722</v>
      </c>
      <c r="GP119" s="26">
        <v>2.1093311789786924</v>
      </c>
      <c r="GQ119" s="26">
        <v>2.16197787411798</v>
      </c>
      <c r="GR119" s="26">
        <v>2.2094619632476231</v>
      </c>
      <c r="GS119" s="26">
        <v>2.2898578672311309</v>
      </c>
      <c r="GT119" s="26">
        <v>2.3381456587921896</v>
      </c>
    </row>
    <row r="120" spans="17:202" x14ac:dyDescent="0.3">
      <c r="Q120" s="106"/>
      <c r="CG120" s="55" t="s">
        <v>31</v>
      </c>
      <c r="CH120" s="32" t="s">
        <v>32</v>
      </c>
      <c r="CI120" s="35"/>
      <c r="CJ120" s="35"/>
      <c r="CK120" s="35"/>
      <c r="CL120" s="35"/>
      <c r="CM120" s="35"/>
      <c r="CN120" s="51"/>
      <c r="CO120" s="36">
        <v>8.638799999999998</v>
      </c>
      <c r="CP120" s="36">
        <v>8.6762999999999995</v>
      </c>
      <c r="CQ120" s="36">
        <v>8.8562999999999992</v>
      </c>
      <c r="CR120" s="36">
        <v>8.9562999999999988</v>
      </c>
      <c r="CS120" s="36">
        <v>9.0462999999999987</v>
      </c>
      <c r="CT120" s="36">
        <v>9.1362999999999985</v>
      </c>
      <c r="CU120" s="36">
        <v>9.2262999999999984</v>
      </c>
      <c r="CV120" s="36">
        <v>9.3162999999999982</v>
      </c>
      <c r="CW120" s="52"/>
      <c r="CX120" s="55" t="s">
        <v>31</v>
      </c>
      <c r="CY120" s="32" t="s">
        <v>32</v>
      </c>
      <c r="CZ120" s="35"/>
      <c r="DA120" s="35"/>
      <c r="DB120" s="35"/>
      <c r="DC120" s="35"/>
      <c r="DD120" s="35"/>
      <c r="DE120" s="51"/>
      <c r="DF120" s="36">
        <v>8.638799999999998</v>
      </c>
      <c r="DG120" s="36">
        <v>8.6762999999999995</v>
      </c>
      <c r="DH120" s="36">
        <v>8.8562999999999992</v>
      </c>
      <c r="DI120" s="36">
        <v>8.9562999999999988</v>
      </c>
      <c r="DJ120" s="36">
        <v>9.0462999999999987</v>
      </c>
      <c r="DK120" s="36">
        <v>9.1362999999999985</v>
      </c>
      <c r="DL120" s="36">
        <v>9.2262999999999984</v>
      </c>
      <c r="DM120" s="36">
        <v>9.3162999999999982</v>
      </c>
      <c r="DO120" s="55" t="s">
        <v>31</v>
      </c>
      <c r="DP120" s="32" t="s">
        <v>32</v>
      </c>
      <c r="DQ120" s="35"/>
      <c r="DR120" s="35"/>
      <c r="DS120" s="35"/>
      <c r="DT120" s="35"/>
      <c r="DU120" s="35"/>
      <c r="DV120" s="51"/>
      <c r="DW120" s="36">
        <v>8.638799999999998</v>
      </c>
      <c r="DX120" s="36">
        <v>8.6762999999999995</v>
      </c>
      <c r="DY120" s="36">
        <v>8.7662999999999993</v>
      </c>
      <c r="DZ120" s="36">
        <v>8.8562999999999992</v>
      </c>
      <c r="EA120" s="36">
        <v>8.946299999999999</v>
      </c>
      <c r="EB120" s="36">
        <v>9.0362999999999989</v>
      </c>
      <c r="EC120" s="36">
        <v>9.1262999999999987</v>
      </c>
      <c r="ED120" s="36">
        <v>9.2162999999999986</v>
      </c>
      <c r="EF120" s="55" t="s">
        <v>31</v>
      </c>
      <c r="EG120" s="32" t="s">
        <v>32</v>
      </c>
      <c r="EH120" s="35"/>
      <c r="EI120" s="35"/>
      <c r="EJ120" s="35"/>
      <c r="EK120" s="35"/>
      <c r="EL120" s="35"/>
      <c r="EM120" s="51"/>
      <c r="EN120" s="36">
        <v>8.638799999999998</v>
      </c>
      <c r="EO120" s="36">
        <v>8.6762999999999995</v>
      </c>
      <c r="EP120" s="36">
        <v>8.7662999999999993</v>
      </c>
      <c r="EQ120" s="36">
        <v>8.8562999999999992</v>
      </c>
      <c r="ER120" s="36">
        <v>8.946299999999999</v>
      </c>
      <c r="ES120" s="36">
        <v>9.0362999999999989</v>
      </c>
      <c r="ET120" s="36">
        <v>9.1262999999999987</v>
      </c>
      <c r="EU120" s="36">
        <v>9.2162999999999986</v>
      </c>
      <c r="GE120" s="237" t="s">
        <v>40</v>
      </c>
      <c r="GF120" s="237"/>
      <c r="GG120" s="237"/>
      <c r="GH120" s="237"/>
      <c r="GI120" s="237"/>
      <c r="GJ120" s="237"/>
      <c r="GK120" s="237"/>
      <c r="GL120" s="237"/>
      <c r="GM120" s="237"/>
      <c r="GN120" s="237"/>
      <c r="GO120" s="237"/>
      <c r="GP120" s="237"/>
      <c r="GQ120" s="237"/>
      <c r="GR120" s="237"/>
      <c r="GS120" s="237"/>
      <c r="GT120" s="237"/>
    </row>
    <row r="121" spans="17:202" x14ac:dyDescent="0.3">
      <c r="Q121" s="89"/>
      <c r="CG121" s="19"/>
      <c r="CH121" s="20"/>
      <c r="CI121" s="37"/>
      <c r="CJ121" s="37"/>
      <c r="CK121" s="37"/>
      <c r="CL121" s="37"/>
      <c r="CM121" s="37"/>
      <c r="CN121" s="40"/>
      <c r="CO121" s="77"/>
      <c r="CP121" s="40"/>
      <c r="CQ121" s="40"/>
      <c r="CR121" s="40"/>
      <c r="CS121" s="40"/>
      <c r="CT121" s="40"/>
      <c r="CU121" s="40"/>
      <c r="CV121" s="40"/>
      <c r="CX121" s="19"/>
      <c r="CY121" s="20"/>
      <c r="CZ121" s="37"/>
      <c r="DA121" s="37"/>
      <c r="DB121" s="37"/>
      <c r="DC121" s="37"/>
      <c r="DD121" s="37"/>
      <c r="DE121" s="40"/>
      <c r="DF121" s="40"/>
      <c r="DG121" s="66"/>
      <c r="DH121" s="78"/>
      <c r="DI121" s="78"/>
      <c r="DJ121" s="78"/>
      <c r="DK121" s="78"/>
      <c r="DL121" s="78"/>
      <c r="DM121" s="78"/>
      <c r="DO121" s="19"/>
      <c r="DP121" s="20"/>
      <c r="DQ121" s="37"/>
      <c r="DR121" s="37"/>
      <c r="DS121" s="37"/>
      <c r="DT121" s="37"/>
      <c r="DU121" s="37"/>
      <c r="DV121" s="40"/>
      <c r="DW121" s="40"/>
      <c r="DX121" s="40"/>
      <c r="DY121" s="40"/>
      <c r="DZ121" s="40"/>
      <c r="EA121" s="40"/>
      <c r="EB121" s="40"/>
      <c r="EC121" s="40"/>
      <c r="ED121" s="40"/>
      <c r="EF121" s="19"/>
      <c r="EG121" s="20"/>
      <c r="EH121" s="37"/>
      <c r="EI121" s="37"/>
      <c r="EJ121" s="37"/>
      <c r="EK121" s="37"/>
      <c r="EL121" s="37"/>
      <c r="EM121" s="40"/>
      <c r="EN121" s="40"/>
      <c r="EO121" s="40"/>
      <c r="EP121" s="40"/>
      <c r="EQ121" s="40"/>
      <c r="ER121" s="40"/>
      <c r="ES121" s="40"/>
      <c r="ET121" s="40"/>
      <c r="EU121" s="40"/>
      <c r="GE121" s="31" t="s">
        <v>36</v>
      </c>
      <c r="GF121" s="32" t="s">
        <v>10</v>
      </c>
      <c r="GG121" s="33"/>
      <c r="GH121" s="33"/>
      <c r="GI121" s="33"/>
      <c r="GJ121" s="33"/>
      <c r="GK121" s="33"/>
      <c r="GL121" s="34">
        <v>4.75</v>
      </c>
      <c r="GM121" s="34">
        <v>4.25</v>
      </c>
      <c r="GN121" s="34">
        <v>6</v>
      </c>
      <c r="GO121" s="34">
        <v>5</v>
      </c>
      <c r="GP121" s="34">
        <v>5</v>
      </c>
      <c r="GQ121" s="34">
        <v>5</v>
      </c>
      <c r="GR121" s="34">
        <v>5</v>
      </c>
      <c r="GS121" s="34">
        <v>5</v>
      </c>
      <c r="GT121" s="34">
        <v>5</v>
      </c>
    </row>
    <row r="122" spans="17:202" x14ac:dyDescent="0.3">
      <c r="Q122" s="89"/>
      <c r="CG122" s="7" t="s">
        <v>25</v>
      </c>
      <c r="CH122" s="60"/>
      <c r="CI122" s="37"/>
      <c r="CJ122" s="37"/>
      <c r="CK122" s="37"/>
      <c r="CL122" s="37"/>
      <c r="CM122" s="37"/>
      <c r="CN122" s="50"/>
      <c r="CO122" s="77"/>
      <c r="CP122" s="76"/>
      <c r="CQ122" s="40"/>
      <c r="CR122" s="40"/>
      <c r="CS122" s="40"/>
      <c r="CT122" s="40"/>
      <c r="CU122" s="40"/>
      <c r="CV122" s="40"/>
      <c r="CX122" s="7" t="s">
        <v>25</v>
      </c>
      <c r="CY122" s="60"/>
      <c r="CZ122" s="37"/>
      <c r="DA122" s="37"/>
      <c r="DB122" s="37"/>
      <c r="DC122" s="37"/>
      <c r="DD122" s="37"/>
      <c r="DE122" s="50"/>
      <c r="DF122" s="40"/>
      <c r="DG122" s="40"/>
      <c r="DH122" s="40"/>
      <c r="DI122" s="40"/>
      <c r="DJ122" s="40"/>
      <c r="DK122" s="40"/>
      <c r="DL122" s="40"/>
      <c r="DM122" s="40"/>
      <c r="DO122" s="7" t="s">
        <v>25</v>
      </c>
      <c r="DP122" s="60"/>
      <c r="DQ122" s="37"/>
      <c r="DR122" s="37"/>
      <c r="DS122" s="37"/>
      <c r="DT122" s="37"/>
      <c r="DU122" s="37"/>
      <c r="DV122" s="50"/>
      <c r="DW122" s="40"/>
      <c r="DX122" s="40"/>
      <c r="DY122" s="40"/>
      <c r="DZ122" s="40"/>
      <c r="EA122" s="40"/>
      <c r="EB122" s="40"/>
      <c r="EC122" s="40"/>
      <c r="ED122" s="40"/>
      <c r="EF122" s="7" t="s">
        <v>25</v>
      </c>
      <c r="EG122" s="60"/>
      <c r="EH122" s="37"/>
      <c r="EI122" s="37"/>
      <c r="EJ122" s="37"/>
      <c r="EK122" s="37"/>
      <c r="EL122" s="37"/>
      <c r="EM122" s="50"/>
      <c r="EN122" s="40"/>
      <c r="EO122" s="40"/>
      <c r="EP122" s="40"/>
      <c r="EQ122" s="40"/>
      <c r="ER122" s="40"/>
      <c r="ES122" s="40"/>
      <c r="ET122" s="40"/>
      <c r="EU122" s="40"/>
      <c r="GE122" s="31" t="s">
        <v>11</v>
      </c>
      <c r="GF122" s="32" t="s">
        <v>5</v>
      </c>
      <c r="GG122" s="35"/>
      <c r="GH122" s="35"/>
      <c r="GI122" s="35"/>
      <c r="GJ122" s="35"/>
      <c r="GK122" s="35"/>
      <c r="GL122" s="51">
        <v>9.1999999999999998E-3</v>
      </c>
      <c r="GM122" s="51">
        <v>1.0882549187032575E-2</v>
      </c>
      <c r="GN122" s="51">
        <v>6.0378311401318996E-3</v>
      </c>
      <c r="GO122" s="51">
        <v>7.5627743198587449E-3</v>
      </c>
      <c r="GP122" s="51">
        <v>7.7858558394641912E-3</v>
      </c>
      <c r="GQ122" s="51">
        <v>8.6980782133501862E-3</v>
      </c>
      <c r="GR122" s="51">
        <v>9.1946826620176534E-3</v>
      </c>
      <c r="GS122" s="51">
        <v>9.5769136298557989E-3</v>
      </c>
      <c r="GT122" s="51">
        <v>9.6605677506786947E-3</v>
      </c>
    </row>
    <row r="123" spans="17:202" x14ac:dyDescent="0.3">
      <c r="Q123" s="89"/>
      <c r="CG123" s="7" t="s">
        <v>26</v>
      </c>
      <c r="CH123" s="20"/>
      <c r="CI123" s="37"/>
      <c r="CJ123" s="37"/>
      <c r="CK123" s="37"/>
      <c r="CL123" s="37"/>
      <c r="CM123" s="37"/>
      <c r="CN123" s="40"/>
      <c r="CQ123" s="52"/>
      <c r="CR123" s="52"/>
      <c r="CS123" s="52"/>
      <c r="CT123" s="52"/>
      <c r="CU123" s="52"/>
      <c r="CV123" s="52"/>
      <c r="CX123" s="7" t="s">
        <v>26</v>
      </c>
      <c r="CY123" s="20"/>
      <c r="CZ123" s="37"/>
      <c r="DA123" s="37"/>
      <c r="DB123" s="37"/>
      <c r="DC123" s="37"/>
      <c r="DD123" s="37"/>
      <c r="DE123" s="40"/>
      <c r="DH123" s="52"/>
      <c r="DI123" s="52"/>
      <c r="DJ123" s="52"/>
      <c r="DK123" s="52"/>
      <c r="DL123" s="52"/>
      <c r="DM123" s="52"/>
      <c r="DO123" s="7" t="s">
        <v>26</v>
      </c>
      <c r="DP123" s="20"/>
      <c r="DQ123" s="37"/>
      <c r="DR123" s="37"/>
      <c r="DS123" s="37"/>
      <c r="DT123" s="37"/>
      <c r="DU123" s="37"/>
      <c r="DV123" s="40"/>
      <c r="DY123" s="52"/>
      <c r="DZ123" s="52"/>
      <c r="EA123" s="52"/>
      <c r="EB123" s="52"/>
      <c r="EC123" s="52"/>
      <c r="ED123" s="52"/>
      <c r="EF123" s="7" t="s">
        <v>26</v>
      </c>
      <c r="EG123" s="20"/>
      <c r="EH123" s="37"/>
      <c r="EI123" s="37"/>
      <c r="EJ123" s="37"/>
      <c r="EK123" s="37"/>
      <c r="EL123" s="37"/>
      <c r="EM123" s="40"/>
      <c r="EP123" s="52"/>
      <c r="EQ123" s="52"/>
      <c r="ER123" s="52"/>
      <c r="ES123" s="52"/>
      <c r="ET123" s="52"/>
      <c r="EU123" s="52"/>
      <c r="GE123" s="31" t="s">
        <v>28</v>
      </c>
      <c r="GF123" s="32" t="s">
        <v>29</v>
      </c>
      <c r="GG123" s="35"/>
      <c r="GH123" s="35"/>
      <c r="GI123" s="35"/>
      <c r="GJ123" s="35"/>
      <c r="GK123" s="35"/>
      <c r="GL123" s="36">
        <v>32.57</v>
      </c>
      <c r="GM123" s="36">
        <v>32.166824015545266</v>
      </c>
      <c r="GN123" s="36">
        <v>32.287467540929192</v>
      </c>
      <c r="GO123" s="36">
        <v>32.420902745488576</v>
      </c>
      <c r="GP123" s="36">
        <v>33.173499128779483</v>
      </c>
      <c r="GQ123" s="36">
        <v>33.566527500735646</v>
      </c>
      <c r="GR123" s="36">
        <v>34.003001062632507</v>
      </c>
      <c r="GS123" s="36">
        <v>34.483998410513379</v>
      </c>
      <c r="GT123" s="36">
        <v>34.98505033029604</v>
      </c>
    </row>
    <row r="124" spans="17:202" x14ac:dyDescent="0.3">
      <c r="Q124" s="103"/>
      <c r="CG124" s="44" t="s">
        <v>13</v>
      </c>
      <c r="CH124" s="42" t="s">
        <v>24</v>
      </c>
      <c r="CI124" s="43"/>
      <c r="CJ124" s="43"/>
      <c r="CK124" s="43"/>
      <c r="CL124" s="43"/>
      <c r="CM124" s="43"/>
      <c r="CN124" s="46">
        <v>57.662274735207994</v>
      </c>
      <c r="CO124" s="57">
        <v>57.319838964485847</v>
      </c>
      <c r="CP124" s="57">
        <v>56.954451527798142</v>
      </c>
      <c r="CQ124" s="57">
        <v>57.15055894307568</v>
      </c>
      <c r="CR124" s="57">
        <v>57.568775997180666</v>
      </c>
      <c r="CS124" s="57">
        <v>57.794642589710762</v>
      </c>
      <c r="CT124" s="57">
        <v>57.906601011510119</v>
      </c>
      <c r="CU124" s="57">
        <v>57.96063434670419</v>
      </c>
      <c r="CV124" s="57">
        <v>57.960353706467949</v>
      </c>
      <c r="CX124" s="44" t="s">
        <v>13</v>
      </c>
      <c r="CY124" s="42" t="s">
        <v>24</v>
      </c>
      <c r="CZ124" s="43"/>
      <c r="DA124" s="43"/>
      <c r="DB124" s="43"/>
      <c r="DC124" s="43"/>
      <c r="DD124" s="43"/>
      <c r="DE124" s="46">
        <v>57.662274735207994</v>
      </c>
      <c r="DF124" s="57">
        <v>57.319838964485847</v>
      </c>
      <c r="DG124" s="57">
        <v>56.954451527798142</v>
      </c>
      <c r="DH124" s="57">
        <v>57.165945656418124</v>
      </c>
      <c r="DI124" s="57">
        <v>57.621811968794667</v>
      </c>
      <c r="DJ124" s="57">
        <v>57.857185769505115</v>
      </c>
      <c r="DK124" s="57">
        <v>57.971909778753087</v>
      </c>
      <c r="DL124" s="57">
        <v>58.032144835247081</v>
      </c>
      <c r="DM124" s="57">
        <v>58.057590073362121</v>
      </c>
      <c r="DO124" s="44" t="s">
        <v>13</v>
      </c>
      <c r="DP124" s="42" t="s">
        <v>24</v>
      </c>
      <c r="DQ124" s="43"/>
      <c r="DR124" s="43"/>
      <c r="DS124" s="43"/>
      <c r="DT124" s="43"/>
      <c r="DU124" s="43"/>
      <c r="DV124" s="46">
        <v>57.662274735207994</v>
      </c>
      <c r="DW124" s="57">
        <v>57.319838964485847</v>
      </c>
      <c r="DX124" s="57">
        <v>56.954451527798142</v>
      </c>
      <c r="DY124" s="57">
        <v>57.177648902222835</v>
      </c>
      <c r="DZ124" s="57">
        <v>57.273680371284804</v>
      </c>
      <c r="EA124" s="57">
        <v>57.06249555484392</v>
      </c>
      <c r="EB124" s="57">
        <v>56.980607814150083</v>
      </c>
      <c r="EC124" s="57">
        <v>56.896276092565166</v>
      </c>
      <c r="ED124" s="57">
        <v>56.793585250502964</v>
      </c>
      <c r="EF124" s="44" t="s">
        <v>13</v>
      </c>
      <c r="EG124" s="42" t="s">
        <v>24</v>
      </c>
      <c r="EH124" s="43"/>
      <c r="EI124" s="43"/>
      <c r="EJ124" s="43"/>
      <c r="EK124" s="43"/>
      <c r="EL124" s="43"/>
      <c r="EM124" s="46">
        <v>57.662274735207994</v>
      </c>
      <c r="EN124" s="57">
        <v>57.319838964485847</v>
      </c>
      <c r="EO124" s="57">
        <v>56.954451527798142</v>
      </c>
      <c r="EP124" s="57">
        <v>57.17670240910401</v>
      </c>
      <c r="EQ124" s="57">
        <v>57.28016861399189</v>
      </c>
      <c r="ER124" s="57">
        <v>57.076137107899292</v>
      </c>
      <c r="ES124" s="57">
        <v>56.995245736159518</v>
      </c>
      <c r="ET124" s="57">
        <v>56.913068508726496</v>
      </c>
      <c r="EU124" s="57">
        <v>56.811865539070595</v>
      </c>
      <c r="GE124" s="31" t="s">
        <v>45</v>
      </c>
      <c r="GF124" s="32" t="s">
        <v>29</v>
      </c>
      <c r="GG124" s="35"/>
      <c r="GH124" s="35"/>
      <c r="GI124" s="35"/>
      <c r="GJ124" s="35"/>
      <c r="GK124" s="35"/>
      <c r="GL124" s="36"/>
      <c r="GM124" s="36">
        <v>6.4244581097785955</v>
      </c>
      <c r="GN124" s="36">
        <v>6.3899913192304307</v>
      </c>
      <c r="GO124" s="36">
        <v>6.5169676642377414</v>
      </c>
      <c r="GP124" s="36">
        <v>6.5466251503995014</v>
      </c>
      <c r="GQ124" s="36">
        <v>6.5461809624223966</v>
      </c>
      <c r="GR124" s="36">
        <v>6.5025981635796208</v>
      </c>
      <c r="GS124" s="36">
        <v>6.4703852629718481</v>
      </c>
      <c r="GT124" s="36">
        <v>6.4784254416577118</v>
      </c>
    </row>
    <row r="125" spans="17:202" x14ac:dyDescent="0.3">
      <c r="CG125" s="41" t="s">
        <v>14</v>
      </c>
      <c r="CH125" s="42" t="s">
        <v>24</v>
      </c>
      <c r="CI125" s="43"/>
      <c r="CJ125" s="43"/>
      <c r="CK125" s="43"/>
      <c r="CL125" s="43"/>
      <c r="CM125" s="43"/>
      <c r="CN125" s="46">
        <v>9.4498135235122476</v>
      </c>
      <c r="CO125" s="57">
        <v>9.0861486969320566</v>
      </c>
      <c r="CP125" s="57">
        <v>8.9809420068651136</v>
      </c>
      <c r="CQ125" s="57">
        <v>8.895020063496899</v>
      </c>
      <c r="CR125" s="57">
        <v>8.9644979140613348</v>
      </c>
      <c r="CS125" s="57">
        <v>8.8647024250292876</v>
      </c>
      <c r="CT125" s="57">
        <v>8.7407901916738719</v>
      </c>
      <c r="CU125" s="57">
        <v>8.6031690091129231</v>
      </c>
      <c r="CV125" s="57">
        <v>8.4520444678448889</v>
      </c>
      <c r="CX125" s="41" t="s">
        <v>14</v>
      </c>
      <c r="CY125" s="42" t="s">
        <v>24</v>
      </c>
      <c r="CZ125" s="43"/>
      <c r="DA125" s="43"/>
      <c r="DB125" s="43"/>
      <c r="DC125" s="43"/>
      <c r="DD125" s="43"/>
      <c r="DE125" s="46">
        <v>9.4498135235122476</v>
      </c>
      <c r="DF125" s="57">
        <v>9.0861486969320566</v>
      </c>
      <c r="DG125" s="57">
        <v>8.9809420068651136</v>
      </c>
      <c r="DH125" s="57">
        <v>8.8948984354601617</v>
      </c>
      <c r="DI125" s="57">
        <v>8.9632709965776627</v>
      </c>
      <c r="DJ125" s="57">
        <v>8.8545431933939849</v>
      </c>
      <c r="DK125" s="57">
        <v>8.7220806972309219</v>
      </c>
      <c r="DL125" s="57">
        <v>8.5777913209267318</v>
      </c>
      <c r="DM125" s="57">
        <v>8.4260790418743188</v>
      </c>
      <c r="DO125" s="41" t="s">
        <v>14</v>
      </c>
      <c r="DP125" s="42" t="s">
        <v>24</v>
      </c>
      <c r="DQ125" s="43"/>
      <c r="DR125" s="43"/>
      <c r="DS125" s="43"/>
      <c r="DT125" s="43"/>
      <c r="DU125" s="43"/>
      <c r="DV125" s="46">
        <v>9.4498135235122476</v>
      </c>
      <c r="DW125" s="57">
        <v>9.0861486969320566</v>
      </c>
      <c r="DX125" s="57">
        <v>8.9809420068651136</v>
      </c>
      <c r="DY125" s="57">
        <v>9.0304121479209218</v>
      </c>
      <c r="DZ125" s="57">
        <v>9.3094830229233416</v>
      </c>
      <c r="EA125" s="57">
        <v>9.2336574795049362</v>
      </c>
      <c r="EB125" s="57">
        <v>9.1602519573559338</v>
      </c>
      <c r="EC125" s="57">
        <v>9.0772433523351648</v>
      </c>
      <c r="ED125" s="57">
        <v>8.9824276157806526</v>
      </c>
      <c r="EF125" s="41" t="s">
        <v>14</v>
      </c>
      <c r="EG125" s="42" t="s">
        <v>24</v>
      </c>
      <c r="EH125" s="43"/>
      <c r="EI125" s="43"/>
      <c r="EJ125" s="43"/>
      <c r="EK125" s="43"/>
      <c r="EL125" s="43"/>
      <c r="EM125" s="46">
        <v>9.4498135235122476</v>
      </c>
      <c r="EN125" s="57">
        <v>9.0861486969320566</v>
      </c>
      <c r="EO125" s="57">
        <v>8.9809420068651136</v>
      </c>
      <c r="EP125" s="57">
        <v>9.0302626721132171</v>
      </c>
      <c r="EQ125" s="57">
        <v>9.0971069785928123</v>
      </c>
      <c r="ER125" s="57">
        <v>8.8970398394514163</v>
      </c>
      <c r="ES125" s="57">
        <v>8.713792228300429</v>
      </c>
      <c r="ET125" s="57">
        <v>8.7210843290128288</v>
      </c>
      <c r="EU125" s="57">
        <v>8.6787950410901349</v>
      </c>
      <c r="GE125" s="55" t="s">
        <v>31</v>
      </c>
      <c r="GF125" s="32" t="s">
        <v>32</v>
      </c>
      <c r="GG125" s="35"/>
      <c r="GH125" s="35"/>
      <c r="GI125" s="35"/>
      <c r="GJ125" s="35"/>
      <c r="GK125" s="35"/>
      <c r="GL125" s="51"/>
      <c r="GM125" s="36">
        <v>8.34</v>
      </c>
      <c r="GN125" s="36">
        <v>8.41</v>
      </c>
      <c r="GO125" s="36">
        <v>8.5</v>
      </c>
      <c r="GP125" s="36">
        <v>8.59</v>
      </c>
      <c r="GQ125" s="36">
        <v>8.68</v>
      </c>
      <c r="GR125" s="36">
        <v>8.77</v>
      </c>
      <c r="GS125" s="36">
        <v>8.86</v>
      </c>
      <c r="GT125" s="36">
        <v>8.9499999999999993</v>
      </c>
    </row>
    <row r="126" spans="17:202" x14ac:dyDescent="0.3">
      <c r="CG126" s="44" t="s">
        <v>15</v>
      </c>
      <c r="CH126" s="42" t="s">
        <v>24</v>
      </c>
      <c r="CI126" s="45"/>
      <c r="CJ126" s="45"/>
      <c r="CK126" s="45"/>
      <c r="CL126" s="45"/>
      <c r="CM126" s="45"/>
      <c r="CN126" s="46">
        <v>32.566775484762509</v>
      </c>
      <c r="CO126" s="57">
        <v>32.166824015545266</v>
      </c>
      <c r="CP126" s="57">
        <v>32.287467540929192</v>
      </c>
      <c r="CQ126" s="57">
        <v>32.919879670799403</v>
      </c>
      <c r="CR126" s="57">
        <v>33.31773025182553</v>
      </c>
      <c r="CS126" s="57">
        <v>33.858715868162101</v>
      </c>
      <c r="CT126" s="57">
        <v>34.519349664256602</v>
      </c>
      <c r="CU126" s="57">
        <v>35.154883738289975</v>
      </c>
      <c r="CV126" s="57">
        <v>35.785938518281213</v>
      </c>
      <c r="CX126" s="44" t="s">
        <v>15</v>
      </c>
      <c r="CY126" s="42" t="s">
        <v>24</v>
      </c>
      <c r="CZ126" s="45"/>
      <c r="DA126" s="45"/>
      <c r="DB126" s="45"/>
      <c r="DC126" s="45"/>
      <c r="DD126" s="45"/>
      <c r="DE126" s="46">
        <v>32.566775484762509</v>
      </c>
      <c r="DF126" s="57">
        <v>32.166824015545266</v>
      </c>
      <c r="DG126" s="57">
        <v>32.287467540929192</v>
      </c>
      <c r="DH126" s="57">
        <v>32.857271064425845</v>
      </c>
      <c r="DI126" s="57">
        <v>33.190893940452391</v>
      </c>
      <c r="DJ126" s="57">
        <v>33.651685308340426</v>
      </c>
      <c r="DK126" s="57">
        <v>34.168857482604885</v>
      </c>
      <c r="DL126" s="57">
        <v>34.689705531406098</v>
      </c>
      <c r="DM126" s="57">
        <v>35.210807588626835</v>
      </c>
      <c r="DO126" s="44" t="s">
        <v>15</v>
      </c>
      <c r="DP126" s="42" t="s">
        <v>24</v>
      </c>
      <c r="DQ126" s="45"/>
      <c r="DR126" s="45"/>
      <c r="DS126" s="45"/>
      <c r="DT126" s="45"/>
      <c r="DU126" s="45"/>
      <c r="DV126" s="46">
        <v>32.566775484762509</v>
      </c>
      <c r="DW126" s="57">
        <v>32.166824015545266</v>
      </c>
      <c r="DX126" s="57">
        <v>32.287467540929192</v>
      </c>
      <c r="DY126" s="57">
        <v>32.64328976536197</v>
      </c>
      <c r="DZ126" s="57">
        <v>33.431937840833434</v>
      </c>
      <c r="EA126" s="57">
        <v>33.712337640486759</v>
      </c>
      <c r="EB126" s="57">
        <v>34.062623322681453</v>
      </c>
      <c r="EC126" s="57">
        <v>34.507186097088798</v>
      </c>
      <c r="ED126" s="57">
        <v>34.987128798284971</v>
      </c>
      <c r="EF126" s="44" t="s">
        <v>15</v>
      </c>
      <c r="EG126" s="42" t="s">
        <v>24</v>
      </c>
      <c r="EH126" s="45"/>
      <c r="EI126" s="45"/>
      <c r="EJ126" s="45"/>
      <c r="EK126" s="45"/>
      <c r="EL126" s="45"/>
      <c r="EM126" s="46">
        <v>32.566775484762509</v>
      </c>
      <c r="EN126" s="57">
        <v>32.166824015545266</v>
      </c>
      <c r="EO126" s="57">
        <v>32.287467540929192</v>
      </c>
      <c r="EP126" s="57">
        <v>32.642749288175708</v>
      </c>
      <c r="EQ126" s="57">
        <v>33.430272372193123</v>
      </c>
      <c r="ER126" s="57">
        <v>33.722276264890056</v>
      </c>
      <c r="ES126" s="57">
        <v>34.083376560244226</v>
      </c>
      <c r="ET126" s="57">
        <v>34.513812575813262</v>
      </c>
      <c r="EU126" s="57">
        <v>34.989665143095984</v>
      </c>
    </row>
    <row r="127" spans="17:202" x14ac:dyDescent="0.3">
      <c r="CG127" s="44" t="s">
        <v>17</v>
      </c>
      <c r="CH127" s="42" t="s">
        <v>24</v>
      </c>
      <c r="CI127" s="45"/>
      <c r="CJ127" s="45"/>
      <c r="CK127" s="45"/>
      <c r="CL127" s="45"/>
      <c r="CM127" s="45"/>
      <c r="CN127" s="46">
        <v>19.08090735535664</v>
      </c>
      <c r="CO127" s="57">
        <v>20.188559257232853</v>
      </c>
      <c r="CP127" s="57">
        <v>20.96569408861501</v>
      </c>
      <c r="CQ127" s="57">
        <v>18.488038820835392</v>
      </c>
      <c r="CR127" s="57">
        <v>18.075658675156976</v>
      </c>
      <c r="CS127" s="57">
        <v>17.865996116786416</v>
      </c>
      <c r="CT127" s="57">
        <v>17.748141770526278</v>
      </c>
      <c r="CU127" s="57">
        <v>17.705948480385391</v>
      </c>
      <c r="CV127" s="57">
        <v>17.701475267159246</v>
      </c>
      <c r="CX127" s="44" t="s">
        <v>17</v>
      </c>
      <c r="CY127" s="42" t="s">
        <v>24</v>
      </c>
      <c r="CZ127" s="45"/>
      <c r="DA127" s="45"/>
      <c r="DB127" s="45"/>
      <c r="DC127" s="45"/>
      <c r="DD127" s="45"/>
      <c r="DE127" s="46">
        <v>19.08090735535664</v>
      </c>
      <c r="DF127" s="57">
        <v>20.188559257232853</v>
      </c>
      <c r="DG127" s="57">
        <v>20.96569408861501</v>
      </c>
      <c r="DH127" s="57">
        <v>18.476115465196052</v>
      </c>
      <c r="DI127" s="57">
        <v>18.014346783490318</v>
      </c>
      <c r="DJ127" s="57">
        <v>17.702920531099533</v>
      </c>
      <c r="DK127" s="57">
        <v>17.434650494697657</v>
      </c>
      <c r="DL127" s="57">
        <v>17.223079594058184</v>
      </c>
      <c r="DM127" s="57">
        <v>17.078924601744465</v>
      </c>
      <c r="DO127" s="44" t="s">
        <v>17</v>
      </c>
      <c r="DP127" s="42" t="s">
        <v>24</v>
      </c>
      <c r="DQ127" s="45"/>
      <c r="DR127" s="45"/>
      <c r="DS127" s="45"/>
      <c r="DT127" s="45"/>
      <c r="DU127" s="45"/>
      <c r="DV127" s="46">
        <v>19.08090735535664</v>
      </c>
      <c r="DW127" s="57">
        <v>20.188559257232853</v>
      </c>
      <c r="DX127" s="57">
        <v>20.96569408861501</v>
      </c>
      <c r="DY127" s="57">
        <v>18.628742906005034</v>
      </c>
      <c r="DZ127" s="57">
        <v>18.156283322597446</v>
      </c>
      <c r="EA127" s="57">
        <v>17.738164336156132</v>
      </c>
      <c r="EB127" s="57">
        <v>17.459997350865262</v>
      </c>
      <c r="EC127" s="57">
        <v>17.210558139633445</v>
      </c>
      <c r="ED127" s="57">
        <v>17.001438832298973</v>
      </c>
      <c r="EF127" s="44" t="s">
        <v>17</v>
      </c>
      <c r="EG127" s="42" t="s">
        <v>24</v>
      </c>
      <c r="EH127" s="45"/>
      <c r="EI127" s="45"/>
      <c r="EJ127" s="45"/>
      <c r="EK127" s="45"/>
      <c r="EL127" s="45"/>
      <c r="EM127" s="46">
        <v>19.08090735535664</v>
      </c>
      <c r="EN127" s="57">
        <v>20.188559257232853</v>
      </c>
      <c r="EO127" s="57">
        <v>20.96569408861501</v>
      </c>
      <c r="EP127" s="57">
        <v>18.628975169343658</v>
      </c>
      <c r="EQ127" s="57">
        <v>18.17021742474244</v>
      </c>
      <c r="ER127" s="57">
        <v>17.756995730934282</v>
      </c>
      <c r="ES127" s="57">
        <v>17.485885195703922</v>
      </c>
      <c r="ET127" s="57">
        <v>17.238830472922466</v>
      </c>
      <c r="EU127" s="57">
        <v>17.032390317028963</v>
      </c>
      <c r="GE127" s="7" t="s">
        <v>25</v>
      </c>
      <c r="GF127" s="60"/>
      <c r="GG127" s="37"/>
      <c r="GH127" s="37"/>
      <c r="GI127" s="37"/>
      <c r="GJ127" s="37"/>
      <c r="GK127" s="37"/>
      <c r="GL127" s="50"/>
      <c r="GM127" s="40"/>
      <c r="GN127" s="40"/>
      <c r="GO127" s="40"/>
      <c r="GP127" s="40"/>
      <c r="GQ127" s="40"/>
      <c r="GR127" s="40"/>
      <c r="GS127" s="40"/>
      <c r="GT127" s="40"/>
    </row>
    <row r="128" spans="17:202" x14ac:dyDescent="0.3">
      <c r="CG128" s="44" t="s">
        <v>18</v>
      </c>
      <c r="CH128" s="42" t="s">
        <v>24</v>
      </c>
      <c r="CI128" s="47"/>
      <c r="CJ128" s="47"/>
      <c r="CK128" s="47"/>
      <c r="CL128" s="47"/>
      <c r="CM128" s="47"/>
      <c r="CN128" s="48">
        <v>18.305896862670732</v>
      </c>
      <c r="CO128" s="58">
        <v>19.174186233024219</v>
      </c>
      <c r="CP128" s="58">
        <v>22.055970030402854</v>
      </c>
      <c r="CQ128" s="58">
        <v>19.913149590063302</v>
      </c>
      <c r="CR128" s="58">
        <v>19.06688181927397</v>
      </c>
      <c r="CS128" s="58">
        <v>18.676486423361442</v>
      </c>
      <c r="CT128" s="58">
        <v>18.460509802680811</v>
      </c>
      <c r="CU128" s="58">
        <v>18.321841761298067</v>
      </c>
      <c r="CV128" s="58">
        <v>18.219398697464566</v>
      </c>
      <c r="CX128" s="44" t="s">
        <v>18</v>
      </c>
      <c r="CY128" s="42" t="s">
        <v>24</v>
      </c>
      <c r="CZ128" s="47"/>
      <c r="DA128" s="47"/>
      <c r="DB128" s="47"/>
      <c r="DC128" s="47"/>
      <c r="DD128" s="47"/>
      <c r="DE128" s="48">
        <v>18.305896862670732</v>
      </c>
      <c r="DF128" s="58">
        <v>19.174186233024219</v>
      </c>
      <c r="DG128" s="58">
        <v>22.055970030402854</v>
      </c>
      <c r="DH128" s="58">
        <v>19.720277384043822</v>
      </c>
      <c r="DI128" s="58">
        <v>18.87021876664155</v>
      </c>
      <c r="DJ128" s="58">
        <v>18.272622884095448</v>
      </c>
      <c r="DK128" s="58">
        <v>17.778182204998256</v>
      </c>
      <c r="DL128" s="58">
        <v>17.372715303047638</v>
      </c>
      <c r="DM128" s="58">
        <v>17.02257535885229</v>
      </c>
      <c r="DO128" s="44" t="s">
        <v>18</v>
      </c>
      <c r="DP128" s="42" t="s">
        <v>24</v>
      </c>
      <c r="DQ128" s="47"/>
      <c r="DR128" s="47"/>
      <c r="DS128" s="47"/>
      <c r="DT128" s="47"/>
      <c r="DU128" s="47"/>
      <c r="DV128" s="48">
        <v>18.305896862670732</v>
      </c>
      <c r="DW128" s="58">
        <v>19.174186233024219</v>
      </c>
      <c r="DX128" s="58">
        <v>22.055970030402854</v>
      </c>
      <c r="DY128" s="58">
        <v>19.873826853523429</v>
      </c>
      <c r="DZ128" s="58">
        <v>18.615660608290931</v>
      </c>
      <c r="EA128" s="58">
        <v>17.871730125740743</v>
      </c>
      <c r="EB128" s="58">
        <v>17.278059263431313</v>
      </c>
      <c r="EC128" s="58">
        <v>16.754624167077882</v>
      </c>
      <c r="ED128" s="58">
        <v>16.280163943241821</v>
      </c>
      <c r="EF128" s="44" t="s">
        <v>18</v>
      </c>
      <c r="EG128" s="42" t="s">
        <v>24</v>
      </c>
      <c r="EH128" s="47"/>
      <c r="EI128" s="47"/>
      <c r="EJ128" s="47"/>
      <c r="EK128" s="47"/>
      <c r="EL128" s="47"/>
      <c r="EM128" s="48">
        <v>18.305896862670732</v>
      </c>
      <c r="EN128" s="58">
        <v>19.174186233024219</v>
      </c>
      <c r="EO128" s="58">
        <v>22.055970030402854</v>
      </c>
      <c r="EP128" s="58">
        <v>19.87410319497824</v>
      </c>
      <c r="EQ128" s="58">
        <v>18.618577691267959</v>
      </c>
      <c r="ER128" s="58">
        <v>17.882344826280313</v>
      </c>
      <c r="ES128" s="58">
        <v>17.296120125651704</v>
      </c>
      <c r="ET128" s="58">
        <v>16.77526714028976</v>
      </c>
      <c r="EU128" s="58">
        <v>16.304413093394665</v>
      </c>
      <c r="GE128" s="7" t="s">
        <v>26</v>
      </c>
      <c r="GF128" s="20"/>
      <c r="GG128" s="37"/>
      <c r="GH128" s="37"/>
      <c r="GI128" s="37"/>
      <c r="GJ128" s="37"/>
      <c r="GK128" s="37"/>
      <c r="GL128" s="40"/>
      <c r="GM128"/>
      <c r="GN128"/>
      <c r="GO128" s="52"/>
      <c r="GP128" s="52"/>
      <c r="GQ128" s="52"/>
      <c r="GR128" s="52"/>
      <c r="GS128" s="52"/>
      <c r="GT128" s="52"/>
    </row>
    <row r="129" spans="85:202" x14ac:dyDescent="0.3">
      <c r="CG129" s="7" t="s">
        <v>27</v>
      </c>
      <c r="CH129" s="20"/>
      <c r="CI129" s="37"/>
      <c r="CJ129" s="37"/>
      <c r="CK129" s="37"/>
      <c r="CL129" s="37"/>
      <c r="CM129" s="37"/>
      <c r="CN129" s="40"/>
      <c r="CO129" s="40"/>
      <c r="CP129" s="40"/>
      <c r="CQ129" s="40"/>
      <c r="CR129" s="40"/>
      <c r="CS129" s="40"/>
      <c r="CT129" s="40"/>
      <c r="CU129" s="40"/>
      <c r="CV129" s="40"/>
      <c r="CX129" s="7" t="s">
        <v>27</v>
      </c>
      <c r="CY129" s="20"/>
      <c r="CZ129" s="37"/>
      <c r="DA129" s="37"/>
      <c r="DB129" s="37"/>
      <c r="DC129" s="37"/>
      <c r="DD129" s="37"/>
      <c r="DE129" s="40"/>
      <c r="DF129" s="40"/>
      <c r="DG129" s="40"/>
      <c r="DH129" s="40"/>
      <c r="DI129" s="40"/>
      <c r="DJ129" s="40"/>
      <c r="DK129" s="40"/>
      <c r="DL129" s="40"/>
      <c r="DM129" s="40"/>
      <c r="DO129" s="7" t="s">
        <v>27</v>
      </c>
      <c r="DP129" s="20"/>
      <c r="DQ129" s="37"/>
      <c r="DR129" s="37"/>
      <c r="DS129" s="37"/>
      <c r="DT129" s="37"/>
      <c r="DU129" s="37"/>
      <c r="DV129" s="40"/>
      <c r="DW129" s="40"/>
      <c r="DX129" s="40"/>
      <c r="DY129" s="40"/>
      <c r="DZ129" s="40"/>
      <c r="EA129" s="40"/>
      <c r="EB129" s="40"/>
      <c r="EC129" s="40"/>
      <c r="ED129" s="40"/>
      <c r="EF129" s="7" t="s">
        <v>27</v>
      </c>
      <c r="EG129" s="20"/>
      <c r="EH129" s="37"/>
      <c r="EI129" s="37"/>
      <c r="EJ129" s="37"/>
      <c r="EK129" s="37"/>
      <c r="EL129" s="37"/>
      <c r="EM129" s="40"/>
      <c r="EN129" s="40"/>
      <c r="EO129" s="40"/>
      <c r="EP129" s="40"/>
      <c r="EQ129" s="40"/>
      <c r="ER129" s="40"/>
      <c r="ES129" s="40"/>
      <c r="ET129" s="40"/>
      <c r="EU129" s="40"/>
      <c r="GE129" s="44" t="s">
        <v>13</v>
      </c>
      <c r="GF129" s="42" t="s">
        <v>24</v>
      </c>
      <c r="GG129" s="43"/>
      <c r="GH129" s="43"/>
      <c r="GI129" s="43"/>
      <c r="GJ129" s="43"/>
      <c r="GK129" s="43"/>
      <c r="GL129" s="46">
        <v>57.662274735207994</v>
      </c>
      <c r="GM129" s="57">
        <v>57.319838964485847</v>
      </c>
      <c r="GN129" s="57">
        <v>56.954451527798142</v>
      </c>
      <c r="GO129" s="57">
        <v>57.688706140160221</v>
      </c>
      <c r="GP129" s="57">
        <v>57.9136875764653</v>
      </c>
      <c r="GQ129" s="57">
        <v>57.787807110716962</v>
      </c>
      <c r="GR129" s="57">
        <v>57.885466276684426</v>
      </c>
      <c r="GS129" s="57">
        <v>58.040739779324554</v>
      </c>
      <c r="GT129" s="57">
        <v>58.206270578259435</v>
      </c>
    </row>
    <row r="130" spans="85:202" x14ac:dyDescent="0.3">
      <c r="CG130" s="31" t="s">
        <v>13</v>
      </c>
      <c r="CH130" s="32" t="s">
        <v>24</v>
      </c>
      <c r="CI130" s="29"/>
      <c r="CJ130" s="29"/>
      <c r="CK130" s="29"/>
      <c r="CL130" s="29"/>
      <c r="CM130" s="29"/>
      <c r="CN130" s="34">
        <v>55.462961333543369</v>
      </c>
      <c r="CO130" s="34">
        <v>55.407836369116957</v>
      </c>
      <c r="CP130" s="34">
        <v>55.386738211669098</v>
      </c>
      <c r="CQ130" s="34">
        <v>55.351277133318511</v>
      </c>
      <c r="CR130" s="34">
        <v>55.266749719519268</v>
      </c>
      <c r="CS130" s="34">
        <v>55.089293907644979</v>
      </c>
      <c r="CT130" s="34">
        <v>54.836211732997633</v>
      </c>
      <c r="CU130" s="34">
        <v>54.533294054383553</v>
      </c>
      <c r="CV130" s="34">
        <v>54.17919876921529</v>
      </c>
      <c r="CX130" s="31" t="s">
        <v>13</v>
      </c>
      <c r="CY130" s="32" t="s">
        <v>24</v>
      </c>
      <c r="CZ130" s="29"/>
      <c r="DA130" s="29"/>
      <c r="DB130" s="29"/>
      <c r="DC130" s="29"/>
      <c r="DD130" s="29"/>
      <c r="DE130" s="34">
        <v>55.462961333543369</v>
      </c>
      <c r="DF130" s="34">
        <v>55.407836369116957</v>
      </c>
      <c r="DG130" s="34">
        <v>55.386738211669098</v>
      </c>
      <c r="DH130" s="34">
        <v>55.353324065591657</v>
      </c>
      <c r="DI130" s="34">
        <v>55.272612495208904</v>
      </c>
      <c r="DJ130" s="34">
        <v>55.102002365126936</v>
      </c>
      <c r="DK130" s="34">
        <v>54.861363078571898</v>
      </c>
      <c r="DL130" s="34">
        <v>54.564779930623487</v>
      </c>
      <c r="DM130" s="34">
        <v>54.232521640830022</v>
      </c>
      <c r="DO130" s="31" t="s">
        <v>13</v>
      </c>
      <c r="DP130" s="32" t="s">
        <v>24</v>
      </c>
      <c r="DQ130" s="29"/>
      <c r="DR130" s="29"/>
      <c r="DS130" s="29"/>
      <c r="DT130" s="29"/>
      <c r="DU130" s="29"/>
      <c r="DV130" s="34">
        <v>55.462961333543369</v>
      </c>
      <c r="DW130" s="34">
        <v>55.407836369116957</v>
      </c>
      <c r="DX130" s="34">
        <v>55.386738211669098</v>
      </c>
      <c r="DY130" s="34">
        <v>55.353052956863571</v>
      </c>
      <c r="DZ130" s="34">
        <v>55.262719441895428</v>
      </c>
      <c r="EA130" s="34">
        <v>55.080257144652748</v>
      </c>
      <c r="EB130" s="34">
        <v>54.812116793961742</v>
      </c>
      <c r="EC130" s="34">
        <v>54.489963939558038</v>
      </c>
      <c r="ED130" s="34">
        <v>54.138352130050926</v>
      </c>
      <c r="EF130" s="31" t="s">
        <v>13</v>
      </c>
      <c r="EG130" s="32" t="s">
        <v>24</v>
      </c>
      <c r="EH130" s="29"/>
      <c r="EI130" s="29"/>
      <c r="EJ130" s="29"/>
      <c r="EK130" s="29"/>
      <c r="EL130" s="29"/>
      <c r="EM130" s="34">
        <v>55.462961333543369</v>
      </c>
      <c r="EN130" s="34">
        <v>55.407836369116957</v>
      </c>
      <c r="EO130" s="34">
        <v>55.386738211669098</v>
      </c>
      <c r="EP130" s="34">
        <v>55.353052956863571</v>
      </c>
      <c r="EQ130" s="34">
        <v>55.286831896943703</v>
      </c>
      <c r="ER130" s="34">
        <v>55.113910668952784</v>
      </c>
      <c r="ES130" s="34">
        <v>54.84809062478412</v>
      </c>
      <c r="ET130" s="34">
        <v>54.527063516663411</v>
      </c>
      <c r="EU130" s="34">
        <v>54.177448082697367</v>
      </c>
      <c r="GE130" s="41" t="s">
        <v>14</v>
      </c>
      <c r="GF130" s="42" t="s">
        <v>24</v>
      </c>
      <c r="GG130" s="43"/>
      <c r="GH130" s="43"/>
      <c r="GI130" s="43"/>
      <c r="GJ130" s="43"/>
      <c r="GK130" s="43"/>
      <c r="GL130" s="46">
        <v>9.4498135235122476</v>
      </c>
      <c r="GM130" s="57">
        <v>9.0861486969320566</v>
      </c>
      <c r="GN130" s="57">
        <v>8.9809420068651136</v>
      </c>
      <c r="GO130" s="57">
        <v>8.9194790254481724</v>
      </c>
      <c r="GP130" s="57">
        <v>9.2254997811379695</v>
      </c>
      <c r="GQ130" s="57">
        <v>9.1270008399279838</v>
      </c>
      <c r="GR130" s="57">
        <v>9.0659666456285297</v>
      </c>
      <c r="GS130" s="57">
        <v>9.0352115153968278</v>
      </c>
      <c r="GT130" s="57">
        <v>8.9821066711444359</v>
      </c>
    </row>
    <row r="131" spans="85:202" x14ac:dyDescent="0.3">
      <c r="CG131" s="27" t="s">
        <v>14</v>
      </c>
      <c r="CH131" s="32" t="s">
        <v>24</v>
      </c>
      <c r="CI131" s="29"/>
      <c r="CJ131" s="29"/>
      <c r="CK131" s="29"/>
      <c r="CL131" s="29"/>
      <c r="CM131" s="29"/>
      <c r="CN131" s="30">
        <v>8.2083717709487747</v>
      </c>
      <c r="CO131" s="30">
        <v>7.9788204004337073</v>
      </c>
      <c r="CP131" s="30">
        <v>7.9507469444055427</v>
      </c>
      <c r="CQ131" s="30">
        <v>7.8361506441059543</v>
      </c>
      <c r="CR131" s="30">
        <v>7.733412742441331</v>
      </c>
      <c r="CS131" s="30">
        <v>7.6204763073816499</v>
      </c>
      <c r="CT131" s="30">
        <v>7.4898121109991989</v>
      </c>
      <c r="CU131" s="30">
        <v>7.3456822877907637</v>
      </c>
      <c r="CV131" s="30">
        <v>7.1886145246896351</v>
      </c>
      <c r="CX131" s="27" t="s">
        <v>14</v>
      </c>
      <c r="CY131" s="32" t="s">
        <v>24</v>
      </c>
      <c r="CZ131" s="29"/>
      <c r="DA131" s="29"/>
      <c r="DB131" s="29"/>
      <c r="DC131" s="29"/>
      <c r="DD131" s="29"/>
      <c r="DE131" s="30">
        <v>8.2083717709487747</v>
      </c>
      <c r="DF131" s="30">
        <v>7.9788204004337073</v>
      </c>
      <c r="DG131" s="30">
        <v>7.9507469444055427</v>
      </c>
      <c r="DH131" s="30">
        <v>7.8356742535535027</v>
      </c>
      <c r="DI131" s="30">
        <v>7.7297477790490161</v>
      </c>
      <c r="DJ131" s="30">
        <v>7.611135335591487</v>
      </c>
      <c r="DK131" s="30">
        <v>7.4771792709297697</v>
      </c>
      <c r="DL131" s="30">
        <v>7.3291565296010663</v>
      </c>
      <c r="DM131" s="30">
        <v>7.1717219041157669</v>
      </c>
      <c r="DO131" s="27" t="s">
        <v>14</v>
      </c>
      <c r="DP131" s="32" t="s">
        <v>24</v>
      </c>
      <c r="DQ131" s="29"/>
      <c r="DR131" s="29"/>
      <c r="DS131" s="29"/>
      <c r="DT131" s="29"/>
      <c r="DU131" s="29"/>
      <c r="DV131" s="30">
        <v>8.2083717709487747</v>
      </c>
      <c r="DW131" s="30">
        <v>7.9788204004337073</v>
      </c>
      <c r="DX131" s="30">
        <v>7.9507469444055427</v>
      </c>
      <c r="DY131" s="30">
        <v>7.9059208043856817</v>
      </c>
      <c r="DZ131" s="30">
        <v>7.8185303598943321</v>
      </c>
      <c r="EA131" s="30">
        <v>7.690915460301567</v>
      </c>
      <c r="EB131" s="30">
        <v>7.5353710155998916</v>
      </c>
      <c r="EC131" s="30">
        <v>7.3670325772533198</v>
      </c>
      <c r="ED131" s="30">
        <v>7.189887421995965</v>
      </c>
      <c r="EF131" s="27" t="s">
        <v>14</v>
      </c>
      <c r="EG131" s="32" t="s">
        <v>24</v>
      </c>
      <c r="EH131" s="29"/>
      <c r="EI131" s="29"/>
      <c r="EJ131" s="29"/>
      <c r="EK131" s="29"/>
      <c r="EL131" s="29"/>
      <c r="EM131" s="30">
        <v>8.2083717709487747</v>
      </c>
      <c r="EN131" s="30">
        <v>7.9788204004337073</v>
      </c>
      <c r="EO131" s="30">
        <v>7.9507469444055427</v>
      </c>
      <c r="EP131" s="30">
        <v>7.9059208043856817</v>
      </c>
      <c r="EQ131" s="30">
        <v>7.6425732550052778</v>
      </c>
      <c r="ER131" s="30">
        <v>7.413700469562948</v>
      </c>
      <c r="ES131" s="30">
        <v>7.1718146613252642</v>
      </c>
      <c r="ET131" s="30">
        <v>7.0817697994499884</v>
      </c>
      <c r="EU131" s="30">
        <v>6.9508939490036603</v>
      </c>
      <c r="GE131" s="44" t="s">
        <v>15</v>
      </c>
      <c r="GF131" s="42" t="s">
        <v>24</v>
      </c>
      <c r="GG131" s="45"/>
      <c r="GH131" s="45"/>
      <c r="GI131" s="45"/>
      <c r="GJ131" s="45"/>
      <c r="GK131" s="45"/>
      <c r="GL131" s="46">
        <v>32.566775484762509</v>
      </c>
      <c r="GM131" s="57">
        <v>32.166824015545266</v>
      </c>
      <c r="GN131" s="57">
        <v>32.287467540929192</v>
      </c>
      <c r="GO131" s="57">
        <v>32.420902745488576</v>
      </c>
      <c r="GP131" s="57">
        <v>33.173499128779483</v>
      </c>
      <c r="GQ131" s="57">
        <v>33.566527500735646</v>
      </c>
      <c r="GR131" s="57">
        <v>34.003001062632507</v>
      </c>
      <c r="GS131" s="57">
        <v>34.483998410513379</v>
      </c>
      <c r="GT131" s="57">
        <v>34.98505033029604</v>
      </c>
    </row>
    <row r="132" spans="85:202" x14ac:dyDescent="0.3">
      <c r="CG132" s="31" t="s">
        <v>15</v>
      </c>
      <c r="CH132" s="32" t="s">
        <v>24</v>
      </c>
      <c r="CI132" s="33"/>
      <c r="CJ132" s="33"/>
      <c r="CK132" s="33"/>
      <c r="CL132" s="33"/>
      <c r="CM132" s="33"/>
      <c r="CN132" s="34">
        <v>32.246517928378083</v>
      </c>
      <c r="CO132" s="34">
        <v>32.571959552297407</v>
      </c>
      <c r="CP132" s="34">
        <v>33.03650598457191</v>
      </c>
      <c r="CQ132" s="34">
        <v>33.194418410905534</v>
      </c>
      <c r="CR132" s="34">
        <v>33.380107635050635</v>
      </c>
      <c r="CS132" s="34">
        <v>33.699770379015284</v>
      </c>
      <c r="CT132" s="34">
        <v>34.127442438785145</v>
      </c>
      <c r="CU132" s="34">
        <v>34.526902500977371</v>
      </c>
      <c r="CV132" s="34">
        <v>34.914123775431165</v>
      </c>
      <c r="CX132" s="31" t="s">
        <v>15</v>
      </c>
      <c r="CY132" s="32" t="s">
        <v>24</v>
      </c>
      <c r="CZ132" s="33"/>
      <c r="DA132" s="33"/>
      <c r="DB132" s="33"/>
      <c r="DC132" s="33"/>
      <c r="DD132" s="33"/>
      <c r="DE132" s="34">
        <v>32.246517928378083</v>
      </c>
      <c r="DF132" s="34">
        <v>32.571959552297407</v>
      </c>
      <c r="DG132" s="34">
        <v>33.03650598457191</v>
      </c>
      <c r="DH132" s="34">
        <v>33.14227326232789</v>
      </c>
      <c r="DI132" s="34">
        <v>33.273344561309493</v>
      </c>
      <c r="DJ132" s="34">
        <v>33.500800532046924</v>
      </c>
      <c r="DK132" s="34">
        <v>33.794644205589975</v>
      </c>
      <c r="DL132" s="34">
        <v>34.084130957662481</v>
      </c>
      <c r="DM132" s="34">
        <v>34.365922006098984</v>
      </c>
      <c r="DO132" s="31" t="s">
        <v>15</v>
      </c>
      <c r="DP132" s="32" t="s">
        <v>24</v>
      </c>
      <c r="DQ132" s="33"/>
      <c r="DR132" s="33"/>
      <c r="DS132" s="33"/>
      <c r="DT132" s="33"/>
      <c r="DU132" s="33"/>
      <c r="DV132" s="34">
        <v>32.246517928378083</v>
      </c>
      <c r="DW132" s="34">
        <v>32.571959552297407</v>
      </c>
      <c r="DX132" s="34">
        <v>33.03650598457191</v>
      </c>
      <c r="DY132" s="34">
        <v>33.204921724012614</v>
      </c>
      <c r="DZ132" s="34">
        <v>33.389485214050374</v>
      </c>
      <c r="EA132" s="34">
        <v>33.610728698418328</v>
      </c>
      <c r="EB132" s="34">
        <v>33.872876440176142</v>
      </c>
      <c r="EC132" s="34">
        <v>34.207528494739165</v>
      </c>
      <c r="ED132" s="34">
        <v>34.565920526714891</v>
      </c>
      <c r="EF132" s="31" t="s">
        <v>15</v>
      </c>
      <c r="EG132" s="32" t="s">
        <v>24</v>
      </c>
      <c r="EH132" s="33"/>
      <c r="EI132" s="33"/>
      <c r="EJ132" s="33"/>
      <c r="EK132" s="33"/>
      <c r="EL132" s="33"/>
      <c r="EM132" s="34">
        <v>32.246517928378083</v>
      </c>
      <c r="EN132" s="34">
        <v>32.571959552297407</v>
      </c>
      <c r="EO132" s="34">
        <v>33.03650598457191</v>
      </c>
      <c r="EP132" s="34">
        <v>33.204921724012614</v>
      </c>
      <c r="EQ132" s="34">
        <v>33.395353147455772</v>
      </c>
      <c r="ER132" s="34">
        <v>33.629464685107195</v>
      </c>
      <c r="ES132" s="34">
        <v>33.903024215614209</v>
      </c>
      <c r="ET132" s="34">
        <v>34.223149900673924</v>
      </c>
      <c r="EU132" s="34">
        <v>34.577939170843123</v>
      </c>
      <c r="GE132" s="44" t="s">
        <v>17</v>
      </c>
      <c r="GF132" s="42" t="s">
        <v>24</v>
      </c>
      <c r="GG132" s="45"/>
      <c r="GH132" s="45"/>
      <c r="GI132" s="45"/>
      <c r="GJ132" s="45"/>
      <c r="GK132" s="45"/>
      <c r="GL132" s="46">
        <v>19.08090735535664</v>
      </c>
      <c r="GM132" s="57">
        <v>20.188559257232853</v>
      </c>
      <c r="GN132" s="57">
        <v>20.96569408861501</v>
      </c>
      <c r="GO132" s="57">
        <v>18.458458585645062</v>
      </c>
      <c r="GP132" s="57">
        <v>17.86446752561001</v>
      </c>
      <c r="GQ132" s="57">
        <v>17.425294132759348</v>
      </c>
      <c r="GR132" s="57">
        <v>16.983296206656014</v>
      </c>
      <c r="GS132" s="57">
        <v>16.606276378271197</v>
      </c>
      <c r="GT132" s="57">
        <v>16.246469225954982</v>
      </c>
    </row>
    <row r="133" spans="85:202" x14ac:dyDescent="0.3">
      <c r="CG133" s="31" t="s">
        <v>17</v>
      </c>
      <c r="CH133" s="32" t="s">
        <v>24</v>
      </c>
      <c r="CI133" s="33"/>
      <c r="CJ133" s="33"/>
      <c r="CK133" s="33"/>
      <c r="CL133" s="33"/>
      <c r="CM133" s="33"/>
      <c r="CN133" s="34">
        <v>20.88018552673509</v>
      </c>
      <c r="CO133" s="34">
        <v>21.67671174172159</v>
      </c>
      <c r="CP133" s="34">
        <v>21.946707670112822</v>
      </c>
      <c r="CQ133" s="34">
        <v>20.704769072101488</v>
      </c>
      <c r="CR133" s="34">
        <v>20.586652102023496</v>
      </c>
      <c r="CS133" s="34">
        <v>20.631598391306014</v>
      </c>
      <c r="CT133" s="34">
        <v>20.795837722275195</v>
      </c>
      <c r="CU133" s="34">
        <v>21.061125221674242</v>
      </c>
      <c r="CV133" s="34">
        <v>21.381151227068486</v>
      </c>
      <c r="CX133" s="31" t="s">
        <v>17</v>
      </c>
      <c r="CY133" s="32" t="s">
        <v>24</v>
      </c>
      <c r="CZ133" s="33"/>
      <c r="DA133" s="33"/>
      <c r="DB133" s="33"/>
      <c r="DC133" s="33"/>
      <c r="DD133" s="33"/>
      <c r="DE133" s="34">
        <v>20.88018552673509</v>
      </c>
      <c r="DF133" s="34">
        <v>21.67671174172159</v>
      </c>
      <c r="DG133" s="34">
        <v>21.946707670112822</v>
      </c>
      <c r="DH133" s="34">
        <v>20.697072088126465</v>
      </c>
      <c r="DI133" s="34">
        <v>20.541103419293901</v>
      </c>
      <c r="DJ133" s="34">
        <v>20.456022198382843</v>
      </c>
      <c r="DK133" s="34">
        <v>20.43723118991468</v>
      </c>
      <c r="DL133" s="34">
        <v>20.490581245195276</v>
      </c>
      <c r="DM133" s="34">
        <v>20.630975127590862</v>
      </c>
      <c r="DO133" s="31" t="s">
        <v>17</v>
      </c>
      <c r="DP133" s="32" t="s">
        <v>24</v>
      </c>
      <c r="DQ133" s="33"/>
      <c r="DR133" s="33"/>
      <c r="DS133" s="33"/>
      <c r="DT133" s="33"/>
      <c r="DU133" s="33"/>
      <c r="DV133" s="34">
        <v>20.88018552673509</v>
      </c>
      <c r="DW133" s="34">
        <v>21.67671174172159</v>
      </c>
      <c r="DX133" s="34">
        <v>21.946707670112822</v>
      </c>
      <c r="DY133" s="34">
        <v>20.879963615844122</v>
      </c>
      <c r="DZ133" s="34">
        <v>20.600083065296779</v>
      </c>
      <c r="EA133" s="34">
        <v>20.452901729155723</v>
      </c>
      <c r="EB133" s="34">
        <v>20.413028671918809</v>
      </c>
      <c r="EC133" s="34">
        <v>20.399271988597278</v>
      </c>
      <c r="ED133" s="34">
        <v>20.427292598602254</v>
      </c>
      <c r="EF133" s="31" t="s">
        <v>17</v>
      </c>
      <c r="EG133" s="32" t="s">
        <v>24</v>
      </c>
      <c r="EH133" s="33"/>
      <c r="EI133" s="33"/>
      <c r="EJ133" s="33"/>
      <c r="EK133" s="33"/>
      <c r="EL133" s="33"/>
      <c r="EM133" s="34">
        <v>20.88018552673509</v>
      </c>
      <c r="EN133" s="34">
        <v>21.67671174172159</v>
      </c>
      <c r="EO133" s="34">
        <v>21.946707670112822</v>
      </c>
      <c r="EP133" s="34">
        <v>20.879963615844122</v>
      </c>
      <c r="EQ133" s="34">
        <v>20.606895189891837</v>
      </c>
      <c r="ER133" s="34">
        <v>20.46627986476981</v>
      </c>
      <c r="ES133" s="34">
        <v>20.433384744714161</v>
      </c>
      <c r="ET133" s="34">
        <v>20.421815245435436</v>
      </c>
      <c r="EU133" s="34">
        <v>20.452612204797852</v>
      </c>
      <c r="GE133" s="44" t="s">
        <v>18</v>
      </c>
      <c r="GF133" s="42" t="s">
        <v>24</v>
      </c>
      <c r="GG133" s="47"/>
      <c r="GH133" s="47"/>
      <c r="GI133" s="47"/>
      <c r="GJ133" s="47"/>
      <c r="GK133" s="47"/>
      <c r="GL133" s="48">
        <v>18.305896862670732</v>
      </c>
      <c r="GM133" s="58">
        <v>19.174186233024219</v>
      </c>
      <c r="GN133" s="58">
        <v>22.055970030402854</v>
      </c>
      <c r="GO133" s="58">
        <v>19.146610705213305</v>
      </c>
      <c r="GP133" s="58">
        <v>17.764705130068943</v>
      </c>
      <c r="GQ133" s="58">
        <v>17.241571459991199</v>
      </c>
      <c r="GR133" s="58">
        <v>16.779848026124057</v>
      </c>
      <c r="GS133" s="58">
        <v>16.367308317080866</v>
      </c>
      <c r="GT133" s="58">
        <v>16.010222401028766</v>
      </c>
    </row>
    <row r="134" spans="85:202" x14ac:dyDescent="0.3">
      <c r="CG134" s="31" t="s">
        <v>18</v>
      </c>
      <c r="CH134" s="32" t="s">
        <v>24</v>
      </c>
      <c r="CI134" s="35"/>
      <c r="CJ134" s="35"/>
      <c r="CK134" s="35"/>
      <c r="CL134" s="35"/>
      <c r="CM134" s="35"/>
      <c r="CN134" s="36">
        <v>19.267915285792462</v>
      </c>
      <c r="CO134" s="36">
        <v>19.776433188615922</v>
      </c>
      <c r="CP134" s="36">
        <v>21.068273423666252</v>
      </c>
      <c r="CQ134" s="36">
        <v>19.410875516658667</v>
      </c>
      <c r="CR134" s="36">
        <v>19.021843457765041</v>
      </c>
      <c r="CS134" s="36">
        <v>18.845896217683599</v>
      </c>
      <c r="CT134" s="36">
        <v>18.81408625785684</v>
      </c>
      <c r="CU134" s="36">
        <v>18.868932355638595</v>
      </c>
      <c r="CV134" s="36">
        <v>18.965811044154034</v>
      </c>
      <c r="CX134" s="31" t="s">
        <v>18</v>
      </c>
      <c r="CY134" s="32" t="s">
        <v>24</v>
      </c>
      <c r="CZ134" s="35"/>
      <c r="DA134" s="35"/>
      <c r="DB134" s="35"/>
      <c r="DC134" s="35"/>
      <c r="DD134" s="35"/>
      <c r="DE134" s="36">
        <v>19.267915285792462</v>
      </c>
      <c r="DF134" s="36">
        <v>19.776433188615922</v>
      </c>
      <c r="DG134" s="36">
        <v>21.068273423666252</v>
      </c>
      <c r="DH134" s="36">
        <v>19.41945865614559</v>
      </c>
      <c r="DI134" s="36">
        <v>19.002029076397609</v>
      </c>
      <c r="DJ134" s="36">
        <v>18.599079693267882</v>
      </c>
      <c r="DK134" s="36">
        <v>18.273000561434543</v>
      </c>
      <c r="DL134" s="36">
        <v>18.039494105663774</v>
      </c>
      <c r="DM134" s="36">
        <v>17.864754724106994</v>
      </c>
      <c r="DO134" s="31" t="s">
        <v>18</v>
      </c>
      <c r="DP134" s="32" t="s">
        <v>24</v>
      </c>
      <c r="DQ134" s="35"/>
      <c r="DR134" s="35"/>
      <c r="DS134" s="35"/>
      <c r="DT134" s="35"/>
      <c r="DU134" s="35"/>
      <c r="DV134" s="36">
        <v>19.267915285792462</v>
      </c>
      <c r="DW134" s="36">
        <v>19.776433188615922</v>
      </c>
      <c r="DX134" s="36">
        <v>21.068273423666252</v>
      </c>
      <c r="DY134" s="36">
        <v>19.611374385485604</v>
      </c>
      <c r="DZ134" s="36">
        <v>19.138107625041194</v>
      </c>
      <c r="EA134" s="36">
        <v>18.698472551194769</v>
      </c>
      <c r="EB134" s="36">
        <v>18.300692523345401</v>
      </c>
      <c r="EC134" s="36">
        <v>17.93364089036848</v>
      </c>
      <c r="ED134" s="36">
        <v>17.603356797104521</v>
      </c>
      <c r="EF134" s="31" t="s">
        <v>18</v>
      </c>
      <c r="EG134" s="32" t="s">
        <v>24</v>
      </c>
      <c r="EH134" s="35"/>
      <c r="EI134" s="35"/>
      <c r="EJ134" s="35"/>
      <c r="EK134" s="35"/>
      <c r="EL134" s="35"/>
      <c r="EM134" s="36">
        <v>19.267915285792462</v>
      </c>
      <c r="EN134" s="36">
        <v>19.776433188615922</v>
      </c>
      <c r="EO134" s="36">
        <v>21.068273423666252</v>
      </c>
      <c r="EP134" s="36">
        <v>19.611374385485604</v>
      </c>
      <c r="EQ134" s="36">
        <v>19.096551192545498</v>
      </c>
      <c r="ER134" s="36">
        <v>18.665812517903063</v>
      </c>
      <c r="ES134" s="36">
        <v>18.275697992937985</v>
      </c>
      <c r="ET134" s="36">
        <v>17.911675632026743</v>
      </c>
      <c r="EU134" s="36">
        <v>17.585715884642646</v>
      </c>
      <c r="GE134" s="7" t="s">
        <v>27</v>
      </c>
      <c r="GF134" s="20"/>
      <c r="GG134" s="37"/>
      <c r="GH134" s="37"/>
      <c r="GI134" s="37"/>
      <c r="GJ134" s="37"/>
      <c r="GK134" s="37"/>
      <c r="GL134" s="40"/>
      <c r="GM134" s="40"/>
      <c r="GN134" s="40"/>
      <c r="GO134" s="40"/>
      <c r="GP134" s="40"/>
      <c r="GQ134" s="40"/>
      <c r="GR134" s="40"/>
      <c r="GS134" s="40"/>
      <c r="GT134" s="40"/>
    </row>
    <row r="135" spans="85:202" x14ac:dyDescent="0.3">
      <c r="CG135" s="31" t="s">
        <v>46</v>
      </c>
      <c r="CH135" s="32" t="s">
        <v>29</v>
      </c>
      <c r="CI135" s="35"/>
      <c r="CJ135" s="35"/>
      <c r="CK135" s="35"/>
      <c r="CL135" s="35"/>
      <c r="CM135" s="35"/>
      <c r="CN135" s="36"/>
      <c r="CO135" s="36">
        <f>CO133/CO134</f>
        <v>1.0960880324061439</v>
      </c>
      <c r="CP135" s="36">
        <f t="shared" ref="CP135:CV135" si="385">CP133/CP134</f>
        <v>1.0416946480986815</v>
      </c>
      <c r="CQ135" s="36">
        <f t="shared" si="385"/>
        <v>1.0666581759453553</v>
      </c>
      <c r="CR135" s="36">
        <f t="shared" si="385"/>
        <v>1.0822637746826622</v>
      </c>
      <c r="CS135" s="36">
        <f t="shared" si="385"/>
        <v>1.0947528391855859</v>
      </c>
      <c r="CT135" s="36">
        <f t="shared" si="385"/>
        <v>1.1053333888905057</v>
      </c>
      <c r="CU135" s="36">
        <f t="shared" si="385"/>
        <v>1.1161800161618871</v>
      </c>
      <c r="CV135" s="36">
        <f t="shared" si="385"/>
        <v>1.1273523276853983</v>
      </c>
      <c r="CX135" s="31" t="s">
        <v>46</v>
      </c>
      <c r="CY135" s="32" t="s">
        <v>29</v>
      </c>
      <c r="CZ135" s="35"/>
      <c r="DA135" s="35"/>
      <c r="DB135" s="35"/>
      <c r="DC135" s="35"/>
      <c r="DD135" s="35"/>
      <c r="DE135" s="36"/>
      <c r="DF135" s="36">
        <f>DF133/DF134</f>
        <v>1.0960880324061439</v>
      </c>
      <c r="DG135" s="36">
        <f t="shared" ref="DG135:DM135" si="386">DG133/DG134</f>
        <v>1.0416946480986815</v>
      </c>
      <c r="DH135" s="36">
        <f t="shared" si="386"/>
        <v>1.0657903731820328</v>
      </c>
      <c r="DI135" s="36">
        <f t="shared" si="386"/>
        <v>1.0809952630168309</v>
      </c>
      <c r="DJ135" s="36">
        <f t="shared" si="386"/>
        <v>1.0998405585512439</v>
      </c>
      <c r="DK135" s="36">
        <f t="shared" si="386"/>
        <v>1.1184387107746157</v>
      </c>
      <c r="DL135" s="36">
        <f t="shared" si="386"/>
        <v>1.1358733856489882</v>
      </c>
      <c r="DM135" s="36">
        <f t="shared" si="386"/>
        <v>1.1548423387952305</v>
      </c>
      <c r="DO135" s="31" t="s">
        <v>46</v>
      </c>
      <c r="DP135" s="32" t="s">
        <v>29</v>
      </c>
      <c r="DQ135" s="35"/>
      <c r="DR135" s="35"/>
      <c r="DS135" s="35"/>
      <c r="DT135" s="35"/>
      <c r="DU135" s="35"/>
      <c r="DV135" s="36"/>
      <c r="DW135" s="36">
        <f>DW133/DW134</f>
        <v>1.0960880324061439</v>
      </c>
      <c r="DX135" s="36">
        <f t="shared" ref="DX135:ED135" si="387">DX133/DX134</f>
        <v>1.0416946480986815</v>
      </c>
      <c r="DY135" s="36">
        <f t="shared" si="387"/>
        <v>1.0646864011375665</v>
      </c>
      <c r="DZ135" s="36">
        <f t="shared" si="387"/>
        <v>1.0763908046134441</v>
      </c>
      <c r="EA135" s="36">
        <f t="shared" si="387"/>
        <v>1.0938274061240822</v>
      </c>
      <c r="EB135" s="36">
        <f t="shared" si="387"/>
        <v>1.1154238368782379</v>
      </c>
      <c r="EC135" s="36">
        <f t="shared" si="387"/>
        <v>1.1374863650555755</v>
      </c>
      <c r="ED135" s="36">
        <f t="shared" si="387"/>
        <v>1.1604203013122034</v>
      </c>
      <c r="EF135" s="31" t="s">
        <v>46</v>
      </c>
      <c r="EG135" s="32" t="s">
        <v>29</v>
      </c>
      <c r="EH135" s="35"/>
      <c r="EI135" s="35"/>
      <c r="EJ135" s="35"/>
      <c r="EK135" s="35"/>
      <c r="EL135" s="35"/>
      <c r="EM135" s="36"/>
      <c r="EN135" s="36">
        <f>EN133/EN134</f>
        <v>1.0960880324061439</v>
      </c>
      <c r="EO135" s="36">
        <f t="shared" ref="EO135:EU135" si="388">EO133/EO134</f>
        <v>1.0416946480986815</v>
      </c>
      <c r="EP135" s="36">
        <f t="shared" si="388"/>
        <v>1.0646864011375665</v>
      </c>
      <c r="EQ135" s="36">
        <f t="shared" si="388"/>
        <v>1.079089882886074</v>
      </c>
      <c r="ER135" s="36">
        <f t="shared" si="388"/>
        <v>1.0964580215910693</v>
      </c>
      <c r="ES135" s="36">
        <f t="shared" si="388"/>
        <v>1.118063165226846</v>
      </c>
      <c r="ET135" s="36">
        <f t="shared" si="388"/>
        <v>1.1401398543037744</v>
      </c>
      <c r="EU135" s="36">
        <f t="shared" si="388"/>
        <v>1.1630241463561244</v>
      </c>
      <c r="GE135" s="31" t="s">
        <v>13</v>
      </c>
      <c r="GF135" s="32" t="s">
        <v>24</v>
      </c>
      <c r="GG135" s="29"/>
      <c r="GH135" s="29"/>
      <c r="GI135" s="29"/>
      <c r="GJ135" s="29"/>
      <c r="GK135" s="29"/>
      <c r="GL135" s="34">
        <v>55.462961333543369</v>
      </c>
      <c r="GM135" s="34">
        <v>55.407836369116957</v>
      </c>
      <c r="GN135" s="34">
        <v>55.386738211669098</v>
      </c>
      <c r="GO135" s="34">
        <v>55.423640907592585</v>
      </c>
      <c r="GP135" s="34">
        <v>55.413085617334787</v>
      </c>
      <c r="GQ135" s="34">
        <v>55.38143521158112</v>
      </c>
      <c r="GR135" s="34">
        <v>55.318158966584242</v>
      </c>
      <c r="GS135" s="34">
        <v>55.233948026166303</v>
      </c>
      <c r="GT135" s="34">
        <v>55.139347805563979</v>
      </c>
    </row>
    <row r="136" spans="85:202" x14ac:dyDescent="0.3">
      <c r="CR136" s="52"/>
      <c r="CS136" s="52"/>
      <c r="CT136" s="52"/>
      <c r="CU136" s="52"/>
      <c r="CV136" s="52"/>
      <c r="DI136" s="52"/>
      <c r="DJ136" s="52"/>
      <c r="DK136" s="52"/>
      <c r="DL136" s="52"/>
      <c r="DM136" s="52"/>
      <c r="DZ136" s="52"/>
      <c r="EA136" s="52"/>
      <c r="EB136" s="52"/>
      <c r="EC136" s="52"/>
      <c r="ED136" s="52"/>
      <c r="GE136" s="27" t="s">
        <v>14</v>
      </c>
      <c r="GF136" s="32" t="s">
        <v>24</v>
      </c>
      <c r="GG136" s="29"/>
      <c r="GH136" s="29"/>
      <c r="GI136" s="29"/>
      <c r="GJ136" s="29"/>
      <c r="GK136" s="29"/>
      <c r="GL136" s="30">
        <v>8.2083717709487747</v>
      </c>
      <c r="GM136" s="30">
        <v>7.9788204004337073</v>
      </c>
      <c r="GN136" s="30">
        <v>7.9507469444055427</v>
      </c>
      <c r="GO136" s="30">
        <v>7.8796021772141271</v>
      </c>
      <c r="GP136" s="30">
        <v>7.7197906983013587</v>
      </c>
      <c r="GQ136" s="30">
        <v>7.5596611855361706</v>
      </c>
      <c r="GR136" s="30">
        <v>7.4058567464460392</v>
      </c>
      <c r="GS136" s="30">
        <v>7.2735943685047655</v>
      </c>
      <c r="GT136" s="30">
        <v>7.1257860340584598</v>
      </c>
    </row>
    <row r="137" spans="85:202" x14ac:dyDescent="0.3">
      <c r="CR137" s="52"/>
      <c r="CS137" s="52"/>
      <c r="CT137" s="52"/>
      <c r="CU137" s="52"/>
      <c r="CV137" s="52"/>
      <c r="DI137" s="52"/>
      <c r="DJ137" s="52"/>
      <c r="DK137" s="52"/>
      <c r="DL137" s="52"/>
      <c r="DM137" s="52"/>
      <c r="DZ137" s="52"/>
      <c r="EA137" s="52"/>
      <c r="EB137" s="52"/>
      <c r="EC137" s="52"/>
      <c r="ED137" s="52"/>
      <c r="EN137" s="81">
        <f>EN117-EN27</f>
        <v>0</v>
      </c>
      <c r="EO137" s="81">
        <f t="shared" ref="EO137:EU137" si="389">EO117-EO27</f>
        <v>-9.317366876926414E-6</v>
      </c>
      <c r="EP137" s="81">
        <f t="shared" si="389"/>
        <v>9.1462011115694963E-4</v>
      </c>
      <c r="EQ137" s="81">
        <f t="shared" si="389"/>
        <v>1.0426154082590067E-3</v>
      </c>
      <c r="ER137" s="81">
        <f t="shared" si="389"/>
        <v>2.2196494801183242E-3</v>
      </c>
      <c r="ES137" s="81">
        <f t="shared" si="389"/>
        <v>2.9519566635243244E-3</v>
      </c>
      <c r="ET137" s="81">
        <f t="shared" si="389"/>
        <v>3.5074924747835468E-3</v>
      </c>
      <c r="EU137" s="81">
        <f t="shared" si="389"/>
        <v>3.9138344369011868E-3</v>
      </c>
      <c r="GE137" s="31" t="s">
        <v>15</v>
      </c>
      <c r="GF137" s="32" t="s">
        <v>24</v>
      </c>
      <c r="GG137" s="33"/>
      <c r="GH137" s="33"/>
      <c r="GI137" s="33"/>
      <c r="GJ137" s="33"/>
      <c r="GK137" s="33"/>
      <c r="GL137" s="34">
        <v>32.246517928378083</v>
      </c>
      <c r="GM137" s="34">
        <v>32.571959552297407</v>
      </c>
      <c r="GN137" s="34">
        <v>33.03650598457191</v>
      </c>
      <c r="GO137" s="34">
        <v>32.910713584577977</v>
      </c>
      <c r="GP137" s="34">
        <v>33.051588851040812</v>
      </c>
      <c r="GQ137" s="34">
        <v>33.328299332450108</v>
      </c>
      <c r="GR137" s="34">
        <v>33.651281187871099</v>
      </c>
      <c r="GS137" s="34">
        <v>34.002611547614777</v>
      </c>
      <c r="GT137" s="34">
        <v>34.350939407856117</v>
      </c>
    </row>
    <row r="138" spans="85:202" ht="15.6" x14ac:dyDescent="0.3">
      <c r="CR138" s="52"/>
      <c r="CS138" s="52"/>
      <c r="CT138" s="52"/>
      <c r="CU138" s="52"/>
      <c r="CV138" s="52"/>
      <c r="CX138" s="72" t="s">
        <v>53</v>
      </c>
      <c r="CY138" s="74"/>
      <c r="CZ138" s="74"/>
      <c r="DA138" s="74"/>
      <c r="DB138" s="74"/>
      <c r="DC138" s="74"/>
      <c r="DD138" s="74"/>
      <c r="DE138" s="74"/>
      <c r="DF138" s="74"/>
      <c r="DG138" s="74"/>
      <c r="DH138" s="74"/>
      <c r="DI138" s="74"/>
      <c r="DJ138" s="74"/>
      <c r="DK138" s="74"/>
      <c r="DL138" s="74"/>
      <c r="DM138" s="74"/>
      <c r="DZ138" s="52"/>
      <c r="EA138" s="52"/>
      <c r="EB138" s="52"/>
      <c r="EC138" s="52"/>
      <c r="ED138" s="52"/>
      <c r="EN138" s="52">
        <f>EN105-EN13</f>
        <v>0</v>
      </c>
      <c r="EO138" s="52">
        <f t="shared" ref="EO138:EU138" si="390">EO105-EO13</f>
        <v>-1.3216507259894428E-4</v>
      </c>
      <c r="EP138" s="52">
        <f t="shared" si="390"/>
        <v>0.32998441974133641</v>
      </c>
      <c r="EQ138" s="52">
        <f t="shared" si="390"/>
        <v>0.13001350544976731</v>
      </c>
      <c r="ER138" s="52">
        <f t="shared" si="390"/>
        <v>0.28975584934370602</v>
      </c>
      <c r="ES138" s="52">
        <f t="shared" si="390"/>
        <v>0.40012974921270938</v>
      </c>
      <c r="ET138" s="52">
        <f t="shared" si="390"/>
        <v>0.55075099405085837</v>
      </c>
      <c r="EU138" s="52">
        <f t="shared" si="390"/>
        <v>0.67875674389379981</v>
      </c>
      <c r="GE138" s="31" t="s">
        <v>17</v>
      </c>
      <c r="GF138" s="32" t="s">
        <v>24</v>
      </c>
      <c r="GG138" s="33"/>
      <c r="GH138" s="33"/>
      <c r="GI138" s="33"/>
      <c r="GJ138" s="33"/>
      <c r="GK138" s="33"/>
      <c r="GL138" s="34">
        <v>20.88018552673509</v>
      </c>
      <c r="GM138" s="34">
        <v>21.67671174172159</v>
      </c>
      <c r="GN138" s="34">
        <v>21.946707670112822</v>
      </c>
      <c r="GO138" s="34">
        <v>20.699467932112263</v>
      </c>
      <c r="GP138" s="34">
        <v>20.145071087615737</v>
      </c>
      <c r="GQ138" s="34">
        <v>19.926550479167926</v>
      </c>
      <c r="GR138" s="34">
        <v>19.725722180218355</v>
      </c>
      <c r="GS138" s="34">
        <v>19.566433765053397</v>
      </c>
      <c r="GT138" s="34">
        <v>19.417772266439904</v>
      </c>
    </row>
    <row r="139" spans="85:202" x14ac:dyDescent="0.3">
      <c r="CX139" s="73" t="s">
        <v>49</v>
      </c>
      <c r="CY139" s="74"/>
      <c r="CZ139" s="74"/>
      <c r="DA139" s="74"/>
      <c r="DB139" s="74"/>
      <c r="DC139" s="74"/>
      <c r="DD139" s="74"/>
      <c r="DE139" s="74"/>
      <c r="DF139" s="75"/>
      <c r="DG139" s="75"/>
      <c r="DH139" s="75"/>
      <c r="DI139" s="75"/>
      <c r="DJ139" s="75"/>
      <c r="DK139" s="75"/>
      <c r="DL139" s="75"/>
      <c r="DM139" s="75"/>
      <c r="GE139" s="31" t="s">
        <v>18</v>
      </c>
      <c r="GF139" s="32" t="s">
        <v>24</v>
      </c>
      <c r="GG139" s="35"/>
      <c r="GH139" s="35"/>
      <c r="GI139" s="35"/>
      <c r="GJ139" s="35"/>
      <c r="GK139" s="35"/>
      <c r="GL139" s="36">
        <v>19.267915285792462</v>
      </c>
      <c r="GM139" s="36">
        <v>19.776433188615922</v>
      </c>
      <c r="GN139" s="36">
        <v>21.068273423666252</v>
      </c>
      <c r="GO139" s="36">
        <v>18.713759894663891</v>
      </c>
      <c r="GP139" s="36">
        <v>18.035739908637044</v>
      </c>
      <c r="GQ139" s="36">
        <v>17.764572605049946</v>
      </c>
      <c r="GR139" s="36">
        <v>17.516260216970732</v>
      </c>
      <c r="GS139" s="36">
        <v>17.276575897822266</v>
      </c>
      <c r="GT139" s="36">
        <v>17.079626607647715</v>
      </c>
    </row>
    <row r="140" spans="85:202" x14ac:dyDescent="0.3">
      <c r="CX140" s="61" t="s">
        <v>1</v>
      </c>
      <c r="CY140" s="62" t="s">
        <v>2</v>
      </c>
      <c r="CZ140" s="63">
        <v>2011</v>
      </c>
      <c r="DA140" s="63">
        <v>2012</v>
      </c>
      <c r="DB140" s="63">
        <v>2013</v>
      </c>
      <c r="DC140" s="63">
        <v>2014</v>
      </c>
      <c r="DD140" s="63">
        <v>2015</v>
      </c>
      <c r="DE140" s="63">
        <v>2016</v>
      </c>
      <c r="DF140" s="63">
        <v>2017</v>
      </c>
      <c r="DG140" s="64">
        <v>2018</v>
      </c>
      <c r="DH140" s="64">
        <v>2019</v>
      </c>
      <c r="DI140" s="64">
        <v>2020</v>
      </c>
      <c r="DJ140" s="64">
        <v>2021</v>
      </c>
      <c r="DK140" s="64">
        <v>2022</v>
      </c>
      <c r="DL140" s="64">
        <v>2023</v>
      </c>
      <c r="DM140" s="64">
        <v>2024</v>
      </c>
      <c r="GE140" s="31" t="s">
        <v>46</v>
      </c>
      <c r="GF140" s="32" t="s">
        <v>29</v>
      </c>
      <c r="GG140" s="35"/>
      <c r="GH140" s="35"/>
      <c r="GI140" s="35"/>
      <c r="GJ140" s="35"/>
      <c r="GK140" s="35"/>
      <c r="GL140" s="36"/>
      <c r="GM140" s="36">
        <f>GM138/GM139</f>
        <v>1.0960880324061439</v>
      </c>
      <c r="GN140" s="36">
        <f t="shared" ref="GN140:GT141" si="391">GN138/GN139</f>
        <v>1.0416946480986815</v>
      </c>
      <c r="GO140" s="36">
        <f t="shared" si="391"/>
        <v>1.1061095177359086</v>
      </c>
      <c r="GP140" s="36">
        <f t="shared" si="391"/>
        <v>1.1169528497119525</v>
      </c>
      <c r="GQ140" s="36">
        <f t="shared" si="391"/>
        <v>1.1217016543084968</v>
      </c>
      <c r="GR140" s="36">
        <f t="shared" si="391"/>
        <v>1.1261377677586093</v>
      </c>
      <c r="GS140" s="36">
        <f t="shared" si="391"/>
        <v>1.132541186446544</v>
      </c>
      <c r="GT140" s="36">
        <f t="shared" si="391"/>
        <v>1.136896766686061</v>
      </c>
    </row>
    <row r="141" spans="85:202" x14ac:dyDescent="0.3">
      <c r="CX141" s="7"/>
      <c r="CY141" s="8"/>
      <c r="CZ141" s="9"/>
      <c r="DA141" s="10"/>
      <c r="DB141" s="10"/>
      <c r="DC141" s="11"/>
      <c r="DD141" s="11"/>
      <c r="DE141" s="11"/>
      <c r="DF141" s="11"/>
      <c r="DG141" s="11"/>
      <c r="DH141" s="11"/>
      <c r="DI141" s="11"/>
      <c r="DJ141" s="11"/>
      <c r="DK141" s="11"/>
      <c r="GE141" s="31" t="s">
        <v>64</v>
      </c>
      <c r="GF141" s="32" t="s">
        <v>29</v>
      </c>
      <c r="GG141" s="35"/>
      <c r="GH141" s="35"/>
      <c r="GI141" s="35"/>
      <c r="GJ141" s="35"/>
      <c r="GK141" s="35"/>
      <c r="GL141" s="36"/>
      <c r="GM141" s="36">
        <f>GM139/GM140</f>
        <v>18.042741644758667</v>
      </c>
      <c r="GN141" s="36">
        <f t="shared" si="391"/>
        <v>20.224999199257113</v>
      </c>
      <c r="GO141" s="36">
        <f>GO138-GO139</f>
        <v>1.9857080374483722</v>
      </c>
      <c r="GP141" s="36">
        <f t="shared" ref="GP141:GT141" si="392">GP138-GP139</f>
        <v>2.1093311789786924</v>
      </c>
      <c r="GQ141" s="36">
        <f t="shared" si="392"/>
        <v>2.16197787411798</v>
      </c>
      <c r="GR141" s="36">
        <f t="shared" si="392"/>
        <v>2.2094619632476231</v>
      </c>
      <c r="GS141" s="36">
        <f t="shared" si="392"/>
        <v>2.2898578672311309</v>
      </c>
      <c r="GT141" s="36">
        <f t="shared" si="392"/>
        <v>2.3381456587921896</v>
      </c>
    </row>
    <row r="142" spans="85:202" x14ac:dyDescent="0.3">
      <c r="CX142" s="12" t="s">
        <v>4</v>
      </c>
      <c r="CY142" s="13" t="s">
        <v>5</v>
      </c>
      <c r="CZ142" s="14">
        <v>3.8928768636112707</v>
      </c>
      <c r="DA142" s="14">
        <v>3.178315174063242</v>
      </c>
      <c r="DB142" s="14">
        <v>3.0288981610261145</v>
      </c>
      <c r="DC142" s="14">
        <v>3.4148292585370799</v>
      </c>
      <c r="DD142" s="14">
        <v>3.0893444208083478</v>
      </c>
      <c r="DE142" s="15">
        <v>3.0510000000000099</v>
      </c>
      <c r="DF142" s="69">
        <v>3.7600000000000025</v>
      </c>
      <c r="DG142" s="69">
        <v>3.5999999999999899</v>
      </c>
      <c r="DH142" s="69">
        <v>3.09</v>
      </c>
      <c r="DI142" s="69">
        <v>3.1183000000000001</v>
      </c>
      <c r="DJ142" s="69">
        <v>3.14</v>
      </c>
      <c r="DK142" s="69">
        <v>3.14</v>
      </c>
      <c r="DL142" s="69">
        <v>3.14</v>
      </c>
      <c r="DM142" s="69">
        <v>3.14</v>
      </c>
    </row>
    <row r="143" spans="85:202" x14ac:dyDescent="0.3">
      <c r="CX143" s="16" t="s">
        <v>6</v>
      </c>
      <c r="CY143" s="17" t="s">
        <v>7</v>
      </c>
      <c r="CZ143" s="18">
        <v>98.829999999999899</v>
      </c>
      <c r="DA143" s="18">
        <v>91.819999999999894</v>
      </c>
      <c r="DB143" s="18">
        <v>98.419999999999902</v>
      </c>
      <c r="DC143" s="18">
        <v>53.269999999999897</v>
      </c>
      <c r="DD143" s="18">
        <v>48.969999999999899</v>
      </c>
      <c r="DE143" s="49">
        <v>40.958186480000002</v>
      </c>
      <c r="DF143" s="49">
        <v>52</v>
      </c>
      <c r="DG143" s="49">
        <v>70.91</v>
      </c>
      <c r="DH143" s="49">
        <v>59</v>
      </c>
      <c r="DI143" s="49">
        <v>57</v>
      </c>
      <c r="DJ143" s="49">
        <v>56.2</v>
      </c>
      <c r="DK143" s="49">
        <v>56.2</v>
      </c>
      <c r="DL143" s="49">
        <v>56.2</v>
      </c>
      <c r="DM143" s="49">
        <v>56.2</v>
      </c>
      <c r="DP143" s="67"/>
    </row>
    <row r="144" spans="85:202" x14ac:dyDescent="0.3">
      <c r="CX144" s="12" t="s">
        <v>8</v>
      </c>
      <c r="CY144" s="13" t="s">
        <v>5</v>
      </c>
      <c r="CZ144" s="14">
        <v>16.171146097593464</v>
      </c>
      <c r="DA144" s="14">
        <v>-10.611393912062821</v>
      </c>
      <c r="DB144" s="14">
        <v>-8.9013789774219436</v>
      </c>
      <c r="DC144" s="14">
        <v>-4.3359714913194347</v>
      </c>
      <c r="DD144" s="14">
        <v>-14.950008382759417</v>
      </c>
      <c r="DE144" s="15">
        <v>4.5882721379995042</v>
      </c>
      <c r="DF144" s="15">
        <v>21.729999999999677</v>
      </c>
      <c r="DG144" s="15">
        <v>-2.8299999999999028</v>
      </c>
      <c r="DH144" s="15">
        <v>-3.4</v>
      </c>
      <c r="DI144" s="15">
        <v>-0.73204999999999998</v>
      </c>
      <c r="DJ144" s="15">
        <v>0</v>
      </c>
      <c r="DK144" s="15">
        <v>0</v>
      </c>
      <c r="DL144" s="15">
        <v>0</v>
      </c>
      <c r="DM144" s="15">
        <v>0</v>
      </c>
      <c r="DP144" s="67"/>
    </row>
    <row r="145" spans="93:134" x14ac:dyDescent="0.3">
      <c r="CX145" s="12" t="s">
        <v>9</v>
      </c>
      <c r="CY145" s="13" t="s">
        <v>10</v>
      </c>
      <c r="CZ145" s="14">
        <v>0.23</v>
      </c>
      <c r="DA145" s="14">
        <v>0.24</v>
      </c>
      <c r="DB145" s="14">
        <v>0.19</v>
      </c>
      <c r="DC145" s="14">
        <v>0.16</v>
      </c>
      <c r="DD145" s="14">
        <v>0.315</v>
      </c>
      <c r="DE145" s="15">
        <v>0.73250000000000004</v>
      </c>
      <c r="DF145" s="15">
        <v>1.27</v>
      </c>
      <c r="DG145" s="15">
        <v>2.31</v>
      </c>
      <c r="DH145" s="15">
        <v>2.46</v>
      </c>
      <c r="DI145" s="15">
        <v>2.31790282</v>
      </c>
      <c r="DJ145" s="15">
        <v>2.31790282</v>
      </c>
      <c r="DK145" s="15">
        <v>2.31790282</v>
      </c>
      <c r="DL145" s="15">
        <v>2.31790282</v>
      </c>
      <c r="DM145" s="15">
        <v>2.31790282</v>
      </c>
      <c r="DP145" s="67"/>
    </row>
    <row r="146" spans="93:134" x14ac:dyDescent="0.3">
      <c r="CX146" s="19"/>
      <c r="CY146" s="20"/>
      <c r="CZ146" s="21"/>
      <c r="DA146" s="22"/>
      <c r="DB146" s="22"/>
      <c r="DC146" s="22"/>
      <c r="DD146" s="22"/>
      <c r="DE146" s="23"/>
      <c r="DF146" s="37"/>
      <c r="DG146" s="37"/>
      <c r="DH146" s="37"/>
      <c r="DI146" s="37"/>
      <c r="DJ146" s="37"/>
      <c r="DK146" s="37"/>
      <c r="DL146" s="37"/>
      <c r="DM146" s="37"/>
      <c r="DP146" s="67"/>
    </row>
    <row r="147" spans="93:134" x14ac:dyDescent="0.3">
      <c r="CO147" s="70"/>
      <c r="CP147" s="70"/>
      <c r="CQ147" s="79"/>
      <c r="CR147" s="79"/>
      <c r="CS147" s="79"/>
      <c r="CT147" s="79"/>
      <c r="CU147" s="79"/>
      <c r="CV147" s="79"/>
      <c r="CX147" s="24" t="s">
        <v>12</v>
      </c>
      <c r="CY147" s="25" t="s">
        <v>5</v>
      </c>
      <c r="CZ147" s="26">
        <v>6.1697846047884104</v>
      </c>
      <c r="DA147" s="26">
        <v>6.03005025217543</v>
      </c>
      <c r="DB147" s="26">
        <v>5.5572636889100924</v>
      </c>
      <c r="DC147" s="26">
        <v>5.0066684257549827</v>
      </c>
      <c r="DD147" s="26">
        <v>4.8762545817117706</v>
      </c>
      <c r="DE147" s="26">
        <v>5.0155539464781889</v>
      </c>
      <c r="DF147" s="26">
        <v>5.0699932968227159</v>
      </c>
      <c r="DG147" s="26">
        <v>5.1700392589188198</v>
      </c>
      <c r="DH147" s="26">
        <v>5.1876987452884435</v>
      </c>
      <c r="DI147" s="26">
        <v>5.333791748962895</v>
      </c>
      <c r="DJ147" s="26">
        <v>5.5599999999999881</v>
      </c>
      <c r="DK147" s="26">
        <v>5.7800000000000011</v>
      </c>
      <c r="DL147" s="26">
        <v>5.9499999999999886</v>
      </c>
      <c r="DM147" s="26">
        <v>6.0799999999999699</v>
      </c>
      <c r="DP147" s="67"/>
      <c r="DW147" s="70"/>
      <c r="DX147" s="70"/>
      <c r="DY147" s="79"/>
      <c r="DZ147" s="79"/>
      <c r="EA147" s="79"/>
      <c r="EB147" s="79"/>
      <c r="EC147" s="79"/>
      <c r="ED147" s="79"/>
    </row>
    <row r="148" spans="93:134" x14ac:dyDescent="0.3">
      <c r="CO148" s="70"/>
      <c r="CP148" s="70"/>
      <c r="CQ148" s="70"/>
      <c r="CR148" s="70"/>
      <c r="CS148" s="70"/>
      <c r="CT148" s="70"/>
      <c r="CU148" s="70"/>
      <c r="CV148" s="70"/>
      <c r="CX148" s="27" t="s">
        <v>13</v>
      </c>
      <c r="CY148" s="28" t="s">
        <v>5</v>
      </c>
      <c r="CZ148" s="29">
        <v>5.0600192136332218</v>
      </c>
      <c r="DA148" s="29">
        <v>5.516106764277402</v>
      </c>
      <c r="DB148" s="29">
        <v>5.4779052890148119</v>
      </c>
      <c r="DC148" s="29">
        <v>5.283725364616024</v>
      </c>
      <c r="DD148" s="29">
        <v>4.8472418022657848</v>
      </c>
      <c r="DE148" s="30">
        <v>5.0421855039884296</v>
      </c>
      <c r="DF148" s="30">
        <v>4.9800070338542355</v>
      </c>
      <c r="DG148" s="30">
        <v>5.1299926844180277</v>
      </c>
      <c r="DH148" s="30">
        <v>5.14</v>
      </c>
      <c r="DI148" s="30">
        <v>5.16</v>
      </c>
      <c r="DJ148" s="30">
        <v>5.1934425416758296</v>
      </c>
      <c r="DK148" s="30">
        <v>5.2296983054057087</v>
      </c>
      <c r="DL148" s="30">
        <v>5.2935544331092421</v>
      </c>
      <c r="DM148" s="30">
        <v>5.363291615443031</v>
      </c>
      <c r="DP148" s="52"/>
      <c r="DQ148" s="52"/>
      <c r="DR148" s="52"/>
      <c r="DS148" s="52"/>
      <c r="DT148" s="52"/>
      <c r="DU148" s="52"/>
      <c r="DV148" s="52"/>
      <c r="DW148" s="52"/>
      <c r="DX148" s="52"/>
      <c r="DY148" s="52"/>
      <c r="DZ148" s="52"/>
      <c r="EA148" s="52"/>
      <c r="EB148" s="52"/>
      <c r="EC148" s="52"/>
      <c r="ED148" s="52"/>
    </row>
    <row r="149" spans="93:134" x14ac:dyDescent="0.3">
      <c r="CO149" s="70"/>
      <c r="CP149" s="70"/>
      <c r="CQ149" s="70"/>
      <c r="CR149" s="70"/>
      <c r="CS149" s="70"/>
      <c r="CT149" s="70"/>
      <c r="CU149" s="70"/>
      <c r="CV149" s="70"/>
      <c r="CX149" s="31" t="s">
        <v>14</v>
      </c>
      <c r="CY149" s="32" t="s">
        <v>5</v>
      </c>
      <c r="CZ149" s="33">
        <v>5.5184272881717265</v>
      </c>
      <c r="DA149" s="33">
        <v>4.5267022907598102</v>
      </c>
      <c r="DB149" s="33">
        <v>6.7456430706928412</v>
      </c>
      <c r="DC149" s="33">
        <v>1.1639049696276567</v>
      </c>
      <c r="DD149" s="33">
        <v>5.3164672396432762</v>
      </c>
      <c r="DE149" s="34">
        <v>-0.14557979897015116</v>
      </c>
      <c r="DF149" s="34">
        <v>2.139998124859062</v>
      </c>
      <c r="DG149" s="34">
        <v>4.7999987862124414</v>
      </c>
      <c r="DH149" s="34">
        <v>3.68</v>
      </c>
      <c r="DI149" s="34">
        <v>3.91</v>
      </c>
      <c r="DJ149" s="34">
        <v>4.1398440215546648</v>
      </c>
      <c r="DK149" s="34">
        <v>3.9340304168144007</v>
      </c>
      <c r="DL149" s="34">
        <v>3.8704392067514846</v>
      </c>
      <c r="DM149" s="34">
        <v>3.8117927249781904</v>
      </c>
      <c r="DP149" s="52"/>
      <c r="DQ149" s="52"/>
      <c r="DR149" s="52"/>
      <c r="DS149" s="52"/>
      <c r="DT149" s="52"/>
      <c r="DU149" s="52"/>
      <c r="DV149" s="52"/>
      <c r="DW149" s="52"/>
      <c r="DX149" s="52"/>
      <c r="DY149" s="52"/>
      <c r="DZ149" s="52"/>
      <c r="EA149" s="52"/>
      <c r="EB149" s="52"/>
      <c r="EC149" s="52"/>
      <c r="ED149" s="52"/>
    </row>
    <row r="150" spans="93:134" x14ac:dyDescent="0.3">
      <c r="CO150" s="70"/>
      <c r="CP150" s="70"/>
      <c r="CQ150" s="70"/>
      <c r="CR150" s="70"/>
      <c r="CS150" s="70"/>
      <c r="CT150" s="70"/>
      <c r="CU150" s="70"/>
      <c r="CV150" s="70"/>
      <c r="CX150" s="31" t="s">
        <v>15</v>
      </c>
      <c r="CY150" s="32" t="s">
        <v>5</v>
      </c>
      <c r="CZ150" s="33">
        <v>8.8596130244172109</v>
      </c>
      <c r="DA150" s="33">
        <v>9.125090529369146</v>
      </c>
      <c r="DB150" s="33">
        <v>5.2846646139677151</v>
      </c>
      <c r="DC150" s="33">
        <v>4.1202249567976086</v>
      </c>
      <c r="DD150" s="33">
        <v>5.070728118708189</v>
      </c>
      <c r="DE150" s="34">
        <v>4.4772556553027663</v>
      </c>
      <c r="DF150" s="34">
        <v>6.1499854356898567</v>
      </c>
      <c r="DG150" s="34">
        <v>6.6699909717243173</v>
      </c>
      <c r="DH150" s="34">
        <v>5.53</v>
      </c>
      <c r="DI150" s="34">
        <v>5.75</v>
      </c>
      <c r="DJ150" s="34">
        <v>6.281326005875262</v>
      </c>
      <c r="DK150" s="34">
        <v>6.7162984048029717</v>
      </c>
      <c r="DL150" s="34">
        <v>6.8644897406230481</v>
      </c>
      <c r="DM150" s="34">
        <v>6.9524226541672576</v>
      </c>
      <c r="DP150" s="52"/>
      <c r="DQ150" s="52"/>
      <c r="DR150" s="52"/>
      <c r="DS150" s="52"/>
      <c r="DT150" s="52"/>
      <c r="DU150" s="52"/>
      <c r="DV150" s="52"/>
      <c r="DW150" s="52"/>
      <c r="DX150" s="52"/>
      <c r="DY150" s="52"/>
      <c r="DZ150" s="52"/>
      <c r="EA150" s="52"/>
      <c r="EB150" s="52"/>
      <c r="EC150" s="52"/>
      <c r="ED150" s="52"/>
    </row>
    <row r="151" spans="93:134" x14ac:dyDescent="0.3">
      <c r="CX151" s="31" t="s">
        <v>16</v>
      </c>
      <c r="CY151" s="32" t="s">
        <v>5</v>
      </c>
      <c r="CZ151" s="33">
        <v>6.3357717635361936</v>
      </c>
      <c r="DA151" s="33">
        <v>6.6138791259283805</v>
      </c>
      <c r="DB151" s="33">
        <v>5.4927509300071407</v>
      </c>
      <c r="DC151" s="33">
        <v>4.4983369660492301</v>
      </c>
      <c r="DD151" s="33">
        <v>6.174991386187437</v>
      </c>
      <c r="DE151" s="34">
        <v>4.3883181456075704</v>
      </c>
      <c r="DF151" s="34">
        <v>5.1302721979764812</v>
      </c>
      <c r="DG151" s="34">
        <v>5.6252584224019984</v>
      </c>
      <c r="DH151" s="34">
        <v>5.1532532078995246</v>
      </c>
      <c r="DI151" s="34">
        <v>5.261310283230074</v>
      </c>
      <c r="DJ151" s="34">
        <v>5.4848603650663961</v>
      </c>
      <c r="DK151" s="34">
        <v>5.6446982664152046</v>
      </c>
      <c r="DL151" s="34">
        <v>5.7351972198277963</v>
      </c>
      <c r="DM151" s="34">
        <v>5.8094274777260608</v>
      </c>
      <c r="DP151" s="52"/>
      <c r="DQ151" s="52"/>
      <c r="DR151" s="52"/>
      <c r="DS151" s="52"/>
      <c r="DT151" s="52"/>
      <c r="DU151" s="52"/>
      <c r="DV151" s="52"/>
      <c r="DW151" s="52"/>
      <c r="DX151" s="52"/>
      <c r="DY151" s="52"/>
      <c r="DZ151" s="52"/>
      <c r="EA151" s="52"/>
      <c r="EB151" s="52"/>
      <c r="EC151" s="52"/>
      <c r="ED151" s="52"/>
    </row>
    <row r="152" spans="93:134" x14ac:dyDescent="0.3">
      <c r="CX152" s="31" t="s">
        <v>17</v>
      </c>
      <c r="CY152" s="32" t="s">
        <v>5</v>
      </c>
      <c r="CZ152" s="33">
        <v>14.769919186654237</v>
      </c>
      <c r="DA152" s="33">
        <v>1.6087487723329046</v>
      </c>
      <c r="DB152" s="33">
        <v>4.16695750761229</v>
      </c>
      <c r="DC152" s="33">
        <v>1.0746396021201303</v>
      </c>
      <c r="DD152" s="33">
        <v>-2.1227122812958199</v>
      </c>
      <c r="DE152" s="34">
        <v>-1.7352357956968416</v>
      </c>
      <c r="DF152" s="34">
        <v>8.9100214045283508</v>
      </c>
      <c r="DG152" s="34">
        <v>6.4799926654588234</v>
      </c>
      <c r="DH152" s="34">
        <v>-0.8</v>
      </c>
      <c r="DI152" s="34">
        <v>4.57</v>
      </c>
      <c r="DJ152" s="34">
        <v>5.1589053845317112</v>
      </c>
      <c r="DK152" s="34">
        <v>5.7159824159107124</v>
      </c>
      <c r="DL152" s="34">
        <v>6.3060534180665355</v>
      </c>
      <c r="DM152" s="34">
        <v>6.8695772764833283</v>
      </c>
      <c r="DP152" s="52"/>
      <c r="DQ152" s="52"/>
      <c r="DR152" s="52"/>
      <c r="DS152" s="52"/>
      <c r="DT152" s="52"/>
      <c r="DU152" s="52"/>
      <c r="DV152" s="52"/>
      <c r="DW152" s="52"/>
      <c r="DX152" s="52"/>
      <c r="DY152" s="52"/>
      <c r="DZ152" s="52"/>
      <c r="EA152" s="52"/>
      <c r="EB152" s="52"/>
      <c r="EC152" s="52"/>
      <c r="ED152" s="52"/>
    </row>
    <row r="153" spans="93:134" x14ac:dyDescent="0.3">
      <c r="CX153" s="31" t="s">
        <v>18</v>
      </c>
      <c r="CY153" s="32" t="s">
        <v>5</v>
      </c>
      <c r="CZ153" s="35">
        <v>15.028882703974961</v>
      </c>
      <c r="DA153" s="35">
        <v>7.9984112068935147</v>
      </c>
      <c r="DB153" s="35">
        <v>1.8618966611780914</v>
      </c>
      <c r="DC153" s="35">
        <v>2.1197023297154649</v>
      </c>
      <c r="DD153" s="35">
        <v>-6.4114293992824658</v>
      </c>
      <c r="DE153" s="36">
        <v>-2.2671534109064817</v>
      </c>
      <c r="DF153" s="34">
        <v>8.0599774329451463</v>
      </c>
      <c r="DG153" s="36">
        <v>12.039978187779951</v>
      </c>
      <c r="DH153" s="36">
        <v>-3.21</v>
      </c>
      <c r="DI153" s="36">
        <v>3.04</v>
      </c>
      <c r="DJ153" s="36">
        <v>3.2111055690642933</v>
      </c>
      <c r="DK153" s="36">
        <v>3.7148971197453777</v>
      </c>
      <c r="DL153" s="36">
        <v>4.4477988771091557</v>
      </c>
      <c r="DM153" s="36">
        <v>4.9016744422374927</v>
      </c>
      <c r="DP153" s="52"/>
      <c r="DQ153" s="52"/>
      <c r="DR153" s="52"/>
      <c r="DS153" s="52"/>
      <c r="DT153" s="52"/>
      <c r="DU153" s="52"/>
      <c r="DV153" s="52"/>
      <c r="DW153" s="52"/>
      <c r="DX153" s="52"/>
      <c r="DY153" s="52"/>
      <c r="DZ153" s="52"/>
      <c r="EA153" s="52"/>
      <c r="EB153" s="52"/>
      <c r="EC153" s="52"/>
      <c r="ED153" s="52"/>
    </row>
    <row r="154" spans="93:134" x14ac:dyDescent="0.3">
      <c r="CX154" s="24" t="s">
        <v>19</v>
      </c>
      <c r="CY154" s="25" t="s">
        <v>5</v>
      </c>
      <c r="CZ154" s="26">
        <v>3.7793999999999954</v>
      </c>
      <c r="DA154" s="26">
        <v>3.6518808164240717</v>
      </c>
      <c r="DB154" s="26">
        <v>8.0800005205946377</v>
      </c>
      <c r="DC154" s="26">
        <v>8.3591301976846797</v>
      </c>
      <c r="DD154" s="26">
        <v>3.3529409999999946</v>
      </c>
      <c r="DE154" s="26">
        <v>3.019960360785773</v>
      </c>
      <c r="DF154" s="26">
        <v>3.61</v>
      </c>
      <c r="DG154" s="26">
        <v>3.13</v>
      </c>
      <c r="DH154" s="26">
        <v>3.12</v>
      </c>
      <c r="DI154" s="26">
        <v>2.64</v>
      </c>
      <c r="DJ154" s="26">
        <v>2.69</v>
      </c>
      <c r="DK154" s="26">
        <v>2.76</v>
      </c>
      <c r="DL154" s="26">
        <v>2.83</v>
      </c>
      <c r="DM154" s="26">
        <v>2.92</v>
      </c>
    </row>
    <row r="155" spans="93:134" x14ac:dyDescent="0.3">
      <c r="CX155" s="24" t="s">
        <v>23</v>
      </c>
      <c r="CY155" s="25" t="s">
        <v>24</v>
      </c>
      <c r="CZ155" s="26"/>
      <c r="DA155" s="26"/>
      <c r="DB155" s="26"/>
      <c r="DC155" s="26"/>
      <c r="DD155" s="26"/>
      <c r="DE155" s="26">
        <v>-1.82</v>
      </c>
      <c r="DF155" s="26">
        <v>-1.6</v>
      </c>
      <c r="DG155" s="26">
        <v>-2.98</v>
      </c>
      <c r="DH155" s="26">
        <v>-2.9418611348156274</v>
      </c>
      <c r="DI155" s="26">
        <v>-2.6466575425508174</v>
      </c>
      <c r="DJ155" s="26">
        <v>-2.3907300492354779</v>
      </c>
      <c r="DK155" s="26">
        <v>-2.2508047101285693</v>
      </c>
      <c r="DL155" s="26">
        <v>-2.1380616240754842</v>
      </c>
      <c r="DM155" s="26">
        <v>-2.0298978461004729</v>
      </c>
    </row>
    <row r="156" spans="93:134" x14ac:dyDescent="0.3">
      <c r="CX156" s="24" t="s">
        <v>21</v>
      </c>
      <c r="CY156" s="25" t="s">
        <v>22</v>
      </c>
      <c r="CZ156" s="26">
        <v>-32.13993</v>
      </c>
      <c r="DA156" s="26">
        <v>-33.097650000000002</v>
      </c>
      <c r="DB156" s="26">
        <v>-34.942680000000003</v>
      </c>
      <c r="DC156" s="26">
        <v>-34.467769999999994</v>
      </c>
      <c r="DD156" s="26">
        <v>-30.875309999999967</v>
      </c>
      <c r="DE156" s="26">
        <v>13305.25</v>
      </c>
      <c r="DF156" s="68">
        <v>13380</v>
      </c>
      <c r="DG156" s="68">
        <v>14246</v>
      </c>
      <c r="DH156" s="68">
        <v>14200</v>
      </c>
      <c r="DI156" s="68">
        <v>13920</v>
      </c>
      <c r="DJ156" s="68">
        <v>13910</v>
      </c>
      <c r="DK156" s="68">
        <v>13900</v>
      </c>
      <c r="DL156" s="68">
        <v>13890</v>
      </c>
      <c r="DM156" s="68">
        <v>13880</v>
      </c>
    </row>
    <row r="157" spans="93:134" x14ac:dyDescent="0.3">
      <c r="CX157" s="24" t="s">
        <v>37</v>
      </c>
      <c r="CY157" s="25" t="s">
        <v>29</v>
      </c>
      <c r="CZ157" s="26"/>
      <c r="DA157" s="26"/>
      <c r="DB157" s="26"/>
      <c r="DC157" s="26"/>
      <c r="DD157" s="26"/>
      <c r="DE157" s="26"/>
      <c r="DF157" s="26">
        <v>8.2362407628168359</v>
      </c>
      <c r="DG157" s="26">
        <v>11.75</v>
      </c>
      <c r="DH157" s="26">
        <v>11.865040338508317</v>
      </c>
      <c r="DI157" s="26">
        <v>12.690945535771649</v>
      </c>
      <c r="DJ157" s="26">
        <v>14.043886712242234</v>
      </c>
      <c r="DK157" s="26">
        <v>15.338004359301062</v>
      </c>
      <c r="DL157" s="26">
        <v>16.33800435930106</v>
      </c>
      <c r="DM157" s="26">
        <v>17.102710241654002</v>
      </c>
    </row>
    <row r="158" spans="93:134" x14ac:dyDescent="0.3">
      <c r="CX158" s="24" t="s">
        <v>39</v>
      </c>
      <c r="CY158" s="25" t="s">
        <v>38</v>
      </c>
      <c r="CZ158" s="26"/>
      <c r="DA158" s="26"/>
      <c r="DB158" s="26"/>
      <c r="DC158" s="26"/>
      <c r="DD158" s="26"/>
      <c r="DE158" s="26"/>
      <c r="DF158" s="68">
        <v>3540</v>
      </c>
      <c r="DG158" s="68">
        <v>3682.7507226421958</v>
      </c>
      <c r="DH158" s="68">
        <v>3831.9795532737317</v>
      </c>
      <c r="DI158" s="68">
        <v>3992.6355370504784</v>
      </c>
      <c r="DJ158" s="68">
        <v>4171.6028117885635</v>
      </c>
      <c r="DK158" s="68">
        <v>4367.7697036672807</v>
      </c>
      <c r="DL158" s="68">
        <v>4580.5864237401129</v>
      </c>
      <c r="DM158" s="68">
        <v>4809.7272615591992</v>
      </c>
    </row>
    <row r="159" spans="93:134" ht="15" thickBot="1" x14ac:dyDescent="0.35">
      <c r="CX159" s="24" t="s">
        <v>44</v>
      </c>
      <c r="CY159" s="25" t="s">
        <v>24</v>
      </c>
      <c r="CZ159" s="26"/>
      <c r="DA159" s="26"/>
      <c r="DB159" s="26"/>
      <c r="DC159" s="26"/>
      <c r="DD159" s="26"/>
      <c r="DE159" s="26"/>
      <c r="DF159" s="26">
        <v>34.870599935386423</v>
      </c>
      <c r="DG159" s="26">
        <v>35.684594089750121</v>
      </c>
      <c r="DH159" s="26">
        <v>37.003026444534946</v>
      </c>
      <c r="DI159" s="26">
        <v>38.533413941924039</v>
      </c>
      <c r="DJ159" s="26">
        <v>40.418978568449369</v>
      </c>
      <c r="DK159" s="26">
        <v>42.737528730535793</v>
      </c>
      <c r="DL159" s="26">
        <v>45.487458452457574</v>
      </c>
      <c r="DM159" s="26">
        <v>48.652501472440015</v>
      </c>
      <c r="DN159" s="52"/>
    </row>
    <row r="160" spans="93:134" x14ac:dyDescent="0.3">
      <c r="CX160" s="237" t="s">
        <v>40</v>
      </c>
      <c r="CY160" s="237"/>
      <c r="CZ160" s="237"/>
      <c r="DA160" s="237"/>
      <c r="DB160" s="237"/>
      <c r="DC160" s="237"/>
      <c r="DD160" s="237"/>
      <c r="DE160" s="237"/>
      <c r="DF160" s="237"/>
      <c r="DG160" s="237"/>
      <c r="DH160" s="237"/>
      <c r="DI160" s="237"/>
      <c r="DJ160" s="237"/>
      <c r="DK160" s="237"/>
      <c r="DL160" s="237"/>
      <c r="DM160" s="237"/>
    </row>
    <row r="161" spans="102:127" x14ac:dyDescent="0.3">
      <c r="CX161" s="31" t="s">
        <v>36</v>
      </c>
      <c r="CY161" s="32" t="s">
        <v>10</v>
      </c>
      <c r="CZ161" s="33"/>
      <c r="DA161" s="33"/>
      <c r="DB161" s="33"/>
      <c r="DC161" s="33"/>
      <c r="DD161" s="33"/>
      <c r="DE161" s="34">
        <v>4.75</v>
      </c>
      <c r="DF161" s="34">
        <v>4.25</v>
      </c>
      <c r="DG161" s="34">
        <v>6</v>
      </c>
      <c r="DH161" s="34">
        <v>6</v>
      </c>
      <c r="DI161" s="34">
        <v>6</v>
      </c>
      <c r="DJ161" s="34">
        <v>6</v>
      </c>
      <c r="DK161" s="34">
        <v>6</v>
      </c>
      <c r="DL161" s="34">
        <v>6</v>
      </c>
      <c r="DM161" s="34">
        <v>6</v>
      </c>
    </row>
    <row r="162" spans="102:127" x14ac:dyDescent="0.3">
      <c r="CX162" s="31" t="s">
        <v>11</v>
      </c>
      <c r="CY162" s="32" t="s">
        <v>5</v>
      </c>
      <c r="CZ162" s="35"/>
      <c r="DA162" s="35"/>
      <c r="DB162" s="35"/>
      <c r="DC162" s="35"/>
      <c r="DD162" s="35"/>
      <c r="DE162" s="51">
        <v>9.1999999999999998E-3</v>
      </c>
      <c r="DF162" s="51">
        <v>8.9999999999999993E-3</v>
      </c>
      <c r="DG162" s="51">
        <v>7.4811291530145763E-3</v>
      </c>
      <c r="DH162" s="51">
        <v>9.3545327992903271E-3</v>
      </c>
      <c r="DI162" s="51">
        <v>1.0846640780798777E-2</v>
      </c>
      <c r="DJ162" s="51">
        <v>1.3564227281568364E-2</v>
      </c>
      <c r="DK162" s="51">
        <v>1.5143217784286955E-2</v>
      </c>
      <c r="DL162" s="51">
        <v>1.6204128414088803E-2</v>
      </c>
      <c r="DM162" s="51">
        <v>1.688501199685799E-2</v>
      </c>
      <c r="DW162" s="52"/>
    </row>
    <row r="163" spans="102:127" x14ac:dyDescent="0.3">
      <c r="CX163" s="31" t="s">
        <v>28</v>
      </c>
      <c r="CY163" s="32" t="s">
        <v>29</v>
      </c>
      <c r="CZ163" s="35"/>
      <c r="DA163" s="35"/>
      <c r="DB163" s="35"/>
      <c r="DC163" s="35"/>
      <c r="DD163" s="35"/>
      <c r="DE163" s="36">
        <v>32.57</v>
      </c>
      <c r="DF163" s="36">
        <v>32.166824015545266</v>
      </c>
      <c r="DG163" s="36">
        <v>32.287467540929192</v>
      </c>
      <c r="DH163" s="36">
        <v>32.857271064425845</v>
      </c>
      <c r="DI163" s="36">
        <v>33.193555420783227</v>
      </c>
      <c r="DJ163" s="36">
        <v>33.657304580252159</v>
      </c>
      <c r="DK163" s="36">
        <v>34.182071402651829</v>
      </c>
      <c r="DL163" s="36">
        <v>34.706596383110707</v>
      </c>
      <c r="DM163" s="36">
        <v>35.229815443479076</v>
      </c>
    </row>
    <row r="164" spans="102:127" x14ac:dyDescent="0.3">
      <c r="CX164" s="31" t="s">
        <v>45</v>
      </c>
      <c r="CY164" s="32" t="s">
        <v>29</v>
      </c>
      <c r="CZ164" s="35"/>
      <c r="DA164" s="35"/>
      <c r="DB164" s="35"/>
      <c r="DC164" s="35"/>
      <c r="DD164" s="35"/>
      <c r="DE164" s="36"/>
      <c r="DF164" s="36">
        <v>6.7494962065342046</v>
      </c>
      <c r="DG164" s="36">
        <v>6.7194194921346577</v>
      </c>
      <c r="DH164" s="36">
        <v>6.7174009663617964</v>
      </c>
      <c r="DI164" s="36">
        <v>6.5752279162360567</v>
      </c>
      <c r="DJ164" s="36">
        <v>6.3603043935904919</v>
      </c>
      <c r="DK164" s="36">
        <v>6.1848401966972801</v>
      </c>
      <c r="DL164" s="36">
        <v>6.0694071579172268</v>
      </c>
      <c r="DM164" s="36">
        <v>5.9961441534475135</v>
      </c>
    </row>
    <row r="165" spans="102:127" x14ac:dyDescent="0.3">
      <c r="CX165" s="55" t="s">
        <v>31</v>
      </c>
      <c r="CY165" s="32" t="s">
        <v>32</v>
      </c>
      <c r="CZ165" s="35"/>
      <c r="DA165" s="35"/>
      <c r="DB165" s="35"/>
      <c r="DC165" s="35"/>
      <c r="DD165" s="35"/>
      <c r="DE165" s="51"/>
      <c r="DF165" s="36">
        <v>8.638799999999998</v>
      </c>
      <c r="DG165" s="36">
        <v>8.6762999999999995</v>
      </c>
      <c r="DH165" s="36">
        <v>8.8562999999999992</v>
      </c>
      <c r="DI165" s="36">
        <v>8.9562999999999988</v>
      </c>
      <c r="DJ165" s="36">
        <v>9.0462999999999987</v>
      </c>
      <c r="DK165" s="36">
        <v>9.1362999999999985</v>
      </c>
      <c r="DL165" s="36">
        <v>9.2262999999999984</v>
      </c>
      <c r="DM165" s="36">
        <v>9.3162999999999982</v>
      </c>
      <c r="DN165" s="52"/>
    </row>
    <row r="166" spans="102:127" x14ac:dyDescent="0.3">
      <c r="CX166" s="19"/>
      <c r="CY166" s="20"/>
      <c r="CZ166" s="37"/>
      <c r="DA166" s="37"/>
      <c r="DB166" s="37"/>
      <c r="DC166" s="37"/>
      <c r="DD166" s="37"/>
      <c r="DE166" s="40"/>
      <c r="DF166" s="40"/>
      <c r="DG166" s="40"/>
      <c r="DH166" s="54"/>
      <c r="DI166" s="54"/>
      <c r="DJ166" s="54"/>
      <c r="DK166" s="54"/>
      <c r="DL166" s="54"/>
      <c r="DM166" s="54"/>
    </row>
    <row r="167" spans="102:127" x14ac:dyDescent="0.3">
      <c r="CX167" s="7" t="s">
        <v>25</v>
      </c>
      <c r="CY167" s="60"/>
      <c r="CZ167" s="37"/>
      <c r="DA167" s="37"/>
      <c r="DB167" s="37"/>
      <c r="DC167" s="37"/>
      <c r="DD167" s="37"/>
      <c r="DE167" s="50"/>
      <c r="DF167" s="40"/>
      <c r="DG167" s="40"/>
      <c r="DH167" s="40"/>
      <c r="DI167" s="40"/>
      <c r="DJ167" s="40"/>
      <c r="DK167" s="40"/>
      <c r="DL167" s="40"/>
      <c r="DM167" s="40"/>
    </row>
    <row r="168" spans="102:127" x14ac:dyDescent="0.3">
      <c r="CX168" s="7" t="s">
        <v>26</v>
      </c>
      <c r="CY168" s="20"/>
      <c r="CZ168" s="37"/>
      <c r="DA168" s="37"/>
      <c r="DB168" s="37"/>
      <c r="DC168" s="37"/>
      <c r="DD168" s="37"/>
      <c r="DE168" s="40"/>
      <c r="DH168" s="52"/>
      <c r="DI168" s="52"/>
      <c r="DJ168" s="52"/>
      <c r="DK168" s="52"/>
      <c r="DL168" s="52"/>
      <c r="DM168" s="52"/>
    </row>
    <row r="169" spans="102:127" x14ac:dyDescent="0.3">
      <c r="CX169" s="44" t="s">
        <v>13</v>
      </c>
      <c r="CY169" s="42" t="s">
        <v>24</v>
      </c>
      <c r="CZ169" s="43"/>
      <c r="DA169" s="43"/>
      <c r="DB169" s="43"/>
      <c r="DC169" s="43"/>
      <c r="DD169" s="43"/>
      <c r="DE169" s="46">
        <v>57.662274735207994</v>
      </c>
      <c r="DF169" s="57">
        <v>57.319838964485847</v>
      </c>
      <c r="DG169" s="57">
        <v>56.954451527798142</v>
      </c>
      <c r="DH169" s="57">
        <v>57.165945656418124</v>
      </c>
      <c r="DI169" s="57">
        <v>57.615795481533119</v>
      </c>
      <c r="DJ169" s="57">
        <v>57.834269295763697</v>
      </c>
      <c r="DK169" s="57">
        <v>57.908978267775701</v>
      </c>
      <c r="DL169" s="57">
        <v>57.925573418017443</v>
      </c>
      <c r="DM169" s="57">
        <v>57.9180518930524</v>
      </c>
    </row>
    <row r="170" spans="102:127" x14ac:dyDescent="0.3">
      <c r="CX170" s="41" t="s">
        <v>14</v>
      </c>
      <c r="CY170" s="42" t="s">
        <v>24</v>
      </c>
      <c r="CZ170" s="43"/>
      <c r="DA170" s="43"/>
      <c r="DB170" s="43"/>
      <c r="DC170" s="43"/>
      <c r="DD170" s="43"/>
      <c r="DE170" s="46">
        <v>9.4498135235122476</v>
      </c>
      <c r="DF170" s="57">
        <v>9.0861486969320566</v>
      </c>
      <c r="DG170" s="57">
        <v>8.9809420068651136</v>
      </c>
      <c r="DH170" s="57">
        <v>8.8948984354601617</v>
      </c>
      <c r="DI170" s="57">
        <v>8.9656518996956986</v>
      </c>
      <c r="DJ170" s="57">
        <v>8.8773598359492727</v>
      </c>
      <c r="DK170" s="57">
        <v>8.7512959306272311</v>
      </c>
      <c r="DL170" s="57">
        <v>8.6114005096651436</v>
      </c>
      <c r="DM170" s="57">
        <v>8.4642915697435157</v>
      </c>
    </row>
    <row r="171" spans="102:127" x14ac:dyDescent="0.3">
      <c r="CX171" s="44" t="s">
        <v>15</v>
      </c>
      <c r="CY171" s="42" t="s">
        <v>24</v>
      </c>
      <c r="CZ171" s="45"/>
      <c r="DA171" s="45"/>
      <c r="DB171" s="45"/>
      <c r="DC171" s="45"/>
      <c r="DD171" s="45"/>
      <c r="DE171" s="46">
        <v>32.566775484762509</v>
      </c>
      <c r="DF171" s="57">
        <v>32.166824015545266</v>
      </c>
      <c r="DG171" s="57">
        <v>32.287467540929192</v>
      </c>
      <c r="DH171" s="57">
        <v>32.857271064425845</v>
      </c>
      <c r="DI171" s="57">
        <v>33.193555420783227</v>
      </c>
      <c r="DJ171" s="57">
        <v>33.657304580252159</v>
      </c>
      <c r="DK171" s="57">
        <v>34.182071402651829</v>
      </c>
      <c r="DL171" s="57">
        <v>34.706596383110707</v>
      </c>
      <c r="DM171" s="57">
        <v>35.229815443479076</v>
      </c>
    </row>
    <row r="172" spans="102:127" x14ac:dyDescent="0.3">
      <c r="CX172" s="44" t="s">
        <v>17</v>
      </c>
      <c r="CY172" s="42" t="s">
        <v>24</v>
      </c>
      <c r="CZ172" s="45"/>
      <c r="DA172" s="45"/>
      <c r="DB172" s="45"/>
      <c r="DC172" s="45"/>
      <c r="DD172" s="45"/>
      <c r="DE172" s="46">
        <v>19.08090735535664</v>
      </c>
      <c r="DF172" s="57">
        <v>20.188559257232853</v>
      </c>
      <c r="DG172" s="57">
        <v>20.96569408861501</v>
      </c>
      <c r="DH172" s="57">
        <v>18.476115465196052</v>
      </c>
      <c r="DI172" s="57">
        <v>18.017618219637928</v>
      </c>
      <c r="DJ172" s="57">
        <v>17.708319422789948</v>
      </c>
      <c r="DK172" s="57">
        <v>17.439251684635408</v>
      </c>
      <c r="DL172" s="57">
        <v>17.234734046640131</v>
      </c>
      <c r="DM172" s="57">
        <v>17.09476621058921</v>
      </c>
    </row>
    <row r="173" spans="102:127" x14ac:dyDescent="0.3">
      <c r="CX173" s="44" t="s">
        <v>18</v>
      </c>
      <c r="CY173" s="42" t="s">
        <v>24</v>
      </c>
      <c r="CZ173" s="47"/>
      <c r="DA173" s="47"/>
      <c r="DB173" s="47"/>
      <c r="DC173" s="47"/>
      <c r="DD173" s="47"/>
      <c r="DE173" s="48">
        <v>18.305896862670732</v>
      </c>
      <c r="DF173" s="58">
        <v>19.174186233024219</v>
      </c>
      <c r="DG173" s="58">
        <v>22.055970030402854</v>
      </c>
      <c r="DH173" s="58">
        <v>19.720277384043822</v>
      </c>
      <c r="DI173" s="58">
        <v>18.86272324795349</v>
      </c>
      <c r="DJ173" s="58">
        <v>18.241826056445642</v>
      </c>
      <c r="DK173" s="58">
        <v>17.705973301083276</v>
      </c>
      <c r="DL173" s="58">
        <v>17.271826945998946</v>
      </c>
      <c r="DM173" s="58">
        <v>16.893734819038091</v>
      </c>
    </row>
    <row r="174" spans="102:127" x14ac:dyDescent="0.3">
      <c r="CX174" s="7" t="s">
        <v>27</v>
      </c>
      <c r="CY174" s="20"/>
      <c r="CZ174" s="37"/>
      <c r="DA174" s="37"/>
      <c r="DB174" s="37"/>
      <c r="DC174" s="37"/>
      <c r="DD174" s="37"/>
      <c r="DE174" s="40"/>
      <c r="DF174" s="40"/>
      <c r="DG174" s="40"/>
      <c r="DH174" s="40"/>
      <c r="DI174" s="40"/>
      <c r="DJ174" s="40"/>
      <c r="DK174" s="40"/>
      <c r="DL174" s="40"/>
      <c r="DM174" s="40"/>
    </row>
    <row r="175" spans="102:127" x14ac:dyDescent="0.3">
      <c r="CX175" s="31" t="s">
        <v>13</v>
      </c>
      <c r="CY175" s="32" t="s">
        <v>24</v>
      </c>
      <c r="CZ175" s="29"/>
      <c r="DA175" s="29"/>
      <c r="DB175" s="29"/>
      <c r="DC175" s="29"/>
      <c r="DD175" s="29"/>
      <c r="DE175" s="34">
        <v>55.462961333543369</v>
      </c>
      <c r="DF175" s="34">
        <v>55.407836369116957</v>
      </c>
      <c r="DG175" s="34">
        <v>55.386738211669098</v>
      </c>
      <c r="DH175" s="34">
        <v>55.353324065591657</v>
      </c>
      <c r="DI175" s="34">
        <v>55.261995814319789</v>
      </c>
      <c r="DJ175" s="34">
        <v>55.070098346267329</v>
      </c>
      <c r="DK175" s="34">
        <v>54.783605923867775</v>
      </c>
      <c r="DL175" s="34">
        <v>54.444177370332959</v>
      </c>
      <c r="DM175" s="34">
        <v>54.076336133420966</v>
      </c>
    </row>
    <row r="176" spans="102:127" x14ac:dyDescent="0.3">
      <c r="CX176" s="27" t="s">
        <v>14</v>
      </c>
      <c r="CY176" s="32" t="s">
        <v>24</v>
      </c>
      <c r="CZ176" s="29"/>
      <c r="DA176" s="29"/>
      <c r="DB176" s="29"/>
      <c r="DC176" s="29"/>
      <c r="DD176" s="29"/>
      <c r="DE176" s="30">
        <v>8.2083717709487747</v>
      </c>
      <c r="DF176" s="30">
        <v>7.9788204004337073</v>
      </c>
      <c r="DG176" s="30">
        <v>7.9507469444055427</v>
      </c>
      <c r="DH176" s="30">
        <v>7.8356742535535027</v>
      </c>
      <c r="DI176" s="30">
        <v>7.7297598251015298</v>
      </c>
      <c r="DJ176" s="30">
        <v>7.6257671704258554</v>
      </c>
      <c r="DK176" s="30">
        <v>7.4926897054507977</v>
      </c>
      <c r="DL176" s="30">
        <v>7.345625016942706</v>
      </c>
      <c r="DM176" s="30">
        <v>7.1885605363336227</v>
      </c>
    </row>
    <row r="177" spans="102:117" x14ac:dyDescent="0.3">
      <c r="CX177" s="31" t="s">
        <v>15</v>
      </c>
      <c r="CY177" s="32" t="s">
        <v>24</v>
      </c>
      <c r="CZ177" s="33"/>
      <c r="DA177" s="33"/>
      <c r="DB177" s="33"/>
      <c r="DC177" s="33"/>
      <c r="DD177" s="33"/>
      <c r="DE177" s="34">
        <v>32.246517928378083</v>
      </c>
      <c r="DF177" s="34">
        <v>32.571959552297407</v>
      </c>
      <c r="DG177" s="34">
        <v>33.03650598457191</v>
      </c>
      <c r="DH177" s="34">
        <v>33.14227326232789</v>
      </c>
      <c r="DI177" s="34">
        <v>33.273229220153681</v>
      </c>
      <c r="DJ177" s="34">
        <v>33.500596078205461</v>
      </c>
      <c r="DK177" s="34">
        <v>33.797122403295013</v>
      </c>
      <c r="DL177" s="34">
        <v>34.088836624157629</v>
      </c>
      <c r="DM177" s="34">
        <v>34.369189879484956</v>
      </c>
    </row>
    <row r="178" spans="102:117" x14ac:dyDescent="0.3">
      <c r="CX178" s="31" t="s">
        <v>17</v>
      </c>
      <c r="CY178" s="32" t="s">
        <v>24</v>
      </c>
      <c r="CZ178" s="33"/>
      <c r="DA178" s="33"/>
      <c r="DB178" s="33"/>
      <c r="DC178" s="33"/>
      <c r="DD178" s="33"/>
      <c r="DE178" s="34">
        <v>20.88018552673509</v>
      </c>
      <c r="DF178" s="34">
        <v>21.67671174172159</v>
      </c>
      <c r="DG178" s="34">
        <v>21.946707670112822</v>
      </c>
      <c r="DH178" s="34">
        <v>20.697072088126465</v>
      </c>
      <c r="DI178" s="34">
        <v>20.546994391063432</v>
      </c>
      <c r="DJ178" s="34">
        <v>20.46892231059439</v>
      </c>
      <c r="DK178" s="34">
        <v>20.456534610128941</v>
      </c>
      <c r="DL178" s="34">
        <v>20.525280424850344</v>
      </c>
      <c r="DM178" s="34">
        <v>20.678054699142486</v>
      </c>
    </row>
    <row r="179" spans="102:117" x14ac:dyDescent="0.3">
      <c r="CX179" s="31" t="s">
        <v>18</v>
      </c>
      <c r="CY179" s="32" t="s">
        <v>24</v>
      </c>
      <c r="CZ179" s="35"/>
      <c r="DA179" s="35"/>
      <c r="DB179" s="35"/>
      <c r="DC179" s="35"/>
      <c r="DD179" s="35"/>
      <c r="DE179" s="36">
        <v>19.267915285792462</v>
      </c>
      <c r="DF179" s="36">
        <v>19.776433188615922</v>
      </c>
      <c r="DG179" s="36">
        <v>21.068273423666252</v>
      </c>
      <c r="DH179" s="36">
        <v>19.41945865614559</v>
      </c>
      <c r="DI179" s="36">
        <v>18.996572578513891</v>
      </c>
      <c r="DJ179" s="36">
        <v>18.573865648459549</v>
      </c>
      <c r="DK179" s="36">
        <v>18.211255103478489</v>
      </c>
      <c r="DL179" s="36">
        <v>17.953048705501171</v>
      </c>
      <c r="DM179" s="36">
        <v>17.753628116045604</v>
      </c>
    </row>
    <row r="180" spans="102:117" x14ac:dyDescent="0.3">
      <c r="CX180" s="31" t="s">
        <v>46</v>
      </c>
      <c r="CY180" s="32" t="s">
        <v>29</v>
      </c>
      <c r="CZ180" s="35"/>
      <c r="DA180" s="35"/>
      <c r="DB180" s="35"/>
      <c r="DC180" s="35"/>
      <c r="DD180" s="35"/>
      <c r="DE180" s="36"/>
      <c r="DF180" s="36">
        <f>DF178/DF179</f>
        <v>1.0960880324061439</v>
      </c>
      <c r="DG180" s="36">
        <f t="shared" ref="DG180:DM180" si="393">DG178/DG179</f>
        <v>1.0416946480986815</v>
      </c>
      <c r="DH180" s="36">
        <f t="shared" si="393"/>
        <v>1.0657903731820328</v>
      </c>
      <c r="DI180" s="36">
        <f t="shared" si="393"/>
        <v>1.0816158707651899</v>
      </c>
      <c r="DJ180" s="36">
        <f t="shared" si="393"/>
        <v>1.1020281237089713</v>
      </c>
      <c r="DK180" s="36">
        <f t="shared" si="393"/>
        <v>1.1232907613392109</v>
      </c>
      <c r="DL180" s="36">
        <f t="shared" si="393"/>
        <v>1.1432754827073459</v>
      </c>
      <c r="DM180" s="36">
        <f t="shared" si="393"/>
        <v>1.1647227577361388</v>
      </c>
    </row>
    <row r="182" spans="102:117" x14ac:dyDescent="0.3">
      <c r="DF182" s="52">
        <f>DF150-DF13</f>
        <v>0</v>
      </c>
      <c r="DG182" s="52">
        <f>DG154-DG17</f>
        <v>0</v>
      </c>
      <c r="DH182" s="52">
        <f t="shared" ref="DH182:DM182" si="394">DH154-DH17</f>
        <v>8.0000000000000071E-2</v>
      </c>
      <c r="DI182" s="52">
        <f t="shared" si="394"/>
        <v>0.16000000000000014</v>
      </c>
      <c r="DJ182" s="52">
        <f t="shared" si="394"/>
        <v>0.21999999999999975</v>
      </c>
      <c r="DK182" s="52">
        <f t="shared" si="394"/>
        <v>0.30486815292343694</v>
      </c>
      <c r="DL182" s="52">
        <f t="shared" si="394"/>
        <v>0.41059828511219321</v>
      </c>
      <c r="DM182" s="52">
        <f t="shared" si="394"/>
        <v>0.53025911956080174</v>
      </c>
    </row>
    <row r="184" spans="102:117" x14ac:dyDescent="0.3">
      <c r="DF184" s="70"/>
      <c r="DG184" s="70"/>
      <c r="DH184" s="70"/>
      <c r="DI184" s="70"/>
      <c r="DJ184" s="70"/>
      <c r="DK184" s="70"/>
      <c r="DL184" s="70"/>
      <c r="DM184" s="70"/>
    </row>
    <row r="185" spans="102:117" x14ac:dyDescent="0.3">
      <c r="DF185" s="70"/>
      <c r="DG185" s="70"/>
      <c r="DH185" s="70"/>
      <c r="DI185" s="70"/>
      <c r="DJ185" s="70"/>
      <c r="DK185" s="70"/>
      <c r="DL185" s="70"/>
      <c r="DM185" s="70"/>
    </row>
    <row r="186" spans="102:117" x14ac:dyDescent="0.3">
      <c r="DF186" s="70"/>
      <c r="DG186" s="70"/>
      <c r="DH186" s="70"/>
      <c r="DI186" s="70"/>
      <c r="DJ186" s="70"/>
      <c r="DK186" s="70"/>
      <c r="DL186" s="70"/>
      <c r="DM186" s="70"/>
    </row>
    <row r="187" spans="102:117" x14ac:dyDescent="0.3">
      <c r="DF187" s="70"/>
      <c r="DG187" s="70"/>
      <c r="DH187" s="70"/>
      <c r="DI187" s="70"/>
      <c r="DJ187" s="70"/>
      <c r="DK187" s="70"/>
      <c r="DL187" s="70"/>
      <c r="DM187" s="70"/>
    </row>
  </sheetData>
  <mergeCells count="55">
    <mergeCell ref="SN26:TD26"/>
    <mergeCell ref="AAJ26:AAZ26"/>
    <mergeCell ref="ABN26:ACD26"/>
    <mergeCell ref="ACG26:ACW26"/>
    <mergeCell ref="UQ26:VG26"/>
    <mergeCell ref="YN26:ZD26"/>
    <mergeCell ref="XB26:XR26"/>
    <mergeCell ref="WC26:WS26"/>
    <mergeCell ref="ZK26:AAA26"/>
    <mergeCell ref="CX160:DM160"/>
    <mergeCell ref="GV73:HK73"/>
    <mergeCell ref="CG115:CV115"/>
    <mergeCell ref="CX115:DM115"/>
    <mergeCell ref="DO115:ED115"/>
    <mergeCell ref="EF115:EU115"/>
    <mergeCell ref="GE120:GT120"/>
    <mergeCell ref="GE73:GT73"/>
    <mergeCell ref="FN70:GC70"/>
    <mergeCell ref="RD26:RT26"/>
    <mergeCell ref="RV26:SL26"/>
    <mergeCell ref="CG70:CV70"/>
    <mergeCell ref="CX70:DM70"/>
    <mergeCell ref="DO70:ED70"/>
    <mergeCell ref="EF70:EU70"/>
    <mergeCell ref="MZ26:NP26"/>
    <mergeCell ref="GE26:GT26"/>
    <mergeCell ref="GV26:HK26"/>
    <mergeCell ref="HM26:IB26"/>
    <mergeCell ref="BP69:CE69"/>
    <mergeCell ref="PB26:PR26"/>
    <mergeCell ref="IV26:JL26"/>
    <mergeCell ref="JN26:KD26"/>
    <mergeCell ref="KF26:KV26"/>
    <mergeCell ref="KX26:LN26"/>
    <mergeCell ref="LP26:MF26"/>
    <mergeCell ref="MH26:MX26"/>
    <mergeCell ref="ID26:IT26"/>
    <mergeCell ref="NR26:OH26"/>
    <mergeCell ref="OJ26:OZ26"/>
    <mergeCell ref="WV8:WX8"/>
    <mergeCell ref="XU26:YK26"/>
    <mergeCell ref="AY67:BN67"/>
    <mergeCell ref="PT26:QJ26"/>
    <mergeCell ref="QL26:RB26"/>
    <mergeCell ref="VJ26:VZ26"/>
    <mergeCell ref="TX26:UN26"/>
    <mergeCell ref="EF24:EU24"/>
    <mergeCell ref="AY23:BN23"/>
    <mergeCell ref="BP23:CE23"/>
    <mergeCell ref="CG24:CV24"/>
    <mergeCell ref="CX24:DM24"/>
    <mergeCell ref="DO24:ED24"/>
    <mergeCell ref="EW24:FL24"/>
    <mergeCell ref="TF26:TV26"/>
    <mergeCell ref="FN24:GC24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&amp;RPrinted on &amp;D, &amp;T</oddFooter>
  </headerFooter>
  <ignoredErrors>
    <ignoredError sqref="QI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6"/>
  <sheetViews>
    <sheetView zoomScale="70" zoomScaleNormal="70" workbookViewId="0">
      <selection activeCell="J17" sqref="J17:P17"/>
    </sheetView>
  </sheetViews>
  <sheetFormatPr defaultRowHeight="14.4" x14ac:dyDescent="0.3"/>
  <cols>
    <col min="1" max="1" width="25.33203125" bestFit="1" customWidth="1"/>
    <col min="3" max="8" width="0" hidden="1" customWidth="1"/>
  </cols>
  <sheetData>
    <row r="1" spans="1:27" x14ac:dyDescent="0.3">
      <c r="A1" s="61" t="s">
        <v>1</v>
      </c>
      <c r="B1" s="62" t="s">
        <v>2</v>
      </c>
      <c r="C1" s="63">
        <v>2011</v>
      </c>
      <c r="D1" s="63">
        <v>2012</v>
      </c>
      <c r="E1" s="63">
        <v>2013</v>
      </c>
      <c r="F1" s="63">
        <v>2014</v>
      </c>
      <c r="G1" s="63">
        <v>2015</v>
      </c>
      <c r="H1" s="63">
        <v>2016</v>
      </c>
      <c r="I1" s="63">
        <v>2017</v>
      </c>
      <c r="J1" s="64">
        <v>2018</v>
      </c>
      <c r="K1" s="64">
        <v>2019</v>
      </c>
      <c r="L1" s="64">
        <v>2020</v>
      </c>
      <c r="M1" s="64">
        <v>2021</v>
      </c>
      <c r="N1" s="64">
        <v>2022</v>
      </c>
      <c r="O1" s="64">
        <v>2023</v>
      </c>
      <c r="P1" s="64">
        <v>2024</v>
      </c>
    </row>
    <row r="2" spans="1:27" x14ac:dyDescent="0.3">
      <c r="A2" s="7"/>
      <c r="B2" s="8"/>
      <c r="C2" s="9"/>
      <c r="D2" s="10"/>
      <c r="E2" s="10"/>
      <c r="F2" s="11"/>
      <c r="G2" s="11"/>
      <c r="H2" s="11"/>
      <c r="I2" s="11"/>
      <c r="J2" s="11"/>
      <c r="K2" s="11"/>
      <c r="L2" s="11"/>
      <c r="M2" s="11"/>
      <c r="N2" s="11"/>
      <c r="S2">
        <v>5.17003925891881</v>
      </c>
      <c r="T2">
        <v>5.1299926844180197</v>
      </c>
      <c r="U2">
        <v>4.7999987862124396</v>
      </c>
      <c r="V2">
        <v>6.6699909717243102</v>
      </c>
      <c r="W2">
        <v>5.6252584224020001</v>
      </c>
      <c r="X2">
        <v>6.4799926654588198</v>
      </c>
      <c r="Y2">
        <v>12.0399781877799</v>
      </c>
      <c r="Z2">
        <v>3.1300344083554399</v>
      </c>
      <c r="AA2">
        <v>14246</v>
      </c>
    </row>
    <row r="3" spans="1:27" x14ac:dyDescent="0.3">
      <c r="A3" s="12" t="s">
        <v>4</v>
      </c>
      <c r="B3" s="13" t="s">
        <v>5</v>
      </c>
      <c r="C3" s="14">
        <v>3.8928768636112707</v>
      </c>
      <c r="D3" s="14">
        <v>3.178315174063242</v>
      </c>
      <c r="E3" s="14">
        <v>3.0288981610261145</v>
      </c>
      <c r="F3" s="14">
        <v>3.4148292585370799</v>
      </c>
      <c r="G3" s="14">
        <v>3.0893444208083478</v>
      </c>
      <c r="H3" s="15">
        <v>3.0510000000000099</v>
      </c>
      <c r="I3" s="69">
        <v>3.7600000000000025</v>
      </c>
      <c r="J3" s="69">
        <v>3.6</v>
      </c>
      <c r="K3" s="69">
        <v>3.2132744070164159</v>
      </c>
      <c r="L3" s="69">
        <v>3.3385213499999997</v>
      </c>
      <c r="M3" s="69">
        <v>3.36</v>
      </c>
      <c r="N3" s="69">
        <v>3.36</v>
      </c>
      <c r="O3" s="69">
        <v>3.36</v>
      </c>
      <c r="P3" s="69">
        <v>3.36</v>
      </c>
      <c r="S3">
        <v>5.0157599802016897</v>
      </c>
      <c r="T3">
        <v>5.0720929245801702</v>
      </c>
      <c r="U3">
        <v>3.4560516554637402</v>
      </c>
      <c r="V3">
        <v>5.3876162784958197</v>
      </c>
      <c r="W3">
        <v>5.0469189180580996</v>
      </c>
      <c r="X3">
        <v>-0.99979239283646204</v>
      </c>
      <c r="Y3">
        <v>-3.3378300917365999</v>
      </c>
      <c r="Z3">
        <v>3.10665372113177</v>
      </c>
      <c r="AA3">
        <v>14211.92</v>
      </c>
    </row>
    <row r="4" spans="1:27" x14ac:dyDescent="0.3">
      <c r="A4" s="16" t="s">
        <v>6</v>
      </c>
      <c r="B4" s="17" t="s">
        <v>7</v>
      </c>
      <c r="C4" s="18">
        <v>98.829999999999899</v>
      </c>
      <c r="D4" s="18">
        <v>91.819999999999894</v>
      </c>
      <c r="E4" s="18">
        <v>98.419999999999902</v>
      </c>
      <c r="F4" s="18">
        <v>53.269999999999897</v>
      </c>
      <c r="G4" s="18">
        <v>48.969999999999899</v>
      </c>
      <c r="H4" s="49">
        <v>40.958186480000002</v>
      </c>
      <c r="I4" s="49">
        <v>52</v>
      </c>
      <c r="J4" s="49">
        <v>70.913359557109558</v>
      </c>
      <c r="K4" s="49">
        <v>61.908515625</v>
      </c>
      <c r="L4" s="49">
        <v>61.6</v>
      </c>
      <c r="M4" s="49">
        <v>60.8</v>
      </c>
      <c r="N4" s="49">
        <v>60.8</v>
      </c>
      <c r="O4" s="49">
        <v>60.8</v>
      </c>
      <c r="P4" s="49">
        <v>60.8</v>
      </c>
      <c r="S4">
        <v>5.1066674948209796</v>
      </c>
      <c r="T4">
        <v>5.1013554441516904</v>
      </c>
      <c r="U4">
        <v>3.7604710031650499</v>
      </c>
      <c r="V4">
        <v>5.6697092865799696</v>
      </c>
      <c r="W4">
        <v>5.1878922020543499</v>
      </c>
      <c r="X4">
        <v>4.0592468323694204</v>
      </c>
      <c r="Y4">
        <v>3.01189071563314</v>
      </c>
      <c r="Z4">
        <v>2.8755289350973201</v>
      </c>
      <c r="AA4">
        <v>14065.87</v>
      </c>
    </row>
    <row r="5" spans="1:27" x14ac:dyDescent="0.3">
      <c r="A5" s="12" t="s">
        <v>8</v>
      </c>
      <c r="B5" s="13" t="s">
        <v>5</v>
      </c>
      <c r="C5" s="14">
        <v>16.171146097593464</v>
      </c>
      <c r="D5" s="14">
        <v>-10.611393912062821</v>
      </c>
      <c r="E5" s="14">
        <v>-8.9013789774219436</v>
      </c>
      <c r="F5" s="14">
        <v>-4.3359714913194347</v>
      </c>
      <c r="G5" s="14">
        <v>-14.950008382759417</v>
      </c>
      <c r="H5" s="15">
        <v>4.5882721379995042</v>
      </c>
      <c r="I5" s="15">
        <v>21.729999999999677</v>
      </c>
      <c r="J5" s="15">
        <v>-2.8325683716434797</v>
      </c>
      <c r="K5" s="15">
        <v>-3.2596316987008467</v>
      </c>
      <c r="L5" s="15">
        <v>-0.55397860596112658</v>
      </c>
      <c r="M5" s="15">
        <v>0</v>
      </c>
      <c r="N5" s="15">
        <v>0</v>
      </c>
      <c r="O5" s="15">
        <v>0</v>
      </c>
      <c r="P5" s="15">
        <v>0</v>
      </c>
      <c r="S5">
        <v>5.2740390297485398</v>
      </c>
      <c r="T5">
        <v>5.1015484163371401</v>
      </c>
      <c r="U5">
        <v>3.4829233359010301</v>
      </c>
      <c r="V5">
        <v>5.9591734785610502</v>
      </c>
      <c r="W5">
        <v>5.2681879310701998</v>
      </c>
      <c r="X5">
        <v>5.2356211970407003</v>
      </c>
      <c r="Y5">
        <v>3.8287997878401199</v>
      </c>
      <c r="Z5">
        <v>2.8762005747092698</v>
      </c>
      <c r="AA5">
        <v>14067.72</v>
      </c>
    </row>
    <row r="6" spans="1:27" x14ac:dyDescent="0.3">
      <c r="A6" s="12" t="s">
        <v>9</v>
      </c>
      <c r="B6" s="13" t="s">
        <v>10</v>
      </c>
      <c r="C6" s="14">
        <v>0.23</v>
      </c>
      <c r="D6" s="14">
        <v>0.24</v>
      </c>
      <c r="E6" s="14">
        <v>0.19</v>
      </c>
      <c r="F6" s="14">
        <v>0.16</v>
      </c>
      <c r="G6" s="14">
        <v>0.315</v>
      </c>
      <c r="H6" s="15">
        <v>0.73250000000000004</v>
      </c>
      <c r="I6" s="15">
        <v>1.27</v>
      </c>
      <c r="J6" s="15">
        <v>2.31</v>
      </c>
      <c r="K6" s="15">
        <v>2.4607158547008545</v>
      </c>
      <c r="L6" s="15">
        <v>2.0879028205128201</v>
      </c>
      <c r="M6" s="15">
        <v>2.09</v>
      </c>
      <c r="N6" s="15">
        <v>2.09</v>
      </c>
      <c r="O6" s="15">
        <v>2.09</v>
      </c>
      <c r="P6" s="15">
        <v>2.09</v>
      </c>
      <c r="S6">
        <v>5.3321732440372704</v>
      </c>
      <c r="T6">
        <v>5.1208359047756504</v>
      </c>
      <c r="U6">
        <v>3.28910971134925</v>
      </c>
      <c r="V6">
        <v>6.0296618437606799</v>
      </c>
      <c r="W6">
        <v>5.2924762484180601</v>
      </c>
      <c r="X6">
        <v>5.5988182798941404</v>
      </c>
      <c r="Y6">
        <v>4.0909965663583998</v>
      </c>
      <c r="Z6">
        <v>2.7938374489998798</v>
      </c>
      <c r="AA6">
        <v>14059.88</v>
      </c>
    </row>
    <row r="7" spans="1:27" x14ac:dyDescent="0.3">
      <c r="A7" s="19"/>
      <c r="B7" s="20"/>
      <c r="C7" s="21"/>
      <c r="D7" s="22"/>
      <c r="E7" s="22"/>
      <c r="F7" s="22"/>
      <c r="G7" s="22"/>
      <c r="H7" s="23"/>
      <c r="I7" s="37"/>
      <c r="J7" s="37">
        <v>5.171091560889951</v>
      </c>
      <c r="K7" s="37">
        <v>5.0878553705230534</v>
      </c>
      <c r="L7" s="37">
        <v>5.194728498966894</v>
      </c>
      <c r="M7" s="37">
        <v>5.2900173611111256</v>
      </c>
      <c r="N7" s="37">
        <v>5.4199668409263211</v>
      </c>
      <c r="O7" s="37">
        <v>5.4999601151810964</v>
      </c>
      <c r="P7" s="37">
        <v>5.550000037064251</v>
      </c>
      <c r="S7">
        <v>5.3974349429268802</v>
      </c>
      <c r="T7">
        <v>5.1147444182083603</v>
      </c>
      <c r="U7">
        <v>3.06833139055728</v>
      </c>
      <c r="V7">
        <v>6.2565458087678198</v>
      </c>
      <c r="W7">
        <v>5.3564782082226001</v>
      </c>
      <c r="X7">
        <v>6.0268129840936204</v>
      </c>
      <c r="Y7">
        <v>4.5880463551503103</v>
      </c>
      <c r="Z7">
        <v>2.75818248151946</v>
      </c>
      <c r="AA7">
        <v>14056.81</v>
      </c>
    </row>
    <row r="8" spans="1:27" x14ac:dyDescent="0.3">
      <c r="A8" s="24" t="s">
        <v>12</v>
      </c>
      <c r="B8" s="25" t="s">
        <v>5</v>
      </c>
      <c r="C8" s="26">
        <v>6.1697846047884104</v>
      </c>
      <c r="D8" s="26">
        <v>6.03005025217543</v>
      </c>
      <c r="E8" s="26">
        <v>5.5572636889100924</v>
      </c>
      <c r="F8" s="26">
        <v>5.0066684257549827</v>
      </c>
      <c r="G8" s="26">
        <v>4.8762545817117706</v>
      </c>
      <c r="H8" s="26">
        <v>5.0155539464781889</v>
      </c>
      <c r="I8" s="26">
        <v>5.0699932968227159</v>
      </c>
      <c r="J8" s="26">
        <v>5.17003925891881</v>
      </c>
      <c r="K8" s="26">
        <v>5.0157599802016897</v>
      </c>
      <c r="L8" s="26">
        <v>5.1066674948209796</v>
      </c>
      <c r="M8" s="26">
        <v>5.2740390297485398</v>
      </c>
      <c r="N8" s="26">
        <v>5.3321732440372704</v>
      </c>
      <c r="O8" s="26">
        <v>5.3974349429268802</v>
      </c>
      <c r="P8" s="26">
        <v>5.4958635284110002</v>
      </c>
      <c r="S8">
        <v>5.4958635284110002</v>
      </c>
      <c r="T8">
        <v>5.1628426463663502</v>
      </c>
      <c r="U8">
        <v>2.8443650432379899</v>
      </c>
      <c r="V8">
        <v>6.4563093119308101</v>
      </c>
      <c r="W8">
        <v>5.4443691945986696</v>
      </c>
      <c r="X8">
        <v>6.2069933998033902</v>
      </c>
      <c r="Y8">
        <v>4.8029011654011997</v>
      </c>
      <c r="Z8">
        <v>2.7599230343069201</v>
      </c>
      <c r="AA8">
        <v>14060.22</v>
      </c>
    </row>
    <row r="9" spans="1:27" x14ac:dyDescent="0.3">
      <c r="A9" s="27" t="s">
        <v>13</v>
      </c>
      <c r="B9" s="28" t="s">
        <v>5</v>
      </c>
      <c r="C9" s="29">
        <v>5.0600192136332218</v>
      </c>
      <c r="D9" s="29">
        <v>5.516106764277402</v>
      </c>
      <c r="E9" s="29">
        <v>5.4779052890148119</v>
      </c>
      <c r="F9" s="29">
        <v>5.283725364616024</v>
      </c>
      <c r="G9" s="29">
        <v>4.8472418022657848</v>
      </c>
      <c r="H9" s="30">
        <v>5.0421855039884296</v>
      </c>
      <c r="I9" s="30">
        <v>4.9800070338542355</v>
      </c>
      <c r="J9" s="30">
        <v>5.1299926844180197</v>
      </c>
      <c r="K9" s="30">
        <v>5.0720929245801702</v>
      </c>
      <c r="L9" s="30">
        <v>5.1013554441516904</v>
      </c>
      <c r="M9" s="30">
        <v>5.1015484163371401</v>
      </c>
      <c r="N9" s="30">
        <v>5.1208359047756504</v>
      </c>
      <c r="O9" s="30">
        <v>5.1147444182083603</v>
      </c>
      <c r="P9" s="30">
        <v>5.1628426463663502</v>
      </c>
    </row>
    <row r="10" spans="1:27" x14ac:dyDescent="0.3">
      <c r="A10" s="31" t="s">
        <v>14</v>
      </c>
      <c r="B10" s="32" t="s">
        <v>5</v>
      </c>
      <c r="C10" s="33">
        <v>5.5184272881717265</v>
      </c>
      <c r="D10" s="33">
        <v>4.5267022907598102</v>
      </c>
      <c r="E10" s="33">
        <v>6.7456430706928412</v>
      </c>
      <c r="F10" s="33">
        <v>1.1639049696276567</v>
      </c>
      <c r="G10" s="33">
        <v>5.3164672396432762</v>
      </c>
      <c r="H10" s="34">
        <v>-0.14557979897015116</v>
      </c>
      <c r="I10" s="34">
        <v>2.139998124859062</v>
      </c>
      <c r="J10" s="34">
        <v>4.7999987862124396</v>
      </c>
      <c r="K10" s="34">
        <v>3.4560516554637402</v>
      </c>
      <c r="L10" s="34">
        <v>3.7604710031650499</v>
      </c>
      <c r="M10" s="34">
        <v>3.4829233359010301</v>
      </c>
      <c r="N10" s="34">
        <v>3.28910971134925</v>
      </c>
      <c r="O10" s="34">
        <v>3.06833139055728</v>
      </c>
      <c r="P10" s="34">
        <v>2.8443650432379899</v>
      </c>
    </row>
    <row r="11" spans="1:27" x14ac:dyDescent="0.3">
      <c r="A11" s="31" t="s">
        <v>15</v>
      </c>
      <c r="B11" s="32" t="s">
        <v>5</v>
      </c>
      <c r="C11" s="33">
        <v>8.8596130244172109</v>
      </c>
      <c r="D11" s="33">
        <v>9.125090529369146</v>
      </c>
      <c r="E11" s="33">
        <v>5.2846646139677151</v>
      </c>
      <c r="F11" s="33">
        <v>4.1202249567976086</v>
      </c>
      <c r="G11" s="33">
        <v>5.070728118708189</v>
      </c>
      <c r="H11" s="34">
        <v>4.4772556553027663</v>
      </c>
      <c r="I11" s="34">
        <v>6.1499854356898567</v>
      </c>
      <c r="J11" s="34">
        <v>6.6699909717243102</v>
      </c>
      <c r="K11" s="34">
        <v>5.3876162784958197</v>
      </c>
      <c r="L11" s="34">
        <v>5.6697092865799696</v>
      </c>
      <c r="M11" s="34">
        <v>5.9591734785610502</v>
      </c>
      <c r="N11" s="34">
        <v>6.0296618437606799</v>
      </c>
      <c r="O11" s="34">
        <v>6.2565458087678198</v>
      </c>
      <c r="P11" s="34">
        <v>6.4563093119308101</v>
      </c>
    </row>
    <row r="12" spans="1:27" x14ac:dyDescent="0.3">
      <c r="A12" s="31" t="s">
        <v>16</v>
      </c>
      <c r="B12" s="32" t="s">
        <v>5</v>
      </c>
      <c r="C12" s="33">
        <v>6.3357717635361936</v>
      </c>
      <c r="D12" s="33">
        <v>6.6138791259283805</v>
      </c>
      <c r="E12" s="33">
        <v>5.4927509300071407</v>
      </c>
      <c r="F12" s="33">
        <v>4.4983369660492301</v>
      </c>
      <c r="G12" s="33">
        <v>6.174991386187437</v>
      </c>
      <c r="H12" s="34">
        <v>4.3883181456075704</v>
      </c>
      <c r="I12" s="34">
        <v>5.1302721979764812</v>
      </c>
      <c r="J12" s="34">
        <v>5.6252584224020001</v>
      </c>
      <c r="K12" s="34">
        <v>5.0469189180580996</v>
      </c>
      <c r="L12" s="34">
        <v>5.1878922020543499</v>
      </c>
      <c r="M12" s="34">
        <v>5.2681879310701998</v>
      </c>
      <c r="N12" s="34">
        <v>5.2924762484180601</v>
      </c>
      <c r="O12" s="34">
        <v>5.3564782082226001</v>
      </c>
      <c r="P12" s="34">
        <v>5.4443691945986696</v>
      </c>
    </row>
    <row r="13" spans="1:27" x14ac:dyDescent="0.3">
      <c r="A13" s="31" t="s">
        <v>17</v>
      </c>
      <c r="B13" s="32" t="s">
        <v>5</v>
      </c>
      <c r="C13" s="33">
        <v>14.769919186654237</v>
      </c>
      <c r="D13" s="33">
        <v>1.6087487723329046</v>
      </c>
      <c r="E13" s="33">
        <v>4.16695750761229</v>
      </c>
      <c r="F13" s="33">
        <v>1.0746396021201303</v>
      </c>
      <c r="G13" s="33">
        <v>-2.1227122812958199</v>
      </c>
      <c r="H13" s="34">
        <v>-1.7352357956968416</v>
      </c>
      <c r="I13" s="34">
        <v>8.9100214045283508</v>
      </c>
      <c r="J13" s="34">
        <v>6.4799926654588198</v>
      </c>
      <c r="K13" s="34">
        <v>-0.99979239283646204</v>
      </c>
      <c r="L13" s="34">
        <v>4.0592468323694204</v>
      </c>
      <c r="M13" s="34">
        <v>5.2356211970407003</v>
      </c>
      <c r="N13" s="34">
        <v>5.5988182798941404</v>
      </c>
      <c r="O13" s="34">
        <v>6.0268129840936204</v>
      </c>
      <c r="P13" s="34">
        <v>6.2069933998033902</v>
      </c>
    </row>
    <row r="14" spans="1:27" x14ac:dyDescent="0.3">
      <c r="A14" s="31" t="s">
        <v>18</v>
      </c>
      <c r="B14" s="32" t="s">
        <v>5</v>
      </c>
      <c r="C14" s="35">
        <v>15.028882703974961</v>
      </c>
      <c r="D14" s="35">
        <v>7.9984112068935147</v>
      </c>
      <c r="E14" s="35">
        <v>1.8618966611780914</v>
      </c>
      <c r="F14" s="35">
        <v>2.1197023297154649</v>
      </c>
      <c r="G14" s="35">
        <v>-6.4114293992824658</v>
      </c>
      <c r="H14" s="36">
        <v>-2.2671534109064817</v>
      </c>
      <c r="I14" s="34">
        <v>8.0599774329451463</v>
      </c>
      <c r="J14" s="36">
        <v>12.0399781877799</v>
      </c>
      <c r="K14" s="36">
        <v>-3.3378300917365999</v>
      </c>
      <c r="L14" s="36">
        <v>3.01189071563314</v>
      </c>
      <c r="M14" s="36">
        <v>3.8287997878401199</v>
      </c>
      <c r="N14" s="36">
        <v>4.0909965663583998</v>
      </c>
      <c r="O14" s="36">
        <v>4.5880463551503103</v>
      </c>
      <c r="P14" s="36">
        <v>4.8029011654011997</v>
      </c>
    </row>
    <row r="15" spans="1:27" x14ac:dyDescent="0.3">
      <c r="A15" s="24" t="s">
        <v>19</v>
      </c>
      <c r="B15" s="25" t="s">
        <v>5</v>
      </c>
      <c r="C15" s="26">
        <v>3.7793999999999954</v>
      </c>
      <c r="D15" s="26">
        <v>3.6518808164240717</v>
      </c>
      <c r="E15" s="26">
        <v>8.0800005205946377</v>
      </c>
      <c r="F15" s="26">
        <v>8.3591301976846797</v>
      </c>
      <c r="G15" s="26">
        <v>3.3529409999999946</v>
      </c>
      <c r="H15" s="26">
        <v>3.019960360785773</v>
      </c>
      <c r="I15" s="26">
        <v>3.61</v>
      </c>
      <c r="J15" s="26">
        <v>3.1300344083554399</v>
      </c>
      <c r="K15" s="26">
        <v>3.10665372113177</v>
      </c>
      <c r="L15" s="26">
        <v>2.8755289350973201</v>
      </c>
      <c r="M15" s="26">
        <v>2.8762005747092698</v>
      </c>
      <c r="N15" s="26">
        <v>2.7938374489998798</v>
      </c>
      <c r="O15" s="26">
        <v>2.75818248151946</v>
      </c>
      <c r="P15" s="26">
        <v>2.7599230343069201</v>
      </c>
    </row>
    <row r="16" spans="1:27" x14ac:dyDescent="0.3">
      <c r="A16" s="24" t="s">
        <v>23</v>
      </c>
      <c r="B16" s="25" t="s">
        <v>24</v>
      </c>
      <c r="C16" s="26"/>
      <c r="D16" s="26"/>
      <c r="E16" s="26"/>
      <c r="F16" s="26"/>
      <c r="G16" s="26"/>
      <c r="H16" s="26">
        <v>-1.82</v>
      </c>
      <c r="I16" s="26">
        <v>-1.6</v>
      </c>
      <c r="J16" s="26">
        <v>-2.98</v>
      </c>
      <c r="K16" s="26">
        <v>-2.76</v>
      </c>
      <c r="L16" s="26">
        <v>-2.73</v>
      </c>
      <c r="M16" s="26">
        <v>-2.6553100874075231</v>
      </c>
      <c r="N16" s="26">
        <v>-2.5005998842989476</v>
      </c>
      <c r="O16" s="26">
        <v>-2.3505087307713106</v>
      </c>
      <c r="P16" s="26">
        <v>-2.2158731786473469</v>
      </c>
    </row>
    <row r="17" spans="1:16" x14ac:dyDescent="0.3">
      <c r="A17" s="24" t="s">
        <v>21</v>
      </c>
      <c r="B17" s="25" t="s">
        <v>22</v>
      </c>
      <c r="C17" s="26">
        <v>-32.13993</v>
      </c>
      <c r="D17" s="26">
        <v>-33.097650000000002</v>
      </c>
      <c r="E17" s="26">
        <v>-34.942680000000003</v>
      </c>
      <c r="F17" s="26">
        <v>-34.467769999999994</v>
      </c>
      <c r="G17" s="26">
        <v>-30.875309999999967</v>
      </c>
      <c r="H17" s="26">
        <v>13305.25</v>
      </c>
      <c r="I17" s="68">
        <v>13380</v>
      </c>
      <c r="J17" s="68">
        <v>14246</v>
      </c>
      <c r="K17" s="68">
        <v>14211.92</v>
      </c>
      <c r="L17" s="68">
        <v>14065.87</v>
      </c>
      <c r="M17" s="68">
        <v>14067.72</v>
      </c>
      <c r="N17" s="68">
        <v>14059.88</v>
      </c>
      <c r="O17" s="68">
        <v>14056.81</v>
      </c>
      <c r="P17" s="68">
        <v>14060.22</v>
      </c>
    </row>
    <row r="18" spans="1:16" x14ac:dyDescent="0.3">
      <c r="A18" s="24" t="s">
        <v>37</v>
      </c>
      <c r="B18" s="25" t="s">
        <v>29</v>
      </c>
      <c r="C18" s="26"/>
      <c r="D18" s="26"/>
      <c r="E18" s="26"/>
      <c r="F18" s="26"/>
      <c r="G18" s="26"/>
      <c r="H18" s="26"/>
      <c r="I18" s="26">
        <v>8.2362407628168359</v>
      </c>
      <c r="J18" s="26">
        <v>11.75</v>
      </c>
      <c r="K18" s="26">
        <v>10.84</v>
      </c>
      <c r="L18" s="26">
        <v>11.33</v>
      </c>
      <c r="M18" s="26">
        <v>12.064183680597797</v>
      </c>
      <c r="N18" s="26">
        <v>12.828286621911145</v>
      </c>
      <c r="O18" s="26">
        <v>13.298647074529224</v>
      </c>
      <c r="P18" s="26">
        <v>13.592881815202174</v>
      </c>
    </row>
    <row r="19" spans="1:16" x14ac:dyDescent="0.3">
      <c r="A19" s="24" t="s">
        <v>39</v>
      </c>
      <c r="B19" s="25" t="s">
        <v>38</v>
      </c>
      <c r="C19" s="26"/>
      <c r="D19" s="26"/>
      <c r="E19" s="26"/>
      <c r="F19" s="26"/>
      <c r="G19" s="26"/>
      <c r="H19" s="26"/>
      <c r="I19" s="68">
        <v>3540</v>
      </c>
      <c r="J19" s="68">
        <v>3682.7521124079217</v>
      </c>
      <c r="K19" s="68">
        <v>3828.3131212711878</v>
      </c>
      <c r="L19" s="68">
        <v>3983.4557512858551</v>
      </c>
      <c r="M19" s="68">
        <v>4151.2569091789874</v>
      </c>
      <c r="N19" s="68">
        <v>4331.5211469126543</v>
      </c>
      <c r="O19" s="68">
        <v>4523.0781070020994</v>
      </c>
      <c r="P19" s="68">
        <v>4725.3698166253298</v>
      </c>
    </row>
    <row r="20" spans="1:16" ht="15" thickBot="1" x14ac:dyDescent="0.35">
      <c r="A20" s="24" t="s">
        <v>44</v>
      </c>
      <c r="B20" s="25" t="s">
        <v>24</v>
      </c>
      <c r="C20" s="26"/>
      <c r="D20" s="26"/>
      <c r="E20" s="26"/>
      <c r="F20" s="26"/>
      <c r="G20" s="26"/>
      <c r="H20" s="26"/>
      <c r="I20" s="26">
        <v>34.870599935386423</v>
      </c>
      <c r="J20" s="26">
        <v>35.684594089750121</v>
      </c>
      <c r="K20" s="26">
        <v>36.434336661714767</v>
      </c>
      <c r="L20" s="26">
        <v>37.412742335724161</v>
      </c>
      <c r="M20" s="26">
        <v>38.924691315050211</v>
      </c>
      <c r="N20" s="26">
        <v>40.434397218798921</v>
      </c>
      <c r="O20" s="26">
        <v>42.145417339945787</v>
      </c>
      <c r="P20" s="26">
        <v>44.031033746269841</v>
      </c>
    </row>
    <row r="21" spans="1:16" x14ac:dyDescent="0.3">
      <c r="A21" s="237" t="s">
        <v>40</v>
      </c>
      <c r="B21" s="237"/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</row>
    <row r="22" spans="1:16" x14ac:dyDescent="0.3">
      <c r="A22" s="31" t="s">
        <v>36</v>
      </c>
      <c r="B22" s="32" t="s">
        <v>10</v>
      </c>
      <c r="C22" s="33"/>
      <c r="D22" s="33"/>
      <c r="E22" s="33"/>
      <c r="F22" s="33"/>
      <c r="G22" s="33"/>
      <c r="H22" s="34">
        <v>4.75</v>
      </c>
      <c r="I22" s="34">
        <v>4.25</v>
      </c>
      <c r="J22" s="34">
        <v>6</v>
      </c>
      <c r="K22" s="34">
        <v>6</v>
      </c>
      <c r="L22" s="34">
        <v>6</v>
      </c>
      <c r="M22" s="34">
        <v>6</v>
      </c>
      <c r="N22" s="34">
        <v>6</v>
      </c>
      <c r="O22" s="34">
        <v>6</v>
      </c>
      <c r="P22" s="34">
        <v>6</v>
      </c>
    </row>
    <row r="23" spans="1:16" x14ac:dyDescent="0.3">
      <c r="A23" s="31" t="s">
        <v>11</v>
      </c>
      <c r="B23" s="32" t="s">
        <v>5</v>
      </c>
      <c r="C23" s="35"/>
      <c r="D23" s="35"/>
      <c r="E23" s="35"/>
      <c r="F23" s="35"/>
      <c r="G23" s="35"/>
      <c r="H23" s="51">
        <v>9.1999999999999998E-3</v>
      </c>
      <c r="I23" s="51">
        <v>8.9999999999999993E-3</v>
      </c>
      <c r="J23" s="51">
        <v>7.4904465198915027E-3</v>
      </c>
      <c r="K23" s="51">
        <v>7.2925199723570255E-3</v>
      </c>
      <c r="L23" s="51">
        <v>8.408154817424629E-3</v>
      </c>
      <c r="M23" s="51">
        <v>9.9604883525243881E-3</v>
      </c>
      <c r="N23" s="51">
        <v>1.1000686367345303E-2</v>
      </c>
      <c r="O23" s="51">
        <v>1.1442576550317884E-2</v>
      </c>
      <c r="P23" s="51">
        <v>1.1573105828233343E-2</v>
      </c>
    </row>
    <row r="24" spans="1:16" x14ac:dyDescent="0.3">
      <c r="A24" s="31" t="s">
        <v>28</v>
      </c>
      <c r="B24" s="32" t="s">
        <v>29</v>
      </c>
      <c r="C24" s="35"/>
      <c r="D24" s="35"/>
      <c r="E24" s="35"/>
      <c r="F24" s="35"/>
      <c r="G24" s="35"/>
      <c r="H24" s="36">
        <v>32.57</v>
      </c>
      <c r="I24" s="36">
        <v>32.166824015545266</v>
      </c>
      <c r="J24" s="36">
        <v>32.287467540929192</v>
      </c>
      <c r="K24" s="36">
        <v>32.235538342142831</v>
      </c>
      <c r="L24" s="36">
        <v>32.65992394659299</v>
      </c>
      <c r="M24" s="36">
        <v>33.708480347529751</v>
      </c>
      <c r="N24" s="36">
        <v>34.171357219509403</v>
      </c>
      <c r="O24" s="36">
        <v>34.677933171772096</v>
      </c>
      <c r="P24" s="36">
        <v>35.201672716680896</v>
      </c>
    </row>
    <row r="25" spans="1:16" x14ac:dyDescent="0.3">
      <c r="A25" s="31" t="s">
        <v>45</v>
      </c>
      <c r="B25" s="32" t="s">
        <v>29</v>
      </c>
      <c r="C25" s="35"/>
      <c r="D25" s="35"/>
      <c r="E25" s="35"/>
      <c r="F25" s="35"/>
      <c r="G25" s="35"/>
      <c r="H25" s="36"/>
      <c r="I25" s="36">
        <v>6.7494962065342046</v>
      </c>
      <c r="J25" s="36">
        <v>6.7185520174258624</v>
      </c>
      <c r="K25" s="36">
        <v>6.8472088876728767</v>
      </c>
      <c r="L25" s="36">
        <v>6.7496793534875943</v>
      </c>
      <c r="M25" s="36">
        <v>6.6751670444784814</v>
      </c>
      <c r="N25" s="36">
        <v>6.5696719039569951</v>
      </c>
      <c r="O25" s="36">
        <v>6.5325294547462569</v>
      </c>
      <c r="P25" s="36">
        <v>6.532601371156721</v>
      </c>
    </row>
    <row r="26" spans="1:16" x14ac:dyDescent="0.3">
      <c r="A26" s="55" t="s">
        <v>31</v>
      </c>
      <c r="B26" s="32" t="s">
        <v>32</v>
      </c>
      <c r="C26" s="35"/>
      <c r="D26" s="35"/>
      <c r="E26" s="35"/>
      <c r="F26" s="35"/>
      <c r="G26" s="35"/>
      <c r="H26" s="51"/>
      <c r="I26" s="36">
        <v>8.638799999999998</v>
      </c>
      <c r="J26" s="36">
        <v>8.6762999999999995</v>
      </c>
      <c r="K26" s="36">
        <v>8.7662999999999993</v>
      </c>
      <c r="L26" s="36">
        <v>8.8562999999999992</v>
      </c>
      <c r="M26" s="36">
        <v>8.946299999999999</v>
      </c>
      <c r="N26" s="36">
        <v>9.0362999999999989</v>
      </c>
      <c r="O26" s="36">
        <v>9.1262999999999987</v>
      </c>
      <c r="P26" s="36">
        <v>9.2162999999999986</v>
      </c>
    </row>
  </sheetData>
  <mergeCells count="1">
    <mergeCell ref="A21:P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101120</vt:lpstr>
      <vt:lpstr>Hasil Model PURE</vt:lpstr>
      <vt:lpstr>'101120'!Print_Area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 Oktiyanto</dc:creator>
  <cp:lastModifiedBy>HP</cp:lastModifiedBy>
  <cp:lastPrinted>2022-01-18T11:40:51Z</cp:lastPrinted>
  <dcterms:created xsi:type="dcterms:W3CDTF">2017-08-14T08:33:37Z</dcterms:created>
  <dcterms:modified xsi:type="dcterms:W3CDTF">2022-01-20T07:37:35Z</dcterms:modified>
</cp:coreProperties>
</file>