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Kerja Bismillah\DKEM\ISMA\Proyeksi\2022\2. ISMA Februari 2022\Data\"/>
    </mc:Choice>
  </mc:AlternateContent>
  <xr:revisionPtr revIDLastSave="0" documentId="13_ncr:1_{D9D00857-DAA8-4B83-A9D1-5B858568E3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 (ED)" sheetId="5" r:id="rId1"/>
    <sheet name="Tabel" sheetId="1" r:id="rId2"/>
    <sheet name="Database Graph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38" i="5" l="1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AJ350" i="4"/>
  <c r="AJ349" i="4"/>
  <c r="AJ348" i="4"/>
  <c r="AJ347" i="4"/>
  <c r="AJ346" i="4"/>
  <c r="AJ345" i="4"/>
  <c r="AJ344" i="4"/>
  <c r="AJ343" i="4"/>
  <c r="AJ342" i="4"/>
  <c r="AJ341" i="4"/>
  <c r="AJ340" i="4"/>
  <c r="AJ339" i="4"/>
  <c r="AJ338" i="4"/>
  <c r="AJ337" i="4"/>
  <c r="AJ336" i="4"/>
  <c r="AJ335" i="4"/>
  <c r="AJ334" i="4"/>
  <c r="AJ333" i="4"/>
  <c r="AJ332" i="4"/>
  <c r="AJ331" i="4"/>
  <c r="AI323" i="4"/>
  <c r="AJ318" i="4"/>
  <c r="AI318" i="4"/>
  <c r="F318" i="4"/>
  <c r="E318" i="4"/>
  <c r="D318" i="4"/>
  <c r="BB293" i="4" s="1"/>
  <c r="C318" i="4"/>
  <c r="AJ317" i="4"/>
  <c r="AI317" i="4"/>
  <c r="F317" i="4"/>
  <c r="E317" i="4"/>
  <c r="D317" i="4"/>
  <c r="C317" i="4"/>
  <c r="AJ316" i="4"/>
  <c r="AI316" i="4"/>
  <c r="F316" i="4"/>
  <c r="E316" i="4"/>
  <c r="D316" i="4"/>
  <c r="C316" i="4"/>
  <c r="AJ315" i="4"/>
  <c r="AI315" i="4"/>
  <c r="F315" i="4"/>
  <c r="E315" i="4"/>
  <c r="D315" i="4"/>
  <c r="C315" i="4"/>
  <c r="AJ314" i="4"/>
  <c r="AI314" i="4"/>
  <c r="F314" i="4"/>
  <c r="E314" i="4"/>
  <c r="D314" i="4"/>
  <c r="BA293" i="4" s="1"/>
  <c r="C314" i="4"/>
  <c r="AJ313" i="4"/>
  <c r="AI313" i="4"/>
  <c r="F313" i="4"/>
  <c r="E313" i="4"/>
  <c r="D313" i="4"/>
  <c r="C313" i="4"/>
  <c r="AJ312" i="4"/>
  <c r="AI312" i="4"/>
  <c r="F312" i="4"/>
  <c r="E312" i="4"/>
  <c r="D312" i="4"/>
  <c r="C312" i="4"/>
  <c r="AJ311" i="4"/>
  <c r="AI311" i="4"/>
  <c r="F311" i="4"/>
  <c r="E311" i="4"/>
  <c r="D311" i="4"/>
  <c r="C311" i="4"/>
  <c r="AJ310" i="4"/>
  <c r="AI310" i="4"/>
  <c r="F310" i="4"/>
  <c r="E310" i="4"/>
  <c r="D310" i="4"/>
  <c r="AZ293" i="4" s="1"/>
  <c r="C310" i="4"/>
  <c r="AJ309" i="4"/>
  <c r="AI309" i="4"/>
  <c r="F309" i="4"/>
  <c r="E309" i="4"/>
  <c r="D309" i="4"/>
  <c r="C309" i="4"/>
  <c r="AJ308" i="4"/>
  <c r="AI308" i="4"/>
  <c r="F308" i="4"/>
  <c r="E308" i="4"/>
  <c r="D308" i="4"/>
  <c r="AZ291" i="4" s="1"/>
  <c r="C308" i="4"/>
  <c r="AJ307" i="4"/>
  <c r="AI307" i="4"/>
  <c r="F307" i="4"/>
  <c r="E307" i="4"/>
  <c r="D307" i="4"/>
  <c r="C307" i="4"/>
  <c r="AJ306" i="4"/>
  <c r="AI306" i="4"/>
  <c r="F306" i="4"/>
  <c r="E306" i="4"/>
  <c r="D306" i="4"/>
  <c r="AY293" i="4" s="1"/>
  <c r="C306" i="4"/>
  <c r="AJ305" i="4"/>
  <c r="AI305" i="4"/>
  <c r="F305" i="4"/>
  <c r="E305" i="4"/>
  <c r="D305" i="4"/>
  <c r="C305" i="4"/>
  <c r="AJ304" i="4"/>
  <c r="AI304" i="4"/>
  <c r="F304" i="4"/>
  <c r="E304" i="4"/>
  <c r="D304" i="4"/>
  <c r="AY291" i="4" s="1"/>
  <c r="C304" i="4"/>
  <c r="AJ303" i="4"/>
  <c r="AI303" i="4"/>
  <c r="F303" i="4"/>
  <c r="E303" i="4"/>
  <c r="D303" i="4"/>
  <c r="C303" i="4"/>
  <c r="AJ302" i="4"/>
  <c r="AI302" i="4"/>
  <c r="F302" i="4"/>
  <c r="E302" i="4"/>
  <c r="D302" i="4"/>
  <c r="C302" i="4"/>
  <c r="AJ301" i="4"/>
  <c r="AI301" i="4"/>
  <c r="F301" i="4"/>
  <c r="E301" i="4"/>
  <c r="D301" i="4"/>
  <c r="C301" i="4"/>
  <c r="AJ300" i="4"/>
  <c r="AI300" i="4"/>
  <c r="F300" i="4"/>
  <c r="E300" i="4"/>
  <c r="D300" i="4"/>
  <c r="C300" i="4"/>
  <c r="AJ299" i="4"/>
  <c r="AI299" i="4"/>
  <c r="F299" i="4"/>
  <c r="E299" i="4"/>
  <c r="D299" i="4"/>
  <c r="C299" i="4"/>
  <c r="AJ298" i="4"/>
  <c r="AI298" i="4"/>
  <c r="F298" i="4"/>
  <c r="E298" i="4"/>
  <c r="D298" i="4"/>
  <c r="C298" i="4"/>
  <c r="AJ297" i="4"/>
  <c r="AI297" i="4"/>
  <c r="F297" i="4"/>
  <c r="E297" i="4"/>
  <c r="D297" i="4"/>
  <c r="C297" i="4"/>
  <c r="AJ296" i="4"/>
  <c r="AI296" i="4"/>
  <c r="F296" i="4"/>
  <c r="E296" i="4"/>
  <c r="D296" i="4"/>
  <c r="C296" i="4"/>
  <c r="AJ295" i="4"/>
  <c r="AI295" i="4"/>
  <c r="F295" i="4"/>
  <c r="E295" i="4"/>
  <c r="D295" i="4"/>
  <c r="C295" i="4"/>
  <c r="AJ294" i="4"/>
  <c r="AI294" i="4"/>
  <c r="F294" i="4"/>
  <c r="E294" i="4"/>
  <c r="D294" i="4"/>
  <c r="AX293" i="4" s="1"/>
  <c r="C294" i="4"/>
  <c r="AJ293" i="4"/>
  <c r="AI293" i="4"/>
  <c r="F293" i="4"/>
  <c r="E293" i="4"/>
  <c r="D293" i="4"/>
  <c r="C293" i="4"/>
  <c r="BB292" i="4"/>
  <c r="BC292" i="4" s="1"/>
  <c r="BA292" i="4"/>
  <c r="AZ292" i="4"/>
  <c r="AY292" i="4"/>
  <c r="AX292" i="4"/>
  <c r="AJ292" i="4"/>
  <c r="AI292" i="4"/>
  <c r="F292" i="4"/>
  <c r="E292" i="4"/>
  <c r="D292" i="4"/>
  <c r="C292" i="4"/>
  <c r="BB291" i="4"/>
  <c r="BC291" i="4" s="1"/>
  <c r="BA291" i="4"/>
  <c r="AX291" i="4"/>
  <c r="AJ291" i="4"/>
  <c r="AI291" i="4"/>
  <c r="F291" i="4"/>
  <c r="E291" i="4"/>
  <c r="D291" i="4"/>
  <c r="C291" i="4"/>
  <c r="BB290" i="4"/>
  <c r="BA290" i="4"/>
  <c r="AZ290" i="4"/>
  <c r="AY290" i="4"/>
  <c r="AX290" i="4"/>
  <c r="AJ286" i="4"/>
  <c r="AI286" i="4"/>
  <c r="F286" i="4"/>
  <c r="E286" i="4"/>
  <c r="D286" i="4"/>
  <c r="BB261" i="4" s="1"/>
  <c r="C286" i="4"/>
  <c r="AJ285" i="4"/>
  <c r="AI285" i="4"/>
  <c r="F285" i="4"/>
  <c r="E285" i="4"/>
  <c r="D285" i="4"/>
  <c r="C285" i="4"/>
  <c r="AJ284" i="4"/>
  <c r="AI284" i="4"/>
  <c r="F284" i="4"/>
  <c r="E284" i="4"/>
  <c r="D284" i="4"/>
  <c r="BB259" i="4" s="1"/>
  <c r="C284" i="4"/>
  <c r="AJ283" i="4"/>
  <c r="AI283" i="4"/>
  <c r="F283" i="4"/>
  <c r="E283" i="4"/>
  <c r="D283" i="4"/>
  <c r="C283" i="4"/>
  <c r="AJ282" i="4"/>
  <c r="AI282" i="4"/>
  <c r="F282" i="4"/>
  <c r="E282" i="4"/>
  <c r="D282" i="4"/>
  <c r="C282" i="4"/>
  <c r="AJ281" i="4"/>
  <c r="AI281" i="4"/>
  <c r="F281" i="4"/>
  <c r="E281" i="4"/>
  <c r="D281" i="4"/>
  <c r="C281" i="4"/>
  <c r="AJ280" i="4"/>
  <c r="AI280" i="4"/>
  <c r="F280" i="4"/>
  <c r="E280" i="4"/>
  <c r="D280" i="4"/>
  <c r="BA259" i="4" s="1"/>
  <c r="C280" i="4"/>
  <c r="AJ279" i="4"/>
  <c r="AI279" i="4"/>
  <c r="F279" i="4"/>
  <c r="E279" i="4"/>
  <c r="D279" i="4"/>
  <c r="C279" i="4"/>
  <c r="AJ278" i="4"/>
  <c r="AI278" i="4"/>
  <c r="F278" i="4"/>
  <c r="E278" i="4"/>
  <c r="D278" i="4"/>
  <c r="C278" i="4"/>
  <c r="AJ277" i="4"/>
  <c r="AI277" i="4"/>
  <c r="F277" i="4"/>
  <c r="E277" i="4"/>
  <c r="D277" i="4"/>
  <c r="C277" i="4"/>
  <c r="AJ276" i="4"/>
  <c r="AI276" i="4"/>
  <c r="F276" i="4"/>
  <c r="E276" i="4"/>
  <c r="D276" i="4"/>
  <c r="AZ259" i="4" s="1"/>
  <c r="C276" i="4"/>
  <c r="AJ275" i="4"/>
  <c r="AI275" i="4"/>
  <c r="F275" i="4"/>
  <c r="E275" i="4"/>
  <c r="D275" i="4"/>
  <c r="C275" i="4"/>
  <c r="AJ274" i="4"/>
  <c r="AI274" i="4"/>
  <c r="F274" i="4"/>
  <c r="E274" i="4"/>
  <c r="D274" i="4"/>
  <c r="C274" i="4"/>
  <c r="AJ273" i="4"/>
  <c r="AI273" i="4"/>
  <c r="F273" i="4"/>
  <c r="E273" i="4"/>
  <c r="D273" i="4"/>
  <c r="C273" i="4"/>
  <c r="AJ272" i="4"/>
  <c r="AI272" i="4"/>
  <c r="F272" i="4"/>
  <c r="E272" i="4"/>
  <c r="D272" i="4"/>
  <c r="C272" i="4"/>
  <c r="AJ271" i="4"/>
  <c r="AI271" i="4"/>
  <c r="F271" i="4"/>
  <c r="E271" i="4"/>
  <c r="D271" i="4"/>
  <c r="C271" i="4"/>
  <c r="AJ270" i="4"/>
  <c r="AI270" i="4"/>
  <c r="F270" i="4"/>
  <c r="E270" i="4"/>
  <c r="D270" i="4"/>
  <c r="C270" i="4"/>
  <c r="AJ269" i="4"/>
  <c r="AI269" i="4"/>
  <c r="F269" i="4"/>
  <c r="E269" i="4"/>
  <c r="D269" i="4"/>
  <c r="C269" i="4"/>
  <c r="AJ268" i="4"/>
  <c r="AI268" i="4"/>
  <c r="F268" i="4"/>
  <c r="E268" i="4"/>
  <c r="D268" i="4"/>
  <c r="C268" i="4"/>
  <c r="AJ267" i="4"/>
  <c r="AI267" i="4"/>
  <c r="F267" i="4"/>
  <c r="E267" i="4"/>
  <c r="D267" i="4"/>
  <c r="C267" i="4"/>
  <c r="AJ266" i="4"/>
  <c r="AI266" i="4"/>
  <c r="F266" i="4"/>
  <c r="E266" i="4"/>
  <c r="D266" i="4"/>
  <c r="C266" i="4"/>
  <c r="AJ265" i="4"/>
  <c r="AI265" i="4"/>
  <c r="F265" i="4"/>
  <c r="E265" i="4"/>
  <c r="D265" i="4"/>
  <c r="C265" i="4"/>
  <c r="AJ264" i="4"/>
  <c r="AI264" i="4"/>
  <c r="F264" i="4"/>
  <c r="E264" i="4"/>
  <c r="D264" i="4"/>
  <c r="C264" i="4"/>
  <c r="AJ263" i="4"/>
  <c r="AI263" i="4"/>
  <c r="F263" i="4"/>
  <c r="E263" i="4"/>
  <c r="D263" i="4"/>
  <c r="C263" i="4"/>
  <c r="AJ262" i="4"/>
  <c r="AI262" i="4"/>
  <c r="F262" i="4"/>
  <c r="E262" i="4"/>
  <c r="D262" i="4"/>
  <c r="AX261" i="4" s="1"/>
  <c r="C262" i="4"/>
  <c r="BA261" i="4"/>
  <c r="AZ261" i="4"/>
  <c r="AY261" i="4"/>
  <c r="AJ261" i="4"/>
  <c r="AI261" i="4"/>
  <c r="F261" i="4"/>
  <c r="E261" i="4"/>
  <c r="D261" i="4"/>
  <c r="AX260" i="4" s="1"/>
  <c r="C261" i="4"/>
  <c r="BB260" i="4"/>
  <c r="BA260" i="4"/>
  <c r="AZ260" i="4"/>
  <c r="AY260" i="4"/>
  <c r="AJ260" i="4"/>
  <c r="AI260" i="4"/>
  <c r="F260" i="4"/>
  <c r="E260" i="4"/>
  <c r="D260" i="4"/>
  <c r="C260" i="4"/>
  <c r="AY259" i="4"/>
  <c r="AJ259" i="4"/>
  <c r="AI259" i="4"/>
  <c r="F259" i="4"/>
  <c r="E259" i="4"/>
  <c r="D259" i="4"/>
  <c r="AX258" i="4" s="1"/>
  <c r="C259" i="4"/>
  <c r="BB258" i="4"/>
  <c r="BA258" i="4"/>
  <c r="AZ258" i="4"/>
  <c r="AY258" i="4"/>
  <c r="AJ254" i="4"/>
  <c r="AI254" i="4"/>
  <c r="F254" i="4"/>
  <c r="E254" i="4"/>
  <c r="D254" i="4"/>
  <c r="C254" i="4"/>
  <c r="AJ253" i="4"/>
  <c r="AI253" i="4"/>
  <c r="F253" i="4"/>
  <c r="E253" i="4"/>
  <c r="D253" i="4"/>
  <c r="BB228" i="4" s="1"/>
  <c r="C253" i="4"/>
  <c r="AJ252" i="4"/>
  <c r="AI252" i="4"/>
  <c r="F252" i="4"/>
  <c r="E252" i="4"/>
  <c r="D252" i="4"/>
  <c r="C252" i="4"/>
  <c r="AJ251" i="4"/>
  <c r="AI251" i="4"/>
  <c r="F251" i="4"/>
  <c r="E251" i="4"/>
  <c r="D251" i="4"/>
  <c r="C251" i="4"/>
  <c r="AJ250" i="4"/>
  <c r="AI250" i="4"/>
  <c r="F250" i="4"/>
  <c r="E250" i="4"/>
  <c r="D250" i="4"/>
  <c r="C250" i="4"/>
  <c r="AJ249" i="4"/>
  <c r="AI249" i="4"/>
  <c r="F249" i="4"/>
  <c r="E249" i="4"/>
  <c r="D249" i="4"/>
  <c r="BA228" i="4" s="1"/>
  <c r="C249" i="4"/>
  <c r="AJ248" i="4"/>
  <c r="AI248" i="4"/>
  <c r="F248" i="4"/>
  <c r="E248" i="4"/>
  <c r="D248" i="4"/>
  <c r="C248" i="4"/>
  <c r="AJ247" i="4"/>
  <c r="AI247" i="4"/>
  <c r="F247" i="4"/>
  <c r="E247" i="4"/>
  <c r="D247" i="4"/>
  <c r="C247" i="4"/>
  <c r="AJ246" i="4"/>
  <c r="AI246" i="4"/>
  <c r="F246" i="4"/>
  <c r="E246" i="4"/>
  <c r="D246" i="4"/>
  <c r="AZ229" i="4" s="1"/>
  <c r="C246" i="4"/>
  <c r="AJ245" i="4"/>
  <c r="AI245" i="4"/>
  <c r="F245" i="4"/>
  <c r="E245" i="4"/>
  <c r="D245" i="4"/>
  <c r="C245" i="4"/>
  <c r="AJ244" i="4"/>
  <c r="AI244" i="4"/>
  <c r="F244" i="4"/>
  <c r="E244" i="4"/>
  <c r="D244" i="4"/>
  <c r="C244" i="4"/>
  <c r="AJ243" i="4"/>
  <c r="AI243" i="4"/>
  <c r="F243" i="4"/>
  <c r="E243" i="4"/>
  <c r="D243" i="4"/>
  <c r="AZ226" i="4" s="1"/>
  <c r="C243" i="4"/>
  <c r="AJ242" i="4"/>
  <c r="AI242" i="4"/>
  <c r="F242" i="4"/>
  <c r="E242" i="4"/>
  <c r="D242" i="4"/>
  <c r="AY229" i="4" s="1"/>
  <c r="C242" i="4"/>
  <c r="AJ241" i="4"/>
  <c r="AI241" i="4"/>
  <c r="F241" i="4"/>
  <c r="E241" i="4"/>
  <c r="D241" i="4"/>
  <c r="AY228" i="4" s="1"/>
  <c r="C241" i="4"/>
  <c r="AJ240" i="4"/>
  <c r="AI240" i="4"/>
  <c r="F240" i="4"/>
  <c r="E240" i="4"/>
  <c r="D240" i="4"/>
  <c r="C240" i="4"/>
  <c r="AJ239" i="4"/>
  <c r="AI239" i="4"/>
  <c r="F239" i="4"/>
  <c r="E239" i="4"/>
  <c r="D239" i="4"/>
  <c r="AY226" i="4" s="1"/>
  <c r="C239" i="4"/>
  <c r="AJ238" i="4"/>
  <c r="AI238" i="4"/>
  <c r="F238" i="4"/>
  <c r="E238" i="4"/>
  <c r="D238" i="4"/>
  <c r="C238" i="4"/>
  <c r="AJ237" i="4"/>
  <c r="AI237" i="4"/>
  <c r="F237" i="4"/>
  <c r="E237" i="4"/>
  <c r="D237" i="4"/>
  <c r="C237" i="4"/>
  <c r="AJ236" i="4"/>
  <c r="AI236" i="4"/>
  <c r="F236" i="4"/>
  <c r="E236" i="4"/>
  <c r="D236" i="4"/>
  <c r="C236" i="4"/>
  <c r="AJ235" i="4"/>
  <c r="AI235" i="4"/>
  <c r="F235" i="4"/>
  <c r="E235" i="4"/>
  <c r="D235" i="4"/>
  <c r="C235" i="4"/>
  <c r="AJ234" i="4"/>
  <c r="AI234" i="4"/>
  <c r="F234" i="4"/>
  <c r="E234" i="4"/>
  <c r="D234" i="4"/>
  <c r="C234" i="4"/>
  <c r="AJ233" i="4"/>
  <c r="AI233" i="4"/>
  <c r="F233" i="4"/>
  <c r="E233" i="4"/>
  <c r="D233" i="4"/>
  <c r="C233" i="4"/>
  <c r="AJ232" i="4"/>
  <c r="AI232" i="4"/>
  <c r="F232" i="4"/>
  <c r="E232" i="4"/>
  <c r="D232" i="4"/>
  <c r="C232" i="4"/>
  <c r="AJ231" i="4"/>
  <c r="AI231" i="4"/>
  <c r="F231" i="4"/>
  <c r="E231" i="4"/>
  <c r="D231" i="4"/>
  <c r="C231" i="4"/>
  <c r="AJ230" i="4"/>
  <c r="AI230" i="4"/>
  <c r="F230" i="4"/>
  <c r="E230" i="4"/>
  <c r="D230" i="4"/>
  <c r="AX229" i="4" s="1"/>
  <c r="C230" i="4"/>
  <c r="BB229" i="4"/>
  <c r="BA229" i="4"/>
  <c r="AJ229" i="4"/>
  <c r="AI229" i="4"/>
  <c r="F229" i="4"/>
  <c r="E229" i="4"/>
  <c r="D229" i="4"/>
  <c r="AX228" i="4" s="1"/>
  <c r="C229" i="4"/>
  <c r="AZ228" i="4"/>
  <c r="AJ228" i="4"/>
  <c r="AI228" i="4"/>
  <c r="F228" i="4"/>
  <c r="E228" i="4"/>
  <c r="D228" i="4"/>
  <c r="C228" i="4"/>
  <c r="BB227" i="4"/>
  <c r="BA227" i="4"/>
  <c r="AZ227" i="4"/>
  <c r="AY227" i="4"/>
  <c r="AX227" i="4"/>
  <c r="AJ227" i="4"/>
  <c r="AI227" i="4"/>
  <c r="F227" i="4"/>
  <c r="E227" i="4"/>
  <c r="D227" i="4"/>
  <c r="AX226" i="4" s="1"/>
  <c r="C227" i="4"/>
  <c r="BB226" i="4"/>
  <c r="BA226" i="4"/>
  <c r="AJ222" i="4"/>
  <c r="AI222" i="4"/>
  <c r="F222" i="4"/>
  <c r="E222" i="4"/>
  <c r="D222" i="4"/>
  <c r="BB197" i="4" s="1"/>
  <c r="C222" i="4"/>
  <c r="AJ221" i="4"/>
  <c r="AI221" i="4"/>
  <c r="F221" i="4"/>
  <c r="E221" i="4"/>
  <c r="D221" i="4"/>
  <c r="C221" i="4"/>
  <c r="AJ220" i="4"/>
  <c r="AI220" i="4"/>
  <c r="F220" i="4"/>
  <c r="E220" i="4"/>
  <c r="D220" i="4"/>
  <c r="C220" i="4"/>
  <c r="AJ219" i="4"/>
  <c r="AI219" i="4"/>
  <c r="F219" i="4"/>
  <c r="E219" i="4"/>
  <c r="D219" i="4"/>
  <c r="C219" i="4"/>
  <c r="AJ218" i="4"/>
  <c r="AI218" i="4"/>
  <c r="F218" i="4"/>
  <c r="E218" i="4"/>
  <c r="D218" i="4"/>
  <c r="BA197" i="4" s="1"/>
  <c r="C218" i="4"/>
  <c r="AJ217" i="4"/>
  <c r="AI217" i="4"/>
  <c r="F217" i="4"/>
  <c r="E217" i="4"/>
  <c r="D217" i="4"/>
  <c r="C217" i="4"/>
  <c r="AJ216" i="4"/>
  <c r="AI216" i="4"/>
  <c r="F216" i="4"/>
  <c r="E216" i="4"/>
  <c r="D216" i="4"/>
  <c r="C216" i="4"/>
  <c r="AJ215" i="4"/>
  <c r="AI215" i="4"/>
  <c r="F215" i="4"/>
  <c r="E215" i="4"/>
  <c r="D215" i="4"/>
  <c r="C215" i="4"/>
  <c r="AJ214" i="4"/>
  <c r="AI214" i="4"/>
  <c r="F214" i="4"/>
  <c r="E214" i="4"/>
  <c r="D214" i="4"/>
  <c r="AZ197" i="4" s="1"/>
  <c r="C214" i="4"/>
  <c r="AJ213" i="4"/>
  <c r="AI213" i="4"/>
  <c r="F213" i="4"/>
  <c r="E213" i="4"/>
  <c r="D213" i="4"/>
  <c r="C213" i="4"/>
  <c r="AJ212" i="4"/>
  <c r="AI212" i="4"/>
  <c r="F212" i="4"/>
  <c r="E212" i="4"/>
  <c r="D212" i="4"/>
  <c r="AZ195" i="4" s="1"/>
  <c r="C212" i="4"/>
  <c r="AJ211" i="4"/>
  <c r="AI211" i="4"/>
  <c r="F211" i="4"/>
  <c r="E211" i="4"/>
  <c r="D211" i="4"/>
  <c r="C211" i="4"/>
  <c r="AJ210" i="4"/>
  <c r="AI210" i="4"/>
  <c r="F210" i="4"/>
  <c r="E210" i="4"/>
  <c r="D210" i="4"/>
  <c r="AY197" i="4" s="1"/>
  <c r="C210" i="4"/>
  <c r="AJ209" i="4"/>
  <c r="AI209" i="4"/>
  <c r="F209" i="4"/>
  <c r="E209" i="4"/>
  <c r="D209" i="4"/>
  <c r="C209" i="4"/>
  <c r="AJ208" i="4"/>
  <c r="AI208" i="4"/>
  <c r="F208" i="4"/>
  <c r="E208" i="4"/>
  <c r="D208" i="4"/>
  <c r="AY195" i="4" s="1"/>
  <c r="C208" i="4"/>
  <c r="AJ207" i="4"/>
  <c r="AI207" i="4"/>
  <c r="F207" i="4"/>
  <c r="E207" i="4"/>
  <c r="D207" i="4"/>
  <c r="C207" i="4"/>
  <c r="AJ206" i="4"/>
  <c r="AI206" i="4"/>
  <c r="F206" i="4"/>
  <c r="E206" i="4"/>
  <c r="D206" i="4"/>
  <c r="C206" i="4"/>
  <c r="AJ205" i="4"/>
  <c r="AI205" i="4"/>
  <c r="F205" i="4"/>
  <c r="E205" i="4"/>
  <c r="D205" i="4"/>
  <c r="C205" i="4"/>
  <c r="AJ204" i="4"/>
  <c r="AI204" i="4"/>
  <c r="F204" i="4"/>
  <c r="E204" i="4"/>
  <c r="D204" i="4"/>
  <c r="C204" i="4"/>
  <c r="AJ203" i="4"/>
  <c r="AI203" i="4"/>
  <c r="F203" i="4"/>
  <c r="E203" i="4"/>
  <c r="D203" i="4"/>
  <c r="C203" i="4"/>
  <c r="AJ202" i="4"/>
  <c r="AI202" i="4"/>
  <c r="F202" i="4"/>
  <c r="E202" i="4"/>
  <c r="D202" i="4"/>
  <c r="C202" i="4"/>
  <c r="AJ201" i="4"/>
  <c r="AI201" i="4"/>
  <c r="F201" i="4"/>
  <c r="E201" i="4"/>
  <c r="D201" i="4"/>
  <c r="C201" i="4"/>
  <c r="AJ200" i="4"/>
  <c r="AI200" i="4"/>
  <c r="F200" i="4"/>
  <c r="E200" i="4"/>
  <c r="D200" i="4"/>
  <c r="C200" i="4"/>
  <c r="AJ199" i="4"/>
  <c r="AI199" i="4"/>
  <c r="F199" i="4"/>
  <c r="E199" i="4"/>
  <c r="D199" i="4"/>
  <c r="C199" i="4"/>
  <c r="AJ198" i="4"/>
  <c r="AI198" i="4"/>
  <c r="F198" i="4"/>
  <c r="E198" i="4"/>
  <c r="D198" i="4"/>
  <c r="AX197" i="4" s="1"/>
  <c r="C198" i="4"/>
  <c r="AJ197" i="4"/>
  <c r="AI197" i="4"/>
  <c r="F197" i="4"/>
  <c r="E197" i="4"/>
  <c r="D197" i="4"/>
  <c r="C197" i="4"/>
  <c r="BB196" i="4"/>
  <c r="BA196" i="4"/>
  <c r="AZ196" i="4"/>
  <c r="AY196" i="4"/>
  <c r="AX196" i="4"/>
  <c r="AJ196" i="4"/>
  <c r="AI196" i="4"/>
  <c r="F196" i="4"/>
  <c r="E196" i="4"/>
  <c r="D196" i="4"/>
  <c r="C196" i="4"/>
  <c r="BB195" i="4"/>
  <c r="BA195" i="4"/>
  <c r="AJ195" i="4"/>
  <c r="AI195" i="4"/>
  <c r="F195" i="4"/>
  <c r="E195" i="4"/>
  <c r="D195" i="4"/>
  <c r="AX194" i="4" s="1"/>
  <c r="C195" i="4"/>
  <c r="BB194" i="4"/>
  <c r="BA194" i="4"/>
  <c r="AZ194" i="4"/>
  <c r="AY194" i="4"/>
  <c r="AJ190" i="4"/>
  <c r="AI190" i="4"/>
  <c r="F190" i="4"/>
  <c r="E190" i="4"/>
  <c r="D190" i="4"/>
  <c r="C190" i="4"/>
  <c r="AJ189" i="4"/>
  <c r="AI189" i="4"/>
  <c r="F189" i="4"/>
  <c r="E189" i="4"/>
  <c r="D189" i="4"/>
  <c r="BB164" i="4" s="1"/>
  <c r="C189" i="4"/>
  <c r="AJ188" i="4"/>
  <c r="AI188" i="4"/>
  <c r="F188" i="4"/>
  <c r="E188" i="4"/>
  <c r="D188" i="4"/>
  <c r="C188" i="4"/>
  <c r="AJ187" i="4"/>
  <c r="AI187" i="4"/>
  <c r="F187" i="4"/>
  <c r="E187" i="4"/>
  <c r="D187" i="4"/>
  <c r="BB162" i="4" s="1"/>
  <c r="C187" i="4"/>
  <c r="AJ186" i="4"/>
  <c r="AI186" i="4"/>
  <c r="F186" i="4"/>
  <c r="E186" i="4"/>
  <c r="D186" i="4"/>
  <c r="C186" i="4"/>
  <c r="AJ185" i="4"/>
  <c r="AI185" i="4"/>
  <c r="F185" i="4"/>
  <c r="E185" i="4"/>
  <c r="D185" i="4"/>
  <c r="C185" i="4"/>
  <c r="AJ184" i="4"/>
  <c r="AI184" i="4"/>
  <c r="F184" i="4"/>
  <c r="E184" i="4"/>
  <c r="D184" i="4"/>
  <c r="C184" i="4"/>
  <c r="AJ183" i="4"/>
  <c r="AI183" i="4"/>
  <c r="F183" i="4"/>
  <c r="E183" i="4"/>
  <c r="D183" i="4"/>
  <c r="C183" i="4"/>
  <c r="AJ182" i="4"/>
  <c r="AI182" i="4"/>
  <c r="F182" i="4"/>
  <c r="E182" i="4"/>
  <c r="D182" i="4"/>
  <c r="C182" i="4"/>
  <c r="AJ181" i="4"/>
  <c r="AI181" i="4"/>
  <c r="F181" i="4"/>
  <c r="E181" i="4"/>
  <c r="D181" i="4"/>
  <c r="C181" i="4"/>
  <c r="AJ180" i="4"/>
  <c r="AI180" i="4"/>
  <c r="F180" i="4"/>
  <c r="E180" i="4"/>
  <c r="D180" i="4"/>
  <c r="AZ163" i="4" s="1"/>
  <c r="C180" i="4"/>
  <c r="AJ179" i="4"/>
  <c r="AI179" i="4"/>
  <c r="F179" i="4"/>
  <c r="E179" i="4"/>
  <c r="D179" i="4"/>
  <c r="AZ162" i="4" s="1"/>
  <c r="C179" i="4"/>
  <c r="AJ178" i="4"/>
  <c r="AI178" i="4"/>
  <c r="F178" i="4"/>
  <c r="E178" i="4"/>
  <c r="D178" i="4"/>
  <c r="C178" i="4"/>
  <c r="AJ177" i="4"/>
  <c r="AI177" i="4"/>
  <c r="F177" i="4"/>
  <c r="E177" i="4"/>
  <c r="D177" i="4"/>
  <c r="AY164" i="4" s="1"/>
  <c r="C177" i="4"/>
  <c r="AJ176" i="4"/>
  <c r="AI176" i="4"/>
  <c r="F176" i="4"/>
  <c r="E176" i="4"/>
  <c r="D176" i="4"/>
  <c r="AY163" i="4" s="1"/>
  <c r="C176" i="4"/>
  <c r="AJ175" i="4"/>
  <c r="AI175" i="4"/>
  <c r="F175" i="4"/>
  <c r="E175" i="4"/>
  <c r="D175" i="4"/>
  <c r="AY162" i="4" s="1"/>
  <c r="C175" i="4"/>
  <c r="AJ174" i="4"/>
  <c r="AI174" i="4"/>
  <c r="F174" i="4"/>
  <c r="E174" i="4"/>
  <c r="D174" i="4"/>
  <c r="C174" i="4"/>
  <c r="AJ173" i="4"/>
  <c r="AI173" i="4"/>
  <c r="F173" i="4"/>
  <c r="E173" i="4"/>
  <c r="D173" i="4"/>
  <c r="C173" i="4"/>
  <c r="AJ172" i="4"/>
  <c r="AI172" i="4"/>
  <c r="F172" i="4"/>
  <c r="E172" i="4"/>
  <c r="D172" i="4"/>
  <c r="C172" i="4"/>
  <c r="AJ171" i="4"/>
  <c r="AI171" i="4"/>
  <c r="F171" i="4"/>
  <c r="E171" i="4"/>
  <c r="D171" i="4"/>
  <c r="C171" i="4"/>
  <c r="AJ170" i="4"/>
  <c r="AI170" i="4"/>
  <c r="F170" i="4"/>
  <c r="E170" i="4"/>
  <c r="D170" i="4"/>
  <c r="C170" i="4"/>
  <c r="AJ169" i="4"/>
  <c r="AI169" i="4"/>
  <c r="F169" i="4"/>
  <c r="E169" i="4"/>
  <c r="D169" i="4"/>
  <c r="C169" i="4"/>
  <c r="AJ168" i="4"/>
  <c r="AI168" i="4"/>
  <c r="F168" i="4"/>
  <c r="E168" i="4"/>
  <c r="D168" i="4"/>
  <c r="C168" i="4"/>
  <c r="AJ167" i="4"/>
  <c r="AI167" i="4"/>
  <c r="F167" i="4"/>
  <c r="E167" i="4"/>
  <c r="D167" i="4"/>
  <c r="C167" i="4"/>
  <c r="AJ166" i="4"/>
  <c r="AI166" i="4"/>
  <c r="F166" i="4"/>
  <c r="E166" i="4"/>
  <c r="D166" i="4"/>
  <c r="AX165" i="4" s="1"/>
  <c r="C166" i="4"/>
  <c r="BB165" i="4"/>
  <c r="BA165" i="4"/>
  <c r="AZ165" i="4"/>
  <c r="AY165" i="4"/>
  <c r="AJ165" i="4"/>
  <c r="AI165" i="4"/>
  <c r="F165" i="4"/>
  <c r="E165" i="4"/>
  <c r="D165" i="4"/>
  <c r="C165" i="4"/>
  <c r="BA164" i="4"/>
  <c r="AZ164" i="4"/>
  <c r="AJ164" i="4"/>
  <c r="AI164" i="4"/>
  <c r="F164" i="4"/>
  <c r="E164" i="4"/>
  <c r="D164" i="4"/>
  <c r="C164" i="4"/>
  <c r="BB163" i="4"/>
  <c r="BA163" i="4"/>
  <c r="AX163" i="4"/>
  <c r="AJ163" i="4"/>
  <c r="AI163" i="4"/>
  <c r="F163" i="4"/>
  <c r="E163" i="4"/>
  <c r="D163" i="4"/>
  <c r="C163" i="4"/>
  <c r="BA162" i="4"/>
  <c r="AX162" i="4"/>
  <c r="AJ158" i="4"/>
  <c r="AI158" i="4"/>
  <c r="F158" i="4"/>
  <c r="E158" i="4"/>
  <c r="D158" i="4"/>
  <c r="BB133" i="4" s="1"/>
  <c r="C158" i="4"/>
  <c r="AJ157" i="4"/>
  <c r="AI157" i="4"/>
  <c r="F157" i="4"/>
  <c r="E157" i="4"/>
  <c r="D157" i="4"/>
  <c r="C157" i="4"/>
  <c r="AJ156" i="4"/>
  <c r="AI156" i="4"/>
  <c r="F156" i="4"/>
  <c r="E156" i="4"/>
  <c r="D156" i="4"/>
  <c r="BB131" i="4" s="1"/>
  <c r="C156" i="4"/>
  <c r="AJ155" i="4"/>
  <c r="AI155" i="4"/>
  <c r="F155" i="4"/>
  <c r="E155" i="4"/>
  <c r="D155" i="4"/>
  <c r="C155" i="4"/>
  <c r="AJ154" i="4"/>
  <c r="AI154" i="4"/>
  <c r="F154" i="4"/>
  <c r="E154" i="4"/>
  <c r="D154" i="4"/>
  <c r="C154" i="4"/>
  <c r="AJ153" i="4"/>
  <c r="AI153" i="4"/>
  <c r="F153" i="4"/>
  <c r="E153" i="4"/>
  <c r="D153" i="4"/>
  <c r="C153" i="4"/>
  <c r="AJ152" i="4"/>
  <c r="AI152" i="4"/>
  <c r="F152" i="4"/>
  <c r="E152" i="4"/>
  <c r="D152" i="4"/>
  <c r="BA131" i="4" s="1"/>
  <c r="C152" i="4"/>
  <c r="AJ151" i="4"/>
  <c r="AI151" i="4"/>
  <c r="F151" i="4"/>
  <c r="E151" i="4"/>
  <c r="D151" i="4"/>
  <c r="C151" i="4"/>
  <c r="AJ150" i="4"/>
  <c r="AI150" i="4"/>
  <c r="F150" i="4"/>
  <c r="E150" i="4"/>
  <c r="D150" i="4"/>
  <c r="C150" i="4"/>
  <c r="AJ149" i="4"/>
  <c r="AI149" i="4"/>
  <c r="F149" i="4"/>
  <c r="E149" i="4"/>
  <c r="D149" i="4"/>
  <c r="C149" i="4"/>
  <c r="AJ148" i="4"/>
  <c r="AI148" i="4"/>
  <c r="F148" i="4"/>
  <c r="E148" i="4"/>
  <c r="D148" i="4"/>
  <c r="AZ131" i="4" s="1"/>
  <c r="C148" i="4"/>
  <c r="AJ147" i="4"/>
  <c r="AI147" i="4"/>
  <c r="F147" i="4"/>
  <c r="E147" i="4"/>
  <c r="D147" i="4"/>
  <c r="C147" i="4"/>
  <c r="AJ146" i="4"/>
  <c r="AI146" i="4"/>
  <c r="F146" i="4"/>
  <c r="E146" i="4"/>
  <c r="D146" i="4"/>
  <c r="C146" i="4"/>
  <c r="AJ145" i="4"/>
  <c r="AI145" i="4"/>
  <c r="F145" i="4"/>
  <c r="E145" i="4"/>
  <c r="D145" i="4"/>
  <c r="C145" i="4"/>
  <c r="AJ144" i="4"/>
  <c r="AI144" i="4"/>
  <c r="F144" i="4"/>
  <c r="E144" i="4"/>
  <c r="D144" i="4"/>
  <c r="C144" i="4"/>
  <c r="AJ143" i="4"/>
  <c r="AI143" i="4"/>
  <c r="F143" i="4"/>
  <c r="E143" i="4"/>
  <c r="D143" i="4"/>
  <c r="C143" i="4"/>
  <c r="AJ142" i="4"/>
  <c r="AI142" i="4"/>
  <c r="F142" i="4"/>
  <c r="E142" i="4"/>
  <c r="D142" i="4"/>
  <c r="C142" i="4"/>
  <c r="AJ141" i="4"/>
  <c r="AI141" i="4"/>
  <c r="F141" i="4"/>
  <c r="E141" i="4"/>
  <c r="D141" i="4"/>
  <c r="C141" i="4"/>
  <c r="AJ140" i="4"/>
  <c r="AI140" i="4"/>
  <c r="F140" i="4"/>
  <c r="E140" i="4"/>
  <c r="D140" i="4"/>
  <c r="C140" i="4"/>
  <c r="AJ139" i="4"/>
  <c r="AI139" i="4"/>
  <c r="F139" i="4"/>
  <c r="E139" i="4"/>
  <c r="D139" i="4"/>
  <c r="C139" i="4"/>
  <c r="AJ138" i="4"/>
  <c r="AI138" i="4"/>
  <c r="F138" i="4"/>
  <c r="E138" i="4"/>
  <c r="D138" i="4"/>
  <c r="C138" i="4"/>
  <c r="AJ137" i="4"/>
  <c r="AI137" i="4"/>
  <c r="F137" i="4"/>
  <c r="E137" i="4"/>
  <c r="D137" i="4"/>
  <c r="C137" i="4"/>
  <c r="AJ136" i="4"/>
  <c r="AI136" i="4"/>
  <c r="F136" i="4"/>
  <c r="E136" i="4"/>
  <c r="D136" i="4"/>
  <c r="C136" i="4"/>
  <c r="AJ135" i="4"/>
  <c r="AI135" i="4"/>
  <c r="F135" i="4"/>
  <c r="E135" i="4"/>
  <c r="D135" i="4"/>
  <c r="C135" i="4"/>
  <c r="AJ134" i="4"/>
  <c r="AI134" i="4"/>
  <c r="F134" i="4"/>
  <c r="E134" i="4"/>
  <c r="D134" i="4"/>
  <c r="AX133" i="4" s="1"/>
  <c r="C134" i="4"/>
  <c r="BA133" i="4"/>
  <c r="AZ133" i="4"/>
  <c r="AY133" i="4"/>
  <c r="AJ133" i="4"/>
  <c r="AI133" i="4"/>
  <c r="F133" i="4"/>
  <c r="E133" i="4"/>
  <c r="D133" i="4"/>
  <c r="AX132" i="4" s="1"/>
  <c r="C133" i="4"/>
  <c r="BB132" i="4"/>
  <c r="BA132" i="4"/>
  <c r="AZ132" i="4"/>
  <c r="AY132" i="4"/>
  <c r="AJ132" i="4"/>
  <c r="AI132" i="4"/>
  <c r="F132" i="4"/>
  <c r="E132" i="4"/>
  <c r="D132" i="4"/>
  <c r="C132" i="4"/>
  <c r="AY131" i="4"/>
  <c r="AJ131" i="4"/>
  <c r="AI131" i="4"/>
  <c r="F131" i="4"/>
  <c r="E131" i="4"/>
  <c r="D131" i="4"/>
  <c r="AX130" i="4" s="1"/>
  <c r="C131" i="4"/>
  <c r="BB130" i="4"/>
  <c r="BA130" i="4"/>
  <c r="AZ130" i="4"/>
  <c r="AY130" i="4"/>
  <c r="AJ126" i="4"/>
  <c r="AI126" i="4"/>
  <c r="F126" i="4"/>
  <c r="E126" i="4"/>
  <c r="D126" i="4"/>
  <c r="C126" i="4"/>
  <c r="AJ125" i="4"/>
  <c r="AI125" i="4"/>
  <c r="F125" i="4"/>
  <c r="E125" i="4"/>
  <c r="D125" i="4"/>
  <c r="BB100" i="4" s="1"/>
  <c r="C125" i="4"/>
  <c r="AJ124" i="4"/>
  <c r="AI124" i="4"/>
  <c r="F124" i="4"/>
  <c r="E124" i="4"/>
  <c r="D124" i="4"/>
  <c r="C124" i="4"/>
  <c r="AJ123" i="4"/>
  <c r="AI123" i="4"/>
  <c r="F123" i="4"/>
  <c r="E123" i="4"/>
  <c r="D123" i="4"/>
  <c r="C123" i="4"/>
  <c r="AJ122" i="4"/>
  <c r="AI122" i="4"/>
  <c r="F122" i="4"/>
  <c r="E122" i="4"/>
  <c r="D122" i="4"/>
  <c r="C122" i="4"/>
  <c r="AJ121" i="4"/>
  <c r="AI121" i="4"/>
  <c r="F121" i="4"/>
  <c r="E121" i="4"/>
  <c r="D121" i="4"/>
  <c r="BA100" i="4" s="1"/>
  <c r="C121" i="4"/>
  <c r="AJ120" i="4"/>
  <c r="AI120" i="4"/>
  <c r="F120" i="4"/>
  <c r="E120" i="4"/>
  <c r="D120" i="4"/>
  <c r="C120" i="4"/>
  <c r="AJ119" i="4"/>
  <c r="AI119" i="4"/>
  <c r="F119" i="4"/>
  <c r="E119" i="4"/>
  <c r="D119" i="4"/>
  <c r="C119" i="4"/>
  <c r="AJ118" i="4"/>
  <c r="AI118" i="4"/>
  <c r="F118" i="4"/>
  <c r="E118" i="4"/>
  <c r="D118" i="4"/>
  <c r="AZ101" i="4" s="1"/>
  <c r="C118" i="4"/>
  <c r="AJ117" i="4"/>
  <c r="AI117" i="4"/>
  <c r="F117" i="4"/>
  <c r="E117" i="4"/>
  <c r="D117" i="4"/>
  <c r="C117" i="4"/>
  <c r="AJ116" i="4"/>
  <c r="AI116" i="4"/>
  <c r="F116" i="4"/>
  <c r="E116" i="4"/>
  <c r="D116" i="4"/>
  <c r="C116" i="4"/>
  <c r="AJ115" i="4"/>
  <c r="AI115" i="4"/>
  <c r="F115" i="4"/>
  <c r="E115" i="4"/>
  <c r="D115" i="4"/>
  <c r="AZ98" i="4" s="1"/>
  <c r="C115" i="4"/>
  <c r="AJ114" i="4"/>
  <c r="AI114" i="4"/>
  <c r="F114" i="4"/>
  <c r="E114" i="4"/>
  <c r="D114" i="4"/>
  <c r="AY101" i="4" s="1"/>
  <c r="C114" i="4"/>
  <c r="AJ113" i="4"/>
  <c r="AI113" i="4"/>
  <c r="F113" i="4"/>
  <c r="E113" i="4"/>
  <c r="D113" i="4"/>
  <c r="AY100" i="4" s="1"/>
  <c r="C113" i="4"/>
  <c r="AJ112" i="4"/>
  <c r="AI112" i="4"/>
  <c r="F112" i="4"/>
  <c r="E112" i="4"/>
  <c r="D112" i="4"/>
  <c r="C112" i="4"/>
  <c r="AJ111" i="4"/>
  <c r="AI111" i="4"/>
  <c r="F111" i="4"/>
  <c r="E111" i="4"/>
  <c r="D111" i="4"/>
  <c r="AY98" i="4" s="1"/>
  <c r="C111" i="4"/>
  <c r="AJ110" i="4"/>
  <c r="AI110" i="4"/>
  <c r="F110" i="4"/>
  <c r="E110" i="4"/>
  <c r="D110" i="4"/>
  <c r="C110" i="4"/>
  <c r="AJ109" i="4"/>
  <c r="AI109" i="4"/>
  <c r="F109" i="4"/>
  <c r="E109" i="4"/>
  <c r="D109" i="4"/>
  <c r="C109" i="4"/>
  <c r="AJ108" i="4"/>
  <c r="AI108" i="4"/>
  <c r="F108" i="4"/>
  <c r="E108" i="4"/>
  <c r="D108" i="4"/>
  <c r="C108" i="4"/>
  <c r="AJ107" i="4"/>
  <c r="AI107" i="4"/>
  <c r="F107" i="4"/>
  <c r="E107" i="4"/>
  <c r="D107" i="4"/>
  <c r="C107" i="4"/>
  <c r="AJ106" i="4"/>
  <c r="AI106" i="4"/>
  <c r="F106" i="4"/>
  <c r="E106" i="4"/>
  <c r="D106" i="4"/>
  <c r="C106" i="4"/>
  <c r="AJ105" i="4"/>
  <c r="AI105" i="4"/>
  <c r="F105" i="4"/>
  <c r="E105" i="4"/>
  <c r="D105" i="4"/>
  <c r="C105" i="4"/>
  <c r="AJ104" i="4"/>
  <c r="AI104" i="4"/>
  <c r="F104" i="4"/>
  <c r="E104" i="4"/>
  <c r="D104" i="4"/>
  <c r="C104" i="4"/>
  <c r="AJ103" i="4"/>
  <c r="AI103" i="4"/>
  <c r="F103" i="4"/>
  <c r="E103" i="4"/>
  <c r="D103" i="4"/>
  <c r="C103" i="4"/>
  <c r="AJ102" i="4"/>
  <c r="AI102" i="4"/>
  <c r="F102" i="4"/>
  <c r="E102" i="4"/>
  <c r="D102" i="4"/>
  <c r="AX101" i="4" s="1"/>
  <c r="C102" i="4"/>
  <c r="BB101" i="4"/>
  <c r="BA101" i="4"/>
  <c r="AJ101" i="4"/>
  <c r="AI101" i="4"/>
  <c r="F101" i="4"/>
  <c r="E101" i="4"/>
  <c r="D101" i="4"/>
  <c r="AX100" i="4" s="1"/>
  <c r="C101" i="4"/>
  <c r="AZ100" i="4"/>
  <c r="AJ100" i="4"/>
  <c r="AI100" i="4"/>
  <c r="F100" i="4"/>
  <c r="E100" i="4"/>
  <c r="D100" i="4"/>
  <c r="C100" i="4"/>
  <c r="BB99" i="4"/>
  <c r="BA99" i="4"/>
  <c r="AZ99" i="4"/>
  <c r="AY99" i="4"/>
  <c r="AX99" i="4"/>
  <c r="AJ99" i="4"/>
  <c r="AI99" i="4"/>
  <c r="F99" i="4"/>
  <c r="E99" i="4"/>
  <c r="D99" i="4"/>
  <c r="AX98" i="4" s="1"/>
  <c r="C99" i="4"/>
  <c r="BB98" i="4"/>
  <c r="BA98" i="4"/>
  <c r="AJ94" i="4"/>
  <c r="AI94" i="4"/>
  <c r="F94" i="4"/>
  <c r="E94" i="4"/>
  <c r="D94" i="4"/>
  <c r="BB69" i="4" s="1"/>
  <c r="C94" i="4"/>
  <c r="AJ93" i="4"/>
  <c r="AI93" i="4"/>
  <c r="F93" i="4"/>
  <c r="E93" i="4"/>
  <c r="D93" i="4"/>
  <c r="C93" i="4"/>
  <c r="AJ92" i="4"/>
  <c r="AI92" i="4"/>
  <c r="F92" i="4"/>
  <c r="E92" i="4"/>
  <c r="D92" i="4"/>
  <c r="C92" i="4"/>
  <c r="AJ91" i="4"/>
  <c r="AI91" i="4"/>
  <c r="F91" i="4"/>
  <c r="E91" i="4"/>
  <c r="D91" i="4"/>
  <c r="C91" i="4"/>
  <c r="AJ90" i="4"/>
  <c r="AI90" i="4"/>
  <c r="F90" i="4"/>
  <c r="E90" i="4"/>
  <c r="D90" i="4"/>
  <c r="BA69" i="4" s="1"/>
  <c r="C90" i="4"/>
  <c r="AJ89" i="4"/>
  <c r="AI89" i="4"/>
  <c r="F89" i="4"/>
  <c r="E89" i="4"/>
  <c r="D89" i="4"/>
  <c r="C89" i="4"/>
  <c r="AJ88" i="4"/>
  <c r="AI88" i="4"/>
  <c r="F88" i="4"/>
  <c r="E88" i="4"/>
  <c r="D88" i="4"/>
  <c r="C88" i="4"/>
  <c r="AJ87" i="4"/>
  <c r="AI87" i="4"/>
  <c r="F87" i="4"/>
  <c r="E87" i="4"/>
  <c r="D87" i="4"/>
  <c r="C87" i="4"/>
  <c r="AJ86" i="4"/>
  <c r="AI86" i="4"/>
  <c r="F86" i="4"/>
  <c r="E86" i="4"/>
  <c r="D86" i="4"/>
  <c r="AZ69" i="4" s="1"/>
  <c r="C86" i="4"/>
  <c r="AJ85" i="4"/>
  <c r="AI85" i="4"/>
  <c r="F85" i="4"/>
  <c r="E85" i="4"/>
  <c r="D85" i="4"/>
  <c r="C85" i="4"/>
  <c r="AJ84" i="4"/>
  <c r="AI84" i="4"/>
  <c r="F84" i="4"/>
  <c r="E84" i="4"/>
  <c r="D84" i="4"/>
  <c r="AZ67" i="4" s="1"/>
  <c r="C84" i="4"/>
  <c r="AJ83" i="4"/>
  <c r="AI83" i="4"/>
  <c r="F83" i="4"/>
  <c r="E83" i="4"/>
  <c r="D83" i="4"/>
  <c r="C83" i="4"/>
  <c r="AJ82" i="4"/>
  <c r="AI82" i="4"/>
  <c r="F82" i="4"/>
  <c r="E82" i="4"/>
  <c r="D82" i="4"/>
  <c r="AY69" i="4" s="1"/>
  <c r="C82" i="4"/>
  <c r="AJ81" i="4"/>
  <c r="AI81" i="4"/>
  <c r="F81" i="4"/>
  <c r="E81" i="4"/>
  <c r="D81" i="4"/>
  <c r="C81" i="4"/>
  <c r="AJ80" i="4"/>
  <c r="AI80" i="4"/>
  <c r="F80" i="4"/>
  <c r="E80" i="4"/>
  <c r="D80" i="4"/>
  <c r="AY67" i="4" s="1"/>
  <c r="C80" i="4"/>
  <c r="AJ79" i="4"/>
  <c r="AI79" i="4"/>
  <c r="F79" i="4"/>
  <c r="E79" i="4"/>
  <c r="D79" i="4"/>
  <c r="C79" i="4"/>
  <c r="AJ78" i="4"/>
  <c r="AI78" i="4"/>
  <c r="F78" i="4"/>
  <c r="E78" i="4"/>
  <c r="D78" i="4"/>
  <c r="C78" i="4"/>
  <c r="AJ77" i="4"/>
  <c r="AI77" i="4"/>
  <c r="F77" i="4"/>
  <c r="E77" i="4"/>
  <c r="D77" i="4"/>
  <c r="C77" i="4"/>
  <c r="AJ76" i="4"/>
  <c r="AI76" i="4"/>
  <c r="F76" i="4"/>
  <c r="E76" i="4"/>
  <c r="D76" i="4"/>
  <c r="C76" i="4"/>
  <c r="AJ75" i="4"/>
  <c r="AI75" i="4"/>
  <c r="F75" i="4"/>
  <c r="E75" i="4"/>
  <c r="D75" i="4"/>
  <c r="C75" i="4"/>
  <c r="AJ74" i="4"/>
  <c r="AI74" i="4"/>
  <c r="F74" i="4"/>
  <c r="E74" i="4"/>
  <c r="D74" i="4"/>
  <c r="C74" i="4"/>
  <c r="AJ73" i="4"/>
  <c r="AI73" i="4"/>
  <c r="F73" i="4"/>
  <c r="E73" i="4"/>
  <c r="D73" i="4"/>
  <c r="C73" i="4"/>
  <c r="AJ72" i="4"/>
  <c r="AI72" i="4"/>
  <c r="F72" i="4"/>
  <c r="E72" i="4"/>
  <c r="D72" i="4"/>
  <c r="C72" i="4"/>
  <c r="AJ71" i="4"/>
  <c r="AI71" i="4"/>
  <c r="F71" i="4"/>
  <c r="E71" i="4"/>
  <c r="D71" i="4"/>
  <c r="C71" i="4"/>
  <c r="AJ70" i="4"/>
  <c r="AI70" i="4"/>
  <c r="F70" i="4"/>
  <c r="E70" i="4"/>
  <c r="D70" i="4"/>
  <c r="AX69" i="4" s="1"/>
  <c r="C70" i="4"/>
  <c r="AJ69" i="4"/>
  <c r="AI69" i="4"/>
  <c r="F69" i="4"/>
  <c r="E69" i="4"/>
  <c r="D69" i="4"/>
  <c r="C69" i="4"/>
  <c r="BB68" i="4"/>
  <c r="BA68" i="4"/>
  <c r="AZ68" i="4"/>
  <c r="AY68" i="4"/>
  <c r="AX68" i="4"/>
  <c r="AJ68" i="4"/>
  <c r="AI68" i="4"/>
  <c r="F68" i="4"/>
  <c r="E68" i="4"/>
  <c r="D68" i="4"/>
  <c r="C68" i="4"/>
  <c r="BB67" i="4"/>
  <c r="BA67" i="4"/>
  <c r="AJ67" i="4"/>
  <c r="AI67" i="4"/>
  <c r="F67" i="4"/>
  <c r="E67" i="4"/>
  <c r="D67" i="4"/>
  <c r="AX66" i="4" s="1"/>
  <c r="C67" i="4"/>
  <c r="BB66" i="4"/>
  <c r="BA66" i="4"/>
  <c r="AZ66" i="4"/>
  <c r="AY66" i="4"/>
  <c r="AJ62" i="4"/>
  <c r="AI62" i="4"/>
  <c r="F62" i="4"/>
  <c r="E62" i="4"/>
  <c r="D62" i="4"/>
  <c r="C62" i="4"/>
  <c r="AJ61" i="4"/>
  <c r="AI61" i="4"/>
  <c r="F61" i="4"/>
  <c r="E61" i="4"/>
  <c r="D61" i="4"/>
  <c r="BB36" i="4" s="1"/>
  <c r="C61" i="4"/>
  <c r="AJ60" i="4"/>
  <c r="AI60" i="4"/>
  <c r="F60" i="4"/>
  <c r="E60" i="4"/>
  <c r="D60" i="4"/>
  <c r="C60" i="4"/>
  <c r="AJ59" i="4"/>
  <c r="AI59" i="4"/>
  <c r="F59" i="4"/>
  <c r="E59" i="4"/>
  <c r="D59" i="4"/>
  <c r="BB34" i="4" s="1"/>
  <c r="C59" i="4"/>
  <c r="AJ58" i="4"/>
  <c r="AI58" i="4"/>
  <c r="F58" i="4"/>
  <c r="E58" i="4"/>
  <c r="D58" i="4"/>
  <c r="C58" i="4"/>
  <c r="AJ57" i="4"/>
  <c r="AI57" i="4"/>
  <c r="F57" i="4"/>
  <c r="E57" i="4"/>
  <c r="D57" i="4"/>
  <c r="C57" i="4"/>
  <c r="AJ56" i="4"/>
  <c r="AI56" i="4"/>
  <c r="F56" i="4"/>
  <c r="E56" i="4"/>
  <c r="D56" i="4"/>
  <c r="C56" i="4"/>
  <c r="AJ55" i="4"/>
  <c r="AI55" i="4"/>
  <c r="F55" i="4"/>
  <c r="E55" i="4"/>
  <c r="D55" i="4"/>
  <c r="C55" i="4"/>
  <c r="AJ54" i="4"/>
  <c r="AI54" i="4"/>
  <c r="F54" i="4"/>
  <c r="E54" i="4"/>
  <c r="D54" i="4"/>
  <c r="C54" i="4"/>
  <c r="AJ53" i="4"/>
  <c r="AI53" i="4"/>
  <c r="F53" i="4"/>
  <c r="E53" i="4"/>
  <c r="D53" i="4"/>
  <c r="C53" i="4"/>
  <c r="AJ52" i="4"/>
  <c r="AI52" i="4"/>
  <c r="F52" i="4"/>
  <c r="E52" i="4"/>
  <c r="D52" i="4"/>
  <c r="AZ35" i="4" s="1"/>
  <c r="C52" i="4"/>
  <c r="AJ51" i="4"/>
  <c r="AI51" i="4"/>
  <c r="F51" i="4"/>
  <c r="E51" i="4"/>
  <c r="D51" i="4"/>
  <c r="AZ34" i="4" s="1"/>
  <c r="C51" i="4"/>
  <c r="AJ50" i="4"/>
  <c r="AI50" i="4"/>
  <c r="F50" i="4"/>
  <c r="E50" i="4"/>
  <c r="D50" i="4"/>
  <c r="C50" i="4"/>
  <c r="AJ49" i="4"/>
  <c r="AI49" i="4"/>
  <c r="F49" i="4"/>
  <c r="E49" i="4"/>
  <c r="D49" i="4"/>
  <c r="AY36" i="4" s="1"/>
  <c r="C49" i="4"/>
  <c r="AJ48" i="4"/>
  <c r="AI48" i="4"/>
  <c r="F48" i="4"/>
  <c r="E48" i="4"/>
  <c r="D48" i="4"/>
  <c r="AY35" i="4" s="1"/>
  <c r="C48" i="4"/>
  <c r="AJ47" i="4"/>
  <c r="AI47" i="4"/>
  <c r="F47" i="4"/>
  <c r="E47" i="4"/>
  <c r="D47" i="4"/>
  <c r="AY34" i="4" s="1"/>
  <c r="C47" i="4"/>
  <c r="AJ46" i="4"/>
  <c r="AI46" i="4"/>
  <c r="F46" i="4"/>
  <c r="E46" i="4"/>
  <c r="D46" i="4"/>
  <c r="C46" i="4"/>
  <c r="AJ45" i="4"/>
  <c r="AI45" i="4"/>
  <c r="F45" i="4"/>
  <c r="E45" i="4"/>
  <c r="D45" i="4"/>
  <c r="C45" i="4"/>
  <c r="AJ44" i="4"/>
  <c r="AI44" i="4"/>
  <c r="F44" i="4"/>
  <c r="E44" i="4"/>
  <c r="D44" i="4"/>
  <c r="C44" i="4"/>
  <c r="AJ43" i="4"/>
  <c r="AI43" i="4"/>
  <c r="F43" i="4"/>
  <c r="E43" i="4"/>
  <c r="D43" i="4"/>
  <c r="C43" i="4"/>
  <c r="AJ42" i="4"/>
  <c r="AI42" i="4"/>
  <c r="F42" i="4"/>
  <c r="E42" i="4"/>
  <c r="D42" i="4"/>
  <c r="C42" i="4"/>
  <c r="AJ41" i="4"/>
  <c r="AI41" i="4"/>
  <c r="F41" i="4"/>
  <c r="E41" i="4"/>
  <c r="D41" i="4"/>
  <c r="C41" i="4"/>
  <c r="AJ40" i="4"/>
  <c r="AI40" i="4"/>
  <c r="F40" i="4"/>
  <c r="E40" i="4"/>
  <c r="D40" i="4"/>
  <c r="C40" i="4"/>
  <c r="AJ39" i="4"/>
  <c r="AI39" i="4"/>
  <c r="F39" i="4"/>
  <c r="E39" i="4"/>
  <c r="D39" i="4"/>
  <c r="C39" i="4"/>
  <c r="AJ38" i="4"/>
  <c r="AI38" i="4"/>
  <c r="F38" i="4"/>
  <c r="E38" i="4"/>
  <c r="D38" i="4"/>
  <c r="AX37" i="4" s="1"/>
  <c r="C38" i="4"/>
  <c r="BB37" i="4"/>
  <c r="BA37" i="4"/>
  <c r="AZ37" i="4"/>
  <c r="AY37" i="4"/>
  <c r="AJ37" i="4"/>
  <c r="AI37" i="4"/>
  <c r="F37" i="4"/>
  <c r="E37" i="4"/>
  <c r="D37" i="4"/>
  <c r="C37" i="4"/>
  <c r="BA36" i="4"/>
  <c r="AZ36" i="4"/>
  <c r="AJ36" i="4"/>
  <c r="AI36" i="4"/>
  <c r="F36" i="4"/>
  <c r="E36" i="4"/>
  <c r="D36" i="4"/>
  <c r="C36" i="4"/>
  <c r="BB35" i="4"/>
  <c r="BA35" i="4"/>
  <c r="AX35" i="4"/>
  <c r="AJ35" i="4"/>
  <c r="AI35" i="4"/>
  <c r="F35" i="4"/>
  <c r="E35" i="4"/>
  <c r="D35" i="4"/>
  <c r="C35" i="4"/>
  <c r="BA34" i="4"/>
  <c r="AX34" i="4"/>
  <c r="AJ30" i="4"/>
  <c r="AI30" i="4"/>
  <c r="AI350" i="4" s="1"/>
  <c r="F30" i="4"/>
  <c r="E30" i="4"/>
  <c r="D30" i="4"/>
  <c r="C30" i="4"/>
  <c r="AJ29" i="4"/>
  <c r="AI29" i="4"/>
  <c r="AI349" i="4" s="1"/>
  <c r="F29" i="4"/>
  <c r="E29" i="4"/>
  <c r="D29" i="4"/>
  <c r="BB4" i="4" s="1"/>
  <c r="C29" i="4"/>
  <c r="AJ28" i="4"/>
  <c r="AI28" i="4"/>
  <c r="AI348" i="4" s="1"/>
  <c r="F28" i="4"/>
  <c r="E28" i="4"/>
  <c r="D28" i="4"/>
  <c r="BB3" i="4" s="1"/>
  <c r="C28" i="4"/>
  <c r="AJ27" i="4"/>
  <c r="AI27" i="4"/>
  <c r="AI347" i="4" s="1"/>
  <c r="F27" i="4"/>
  <c r="E27" i="4"/>
  <c r="D27" i="4"/>
  <c r="C27" i="4"/>
  <c r="AJ26" i="4"/>
  <c r="AI26" i="4"/>
  <c r="AI346" i="4" s="1"/>
  <c r="F26" i="4"/>
  <c r="E26" i="4"/>
  <c r="D26" i="4"/>
  <c r="C26" i="4"/>
  <c r="AJ25" i="4"/>
  <c r="AI25" i="4"/>
  <c r="AI345" i="4" s="1"/>
  <c r="F25" i="4"/>
  <c r="E25" i="4"/>
  <c r="D25" i="4"/>
  <c r="C25" i="4"/>
  <c r="AJ24" i="4"/>
  <c r="AI24" i="4"/>
  <c r="AI344" i="4" s="1"/>
  <c r="F24" i="4"/>
  <c r="E24" i="4"/>
  <c r="D24" i="4"/>
  <c r="BA3" i="4" s="1"/>
  <c r="C24" i="4"/>
  <c r="AJ23" i="4"/>
  <c r="AI23" i="4"/>
  <c r="AI343" i="4" s="1"/>
  <c r="F23" i="4"/>
  <c r="E23" i="4"/>
  <c r="D23" i="4"/>
  <c r="BA2" i="4" s="1"/>
  <c r="C23" i="4"/>
  <c r="AJ22" i="4"/>
  <c r="AI22" i="4"/>
  <c r="AI342" i="4" s="1"/>
  <c r="F22" i="4"/>
  <c r="E22" i="4"/>
  <c r="D22" i="4"/>
  <c r="C22" i="4"/>
  <c r="AJ21" i="4"/>
  <c r="AI21" i="4"/>
  <c r="AI341" i="4" s="1"/>
  <c r="F21" i="4"/>
  <c r="E21" i="4"/>
  <c r="D21" i="4"/>
  <c r="C21" i="4"/>
  <c r="AJ20" i="4"/>
  <c r="AI20" i="4"/>
  <c r="AI340" i="4" s="1"/>
  <c r="F20" i="4"/>
  <c r="E20" i="4"/>
  <c r="D20" i="4"/>
  <c r="C20" i="4"/>
  <c r="AJ19" i="4"/>
  <c r="AI19" i="4"/>
  <c r="AI339" i="4" s="1"/>
  <c r="F19" i="4"/>
  <c r="E19" i="4"/>
  <c r="D19" i="4"/>
  <c r="AZ2" i="4" s="1"/>
  <c r="C19" i="4"/>
  <c r="AJ18" i="4"/>
  <c r="AI18" i="4"/>
  <c r="AI338" i="4" s="1"/>
  <c r="F18" i="4"/>
  <c r="E18" i="4"/>
  <c r="D18" i="4"/>
  <c r="AY5" i="4" s="1"/>
  <c r="C18" i="4"/>
  <c r="AJ17" i="4"/>
  <c r="AI17" i="4"/>
  <c r="AI337" i="4" s="1"/>
  <c r="F17" i="4"/>
  <c r="E17" i="4"/>
  <c r="D17" i="4"/>
  <c r="C17" i="4"/>
  <c r="AJ16" i="4"/>
  <c r="AI16" i="4"/>
  <c r="AI336" i="4" s="1"/>
  <c r="F16" i="4"/>
  <c r="E16" i="4"/>
  <c r="D16" i="4"/>
  <c r="C16" i="4"/>
  <c r="AJ15" i="4"/>
  <c r="AI15" i="4"/>
  <c r="AI335" i="4" s="1"/>
  <c r="F15" i="4"/>
  <c r="E15" i="4"/>
  <c r="D15" i="4"/>
  <c r="AY2" i="4" s="1"/>
  <c r="C15" i="4"/>
  <c r="AJ14" i="4"/>
  <c r="AI14" i="4"/>
  <c r="AI334" i="4" s="1"/>
  <c r="F14" i="4"/>
  <c r="E14" i="4"/>
  <c r="D14" i="4"/>
  <c r="C14" i="4"/>
  <c r="AJ13" i="4"/>
  <c r="AI13" i="4"/>
  <c r="AI333" i="4" s="1"/>
  <c r="F13" i="4"/>
  <c r="E13" i="4"/>
  <c r="D13" i="4"/>
  <c r="C13" i="4"/>
  <c r="AJ12" i="4"/>
  <c r="AI12" i="4"/>
  <c r="AI332" i="4" s="1"/>
  <c r="F12" i="4"/>
  <c r="E12" i="4"/>
  <c r="D12" i="4"/>
  <c r="C12" i="4"/>
  <c r="AJ11" i="4"/>
  <c r="AI11" i="4"/>
  <c r="AI331" i="4" s="1"/>
  <c r="F11" i="4"/>
  <c r="E11" i="4"/>
  <c r="D11" i="4"/>
  <c r="C11" i="4"/>
  <c r="AJ10" i="4"/>
  <c r="AI10" i="4"/>
  <c r="AI330" i="4" s="1"/>
  <c r="F10" i="4"/>
  <c r="E10" i="4"/>
  <c r="D10" i="4"/>
  <c r="C10" i="4"/>
  <c r="AJ9" i="4"/>
  <c r="AI9" i="4"/>
  <c r="AI329" i="4" s="1"/>
  <c r="F9" i="4"/>
  <c r="E9" i="4"/>
  <c r="D9" i="4"/>
  <c r="C9" i="4"/>
  <c r="AJ8" i="4"/>
  <c r="AI8" i="4"/>
  <c r="AI328" i="4" s="1"/>
  <c r="F8" i="4"/>
  <c r="E8" i="4"/>
  <c r="D8" i="4"/>
  <c r="C8" i="4"/>
  <c r="AJ7" i="4"/>
  <c r="AI7" i="4"/>
  <c r="AI327" i="4" s="1"/>
  <c r="F7" i="4"/>
  <c r="E7" i="4"/>
  <c r="D7" i="4"/>
  <c r="C7" i="4"/>
  <c r="AJ6" i="4"/>
  <c r="AI6" i="4"/>
  <c r="AI326" i="4" s="1"/>
  <c r="F6" i="4"/>
  <c r="E6" i="4"/>
  <c r="D6" i="4"/>
  <c r="AX5" i="4" s="1"/>
  <c r="C6" i="4"/>
  <c r="BB5" i="4"/>
  <c r="BA5" i="4"/>
  <c r="AZ5" i="4"/>
  <c r="AJ5" i="4"/>
  <c r="AI5" i="4"/>
  <c r="AI325" i="4" s="1"/>
  <c r="F5" i="4"/>
  <c r="E5" i="4"/>
  <c r="D5" i="4"/>
  <c r="AX4" i="4" s="1"/>
  <c r="C5" i="4"/>
  <c r="BA4" i="4"/>
  <c r="AZ4" i="4"/>
  <c r="AY4" i="4"/>
  <c r="AJ4" i="4"/>
  <c r="AI4" i="4"/>
  <c r="AI324" i="4" s="1"/>
  <c r="F4" i="4"/>
  <c r="E4" i="4"/>
  <c r="D4" i="4"/>
  <c r="C4" i="4"/>
  <c r="AZ3" i="4"/>
  <c r="AY3" i="4"/>
  <c r="AJ3" i="4"/>
  <c r="AI3" i="4"/>
  <c r="F3" i="4"/>
  <c r="E3" i="4"/>
  <c r="D3" i="4"/>
  <c r="C3" i="4"/>
  <c r="BB2" i="4"/>
  <c r="AJ2" i="4"/>
  <c r="AJ34" i="4" s="1"/>
  <c r="AJ66" i="4" s="1"/>
  <c r="AJ98" i="4" s="1"/>
  <c r="AJ130" i="4" s="1"/>
  <c r="AJ162" i="4" s="1"/>
  <c r="AJ194" i="4" s="1"/>
  <c r="AJ226" i="4" s="1"/>
  <c r="AJ258" i="4" s="1"/>
  <c r="AJ290" i="4" s="1"/>
  <c r="AI2" i="4"/>
  <c r="AI34" i="4" s="1"/>
  <c r="AI66" i="4" s="1"/>
  <c r="AI98" i="4" s="1"/>
  <c r="AI130" i="4" s="1"/>
  <c r="AI162" i="4" s="1"/>
  <c r="AI194" i="4" s="1"/>
  <c r="AI226" i="4" s="1"/>
  <c r="AI258" i="4" s="1"/>
  <c r="AI290" i="4" s="1"/>
  <c r="F2" i="4"/>
  <c r="F34" i="4" s="1"/>
  <c r="F66" i="4" s="1"/>
  <c r="F98" i="4" s="1"/>
  <c r="F130" i="4" s="1"/>
  <c r="F162" i="4" s="1"/>
  <c r="F194" i="4" s="1"/>
  <c r="F226" i="4" s="1"/>
  <c r="F258" i="4" s="1"/>
  <c r="F290" i="4" s="1"/>
  <c r="E2" i="4"/>
  <c r="E34" i="4" s="1"/>
  <c r="E66" i="4" s="1"/>
  <c r="E98" i="4" s="1"/>
  <c r="E130" i="4" s="1"/>
  <c r="E162" i="4" s="1"/>
  <c r="E194" i="4" s="1"/>
  <c r="E226" i="4" s="1"/>
  <c r="E258" i="4" s="1"/>
  <c r="E290" i="4" s="1"/>
  <c r="D2" i="4"/>
  <c r="D34" i="4" s="1"/>
  <c r="D66" i="4" s="1"/>
  <c r="D98" i="4" s="1"/>
  <c r="D130" i="4" s="1"/>
  <c r="D162" i="4" s="1"/>
  <c r="D194" i="4" s="1"/>
  <c r="D226" i="4" s="1"/>
  <c r="D258" i="4" s="1"/>
  <c r="D290" i="4" s="1"/>
  <c r="C2" i="4"/>
  <c r="C34" i="4" s="1"/>
  <c r="C66" i="4" s="1"/>
  <c r="C98" i="4" s="1"/>
  <c r="C130" i="4" s="1"/>
  <c r="C162" i="4" s="1"/>
  <c r="C194" i="4" s="1"/>
  <c r="C226" i="4" s="1"/>
  <c r="C258" i="4" s="1"/>
  <c r="C290" i="4" s="1"/>
  <c r="BC293" i="4" l="1"/>
  <c r="AX3" i="4"/>
  <c r="BC290" i="4"/>
  <c r="AX131" i="4"/>
  <c r="AX259" i="4"/>
  <c r="AX67" i="4"/>
  <c r="AX195" i="4"/>
  <c r="AX2" i="4"/>
  <c r="AX36" i="4"/>
  <c r="AX164" i="4"/>
  <c r="CB38" i="1"/>
  <c r="CA38" i="1"/>
  <c r="BZ38" i="1"/>
  <c r="BY38" i="1"/>
  <c r="BX38" i="1"/>
  <c r="CB37" i="1"/>
  <c r="CA37" i="1"/>
  <c r="BZ37" i="1"/>
  <c r="BY37" i="1"/>
  <c r="BX37" i="1"/>
  <c r="CB36" i="1"/>
  <c r="CA36" i="1"/>
  <c r="BZ36" i="1"/>
  <c r="BY36" i="1"/>
  <c r="BX36" i="1"/>
  <c r="CB35" i="1"/>
  <c r="CA35" i="1"/>
  <c r="BZ35" i="1"/>
  <c r="BY35" i="1"/>
  <c r="BX35" i="1"/>
  <c r="CB33" i="1"/>
  <c r="CA33" i="1"/>
  <c r="BZ33" i="1"/>
  <c r="BY33" i="1"/>
  <c r="BX33" i="1"/>
  <c r="CB32" i="1"/>
  <c r="CA32" i="1"/>
  <c r="BZ32" i="1"/>
  <c r="BY32" i="1"/>
  <c r="BX32" i="1"/>
  <c r="CB31" i="1"/>
  <c r="CA31" i="1"/>
  <c r="BZ31" i="1"/>
  <c r="BY31" i="1"/>
  <c r="BX31" i="1"/>
  <c r="CB30" i="1"/>
  <c r="CA30" i="1"/>
  <c r="BZ30" i="1"/>
  <c r="BY30" i="1"/>
  <c r="BX30" i="1"/>
  <c r="CB28" i="1"/>
  <c r="CA28" i="1"/>
  <c r="BZ28" i="1"/>
  <c r="BY28" i="1"/>
  <c r="BX28" i="1"/>
  <c r="CB27" i="1"/>
  <c r="CA27" i="1"/>
  <c r="BZ27" i="1"/>
  <c r="BY27" i="1"/>
  <c r="BX27" i="1"/>
  <c r="CB26" i="1"/>
  <c r="CA26" i="1"/>
  <c r="BZ26" i="1"/>
  <c r="BY26" i="1"/>
  <c r="BX26" i="1"/>
  <c r="CB25" i="1"/>
  <c r="CA25" i="1"/>
  <c r="BZ25" i="1"/>
  <c r="BY25" i="1"/>
  <c r="BX25" i="1"/>
  <c r="CB24" i="1"/>
  <c r="CA24" i="1"/>
  <c r="BZ24" i="1"/>
  <c r="BY24" i="1"/>
  <c r="BX24" i="1"/>
  <c r="CB23" i="1"/>
  <c r="CA23" i="1"/>
  <c r="BZ23" i="1"/>
  <c r="BY23" i="1"/>
  <c r="BX23" i="1"/>
  <c r="CB22" i="1"/>
  <c r="CA22" i="1"/>
  <c r="BZ22" i="1"/>
  <c r="BY22" i="1"/>
  <c r="BX22" i="1"/>
  <c r="CB21" i="1"/>
  <c r="CA21" i="1"/>
  <c r="BZ21" i="1"/>
  <c r="BY21" i="1"/>
  <c r="BX21" i="1"/>
  <c r="CB20" i="1"/>
  <c r="CA20" i="1"/>
  <c r="BZ20" i="1"/>
  <c r="BY20" i="1"/>
  <c r="BX20" i="1"/>
  <c r="CB19" i="1"/>
  <c r="CA19" i="1"/>
  <c r="BZ19" i="1"/>
  <c r="BY19" i="1"/>
  <c r="BX19" i="1"/>
  <c r="CB18" i="1"/>
  <c r="CA18" i="1"/>
  <c r="BZ18" i="1"/>
  <c r="BY18" i="1"/>
  <c r="BX18" i="1"/>
  <c r="CB17" i="1"/>
  <c r="CA17" i="1"/>
  <c r="BZ17" i="1"/>
  <c r="BY17" i="1"/>
  <c r="BX17" i="1"/>
  <c r="CB16" i="1"/>
  <c r="CA16" i="1"/>
  <c r="BZ16" i="1"/>
  <c r="BY16" i="1"/>
  <c r="BX16" i="1"/>
  <c r="CB15" i="1"/>
  <c r="CA15" i="1"/>
  <c r="BZ15" i="1"/>
  <c r="BY15" i="1"/>
  <c r="BX15" i="1"/>
  <c r="CB14" i="1"/>
  <c r="CA14" i="1"/>
  <c r="BZ14" i="1"/>
  <c r="BY14" i="1"/>
  <c r="BX14" i="1"/>
  <c r="CB12" i="1"/>
  <c r="CA12" i="1"/>
  <c r="BZ12" i="1"/>
  <c r="BY12" i="1"/>
  <c r="BX12" i="1"/>
  <c r="CB11" i="1"/>
  <c r="CA11" i="1"/>
  <c r="BZ11" i="1"/>
  <c r="BY11" i="1"/>
  <c r="BX11" i="1"/>
  <c r="CB9" i="1"/>
  <c r="CA9" i="1"/>
  <c r="BZ9" i="1"/>
  <c r="BY9" i="1"/>
  <c r="BX9" i="1"/>
  <c r="CB8" i="1"/>
  <c r="CA8" i="1"/>
  <c r="BZ8" i="1"/>
  <c r="BY8" i="1"/>
  <c r="BX8" i="1"/>
  <c r="CB7" i="1"/>
  <c r="CA7" i="1"/>
  <c r="BZ7" i="1"/>
  <c r="BY7" i="1"/>
  <c r="BX7" i="1"/>
  <c r="CB6" i="1"/>
  <c r="CA6" i="1"/>
  <c r="BZ6" i="1"/>
  <c r="BY6" i="1"/>
  <c r="BX6" i="1"/>
  <c r="BW38" i="1" l="1"/>
  <c r="BV38" i="1"/>
  <c r="BU38" i="1"/>
  <c r="BT38" i="1"/>
  <c r="BS38" i="1"/>
  <c r="BR38" i="1"/>
  <c r="BQ38" i="1"/>
  <c r="BP38" i="1"/>
  <c r="BO38" i="1"/>
  <c r="BN38" i="1"/>
  <c r="BW37" i="1"/>
  <c r="BV37" i="1"/>
  <c r="BU37" i="1"/>
  <c r="BT37" i="1"/>
  <c r="BS37" i="1"/>
  <c r="BR37" i="1"/>
  <c r="BQ37" i="1"/>
  <c r="BP37" i="1"/>
  <c r="BO37" i="1"/>
  <c r="BN37" i="1"/>
  <c r="BW36" i="1"/>
  <c r="BV36" i="1"/>
  <c r="BU36" i="1"/>
  <c r="BT36" i="1"/>
  <c r="BS36" i="1"/>
  <c r="BR36" i="1"/>
  <c r="BQ36" i="1"/>
  <c r="BP36" i="1"/>
  <c r="BO36" i="1"/>
  <c r="BN36" i="1"/>
  <c r="BW35" i="1"/>
  <c r="BV35" i="1"/>
  <c r="BU35" i="1"/>
  <c r="BT35" i="1"/>
  <c r="BS35" i="1"/>
  <c r="BR35" i="1"/>
  <c r="BQ35" i="1"/>
  <c r="BP35" i="1"/>
  <c r="BO35" i="1"/>
  <c r="BN35" i="1"/>
  <c r="BV33" i="1" l="1"/>
  <c r="BU33" i="1"/>
  <c r="BQ33" i="1"/>
  <c r="BN33" i="1"/>
  <c r="BT32" i="1"/>
  <c r="BP32" i="1"/>
  <c r="BU32" i="1"/>
  <c r="BW31" i="1"/>
  <c r="BS31" i="1"/>
  <c r="BP31" i="1"/>
  <c r="BO31" i="1"/>
  <c r="BV31" i="1"/>
  <c r="BU31" i="1"/>
  <c r="BT31" i="1"/>
  <c r="BV30" i="1"/>
  <c r="BR30" i="1"/>
  <c r="BN30" i="1"/>
  <c r="BW30" i="1"/>
  <c r="BU30" i="1"/>
  <c r="BT30" i="1"/>
  <c r="BS30" i="1"/>
  <c r="BQ30" i="1"/>
  <c r="BU28" i="1"/>
  <c r="BR28" i="1"/>
  <c r="BQ28" i="1"/>
  <c r="BP28" i="1"/>
  <c r="BW28" i="1"/>
  <c r="BV28" i="1"/>
  <c r="BT28" i="1"/>
  <c r="BS28" i="1"/>
  <c r="BO28" i="1"/>
  <c r="BN28" i="1"/>
  <c r="BT27" i="1"/>
  <c r="BP27" i="1"/>
  <c r="BW27" i="1"/>
  <c r="BV27" i="1"/>
  <c r="BU27" i="1"/>
  <c r="BS27" i="1"/>
  <c r="BR27" i="1"/>
  <c r="BQ27" i="1"/>
  <c r="BO27" i="1"/>
  <c r="BN27" i="1"/>
  <c r="BW26" i="1"/>
  <c r="BS26" i="1"/>
  <c r="BR26" i="1"/>
  <c r="BO26" i="1"/>
  <c r="BN26" i="1"/>
  <c r="BV26" i="1"/>
  <c r="BU26" i="1"/>
  <c r="BT26" i="1"/>
  <c r="BQ26" i="1"/>
  <c r="BP26" i="1"/>
  <c r="BV25" i="1"/>
  <c r="BR25" i="1"/>
  <c r="BO25" i="1"/>
  <c r="BN25" i="1"/>
  <c r="BW25" i="1"/>
  <c r="BU25" i="1"/>
  <c r="BT25" i="1"/>
  <c r="BS25" i="1"/>
  <c r="BQ25" i="1"/>
  <c r="BP25" i="1"/>
  <c r="BU24" i="1"/>
  <c r="BR24" i="1"/>
  <c r="BQ24" i="1"/>
  <c r="BP24" i="1"/>
  <c r="BN24" i="1"/>
  <c r="BW24" i="1"/>
  <c r="BV24" i="1"/>
  <c r="BT24" i="1"/>
  <c r="BS24" i="1"/>
  <c r="BO24" i="1"/>
  <c r="BT23" i="1"/>
  <c r="BP23" i="1"/>
  <c r="BW23" i="1"/>
  <c r="BV23" i="1"/>
  <c r="BU23" i="1"/>
  <c r="BS23" i="1"/>
  <c r="BR23" i="1"/>
  <c r="BQ23" i="1"/>
  <c r="BO23" i="1"/>
  <c r="BN23" i="1"/>
  <c r="BW22" i="1"/>
  <c r="BS22" i="1"/>
  <c r="BP22" i="1"/>
  <c r="BO22" i="1"/>
  <c r="BV22" i="1"/>
  <c r="BU22" i="1"/>
  <c r="BT22" i="1"/>
  <c r="BR22" i="1"/>
  <c r="BQ22" i="1"/>
  <c r="BN22" i="1"/>
  <c r="BV21" i="1"/>
  <c r="BR21" i="1"/>
  <c r="BN21" i="1"/>
  <c r="BW21" i="1"/>
  <c r="BU21" i="1"/>
  <c r="BT21" i="1"/>
  <c r="BS21" i="1"/>
  <c r="BQ21" i="1"/>
  <c r="BP21" i="1"/>
  <c r="BO21" i="1"/>
  <c r="BU20" i="1"/>
  <c r="BR20" i="1"/>
  <c r="BQ20" i="1"/>
  <c r="BW20" i="1"/>
  <c r="BV20" i="1"/>
  <c r="BT20" i="1"/>
  <c r="BS20" i="1"/>
  <c r="BP20" i="1"/>
  <c r="BO20" i="1"/>
  <c r="BN20" i="1"/>
  <c r="BT19" i="1"/>
  <c r="BQ19" i="1"/>
  <c r="BP19" i="1"/>
  <c r="BW19" i="1"/>
  <c r="BV19" i="1"/>
  <c r="BU19" i="1"/>
  <c r="BS19" i="1"/>
  <c r="BR19" i="1"/>
  <c r="BO19" i="1"/>
  <c r="BN19" i="1"/>
  <c r="BW18" i="1"/>
  <c r="BS18" i="1"/>
  <c r="BR18" i="1"/>
  <c r="BO18" i="1"/>
  <c r="BN18" i="1"/>
  <c r="BV18" i="1"/>
  <c r="BU18" i="1"/>
  <c r="BT18" i="1"/>
  <c r="BQ18" i="1"/>
  <c r="BP18" i="1"/>
  <c r="BV17" i="1"/>
  <c r="BR17" i="1"/>
  <c r="BO17" i="1"/>
  <c r="BN17" i="1"/>
  <c r="BW17" i="1"/>
  <c r="BU17" i="1"/>
  <c r="BT17" i="1"/>
  <c r="BS17" i="1"/>
  <c r="BQ17" i="1"/>
  <c r="BP17" i="1"/>
  <c r="BU16" i="1"/>
  <c r="BR16" i="1"/>
  <c r="BQ16" i="1"/>
  <c r="BP16" i="1"/>
  <c r="BN16" i="1"/>
  <c r="BW16" i="1"/>
  <c r="BV16" i="1"/>
  <c r="BT16" i="1"/>
  <c r="BS16" i="1"/>
  <c r="BO16" i="1"/>
  <c r="BT15" i="1"/>
  <c r="BP15" i="1"/>
  <c r="BW15" i="1"/>
  <c r="BV15" i="1"/>
  <c r="BU15" i="1"/>
  <c r="BS15" i="1"/>
  <c r="BR15" i="1"/>
  <c r="BQ15" i="1"/>
  <c r="BO15" i="1"/>
  <c r="BN15" i="1"/>
  <c r="BW14" i="1"/>
  <c r="BS14" i="1"/>
  <c r="BP14" i="1"/>
  <c r="BO14" i="1"/>
  <c r="BV14" i="1"/>
  <c r="BU14" i="1"/>
  <c r="BT14" i="1"/>
  <c r="BR14" i="1"/>
  <c r="BQ14" i="1"/>
  <c r="BN14" i="1"/>
  <c r="BV12" i="1"/>
  <c r="BR12" i="1"/>
  <c r="BN12" i="1"/>
  <c r="BW12" i="1"/>
  <c r="BU12" i="1"/>
  <c r="BT12" i="1"/>
  <c r="BS12" i="1"/>
  <c r="BQ12" i="1"/>
  <c r="BP12" i="1"/>
  <c r="BO12" i="1"/>
  <c r="BU11" i="1"/>
  <c r="BR11" i="1"/>
  <c r="BQ11" i="1"/>
  <c r="BP11" i="1"/>
  <c r="BW11" i="1"/>
  <c r="BV11" i="1"/>
  <c r="BT11" i="1"/>
  <c r="BS11" i="1"/>
  <c r="BO11" i="1"/>
  <c r="BN11" i="1"/>
  <c r="BW9" i="1"/>
  <c r="BV9" i="1"/>
  <c r="BU9" i="1"/>
  <c r="BT9" i="1"/>
  <c r="BS9" i="1"/>
  <c r="BR9" i="1"/>
  <c r="BQ9" i="1"/>
  <c r="BP9" i="1"/>
  <c r="BO9" i="1"/>
  <c r="BN9" i="1"/>
  <c r="BW8" i="1"/>
  <c r="BT8" i="1"/>
  <c r="BS8" i="1"/>
  <c r="BP8" i="1"/>
  <c r="BO8" i="1"/>
  <c r="BV8" i="1"/>
  <c r="BU8" i="1"/>
  <c r="BR8" i="1"/>
  <c r="BQ8" i="1"/>
  <c r="BN8" i="1"/>
  <c r="BW7" i="1"/>
  <c r="BV7" i="1"/>
  <c r="BS7" i="1"/>
  <c r="BR7" i="1"/>
  <c r="BO7" i="1"/>
  <c r="BN7" i="1"/>
  <c r="BU7" i="1"/>
  <c r="BT7" i="1"/>
  <c r="BQ7" i="1"/>
  <c r="BP7" i="1"/>
  <c r="BV6" i="1"/>
  <c r="BU6" i="1"/>
  <c r="BR6" i="1"/>
  <c r="BQ6" i="1"/>
  <c r="BN6" i="1"/>
  <c r="BW6" i="1"/>
  <c r="BT6" i="1"/>
  <c r="BS6" i="1"/>
  <c r="BP6" i="1"/>
  <c r="BO6" i="1"/>
  <c r="BP30" i="1" l="1"/>
  <c r="BR31" i="1"/>
  <c r="BN32" i="1"/>
  <c r="BR32" i="1"/>
  <c r="BV32" i="1"/>
  <c r="BQ32" i="1"/>
  <c r="BW32" i="1"/>
  <c r="BR33" i="1"/>
  <c r="BO30" i="1"/>
  <c r="BN31" i="1"/>
  <c r="BS32" i="1"/>
  <c r="BO33" i="1"/>
  <c r="BS33" i="1"/>
  <c r="BQ31" i="1"/>
  <c r="BO32" i="1"/>
  <c r="BP33" i="1"/>
  <c r="BT33" i="1"/>
  <c r="BW33" i="1"/>
</calcChain>
</file>

<file path=xl/sharedStrings.xml><?xml version="1.0" encoding="utf-8"?>
<sst xmlns="http://schemas.openxmlformats.org/spreadsheetml/2006/main" count="928" uniqueCount="84">
  <si>
    <t>Baseline</t>
  </si>
  <si>
    <t>Delta</t>
  </si>
  <si>
    <t>INDIKATOR</t>
  </si>
  <si>
    <t>UNIT</t>
  </si>
  <si>
    <t>Q1-18</t>
  </si>
  <si>
    <t>Q2-18</t>
  </si>
  <si>
    <t>Q3-18</t>
  </si>
  <si>
    <t>Q4-18</t>
  </si>
  <si>
    <t>Q1-19</t>
  </si>
  <si>
    <t>Q2-19</t>
  </si>
  <si>
    <t>Q3-19</t>
  </si>
  <si>
    <t>Q4-19</t>
  </si>
  <si>
    <t>Q1-20</t>
  </si>
  <si>
    <t>Q2-20</t>
  </si>
  <si>
    <t>Q3-20</t>
  </si>
  <si>
    <t>Q4-20</t>
  </si>
  <si>
    <t>Q1-21</t>
  </si>
  <si>
    <t>Q2-21</t>
  </si>
  <si>
    <t>Q3-21</t>
  </si>
  <si>
    <t>Q4-21</t>
  </si>
  <si>
    <t>Q1-22</t>
  </si>
  <si>
    <t>Q2-22</t>
  </si>
  <si>
    <t>Q3-22</t>
  </si>
  <si>
    <t>Q4-22</t>
  </si>
  <si>
    <t xml:space="preserve">   ASUMSI EKSTERNAL</t>
  </si>
  <si>
    <t xml:space="preserve">   PDB DUNIA</t>
  </si>
  <si>
    <t>% yoy</t>
  </si>
  <si>
    <t xml:space="preserve">   HARGA MINYAK DUNIA (Minas)</t>
  </si>
  <si>
    <t>US$/brl</t>
  </si>
  <si>
    <t xml:space="preserve">   HARGA NONMIGAS INT.</t>
  </si>
  <si>
    <t xml:space="preserve">   FED FUND RATE</t>
  </si>
  <si>
    <t>% pa</t>
  </si>
  <si>
    <t xml:space="preserve">   NILAI TUKAR RUPIAH</t>
  </si>
  <si>
    <t>Rp/US$</t>
  </si>
  <si>
    <t xml:space="preserve">   HARGA KONSTAN 2010</t>
  </si>
  <si>
    <t xml:space="preserve">   PRODUK DOMESTIK BRUTO</t>
  </si>
  <si>
    <t xml:space="preserve">   KONSUMSI RUMAH TANGGA</t>
  </si>
  <si>
    <t xml:space="preserve">   KONSUMSI LNPRT</t>
  </si>
  <si>
    <t xml:space="preserve">   KONSUMSI SWASTA</t>
  </si>
  <si>
    <t xml:space="preserve">   KONSUMSI PEMERINTAH</t>
  </si>
  <si>
    <t xml:space="preserve">   TOTAL KONSUMSI</t>
  </si>
  <si>
    <t xml:space="preserve">   PMTB</t>
  </si>
  <si>
    <t xml:space="preserve">        Investasi NonBangunan</t>
  </si>
  <si>
    <t xml:space="preserve">        Investasi Bangunan</t>
  </si>
  <si>
    <t xml:space="preserve">   PERMINTAAN DOMESTIK</t>
  </si>
  <si>
    <t xml:space="preserve">       Permintaan domestik (kontribusi)</t>
  </si>
  <si>
    <t xml:space="preserve">       Inventory (kontribusi)</t>
  </si>
  <si>
    <t xml:space="preserve">   EKSPOR BARANG DAN JASA</t>
  </si>
  <si>
    <t xml:space="preserve">   IMPOR BARANG DAN JASA</t>
  </si>
  <si>
    <t xml:space="preserve">       Ekspor bersih (kontribusi)</t>
  </si>
  <si>
    <t xml:space="preserve">   Inflasi IHK</t>
  </si>
  <si>
    <t>%</t>
  </si>
  <si>
    <t xml:space="preserve">      Inflasi Inti</t>
  </si>
  <si>
    <t xml:space="preserve">      Administered Prices</t>
  </si>
  <si>
    <t xml:space="preserve">      Volatile Food</t>
  </si>
  <si>
    <t>Perbandingan Baseline dan Pembiayaan</t>
  </si>
  <si>
    <t>Q1-23</t>
  </si>
  <si>
    <t>Q2-23</t>
  </si>
  <si>
    <t>Q3-23</t>
  </si>
  <si>
    <t>Q4-23</t>
  </si>
  <si>
    <t xml:space="preserve">   Inflasi IHK + pembiayaan</t>
  </si>
  <si>
    <t>RDG Januari 2022</t>
  </si>
  <si>
    <t>Draft Baseline</t>
  </si>
  <si>
    <t xml:space="preserve">   BI 7D RR , akhir periode</t>
  </si>
  <si>
    <t>RDG Februari 2022</t>
  </si>
  <si>
    <t>PDB</t>
  </si>
  <si>
    <t>2017-2019</t>
  </si>
  <si>
    <t>Tw4 '19 = 100</t>
  </si>
  <si>
    <t>Q1</t>
  </si>
  <si>
    <t>Q2</t>
  </si>
  <si>
    <t>Q3</t>
  </si>
  <si>
    <t>Q4</t>
  </si>
  <si>
    <t>Konsumsi RT</t>
  </si>
  <si>
    <t>Konsumsi LNPRT</t>
  </si>
  <si>
    <t>Konsumsi Swasta</t>
  </si>
  <si>
    <t>Konsumsi Pemerintah</t>
  </si>
  <si>
    <t>Investasi</t>
  </si>
  <si>
    <t>Investasi Non-Bangunan</t>
  </si>
  <si>
    <t>Investasi Bangunan</t>
  </si>
  <si>
    <t>Ekspor</t>
  </si>
  <si>
    <t>Impor</t>
  </si>
  <si>
    <t>PDB Indonesia &amp; Dunia</t>
  </si>
  <si>
    <t>PDB Indonesia</t>
  </si>
  <si>
    <t>PDB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</si>
</sst>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164" formatCode="0.0"/>
    <numFmt numFmtId="165" formatCode="[$-409]d\-mmm\-yy;@"/>
    <numFmt numFmtId="166" formatCode="General\ "/>
    <numFmt numFmtId="167" formatCode="#,##0.0\ "/>
    <numFmt numFmtId="168" formatCode="#,##0.0"/>
    <numFmt numFmtId="169" formatCode="#,##0\ "/>
    <numFmt numFmtId="170" formatCode="#,##0.00\ "/>
    <numFmt numFmtId="171" formatCode="_(* #,##0.00_);_(* \(#,##0.00\);_(* &quot;-&quot;_);_(@_)"/>
    <numFmt numFmtId="172" formatCode="#,#00\ "/>
    <numFmt numFmtId="173" formatCode="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30"/>
      <name val="Calibri"/>
      <family val="2"/>
      <scheme val="minor"/>
    </font>
    <font>
      <b/>
      <sz val="10"/>
      <color indexed="30"/>
      <name val="Calibri"/>
      <family val="2"/>
      <scheme val="minor"/>
    </font>
    <font>
      <sz val="10"/>
      <color rgb="FF0066CC"/>
      <name val="Calibri"/>
      <family val="2"/>
      <scheme val="minor"/>
    </font>
    <font>
      <b/>
      <sz val="10"/>
      <color rgb="FF0066CC"/>
      <name val="Calibri"/>
      <family val="2"/>
      <scheme val="minor"/>
    </font>
    <font>
      <sz val="11"/>
      <color rgb="FF0066CC"/>
      <name val="Calibri"/>
      <family val="2"/>
      <scheme val="minor"/>
    </font>
    <font>
      <sz val="10"/>
      <color theme="1"/>
      <name val="Times New Roman"/>
      <family val="2"/>
    </font>
    <font>
      <sz val="10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178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31"/>
      </left>
      <right style="thin">
        <color indexed="31"/>
      </right>
      <top style="thin">
        <color indexed="44"/>
      </top>
      <bottom style="thin">
        <color indexed="44"/>
      </bottom>
      <diagonal/>
    </border>
    <border>
      <left style="thin">
        <color indexed="31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 style="thin">
        <color indexed="31"/>
      </left>
      <right style="thin">
        <color indexed="31"/>
      </right>
      <top style="thin">
        <color indexed="44"/>
      </top>
      <bottom/>
      <diagonal/>
    </border>
    <border>
      <left style="thin">
        <color indexed="31"/>
      </left>
      <right/>
      <top style="thin">
        <color indexed="44"/>
      </top>
      <bottom/>
      <diagonal/>
    </border>
    <border>
      <left/>
      <right style="thin">
        <color indexed="31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9"/>
      </left>
      <right/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/>
      <right/>
      <top/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164" fontId="2" fillId="0" borderId="0"/>
    <xf numFmtId="41" fontId="8" fillId="0" borderId="0" applyFont="0" applyFill="0" applyBorder="0" applyAlignment="0" applyProtection="0"/>
    <xf numFmtId="0" fontId="14" fillId="0" borderId="0"/>
    <xf numFmtId="0" fontId="1" fillId="0" borderId="0"/>
  </cellStyleXfs>
  <cellXfs count="122">
    <xf numFmtId="0" fontId="0" fillId="0" borderId="0" xfId="0"/>
    <xf numFmtId="165" fontId="3" fillId="0" borderId="0" xfId="2" applyNumberFormat="1" applyFont="1" applyFill="1" applyBorder="1" applyAlignment="1"/>
    <xf numFmtId="165" fontId="3" fillId="0" borderId="0" xfId="2" applyNumberFormat="1" applyFont="1" applyFill="1" applyBorder="1"/>
    <xf numFmtId="165" fontId="4" fillId="2" borderId="0" xfId="2" applyNumberFormat="1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horizontal="center" vertical="center"/>
    </xf>
    <xf numFmtId="166" fontId="5" fillId="2" borderId="0" xfId="2" applyNumberFormat="1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>
      <alignment horizontal="right" vertical="center"/>
    </xf>
    <xf numFmtId="165" fontId="6" fillId="0" borderId="0" xfId="2" applyNumberFormat="1" applyFont="1" applyFill="1" applyBorder="1" applyAlignment="1">
      <alignment vertical="center"/>
    </xf>
    <xf numFmtId="164" fontId="7" fillId="3" borderId="2" xfId="2" applyNumberFormat="1" applyFont="1" applyFill="1" applyBorder="1" applyAlignment="1">
      <alignment vertical="center"/>
    </xf>
    <xf numFmtId="164" fontId="7" fillId="3" borderId="3" xfId="2" applyNumberFormat="1" applyFont="1" applyFill="1" applyBorder="1" applyAlignment="1">
      <alignment horizontal="center" vertical="center"/>
    </xf>
    <xf numFmtId="167" fontId="7" fillId="3" borderId="4" xfId="1" applyNumberFormat="1" applyFont="1" applyFill="1" applyBorder="1" applyAlignment="1">
      <alignment vertical="center"/>
    </xf>
    <xf numFmtId="167" fontId="7" fillId="3" borderId="2" xfId="1" applyNumberFormat="1" applyFont="1" applyFill="1" applyBorder="1" applyAlignment="1">
      <alignment vertical="center"/>
    </xf>
    <xf numFmtId="168" fontId="6" fillId="3" borderId="4" xfId="3" applyNumberFormat="1" applyFont="1" applyFill="1" applyBorder="1" applyAlignment="1">
      <alignment vertical="center"/>
    </xf>
    <xf numFmtId="167" fontId="7" fillId="3" borderId="4" xfId="3" applyNumberFormat="1" applyFont="1" applyFill="1" applyBorder="1" applyAlignment="1">
      <alignment vertical="center"/>
    </xf>
    <xf numFmtId="167" fontId="7" fillId="3" borderId="2" xfId="3" applyNumberFormat="1" applyFont="1" applyFill="1" applyBorder="1" applyAlignment="1">
      <alignment vertical="center"/>
    </xf>
    <xf numFmtId="167" fontId="6" fillId="3" borderId="4" xfId="3" applyNumberFormat="1" applyFont="1" applyFill="1" applyBorder="1" applyAlignment="1">
      <alignment vertical="center"/>
    </xf>
    <xf numFmtId="167" fontId="9" fillId="3" borderId="4" xfId="3" applyNumberFormat="1" applyFont="1" applyFill="1" applyBorder="1" applyAlignment="1">
      <alignment vertical="center"/>
    </xf>
    <xf numFmtId="167" fontId="9" fillId="3" borderId="2" xfId="3" applyNumberFormat="1" applyFont="1" applyFill="1" applyBorder="1" applyAlignment="1">
      <alignment vertical="center"/>
    </xf>
    <xf numFmtId="167" fontId="10" fillId="3" borderId="4" xfId="3" applyNumberFormat="1" applyFont="1" applyFill="1" applyBorder="1" applyAlignment="1">
      <alignment vertical="center"/>
    </xf>
    <xf numFmtId="167" fontId="11" fillId="3" borderId="4" xfId="3" applyNumberFormat="1" applyFont="1" applyFill="1" applyBorder="1" applyAlignment="1">
      <alignment vertical="center"/>
    </xf>
    <xf numFmtId="167" fontId="11" fillId="3" borderId="2" xfId="3" applyNumberFormat="1" applyFont="1" applyFill="1" applyBorder="1" applyAlignment="1">
      <alignment vertical="center"/>
    </xf>
    <xf numFmtId="167" fontId="12" fillId="3" borderId="4" xfId="3" applyNumberFormat="1" applyFont="1" applyFill="1" applyBorder="1" applyAlignment="1">
      <alignment vertical="center"/>
    </xf>
    <xf numFmtId="1" fontId="7" fillId="3" borderId="5" xfId="2" applyNumberFormat="1" applyFont="1" applyFill="1" applyBorder="1" applyAlignment="1">
      <alignment vertical="center"/>
    </xf>
    <xf numFmtId="1" fontId="7" fillId="3" borderId="6" xfId="2" applyNumberFormat="1" applyFont="1" applyFill="1" applyBorder="1" applyAlignment="1">
      <alignment horizontal="center" vertical="center"/>
    </xf>
    <xf numFmtId="169" fontId="7" fillId="3" borderId="7" xfId="3" applyNumberFormat="1" applyFont="1" applyFill="1" applyBorder="1" applyAlignment="1">
      <alignment horizontal="right" vertical="center"/>
    </xf>
    <xf numFmtId="169" fontId="7" fillId="3" borderId="5" xfId="3" applyNumberFormat="1" applyFont="1" applyFill="1" applyBorder="1" applyAlignment="1">
      <alignment horizontal="right" vertical="center"/>
    </xf>
    <xf numFmtId="41" fontId="6" fillId="3" borderId="7" xfId="3" applyNumberFormat="1" applyFont="1" applyFill="1" applyBorder="1" applyAlignment="1">
      <alignment horizontal="right" vertical="center"/>
    </xf>
    <xf numFmtId="169" fontId="6" fillId="3" borderId="7" xfId="3" applyNumberFormat="1" applyFont="1" applyFill="1" applyBorder="1" applyAlignment="1">
      <alignment horizontal="right" vertical="center"/>
    </xf>
    <xf numFmtId="169" fontId="11" fillId="3" borderId="7" xfId="3" applyNumberFormat="1" applyFont="1" applyFill="1" applyBorder="1" applyAlignment="1">
      <alignment horizontal="right" vertical="center"/>
    </xf>
    <xf numFmtId="169" fontId="11" fillId="3" borderId="5" xfId="3" applyNumberFormat="1" applyFont="1" applyFill="1" applyBorder="1" applyAlignment="1">
      <alignment horizontal="right" vertical="center"/>
    </xf>
    <xf numFmtId="169" fontId="10" fillId="3" borderId="7" xfId="3" applyNumberFormat="1" applyFont="1" applyFill="1" applyBorder="1" applyAlignment="1">
      <alignment horizontal="right" vertical="center"/>
    </xf>
    <xf numFmtId="169" fontId="12" fillId="3" borderId="7" xfId="3" applyNumberFormat="1" applyFont="1" applyFill="1" applyBorder="1" applyAlignment="1">
      <alignment horizontal="right" vertical="center"/>
    </xf>
    <xf numFmtId="167" fontId="7" fillId="3" borderId="8" xfId="3" applyNumberFormat="1" applyFont="1" applyFill="1" applyBorder="1" applyAlignment="1">
      <alignment vertical="center"/>
    </xf>
    <xf numFmtId="167" fontId="9" fillId="3" borderId="8" xfId="3" applyNumberFormat="1" applyFont="1" applyFill="1" applyBorder="1" applyAlignment="1">
      <alignment vertical="center"/>
    </xf>
    <xf numFmtId="170" fontId="7" fillId="3" borderId="4" xfId="3" applyNumberFormat="1" applyFont="1" applyFill="1" applyBorder="1" applyAlignment="1">
      <alignment vertical="center"/>
    </xf>
    <xf numFmtId="170" fontId="7" fillId="3" borderId="2" xfId="3" applyNumberFormat="1" applyFont="1" applyFill="1" applyBorder="1" applyAlignment="1">
      <alignment vertical="center"/>
    </xf>
    <xf numFmtId="171" fontId="6" fillId="3" borderId="4" xfId="3" applyNumberFormat="1" applyFont="1" applyFill="1" applyBorder="1" applyAlignment="1">
      <alignment vertical="center"/>
    </xf>
    <xf numFmtId="170" fontId="6" fillId="3" borderId="4" xfId="3" applyNumberFormat="1" applyFont="1" applyFill="1" applyBorder="1" applyAlignment="1">
      <alignment vertical="center"/>
    </xf>
    <xf numFmtId="170" fontId="11" fillId="3" borderId="4" xfId="3" applyNumberFormat="1" applyFont="1" applyFill="1" applyBorder="1" applyAlignment="1">
      <alignment vertical="center"/>
    </xf>
    <xf numFmtId="170" fontId="11" fillId="3" borderId="2" xfId="3" applyNumberFormat="1" applyFont="1" applyFill="1" applyBorder="1" applyAlignment="1">
      <alignment vertical="center"/>
    </xf>
    <xf numFmtId="170" fontId="10" fillId="3" borderId="4" xfId="3" applyNumberFormat="1" applyFont="1" applyFill="1" applyBorder="1" applyAlignment="1">
      <alignment vertical="center"/>
    </xf>
    <xf numFmtId="170" fontId="12" fillId="3" borderId="4" xfId="3" applyNumberFormat="1" applyFont="1" applyFill="1" applyBorder="1" applyAlignment="1">
      <alignment vertical="center"/>
    </xf>
    <xf numFmtId="0" fontId="13" fillId="0" borderId="0" xfId="0" applyFont="1"/>
    <xf numFmtId="165" fontId="7" fillId="3" borderId="3" xfId="2" applyNumberFormat="1" applyFont="1" applyFill="1" applyBorder="1" applyAlignment="1">
      <alignment horizontal="center" vertical="center"/>
    </xf>
    <xf numFmtId="170" fontId="7" fillId="3" borderId="9" xfId="0" applyNumberFormat="1" applyFont="1" applyFill="1" applyBorder="1" applyAlignment="1">
      <alignment vertical="center"/>
    </xf>
    <xf numFmtId="170" fontId="7" fillId="3" borderId="2" xfId="0" applyNumberFormat="1" applyFont="1" applyFill="1" applyBorder="1" applyAlignment="1">
      <alignment vertical="center"/>
    </xf>
    <xf numFmtId="4" fontId="6" fillId="3" borderId="2" xfId="0" applyNumberFormat="1" applyFont="1" applyFill="1" applyBorder="1" applyAlignment="1">
      <alignment vertical="center"/>
    </xf>
    <xf numFmtId="170" fontId="6" fillId="3" borderId="9" xfId="0" applyNumberFormat="1" applyFont="1" applyFill="1" applyBorder="1" applyAlignment="1">
      <alignment vertical="center"/>
    </xf>
    <xf numFmtId="170" fontId="9" fillId="3" borderId="9" xfId="0" applyNumberFormat="1" applyFont="1" applyFill="1" applyBorder="1" applyAlignment="1">
      <alignment vertical="center"/>
    </xf>
    <xf numFmtId="170" fontId="9" fillId="3" borderId="2" xfId="0" applyNumberFormat="1" applyFont="1" applyFill="1" applyBorder="1" applyAlignment="1">
      <alignment vertical="center"/>
    </xf>
    <xf numFmtId="170" fontId="10" fillId="3" borderId="9" xfId="0" applyNumberFormat="1" applyFont="1" applyFill="1" applyBorder="1" applyAlignment="1">
      <alignment vertical="center"/>
    </xf>
    <xf numFmtId="170" fontId="11" fillId="3" borderId="9" xfId="0" applyNumberFormat="1" applyFont="1" applyFill="1" applyBorder="1" applyAlignment="1">
      <alignment vertical="center"/>
    </xf>
    <xf numFmtId="170" fontId="11" fillId="3" borderId="2" xfId="0" applyNumberFormat="1" applyFont="1" applyFill="1" applyBorder="1" applyAlignment="1">
      <alignment vertical="center"/>
    </xf>
    <xf numFmtId="170" fontId="12" fillId="3" borderId="9" xfId="0" applyNumberFormat="1" applyFont="1" applyFill="1" applyBorder="1" applyAlignment="1">
      <alignment vertical="center"/>
    </xf>
    <xf numFmtId="169" fontId="7" fillId="3" borderId="4" xfId="4" applyNumberFormat="1" applyFont="1" applyFill="1" applyBorder="1" applyAlignment="1">
      <alignment vertical="center"/>
    </xf>
    <xf numFmtId="169" fontId="7" fillId="3" borderId="2" xfId="4" applyNumberFormat="1" applyFont="1" applyFill="1" applyBorder="1" applyAlignment="1">
      <alignment vertical="center"/>
    </xf>
    <xf numFmtId="172" fontId="6" fillId="3" borderId="4" xfId="4" applyNumberFormat="1" applyFont="1" applyFill="1" applyBorder="1" applyAlignment="1">
      <alignment vertical="center"/>
    </xf>
    <xf numFmtId="169" fontId="6" fillId="3" borderId="4" xfId="4" applyNumberFormat="1" applyFont="1" applyFill="1" applyBorder="1" applyAlignment="1">
      <alignment vertical="center"/>
    </xf>
    <xf numFmtId="169" fontId="11" fillId="3" borderId="4" xfId="4" applyNumberFormat="1" applyFont="1" applyFill="1" applyBorder="1" applyAlignment="1">
      <alignment vertical="center"/>
    </xf>
    <xf numFmtId="169" fontId="11" fillId="3" borderId="2" xfId="4" applyNumberFormat="1" applyFont="1" applyFill="1" applyBorder="1" applyAlignment="1">
      <alignment vertical="center"/>
    </xf>
    <xf numFmtId="169" fontId="10" fillId="3" borderId="4" xfId="4" applyNumberFormat="1" applyFont="1" applyFill="1" applyBorder="1" applyAlignment="1">
      <alignment vertical="center"/>
    </xf>
    <xf numFmtId="169" fontId="12" fillId="3" borderId="4" xfId="4" applyNumberFormat="1" applyFont="1" applyFill="1" applyBorder="1" applyAlignment="1">
      <alignment vertical="center"/>
    </xf>
    <xf numFmtId="164" fontId="4" fillId="4" borderId="0" xfId="2" applyNumberFormat="1" applyFont="1" applyFill="1" applyBorder="1" applyAlignment="1">
      <alignment vertical="center"/>
    </xf>
    <xf numFmtId="164" fontId="4" fillId="4" borderId="1" xfId="2" applyNumberFormat="1" applyFont="1" applyFill="1" applyBorder="1" applyAlignment="1">
      <alignment horizontal="center" vertical="center"/>
    </xf>
    <xf numFmtId="173" fontId="15" fillId="4" borderId="0" xfId="4" applyNumberFormat="1" applyFont="1" applyFill="1" applyBorder="1" applyAlignment="1">
      <alignment vertical="center"/>
    </xf>
    <xf numFmtId="2" fontId="4" fillId="4" borderId="1" xfId="4" applyNumberFormat="1" applyFont="1" applyFill="1" applyBorder="1" applyAlignment="1">
      <alignment horizontal="right" vertical="center"/>
    </xf>
    <xf numFmtId="173" fontId="15" fillId="4" borderId="10" xfId="4" applyNumberFormat="1" applyFont="1" applyFill="1" applyBorder="1" applyAlignment="1">
      <alignment vertical="center"/>
    </xf>
    <xf numFmtId="2" fontId="5" fillId="4" borderId="0" xfId="4" applyNumberFormat="1" applyFont="1" applyFill="1" applyBorder="1" applyAlignment="1">
      <alignment vertical="center"/>
    </xf>
    <xf numFmtId="164" fontId="7" fillId="5" borderId="0" xfId="2" applyNumberFormat="1" applyFont="1" applyFill="1" applyBorder="1" applyAlignment="1">
      <alignment vertical="center"/>
    </xf>
    <xf numFmtId="164" fontId="7" fillId="5" borderId="11" xfId="2" applyNumberFormat="1" applyFont="1" applyFill="1" applyBorder="1" applyAlignment="1">
      <alignment horizontal="center" vertical="center"/>
    </xf>
    <xf numFmtId="4" fontId="7" fillId="5" borderId="4" xfId="4" applyNumberFormat="1" applyFont="1" applyFill="1" applyBorder="1" applyAlignment="1">
      <alignment vertical="center"/>
    </xf>
    <xf numFmtId="4" fontId="7" fillId="5" borderId="2" xfId="4" applyNumberFormat="1" applyFont="1" applyFill="1" applyBorder="1" applyAlignment="1">
      <alignment vertical="center"/>
    </xf>
    <xf numFmtId="4" fontId="6" fillId="5" borderId="4" xfId="4" applyNumberFormat="1" applyFont="1" applyFill="1" applyBorder="1" applyAlignment="1">
      <alignment vertical="center"/>
    </xf>
    <xf numFmtId="4" fontId="6" fillId="5" borderId="2" xfId="4" applyNumberFormat="1" applyFont="1" applyFill="1" applyBorder="1" applyAlignment="1">
      <alignment vertical="center"/>
    </xf>
    <xf numFmtId="4" fontId="11" fillId="5" borderId="4" xfId="4" applyNumberFormat="1" applyFont="1" applyFill="1" applyBorder="1" applyAlignment="1">
      <alignment vertical="center"/>
    </xf>
    <xf numFmtId="4" fontId="11" fillId="5" borderId="2" xfId="4" applyNumberFormat="1" applyFont="1" applyFill="1" applyBorder="1" applyAlignment="1">
      <alignment vertical="center"/>
    </xf>
    <xf numFmtId="4" fontId="10" fillId="5" borderId="4" xfId="4" applyNumberFormat="1" applyFont="1" applyFill="1" applyBorder="1" applyAlignment="1">
      <alignment vertical="center"/>
    </xf>
    <xf numFmtId="4" fontId="12" fillId="5" borderId="4" xfId="4" applyNumberFormat="1" applyFont="1" applyFill="1" applyBorder="1" applyAlignment="1">
      <alignment vertical="center"/>
    </xf>
    <xf numFmtId="164" fontId="7" fillId="5" borderId="2" xfId="2" applyNumberFormat="1" applyFont="1" applyFill="1" applyBorder="1" applyAlignment="1">
      <alignment vertical="center"/>
    </xf>
    <xf numFmtId="164" fontId="7" fillId="5" borderId="3" xfId="2" applyNumberFormat="1" applyFont="1" applyFill="1" applyBorder="1" applyAlignment="1">
      <alignment horizontal="center" vertical="center"/>
    </xf>
    <xf numFmtId="164" fontId="16" fillId="5" borderId="2" xfId="2" applyNumberFormat="1" applyFont="1" applyFill="1" applyBorder="1" applyAlignment="1">
      <alignment vertical="center"/>
    </xf>
    <xf numFmtId="165" fontId="7" fillId="0" borderId="0" xfId="2" applyNumberFormat="1" applyFont="1" applyFill="1" applyBorder="1" applyAlignment="1">
      <alignment horizontal="left" indent="1"/>
    </xf>
    <xf numFmtId="165" fontId="7" fillId="0" borderId="0" xfId="2" applyNumberFormat="1" applyFont="1" applyFill="1" applyBorder="1" applyAlignment="1">
      <alignment horizontal="center"/>
    </xf>
    <xf numFmtId="4" fontId="0" fillId="0" borderId="0" xfId="0" applyNumberFormat="1" applyFont="1"/>
    <xf numFmtId="4" fontId="0" fillId="0" borderId="0" xfId="0" applyNumberFormat="1"/>
    <xf numFmtId="4" fontId="15" fillId="4" borderId="10" xfId="4" applyNumberFormat="1" applyFont="1" applyFill="1" applyBorder="1" applyAlignment="1">
      <alignment vertical="center"/>
    </xf>
    <xf numFmtId="4" fontId="15" fillId="4" borderId="0" xfId="4" applyNumberFormat="1" applyFont="1" applyFill="1" applyBorder="1" applyAlignment="1">
      <alignment vertical="center"/>
    </xf>
    <xf numFmtId="4" fontId="4" fillId="4" borderId="1" xfId="4" applyNumberFormat="1" applyFont="1" applyFill="1" applyBorder="1" applyAlignment="1">
      <alignment vertical="center"/>
    </xf>
    <xf numFmtId="4" fontId="5" fillId="4" borderId="0" xfId="4" applyNumberFormat="1" applyFont="1" applyFill="1" applyBorder="1" applyAlignment="1">
      <alignment vertical="center"/>
    </xf>
    <xf numFmtId="164" fontId="17" fillId="0" borderId="12" xfId="4" applyNumberFormat="1" applyFont="1" applyFill="1" applyBorder="1" applyAlignment="1">
      <alignment vertical="center"/>
    </xf>
    <xf numFmtId="164" fontId="7" fillId="0" borderId="3" xfId="2" applyNumberFormat="1" applyFont="1" applyFill="1" applyBorder="1" applyAlignment="1">
      <alignment horizontal="center" vertical="center"/>
    </xf>
    <xf numFmtId="4" fontId="7" fillId="0" borderId="4" xfId="2" applyNumberFormat="1" applyFont="1" applyFill="1" applyBorder="1" applyAlignment="1">
      <alignment vertical="center"/>
    </xf>
    <xf numFmtId="4" fontId="7" fillId="0" borderId="2" xfId="4" applyNumberFormat="1" applyFont="1" applyFill="1" applyBorder="1" applyAlignment="1">
      <alignment vertical="center"/>
    </xf>
    <xf numFmtId="4" fontId="18" fillId="0" borderId="4" xfId="2" applyNumberFormat="1" applyFont="1" applyFill="1" applyBorder="1" applyAlignment="1">
      <alignment vertical="center"/>
    </xf>
    <xf numFmtId="4" fontId="17" fillId="0" borderId="4" xfId="2" applyNumberFormat="1" applyFont="1" applyFill="1" applyBorder="1" applyAlignment="1">
      <alignment vertical="center"/>
    </xf>
    <xf numFmtId="4" fontId="17" fillId="0" borderId="2" xfId="4" applyNumberFormat="1" applyFont="1" applyFill="1" applyBorder="1" applyAlignment="1">
      <alignment vertical="center"/>
    </xf>
    <xf numFmtId="4" fontId="6" fillId="0" borderId="4" xfId="2" applyNumberFormat="1" applyFont="1" applyFill="1" applyBorder="1" applyAlignment="1">
      <alignment vertical="center"/>
    </xf>
    <xf numFmtId="4" fontId="19" fillId="0" borderId="4" xfId="2" applyNumberFormat="1" applyFont="1" applyFill="1" applyBorder="1" applyAlignment="1">
      <alignment vertical="center"/>
    </xf>
    <xf numFmtId="4" fontId="19" fillId="0" borderId="2" xfId="4" applyNumberFormat="1" applyFont="1" applyFill="1" applyBorder="1" applyAlignment="1">
      <alignment vertical="center"/>
    </xf>
    <xf numFmtId="4" fontId="20" fillId="0" borderId="4" xfId="2" applyNumberFormat="1" applyFont="1" applyFill="1" applyBorder="1" applyAlignment="1">
      <alignment vertical="center"/>
    </xf>
    <xf numFmtId="4" fontId="12" fillId="0" borderId="4" xfId="2" applyNumberFormat="1" applyFont="1" applyFill="1" applyBorder="1" applyAlignment="1">
      <alignment vertical="center"/>
    </xf>
    <xf numFmtId="164" fontId="7" fillId="0" borderId="13" xfId="4" applyNumberFormat="1" applyFont="1" applyFill="1" applyBorder="1" applyAlignment="1">
      <alignment vertical="center"/>
    </xf>
    <xf numFmtId="165" fontId="2" fillId="5" borderId="0" xfId="2" applyNumberFormat="1" applyFill="1" applyBorder="1"/>
    <xf numFmtId="4" fontId="11" fillId="5" borderId="0" xfId="4" applyNumberFormat="1" applyFont="1" applyFill="1" applyBorder="1" applyAlignment="1">
      <alignment vertical="center"/>
    </xf>
    <xf numFmtId="0" fontId="1" fillId="0" borderId="0" xfId="5" applyFill="1" applyBorder="1" applyAlignment="1">
      <alignment wrapText="1"/>
    </xf>
    <xf numFmtId="0" fontId="1" fillId="0" borderId="17" xfId="5" applyFill="1" applyBorder="1" applyAlignment="1">
      <alignment wrapText="1"/>
    </xf>
    <xf numFmtId="0" fontId="1" fillId="0" borderId="18" xfId="5" applyFill="1" applyBorder="1" applyAlignment="1">
      <alignment wrapText="1"/>
    </xf>
    <xf numFmtId="0" fontId="21" fillId="6" borderId="19" xfId="5" applyFont="1" applyFill="1" applyBorder="1" applyAlignment="1">
      <alignment horizontal="center"/>
    </xf>
    <xf numFmtId="0" fontId="0" fillId="0" borderId="17" xfId="0" applyBorder="1"/>
    <xf numFmtId="0" fontId="21" fillId="6" borderId="19" xfId="5" applyFont="1" applyFill="1" applyBorder="1" applyAlignment="1">
      <alignment horizontal="center" vertical="center" wrapText="1"/>
    </xf>
    <xf numFmtId="2" fontId="0" fillId="0" borderId="0" xfId="0" applyNumberFormat="1"/>
    <xf numFmtId="0" fontId="22" fillId="7" borderId="20" xfId="5" applyFont="1" applyFill="1" applyBorder="1"/>
    <xf numFmtId="0" fontId="23" fillId="3" borderId="0" xfId="5" applyFont="1" applyFill="1" applyBorder="1" applyAlignment="1">
      <alignment horizontal="center"/>
    </xf>
    <xf numFmtId="2" fontId="1" fillId="5" borderId="19" xfId="5" applyNumberFormat="1" applyFill="1" applyBorder="1" applyAlignment="1">
      <alignment horizontal="center"/>
    </xf>
    <xf numFmtId="2" fontId="1" fillId="5" borderId="14" xfId="5" applyNumberFormat="1" applyFill="1" applyBorder="1" applyAlignment="1">
      <alignment horizontal="center"/>
    </xf>
    <xf numFmtId="0" fontId="22" fillId="7" borderId="21" xfId="5" applyFont="1" applyFill="1" applyBorder="1"/>
    <xf numFmtId="0" fontId="23" fillId="3" borderId="17" xfId="5" applyFont="1" applyFill="1" applyBorder="1" applyAlignment="1">
      <alignment horizontal="center"/>
    </xf>
    <xf numFmtId="1" fontId="1" fillId="5" borderId="19" xfId="5" applyNumberFormat="1" applyFill="1" applyBorder="1" applyAlignment="1">
      <alignment horizontal="center"/>
    </xf>
    <xf numFmtId="1" fontId="1" fillId="8" borderId="19" xfId="5" applyNumberFormat="1" applyFill="1" applyBorder="1" applyAlignment="1">
      <alignment horizontal="center"/>
    </xf>
    <xf numFmtId="0" fontId="21" fillId="6" borderId="14" xfId="5" applyFont="1" applyFill="1" applyBorder="1" applyAlignment="1">
      <alignment horizontal="center" vertical="center"/>
    </xf>
    <xf numFmtId="0" fontId="21" fillId="6" borderId="15" xfId="5" applyFont="1" applyFill="1" applyBorder="1" applyAlignment="1">
      <alignment horizontal="center" vertical="center"/>
    </xf>
    <xf numFmtId="0" fontId="21" fillId="6" borderId="16" xfId="5" applyFont="1" applyFill="1" applyBorder="1" applyAlignment="1">
      <alignment horizontal="center" vertical="center"/>
    </xf>
  </cellXfs>
  <cellStyles count="6">
    <cellStyle name="Comma [0]" xfId="1" builtinId="6"/>
    <cellStyle name="Comma [0] 2 3" xfId="3" xr:uid="{00000000-0005-0000-0000-000001000000}"/>
    <cellStyle name="Normal" xfId="0" builtinId="0"/>
    <cellStyle name="Normal 2 2" xfId="4" xr:uid="{00000000-0005-0000-0000-000003000000}"/>
    <cellStyle name="Normal 3" xfId="5" xr:uid="{00000000-0005-0000-0000-000004000000}"/>
    <cellStyle name="Normal 3 3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Graph'!$C$2</c:f>
              <c:strCache>
                <c:ptCount val="1"/>
                <c:pt idx="0">
                  <c:v>YoY-Track Feb</c:v>
                </c:pt>
              </c:strCache>
            </c:strRef>
          </c:tx>
          <c:spPr>
            <a:ln w="38100" cap="rnd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3.753303051309357E-2"/>
                  <c:y val="-0.108380617256495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66-4A45-92DB-CAA85FB1D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5596"/>
                    </a:solidFill>
                    <a:latin typeface="+mn-lt"/>
                    <a:ea typeface="Myriad Pro Condensed"/>
                    <a:cs typeface="Myriad Pro Condensed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Graph'!$C$3:$C$30</c:f>
              <c:numCache>
                <c:formatCode>0.00</c:formatCode>
                <c:ptCount val="28"/>
                <c:pt idx="0">
                  <c:v>5.0083608532794983</c:v>
                </c:pt>
                <c:pt idx="1">
                  <c:v>5.0125517683494962</c:v>
                </c:pt>
                <c:pt idx="2">
                  <c:v>5.0647633275738144</c:v>
                </c:pt>
                <c:pt idx="3">
                  <c:v>5.1897444678127442</c:v>
                </c:pt>
                <c:pt idx="4">
                  <c:v>5.0691202190075444</c:v>
                </c:pt>
                <c:pt idx="5">
                  <c:v>5.2694166260462936</c:v>
                </c:pt>
                <c:pt idx="6">
                  <c:v>5.1731951717686115</c:v>
                </c:pt>
                <c:pt idx="7">
                  <c:v>5.1813135093302662</c:v>
                </c:pt>
                <c:pt idx="8">
                  <c:v>5.0619572797427423</c:v>
                </c:pt>
                <c:pt idx="9">
                  <c:v>5.0525709481404704</c:v>
                </c:pt>
                <c:pt idx="10">
                  <c:v>5.0098307504562882</c:v>
                </c:pt>
                <c:pt idx="11">
                  <c:v>4.9556652717787983</c:v>
                </c:pt>
                <c:pt idx="12">
                  <c:v>2.9656056031194709</c:v>
                </c:pt>
                <c:pt idx="13">
                  <c:v>-5.3236912100438474</c:v>
                </c:pt>
                <c:pt idx="14">
                  <c:v>-3.4880217475960791</c:v>
                </c:pt>
                <c:pt idx="15">
                  <c:v>-2.166525540716151</c:v>
                </c:pt>
                <c:pt idx="16">
                  <c:v>-0.69670625552852528</c:v>
                </c:pt>
                <c:pt idx="17">
                  <c:v>7.0720160186016585</c:v>
                </c:pt>
                <c:pt idx="18">
                  <c:v>3.505902737663007</c:v>
                </c:pt>
                <c:pt idx="19">
                  <c:v>5.0232775031471704</c:v>
                </c:pt>
                <c:pt idx="20">
                  <c:v>4.569999999999979</c:v>
                </c:pt>
                <c:pt idx="21">
                  <c:v>5.1000000000000227</c:v>
                </c:pt>
                <c:pt idx="22">
                  <c:v>5.4300000000000068</c:v>
                </c:pt>
                <c:pt idx="23">
                  <c:v>5.2199999999999989</c:v>
                </c:pt>
                <c:pt idx="24">
                  <c:v>5.25</c:v>
                </c:pt>
                <c:pt idx="25">
                  <c:v>5.2599999999999909</c:v>
                </c:pt>
                <c:pt idx="26">
                  <c:v>5.3099999999999881</c:v>
                </c:pt>
                <c:pt idx="27">
                  <c:v>5.1400000000000148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66-4A45-92DB-CAA85FB1D3F0}"/>
            </c:ext>
          </c:extLst>
        </c:ser>
        <c:ser>
          <c:idx val="3"/>
          <c:order val="2"/>
          <c:tx>
            <c:strRef>
              <c:f>'Database Graph'!$E$2</c:f>
              <c:strCache>
                <c:ptCount val="1"/>
                <c:pt idx="0">
                  <c:v>YoY-Base Jan</c:v>
                </c:pt>
              </c:strCache>
            </c:strRef>
          </c:tx>
          <c:spPr>
            <a:ln w="38100" cap="rnd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8173985822762031E-2"/>
                  <c:y val="0.2499519682250378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66-4A45-92DB-CAA85FB1D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Myriad Pro Condensed"/>
                    <a:cs typeface="Myriad Pro Condensed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Graph'!$E$3:$E$30</c:f>
              <c:numCache>
                <c:formatCode>0.00</c:formatCode>
                <c:ptCount val="28"/>
                <c:pt idx="0">
                  <c:v>5.0083608532794983</c:v>
                </c:pt>
                <c:pt idx="1">
                  <c:v>5.0125517683494962</c:v>
                </c:pt>
                <c:pt idx="2">
                  <c:v>5.0647633275738144</c:v>
                </c:pt>
                <c:pt idx="3">
                  <c:v>5.1897444678127442</c:v>
                </c:pt>
                <c:pt idx="4">
                  <c:v>5.0691202190075444</c:v>
                </c:pt>
                <c:pt idx="5">
                  <c:v>5.2694166260462936</c:v>
                </c:pt>
                <c:pt idx="6">
                  <c:v>5.1731951717686115</c:v>
                </c:pt>
                <c:pt idx="7">
                  <c:v>5.1813135093302662</c:v>
                </c:pt>
                <c:pt idx="8">
                  <c:v>5.0597641371154367</c:v>
                </c:pt>
                <c:pt idx="9">
                  <c:v>5.0521484971922064</c:v>
                </c:pt>
                <c:pt idx="10">
                  <c:v>5.0064332574038133</c:v>
                </c:pt>
                <c:pt idx="11">
                  <c:v>4.9571582787463626</c:v>
                </c:pt>
                <c:pt idx="12">
                  <c:v>2.9721738658076333</c:v>
                </c:pt>
                <c:pt idx="13">
                  <c:v>-5.3222503111150274</c:v>
                </c:pt>
                <c:pt idx="14">
                  <c:v>-3.4853744862697482</c:v>
                </c:pt>
                <c:pt idx="15">
                  <c:v>-2.1947676491427615</c:v>
                </c:pt>
                <c:pt idx="16">
                  <c:v>-0.70942815212923449</c:v>
                </c:pt>
                <c:pt idx="17">
                  <c:v>7.0678091252817978</c:v>
                </c:pt>
                <c:pt idx="18">
                  <c:v>3.5085776270608307</c:v>
                </c:pt>
                <c:pt idx="19">
                  <c:v>4.8499999999999943</c:v>
                </c:pt>
                <c:pt idx="20">
                  <c:v>4.5300000000000153</c:v>
                </c:pt>
                <c:pt idx="21">
                  <c:v>5.0900000000000176</c:v>
                </c:pt>
                <c:pt idx="22">
                  <c:v>5.4099999999999966</c:v>
                </c:pt>
                <c:pt idx="23">
                  <c:v>5.1800000000000068</c:v>
                </c:pt>
                <c:pt idx="24">
                  <c:v>5.230000000000004</c:v>
                </c:pt>
                <c:pt idx="25">
                  <c:v>5.25</c:v>
                </c:pt>
                <c:pt idx="26">
                  <c:v>5.2999999999999972</c:v>
                </c:pt>
                <c:pt idx="27">
                  <c:v>5.1299999999999955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566-4A45-92DB-CAA85FB1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Graph'!$D$2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Graph'!$D$3:$D$30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-0.29517184985259348</c:v>
                      </c:pt>
                      <c:pt idx="1">
                        <c:v>4.010118973331501</c:v>
                      </c:pt>
                      <c:pt idx="2">
                        <c:v>3.1851056851168948</c:v>
                      </c:pt>
                      <c:pt idx="3">
                        <c:v>-1.6974906015048674</c:v>
                      </c:pt>
                      <c:pt idx="4">
                        <c:v>-0.40950637988413519</c:v>
                      </c:pt>
                      <c:pt idx="5">
                        <c:v>4.208396574615378</c:v>
                      </c:pt>
                      <c:pt idx="6">
                        <c:v>3.0907893941461992</c:v>
                      </c:pt>
                      <c:pt idx="7">
                        <c:v>-1.689902613394878</c:v>
                      </c:pt>
                      <c:pt idx="8">
                        <c:v>-0.52251833442871032</c:v>
                      </c:pt>
                      <c:pt idx="9">
                        <c:v>4.1990865009091891</c:v>
                      </c:pt>
                      <c:pt idx="10">
                        <c:v>3.0488473390555555</c:v>
                      </c:pt>
                      <c:pt idx="11">
                        <c:v>-1.7406122797729751</c:v>
                      </c:pt>
                      <c:pt idx="12">
                        <c:v>-2.4087064090774248</c:v>
                      </c:pt>
                      <c:pt idx="13">
                        <c:v>-4.1895122997018461</c:v>
                      </c:pt>
                      <c:pt idx="14">
                        <c:v>5.0468511123164461</c:v>
                      </c:pt>
                      <c:pt idx="15">
                        <c:v>-0.39518956112311798</c:v>
                      </c:pt>
                      <c:pt idx="16">
                        <c:v>-0.94252557292564632</c:v>
                      </c:pt>
                      <c:pt idx="17">
                        <c:v>3.3059598223799185</c:v>
                      </c:pt>
                      <c:pt idx="18">
                        <c:v>1.5481874576848185</c:v>
                      </c:pt>
                      <c:pt idx="19">
                        <c:v>1.0649960117117558</c:v>
                      </c:pt>
                      <c:pt idx="20">
                        <c:v>-1.3700548382832665</c:v>
                      </c:pt>
                      <c:pt idx="21">
                        <c:v>3.8295531924273689</c:v>
                      </c:pt>
                      <c:pt idx="22">
                        <c:v>1.867035239426329</c:v>
                      </c:pt>
                      <c:pt idx="23">
                        <c:v>0.86369041404070401</c:v>
                      </c:pt>
                      <c:pt idx="24">
                        <c:v>-1.3419337742759438</c:v>
                      </c:pt>
                      <c:pt idx="25">
                        <c:v>3.8394182331107345</c:v>
                      </c:pt>
                      <c:pt idx="26">
                        <c:v>1.9154235328138611</c:v>
                      </c:pt>
                      <c:pt idx="27">
                        <c:v>0.70086800999185073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D566-4A45-92DB-CAA85FB1D3F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Graph'!$F$3:$F$30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-0.29517184985259348</c:v>
                      </c:pt>
                      <c:pt idx="1">
                        <c:v>4.010118973331501</c:v>
                      </c:pt>
                      <c:pt idx="2">
                        <c:v>3.1851056851168948</c:v>
                      </c:pt>
                      <c:pt idx="3">
                        <c:v>-1.6974906015048674</c:v>
                      </c:pt>
                      <c:pt idx="4">
                        <c:v>-0.40950637988413519</c:v>
                      </c:pt>
                      <c:pt idx="5">
                        <c:v>4.208396574615378</c:v>
                      </c:pt>
                      <c:pt idx="6">
                        <c:v>3.0907893941461992</c:v>
                      </c:pt>
                      <c:pt idx="7">
                        <c:v>-1.689902613394878</c:v>
                      </c:pt>
                      <c:pt idx="8">
                        <c:v>-0.52459490249526652</c:v>
                      </c:pt>
                      <c:pt idx="9">
                        <c:v>4.2008426491729551</c:v>
                      </c:pt>
                      <c:pt idx="10">
                        <c:v>3.0459276733290324</c:v>
                      </c:pt>
                      <c:pt idx="11">
                        <c:v>-1.7360352911772168</c:v>
                      </c:pt>
                      <c:pt idx="12">
                        <c:v>-2.405906590307012</c:v>
                      </c:pt>
                      <c:pt idx="13">
                        <c:v>-4.1925509840559982</c:v>
                      </c:pt>
                      <c:pt idx="14">
                        <c:v>5.0451574185847079</c:v>
                      </c:pt>
                      <c:pt idx="15">
                        <c:v>-0.42203604990812948</c:v>
                      </c:pt>
                      <c:pt idx="16">
                        <c:v>-0.92377359872403986</c:v>
                      </c:pt>
                      <c:pt idx="17">
                        <c:v>3.3118600599462127</c:v>
                      </c:pt>
                      <c:pt idx="18">
                        <c:v>1.5531644836931093</c:v>
                      </c:pt>
                      <c:pt idx="19">
                        <c:v>0.86844742263707531</c:v>
                      </c:pt>
                      <c:pt idx="20">
                        <c:v>-1.2261521628481091</c:v>
                      </c:pt>
                      <c:pt idx="21">
                        <c:v>3.8653341021692285</c:v>
                      </c:pt>
                      <c:pt idx="22">
                        <c:v>1.8623947875734217</c:v>
                      </c:pt>
                      <c:pt idx="23">
                        <c:v>0.64835689130981677</c:v>
                      </c:pt>
                      <c:pt idx="24">
                        <c:v>-1.179197490934655</c:v>
                      </c:pt>
                      <c:pt idx="25">
                        <c:v>3.8850747339476612</c:v>
                      </c:pt>
                      <c:pt idx="26">
                        <c:v>1.9107854739332879</c:v>
                      </c:pt>
                      <c:pt idx="27">
                        <c:v>0.48586666650902544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66-4A45-92DB-CAA85FB1D3F0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Graph'!$D$130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6596934373427248E-2"/>
                  <c:y val="-2.36894579425073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0F-4B32-A608-01944F20D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Graph'!$D$131:$D$158</c:f>
              <c:numCache>
                <c:formatCode>0.00</c:formatCode>
                <c:ptCount val="28"/>
                <c:pt idx="0">
                  <c:v>-45.548659185418472</c:v>
                </c:pt>
                <c:pt idx="1">
                  <c:v>29.364919650628565</c:v>
                </c:pt>
                <c:pt idx="2">
                  <c:v>5.2654208445467532</c:v>
                </c:pt>
                <c:pt idx="3">
                  <c:v>39.975486494915458</c:v>
                </c:pt>
                <c:pt idx="4">
                  <c:v>-46.104090252467181</c:v>
                </c:pt>
                <c:pt idx="5">
                  <c:v>32.495028187753263</c:v>
                </c:pt>
                <c:pt idx="6">
                  <c:v>6.3042013738472633</c:v>
                </c:pt>
                <c:pt idx="7">
                  <c:v>37.818570983744905</c:v>
                </c:pt>
                <c:pt idx="8">
                  <c:v>-45.775440359403852</c:v>
                </c:pt>
                <c:pt idx="9">
                  <c:v>36.242932608471847</c:v>
                </c:pt>
                <c:pt idx="10">
                  <c:v>-0.80541436187839111</c:v>
                </c:pt>
                <c:pt idx="11">
                  <c:v>37.141872662318264</c:v>
                </c:pt>
                <c:pt idx="12">
                  <c:v>-43.994595895633914</c:v>
                </c:pt>
                <c:pt idx="13">
                  <c:v>22.169823428893594</c:v>
                </c:pt>
                <c:pt idx="14">
                  <c:v>17.007870592311107</c:v>
                </c:pt>
                <c:pt idx="15">
                  <c:v>27.149770864064408</c:v>
                </c:pt>
                <c:pt idx="16">
                  <c:v>-43.58016684970648</c:v>
                </c:pt>
                <c:pt idx="17">
                  <c:v>28.731636474765054</c:v>
                </c:pt>
                <c:pt idx="18">
                  <c:v>8.9522608079493295</c:v>
                </c:pt>
                <c:pt idx="19">
                  <c:v>33.001501123058432</c:v>
                </c:pt>
                <c:pt idx="20">
                  <c:v>-45.454825109951123</c:v>
                </c:pt>
                <c:pt idx="21">
                  <c:v>34.121285333561104</c:v>
                </c:pt>
                <c:pt idx="22">
                  <c:v>4.3684754744576395</c:v>
                </c:pt>
                <c:pt idx="23">
                  <c:v>36.01384432919366</c:v>
                </c:pt>
                <c:pt idx="24">
                  <c:v>-45.412806679607321</c:v>
                </c:pt>
                <c:pt idx="25">
                  <c:v>33.024363438694053</c:v>
                </c:pt>
                <c:pt idx="26">
                  <c:v>3.3559757123849323</c:v>
                </c:pt>
                <c:pt idx="27">
                  <c:v>35.107795993144947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80F-4B32-A608-01944F20D933}"/>
            </c:ext>
          </c:extLst>
        </c:ser>
        <c:ser>
          <c:idx val="4"/>
          <c:order val="3"/>
          <c:tx>
            <c:strRef>
              <c:f>'Database Graph'!$F$130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9.2205190963484708E-3"/>
                  <c:y val="-2.41278728808629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0F-4B32-A608-01944F20D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Graph'!$F$131:$F$158</c:f>
              <c:numCache>
                <c:formatCode>0.00</c:formatCode>
                <c:ptCount val="28"/>
                <c:pt idx="0">
                  <c:v>-45.548659185418472</c:v>
                </c:pt>
                <c:pt idx="1">
                  <c:v>29.364919650628565</c:v>
                </c:pt>
                <c:pt idx="2">
                  <c:v>5.2654208445467532</c:v>
                </c:pt>
                <c:pt idx="3">
                  <c:v>39.975486494915458</c:v>
                </c:pt>
                <c:pt idx="4">
                  <c:v>-46.104090252467181</c:v>
                </c:pt>
                <c:pt idx="5">
                  <c:v>32.495028187753263</c:v>
                </c:pt>
                <c:pt idx="6">
                  <c:v>6.3042013738472633</c:v>
                </c:pt>
                <c:pt idx="7">
                  <c:v>37.818570983744905</c:v>
                </c:pt>
                <c:pt idx="8">
                  <c:v>-45.777944225446035</c:v>
                </c:pt>
                <c:pt idx="9">
                  <c:v>36.243061429904685</c:v>
                </c:pt>
                <c:pt idx="10">
                  <c:v>-0.80662668243063251</c:v>
                </c:pt>
                <c:pt idx="11">
                  <c:v>37.147976913550139</c:v>
                </c:pt>
                <c:pt idx="12">
                  <c:v>-44.015299371430757</c:v>
                </c:pt>
                <c:pt idx="13">
                  <c:v>22.24105449464804</c:v>
                </c:pt>
                <c:pt idx="14">
                  <c:v>16.941067978629022</c:v>
                </c:pt>
                <c:pt idx="15">
                  <c:v>27.149083070333461</c:v>
                </c:pt>
                <c:pt idx="16">
                  <c:v>-43.563443632011911</c:v>
                </c:pt>
                <c:pt idx="17">
                  <c:v>28.74186521711357</c:v>
                </c:pt>
                <c:pt idx="18">
                  <c:v>8.9559150821100388</c:v>
                </c:pt>
                <c:pt idx="19">
                  <c:v>35.995099719004543</c:v>
                </c:pt>
                <c:pt idx="20">
                  <c:v>-46.514751567659076</c:v>
                </c:pt>
                <c:pt idx="21">
                  <c:v>34.117150386425607</c:v>
                </c:pt>
                <c:pt idx="22">
                  <c:v>4.2815433371253562</c:v>
                </c:pt>
                <c:pt idx="23">
                  <c:v>38.936112393552975</c:v>
                </c:pt>
                <c:pt idx="24">
                  <c:v>-46.483873910525034</c:v>
                </c:pt>
                <c:pt idx="25">
                  <c:v>32.995100950554928</c:v>
                </c:pt>
                <c:pt idx="26">
                  <c:v>3.2500540605168595</c:v>
                </c:pt>
                <c:pt idx="27">
                  <c:v>37.997170987563237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80F-4B32-A608-01944F20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Graph'!$C$130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rgbClr val="00559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Graph'!$C$131:$C$158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2.6825449012755058</c:v>
                      </c:pt>
                      <c:pt idx="1">
                        <c:v>-1.9306208335601269</c:v>
                      </c:pt>
                      <c:pt idx="2">
                        <c:v>3.4501760900067922</c:v>
                      </c:pt>
                      <c:pt idx="3">
                        <c:v>3.7917460789736737</c:v>
                      </c:pt>
                      <c:pt idx="4">
                        <c:v>2.7330180584498152</c:v>
                      </c:pt>
                      <c:pt idx="5">
                        <c:v>5.2187421460755843</c:v>
                      </c:pt>
                      <c:pt idx="6">
                        <c:v>6.2570620405093251</c:v>
                      </c:pt>
                      <c:pt idx="7">
                        <c:v>4.6197217388207719</c:v>
                      </c:pt>
                      <c:pt idx="8">
                        <c:v>5.2576785062794045</c:v>
                      </c:pt>
                      <c:pt idx="9">
                        <c:v>8.2351164070377507</c:v>
                      </c:pt>
                      <c:pt idx="10">
                        <c:v>0.99636124194898912</c:v>
                      </c:pt>
                      <c:pt idx="11">
                        <c:v>0.50046241180740481</c:v>
                      </c:pt>
                      <c:pt idx="12">
                        <c:v>3.8011013340715607</c:v>
                      </c:pt>
                      <c:pt idx="13">
                        <c:v>-6.9209537778280321</c:v>
                      </c:pt>
                      <c:pt idx="14">
                        <c:v>9.7941074621931108</c:v>
                      </c:pt>
                      <c:pt idx="15">
                        <c:v>1.7945528599895795</c:v>
                      </c:pt>
                      <c:pt idx="16">
                        <c:v>2.5478126587004368</c:v>
                      </c:pt>
                      <c:pt idx="17">
                        <c:v>8.0557159693824616</c:v>
                      </c:pt>
                      <c:pt idx="18">
                        <c:v>0.61643279626937897</c:v>
                      </c:pt>
                      <c:pt idx="19">
                        <c:v>5.2470366923269722</c:v>
                      </c:pt>
                      <c:pt idx="20">
                        <c:v>1.75</c:v>
                      </c:pt>
                      <c:pt idx="21">
                        <c:v>6.0100000000000051</c:v>
                      </c:pt>
                      <c:pt idx="22">
                        <c:v>1.5500000000000114</c:v>
                      </c:pt>
                      <c:pt idx="23">
                        <c:v>3.8499999999999943</c:v>
                      </c:pt>
                      <c:pt idx="24">
                        <c:v>3.9300000000000068</c:v>
                      </c:pt>
                      <c:pt idx="25">
                        <c:v>3.0799999999999983</c:v>
                      </c:pt>
                      <c:pt idx="26">
                        <c:v>2.0799999999999983</c:v>
                      </c:pt>
                      <c:pt idx="27">
                        <c:v>1.4000000000000057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880F-4B32-A608-01944F20D93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Graph'!$E$130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rgbClr val="73757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Graph'!$E$131:$E$158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2.6825449012755058</c:v>
                      </c:pt>
                      <c:pt idx="1">
                        <c:v>-1.9306208335601269</c:v>
                      </c:pt>
                      <c:pt idx="2">
                        <c:v>3.4501760900067922</c:v>
                      </c:pt>
                      <c:pt idx="3">
                        <c:v>3.7917460789736737</c:v>
                      </c:pt>
                      <c:pt idx="4">
                        <c:v>2.7330180584498152</c:v>
                      </c:pt>
                      <c:pt idx="5">
                        <c:v>5.2187421460755843</c:v>
                      </c:pt>
                      <c:pt idx="6">
                        <c:v>6.2570620405093251</c:v>
                      </c:pt>
                      <c:pt idx="7">
                        <c:v>4.6197217388207719</c:v>
                      </c:pt>
                      <c:pt idx="8">
                        <c:v>5.2528181417390982</c:v>
                      </c:pt>
                      <c:pt idx="9">
                        <c:v>8.2302208912697239</c:v>
                      </c:pt>
                      <c:pt idx="10">
                        <c:v>0.99055885247348385</c:v>
                      </c:pt>
                      <c:pt idx="11">
                        <c:v>0.4991615797495399</c:v>
                      </c:pt>
                      <c:pt idx="12">
                        <c:v>3.7661776945189871</c:v>
                      </c:pt>
                      <c:pt idx="13">
                        <c:v>-6.8981065961804262</c:v>
                      </c:pt>
                      <c:pt idx="14">
                        <c:v>9.7596994772908658</c:v>
                      </c:pt>
                      <c:pt idx="15">
                        <c:v>1.7575720815030422</c:v>
                      </c:pt>
                      <c:pt idx="16">
                        <c:v>2.5788632996057714</c:v>
                      </c:pt>
                      <c:pt idx="17">
                        <c:v>8.0340336365534171</c:v>
                      </c:pt>
                      <c:pt idx="18">
                        <c:v>0.65708478935111714</c:v>
                      </c:pt>
                      <c:pt idx="19">
                        <c:v>7.6599999999999966</c:v>
                      </c:pt>
                      <c:pt idx="20">
                        <c:v>2.0300000000000011</c:v>
                      </c:pt>
                      <c:pt idx="21">
                        <c:v>6.289999999999992</c:v>
                      </c:pt>
                      <c:pt idx="22">
                        <c:v>1.730000000000004</c:v>
                      </c:pt>
                      <c:pt idx="23">
                        <c:v>3.9300000000000068</c:v>
                      </c:pt>
                      <c:pt idx="24">
                        <c:v>3.9900000000000091</c:v>
                      </c:pt>
                      <c:pt idx="25">
                        <c:v>3.1200000000000045</c:v>
                      </c:pt>
                      <c:pt idx="26">
                        <c:v>2.0999999999999943</c:v>
                      </c:pt>
                      <c:pt idx="27">
                        <c:v>1.4099999999999966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0F-4B32-A608-01944F20D93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Graph'!$C$162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8441038192697077E-2"/>
                  <c:y val="-3.4218105916955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9D-42DA-B25F-31F7689AC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Graph'!$C$163:$C$190</c:f>
              <c:numCache>
                <c:formatCode>0.00</c:formatCode>
                <c:ptCount val="28"/>
                <c:pt idx="0">
                  <c:v>4.7690163866377162</c:v>
                </c:pt>
                <c:pt idx="1">
                  <c:v>5.3445162778683653</c:v>
                </c:pt>
                <c:pt idx="2">
                  <c:v>7.0816688431385444</c:v>
                </c:pt>
                <c:pt idx="3">
                  <c:v>7.2644008639507547</c:v>
                </c:pt>
                <c:pt idx="4">
                  <c:v>7.9205281446509161</c:v>
                </c:pt>
                <c:pt idx="5">
                  <c:v>5.8060578605797701</c:v>
                </c:pt>
                <c:pt idx="6">
                  <c:v>6.9185444026265088</c:v>
                </c:pt>
                <c:pt idx="7">
                  <c:v>6.1362900417538668</c:v>
                </c:pt>
                <c:pt idx="8">
                  <c:v>5.0267907874948605</c:v>
                </c:pt>
                <c:pt idx="9">
                  <c:v>4.5545716731583354</c:v>
                </c:pt>
                <c:pt idx="10">
                  <c:v>4.2115103642343001</c:v>
                </c:pt>
                <c:pt idx="11">
                  <c:v>4.0768192088891624</c:v>
                </c:pt>
                <c:pt idx="12">
                  <c:v>1.7043000027107098</c:v>
                </c:pt>
                <c:pt idx="13">
                  <c:v>-8.6128137584884428</c:v>
                </c:pt>
                <c:pt idx="14">
                  <c:v>-6.5242831530942169</c:v>
                </c:pt>
                <c:pt idx="15">
                  <c:v>-6.1652588243126729</c:v>
                </c:pt>
                <c:pt idx="16">
                  <c:v>-0.21228966131930349</c:v>
                </c:pt>
                <c:pt idx="17">
                  <c:v>7.5201388593523717</c:v>
                </c:pt>
                <c:pt idx="18">
                  <c:v>3.7614118667109011</c:v>
                </c:pt>
                <c:pt idx="19">
                  <c:v>4.4897390351548552</c:v>
                </c:pt>
                <c:pt idx="20">
                  <c:v>4.0969268311360452</c:v>
                </c:pt>
                <c:pt idx="21">
                  <c:v>4.9735287035978644</c:v>
                </c:pt>
                <c:pt idx="22">
                  <c:v>6.5738097445292283</c:v>
                </c:pt>
                <c:pt idx="23">
                  <c:v>6.9985770898941979</c:v>
                </c:pt>
                <c:pt idx="24">
                  <c:v>7.7617845271605574</c:v>
                </c:pt>
                <c:pt idx="25">
                  <c:v>8.130640100902724</c:v>
                </c:pt>
                <c:pt idx="26">
                  <c:v>8.4245956354139935</c:v>
                </c:pt>
                <c:pt idx="27">
                  <c:v>8.149557989343208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9D-42DA-B25F-31F7689AC6EA}"/>
            </c:ext>
          </c:extLst>
        </c:ser>
        <c:ser>
          <c:idx val="3"/>
          <c:order val="2"/>
          <c:tx>
            <c:strRef>
              <c:f>'Database Graph'!$E$162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659693437342724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9D-42DA-B25F-31F7689AC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Graph'!$E$163:$E$190</c:f>
              <c:numCache>
                <c:formatCode>0.00</c:formatCode>
                <c:ptCount val="28"/>
                <c:pt idx="0">
                  <c:v>4.7690163866378015</c:v>
                </c:pt>
                <c:pt idx="1">
                  <c:v>5.3445162778670294</c:v>
                </c:pt>
                <c:pt idx="2">
                  <c:v>7.081668843138587</c:v>
                </c:pt>
                <c:pt idx="3">
                  <c:v>7.2644008639507263</c:v>
                </c:pt>
                <c:pt idx="4">
                  <c:v>7.9205281446508735</c:v>
                </c:pt>
                <c:pt idx="5">
                  <c:v>5.8060578605810775</c:v>
                </c:pt>
                <c:pt idx="6">
                  <c:v>6.9185444026277594</c:v>
                </c:pt>
                <c:pt idx="7">
                  <c:v>6.1362900417538953</c:v>
                </c:pt>
                <c:pt idx="8">
                  <c:v>5.0267907874948179</c:v>
                </c:pt>
                <c:pt idx="9">
                  <c:v>4.5545716731584065</c:v>
                </c:pt>
                <c:pt idx="10">
                  <c:v>4.2115103642330212</c:v>
                </c:pt>
                <c:pt idx="11">
                  <c:v>4.076819208889205</c:v>
                </c:pt>
                <c:pt idx="12">
                  <c:v>1.7031401066075063</c:v>
                </c:pt>
                <c:pt idx="13">
                  <c:v>-8.6131262689708734</c:v>
                </c:pt>
                <c:pt idx="14">
                  <c:v>-6.4797559579280914</c:v>
                </c:pt>
                <c:pt idx="15">
                  <c:v>-6.151956680425144</c:v>
                </c:pt>
                <c:pt idx="16">
                  <c:v>-0.22535986566784061</c:v>
                </c:pt>
                <c:pt idx="17">
                  <c:v>7.5374157185310651</c:v>
                </c:pt>
                <c:pt idx="18">
                  <c:v>3.7441602946534545</c:v>
                </c:pt>
                <c:pt idx="19">
                  <c:v>4.7422375730235728</c:v>
                </c:pt>
                <c:pt idx="20">
                  <c:v>4.0247501682801641</c:v>
                </c:pt>
                <c:pt idx="21">
                  <c:v>4.8223707814185559</c:v>
                </c:pt>
                <c:pt idx="22">
                  <c:v>6.6188773717123155</c:v>
                </c:pt>
                <c:pt idx="23">
                  <c:v>7.0056179567382344</c:v>
                </c:pt>
                <c:pt idx="24">
                  <c:v>7.8403903182636299</c:v>
                </c:pt>
                <c:pt idx="25">
                  <c:v>8.1642739797826778</c:v>
                </c:pt>
                <c:pt idx="26">
                  <c:v>8.4762642029090358</c:v>
                </c:pt>
                <c:pt idx="27">
                  <c:v>8.1754186275265823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89D-42DA-B25F-31F7689A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Graph'!$D$162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Graph'!$D$163:$D$190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-5.4543508202723956</c:v>
                      </c:pt>
                      <c:pt idx="1">
                        <c:v>2.9506728796856834</c:v>
                      </c:pt>
                      <c:pt idx="2">
                        <c:v>5.2231048172482133</c:v>
                      </c:pt>
                      <c:pt idx="3">
                        <c:v>4.7306409107471694</c:v>
                      </c:pt>
                      <c:pt idx="4">
                        <c:v>-4.8760230694185935</c:v>
                      </c:pt>
                      <c:pt idx="5">
                        <c:v>0.9335762042742175</c:v>
                      </c:pt>
                      <c:pt idx="6">
                        <c:v>6.3294619615225969</c:v>
                      </c:pt>
                      <c:pt idx="7">
                        <c:v>3.964394035360371</c:v>
                      </c:pt>
                      <c:pt idx="8">
                        <c:v>-5.8704047406180706</c:v>
                      </c:pt>
                      <c:pt idx="9">
                        <c:v>0.47976091005621413</c:v>
                      </c:pt>
                      <c:pt idx="10">
                        <c:v>5.9805769360859529</c:v>
                      </c:pt>
                      <c:pt idx="11">
                        <c:v>3.8300222726017381</c:v>
                      </c:pt>
                      <c:pt idx="12">
                        <c:v>-8.0161685554639064</c:v>
                      </c:pt>
                      <c:pt idx="13">
                        <c:v>-9.7131328415306086</c:v>
                      </c:pt>
                      <c:pt idx="14">
                        <c:v>8.402619758625633</c:v>
                      </c:pt>
                      <c:pt idx="15">
                        <c:v>4.2288157273216171</c:v>
                      </c:pt>
                      <c:pt idx="16">
                        <c:v>-2.1806229438649751</c:v>
                      </c:pt>
                      <c:pt idx="17">
                        <c:v>-2.7169131238042752</c:v>
                      </c:pt>
                      <c:pt idx="18">
                        <c:v>4.6130426869964083</c:v>
                      </c:pt>
                      <c:pt idx="19">
                        <c:v>4.9604237197654868</c:v>
                      </c:pt>
                      <c:pt idx="20">
                        <c:v>-2.5483590053383551</c:v>
                      </c:pt>
                      <c:pt idx="21">
                        <c:v>-1.8976907057123782</c:v>
                      </c:pt>
                      <c:pt idx="22">
                        <c:v>6.2078282573552173</c:v>
                      </c:pt>
                      <c:pt idx="23">
                        <c:v>5.3787606513127457</c:v>
                      </c:pt>
                      <c:pt idx="24">
                        <c:v>-1.8532486664555137</c:v>
                      </c:pt>
                      <c:pt idx="25">
                        <c:v>-1.5618983490903133</c:v>
                      </c:pt>
                      <c:pt idx="26">
                        <c:v>6.4965565853808442</c:v>
                      </c:pt>
                      <c:pt idx="27">
                        <c:v>5.1114492898495882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689D-42DA-B25F-31F7689AC6E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Graph'!$F$162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Graph'!$F$163:$F$190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-5.454350820272353</c:v>
                      </c:pt>
                      <c:pt idx="1">
                        <c:v>2.9506728796843191</c:v>
                      </c:pt>
                      <c:pt idx="2">
                        <c:v>5.2231048172495633</c:v>
                      </c:pt>
                      <c:pt idx="3">
                        <c:v>4.7306409107471552</c:v>
                      </c:pt>
                      <c:pt idx="4">
                        <c:v>-4.8760230694185651</c:v>
                      </c:pt>
                      <c:pt idx="5">
                        <c:v>0.93357620427418908</c:v>
                      </c:pt>
                      <c:pt idx="6">
                        <c:v>6.3294619615238901</c:v>
                      </c:pt>
                      <c:pt idx="7">
                        <c:v>3.9643940353591347</c:v>
                      </c:pt>
                      <c:pt idx="8">
                        <c:v>-5.8704047406180848</c:v>
                      </c:pt>
                      <c:pt idx="9">
                        <c:v>0.47976091005628518</c:v>
                      </c:pt>
                      <c:pt idx="10">
                        <c:v>5.9805769360858392</c:v>
                      </c:pt>
                      <c:pt idx="11">
                        <c:v>3.8300222726018518</c:v>
                      </c:pt>
                      <c:pt idx="12">
                        <c:v>-8.0172175935837799</c:v>
                      </c:pt>
                      <c:pt idx="13">
                        <c:v>-9.7124118961717869</c:v>
                      </c:pt>
                      <c:pt idx="14">
                        <c:v>8.4546282648147297</c:v>
                      </c:pt>
                      <c:pt idx="15">
                        <c:v>4.193958515847342</c:v>
                      </c:pt>
                      <c:pt idx="16">
                        <c:v>-2.2084138514958198</c:v>
                      </c:pt>
                      <c:pt idx="17">
                        <c:v>-2.6877583013808959</c:v>
                      </c:pt>
                      <c:pt idx="18">
                        <c:v>4.6290192508606509</c:v>
                      </c:pt>
                      <c:pt idx="19">
                        <c:v>5.1963631065514733</c:v>
                      </c:pt>
                      <c:pt idx="20">
                        <c:v>-2.878289089768387</c:v>
                      </c:pt>
                      <c:pt idx="21">
                        <c:v>-1.94160654649599</c:v>
                      </c:pt>
                      <c:pt idx="22">
                        <c:v>6.4222120704745294</c:v>
                      </c:pt>
                      <c:pt idx="23">
                        <c:v>5.5779437798180851</c:v>
                      </c:pt>
                      <c:pt idx="24">
                        <c:v>-2.1206230763381484</c:v>
                      </c:pt>
                      <c:pt idx="25">
                        <c:v>-1.6471017564014261</c:v>
                      </c:pt>
                      <c:pt idx="26">
                        <c:v>6.7291774710435988</c:v>
                      </c:pt>
                      <c:pt idx="27">
                        <c:v>5.2851363396141551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9D-42DA-B25F-31F7689AC6EA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Graph'!$D$162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42-4159-A886-C9BCD747F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Graph'!$D$163:$D$190</c:f>
              <c:numCache>
                <c:formatCode>0.00</c:formatCode>
                <c:ptCount val="28"/>
                <c:pt idx="0">
                  <c:v>-5.4543508202723956</c:v>
                </c:pt>
                <c:pt idx="1">
                  <c:v>2.9506728796856834</c:v>
                </c:pt>
                <c:pt idx="2">
                  <c:v>5.2231048172482133</c:v>
                </c:pt>
                <c:pt idx="3">
                  <c:v>4.7306409107471694</c:v>
                </c:pt>
                <c:pt idx="4">
                  <c:v>-4.8760230694185935</c:v>
                </c:pt>
                <c:pt idx="5">
                  <c:v>0.9335762042742175</c:v>
                </c:pt>
                <c:pt idx="6">
                  <c:v>6.3294619615225969</c:v>
                </c:pt>
                <c:pt idx="7">
                  <c:v>3.964394035360371</c:v>
                </c:pt>
                <c:pt idx="8">
                  <c:v>-5.8704047406180706</c:v>
                </c:pt>
                <c:pt idx="9">
                  <c:v>0.47976091005621413</c:v>
                </c:pt>
                <c:pt idx="10">
                  <c:v>5.9805769360859529</c:v>
                </c:pt>
                <c:pt idx="11">
                  <c:v>3.8300222726017381</c:v>
                </c:pt>
                <c:pt idx="12">
                  <c:v>-8.0161685554639064</c:v>
                </c:pt>
                <c:pt idx="13">
                  <c:v>-9.7131328415306086</c:v>
                </c:pt>
                <c:pt idx="14">
                  <c:v>8.402619758625633</c:v>
                </c:pt>
                <c:pt idx="15">
                  <c:v>4.2288157273216171</c:v>
                </c:pt>
                <c:pt idx="16">
                  <c:v>-2.1806229438649751</c:v>
                </c:pt>
                <c:pt idx="17">
                  <c:v>-2.7169131238042752</c:v>
                </c:pt>
                <c:pt idx="18">
                  <c:v>4.6130426869964083</c:v>
                </c:pt>
                <c:pt idx="19">
                  <c:v>4.9604237197654868</c:v>
                </c:pt>
                <c:pt idx="20">
                  <c:v>-2.5483590053383551</c:v>
                </c:pt>
                <c:pt idx="21">
                  <c:v>-1.8976907057123782</c:v>
                </c:pt>
                <c:pt idx="22">
                  <c:v>6.2078282573552173</c:v>
                </c:pt>
                <c:pt idx="23">
                  <c:v>5.3787606513127457</c:v>
                </c:pt>
                <c:pt idx="24">
                  <c:v>-1.8532486664555137</c:v>
                </c:pt>
                <c:pt idx="25">
                  <c:v>-1.5618983490903133</c:v>
                </c:pt>
                <c:pt idx="26">
                  <c:v>6.4965565853808442</c:v>
                </c:pt>
                <c:pt idx="27">
                  <c:v>5.1114492898495882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3B42-4159-A886-C9BCD747F063}"/>
            </c:ext>
          </c:extLst>
        </c:ser>
        <c:ser>
          <c:idx val="4"/>
          <c:order val="3"/>
          <c:tx>
            <c:strRef>
              <c:f>'Database Graph'!$F$162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4752830554157688E-2"/>
                  <c:y val="1.8425133955283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42-4159-A886-C9BCD747F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Graph'!$F$163:$F$190</c:f>
              <c:numCache>
                <c:formatCode>0.00</c:formatCode>
                <c:ptCount val="28"/>
                <c:pt idx="0">
                  <c:v>-5.454350820272353</c:v>
                </c:pt>
                <c:pt idx="1">
                  <c:v>2.9506728796843191</c:v>
                </c:pt>
                <c:pt idx="2">
                  <c:v>5.2231048172495633</c:v>
                </c:pt>
                <c:pt idx="3">
                  <c:v>4.7306409107471552</c:v>
                </c:pt>
                <c:pt idx="4">
                  <c:v>-4.8760230694185651</c:v>
                </c:pt>
                <c:pt idx="5">
                  <c:v>0.93357620427418908</c:v>
                </c:pt>
                <c:pt idx="6">
                  <c:v>6.3294619615238901</c:v>
                </c:pt>
                <c:pt idx="7">
                  <c:v>3.9643940353591347</c:v>
                </c:pt>
                <c:pt idx="8">
                  <c:v>-5.8704047406180848</c:v>
                </c:pt>
                <c:pt idx="9">
                  <c:v>0.47976091005628518</c:v>
                </c:pt>
                <c:pt idx="10">
                  <c:v>5.9805769360858392</c:v>
                </c:pt>
                <c:pt idx="11">
                  <c:v>3.8300222726018518</c:v>
                </c:pt>
                <c:pt idx="12">
                  <c:v>-8.0172175935837799</c:v>
                </c:pt>
                <c:pt idx="13">
                  <c:v>-9.7124118961717869</c:v>
                </c:pt>
                <c:pt idx="14">
                  <c:v>8.4546282648147297</c:v>
                </c:pt>
                <c:pt idx="15">
                  <c:v>4.193958515847342</c:v>
                </c:pt>
                <c:pt idx="16">
                  <c:v>-2.2084138514958198</c:v>
                </c:pt>
                <c:pt idx="17">
                  <c:v>-2.6877583013808959</c:v>
                </c:pt>
                <c:pt idx="18">
                  <c:v>4.6290192508606509</c:v>
                </c:pt>
                <c:pt idx="19">
                  <c:v>5.1963631065514733</c:v>
                </c:pt>
                <c:pt idx="20">
                  <c:v>-2.878289089768387</c:v>
                </c:pt>
                <c:pt idx="21">
                  <c:v>-1.94160654649599</c:v>
                </c:pt>
                <c:pt idx="22">
                  <c:v>6.4222120704745294</c:v>
                </c:pt>
                <c:pt idx="23">
                  <c:v>5.5779437798180851</c:v>
                </c:pt>
                <c:pt idx="24">
                  <c:v>-2.1206230763381484</c:v>
                </c:pt>
                <c:pt idx="25">
                  <c:v>-1.6471017564014261</c:v>
                </c:pt>
                <c:pt idx="26">
                  <c:v>6.7291774710435988</c:v>
                </c:pt>
                <c:pt idx="27">
                  <c:v>5.2851363396141551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B42-4159-A886-C9BCD747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Graph'!$C$162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Graph'!$C$163:$C$190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4.7690163866377162</c:v>
                      </c:pt>
                      <c:pt idx="1">
                        <c:v>5.3445162778683653</c:v>
                      </c:pt>
                      <c:pt idx="2">
                        <c:v>7.0816688431385444</c:v>
                      </c:pt>
                      <c:pt idx="3">
                        <c:v>7.2644008639507547</c:v>
                      </c:pt>
                      <c:pt idx="4">
                        <c:v>7.9205281446509161</c:v>
                      </c:pt>
                      <c:pt idx="5">
                        <c:v>5.8060578605797701</c:v>
                      </c:pt>
                      <c:pt idx="6">
                        <c:v>6.9185444026265088</c:v>
                      </c:pt>
                      <c:pt idx="7">
                        <c:v>6.1362900417538668</c:v>
                      </c:pt>
                      <c:pt idx="8">
                        <c:v>5.0267907874948605</c:v>
                      </c:pt>
                      <c:pt idx="9">
                        <c:v>4.5545716731583354</c:v>
                      </c:pt>
                      <c:pt idx="10">
                        <c:v>4.2115103642343001</c:v>
                      </c:pt>
                      <c:pt idx="11">
                        <c:v>4.0768192088891624</c:v>
                      </c:pt>
                      <c:pt idx="12">
                        <c:v>1.7043000027107098</c:v>
                      </c:pt>
                      <c:pt idx="13">
                        <c:v>-8.6128137584884428</c:v>
                      </c:pt>
                      <c:pt idx="14">
                        <c:v>-6.5242831530942169</c:v>
                      </c:pt>
                      <c:pt idx="15">
                        <c:v>-6.1652588243126729</c:v>
                      </c:pt>
                      <c:pt idx="16">
                        <c:v>-0.21228966131930349</c:v>
                      </c:pt>
                      <c:pt idx="17">
                        <c:v>7.5201388593523717</c:v>
                      </c:pt>
                      <c:pt idx="18">
                        <c:v>3.7614118667109011</c:v>
                      </c:pt>
                      <c:pt idx="19">
                        <c:v>4.4897390351548552</c:v>
                      </c:pt>
                      <c:pt idx="20">
                        <c:v>4.0969268311360452</c:v>
                      </c:pt>
                      <c:pt idx="21">
                        <c:v>4.9735287035978644</c:v>
                      </c:pt>
                      <c:pt idx="22">
                        <c:v>6.5738097445292283</c:v>
                      </c:pt>
                      <c:pt idx="23">
                        <c:v>6.9985770898941979</c:v>
                      </c:pt>
                      <c:pt idx="24">
                        <c:v>7.7617845271605574</c:v>
                      </c:pt>
                      <c:pt idx="25">
                        <c:v>8.130640100902724</c:v>
                      </c:pt>
                      <c:pt idx="26">
                        <c:v>8.4245956354139935</c:v>
                      </c:pt>
                      <c:pt idx="27">
                        <c:v>8.149557989343208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3B42-4159-A886-C9BCD747F06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Graph'!$E$162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Graph'!$E$163:$E$190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4.7690163866378015</c:v>
                      </c:pt>
                      <c:pt idx="1">
                        <c:v>5.3445162778670294</c:v>
                      </c:pt>
                      <c:pt idx="2">
                        <c:v>7.081668843138587</c:v>
                      </c:pt>
                      <c:pt idx="3">
                        <c:v>7.2644008639507263</c:v>
                      </c:pt>
                      <c:pt idx="4">
                        <c:v>7.9205281446508735</c:v>
                      </c:pt>
                      <c:pt idx="5">
                        <c:v>5.8060578605810775</c:v>
                      </c:pt>
                      <c:pt idx="6">
                        <c:v>6.9185444026277594</c:v>
                      </c:pt>
                      <c:pt idx="7">
                        <c:v>6.1362900417538953</c:v>
                      </c:pt>
                      <c:pt idx="8">
                        <c:v>5.0267907874948179</c:v>
                      </c:pt>
                      <c:pt idx="9">
                        <c:v>4.5545716731584065</c:v>
                      </c:pt>
                      <c:pt idx="10">
                        <c:v>4.2115103642330212</c:v>
                      </c:pt>
                      <c:pt idx="11">
                        <c:v>4.076819208889205</c:v>
                      </c:pt>
                      <c:pt idx="12">
                        <c:v>1.7031401066075063</c:v>
                      </c:pt>
                      <c:pt idx="13">
                        <c:v>-8.6131262689708734</c:v>
                      </c:pt>
                      <c:pt idx="14">
                        <c:v>-6.4797559579280914</c:v>
                      </c:pt>
                      <c:pt idx="15">
                        <c:v>-6.151956680425144</c:v>
                      </c:pt>
                      <c:pt idx="16">
                        <c:v>-0.22535986566784061</c:v>
                      </c:pt>
                      <c:pt idx="17">
                        <c:v>7.5374157185310651</c:v>
                      </c:pt>
                      <c:pt idx="18">
                        <c:v>3.7441602946534545</c:v>
                      </c:pt>
                      <c:pt idx="19">
                        <c:v>4.7422375730235728</c:v>
                      </c:pt>
                      <c:pt idx="20">
                        <c:v>4.0247501682801641</c:v>
                      </c:pt>
                      <c:pt idx="21">
                        <c:v>4.8223707814185559</c:v>
                      </c:pt>
                      <c:pt idx="22">
                        <c:v>6.6188773717123155</c:v>
                      </c:pt>
                      <c:pt idx="23">
                        <c:v>7.0056179567382344</c:v>
                      </c:pt>
                      <c:pt idx="24">
                        <c:v>7.8403903182636299</c:v>
                      </c:pt>
                      <c:pt idx="25">
                        <c:v>8.1642739797826778</c:v>
                      </c:pt>
                      <c:pt idx="26">
                        <c:v>8.4762642029090358</c:v>
                      </c:pt>
                      <c:pt idx="27">
                        <c:v>8.1754186275265823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42-4159-A886-C9BCD747F06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Graph'!$C$194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5C-46B7-B5A6-25BB9269BB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Graph'!$C$195:$C$222</c:f>
              <c:numCache>
                <c:formatCode>0.00</c:formatCode>
                <c:ptCount val="28"/>
                <c:pt idx="0">
                  <c:v>1.4580905079024831</c:v>
                </c:pt>
                <c:pt idx="1">
                  <c:v>3.2452834168998095</c:v>
                </c:pt>
                <c:pt idx="2">
                  <c:v>9.4702257738019284</c:v>
                </c:pt>
                <c:pt idx="3">
                  <c:v>9.024632923745159</c:v>
                </c:pt>
                <c:pt idx="4">
                  <c:v>13.558377940377312</c:v>
                </c:pt>
                <c:pt idx="5">
                  <c:v>8.3323257002377176</c:v>
                </c:pt>
                <c:pt idx="6">
                  <c:v>10.733141722468403</c:v>
                </c:pt>
                <c:pt idx="7">
                  <c:v>9.4474101387309872</c:v>
                </c:pt>
                <c:pt idx="8">
                  <c:v>3.6862374935791991</c:v>
                </c:pt>
                <c:pt idx="9">
                  <c:v>1.9550342608168449</c:v>
                </c:pt>
                <c:pt idx="10">
                  <c:v>1.9460932939650206</c:v>
                </c:pt>
                <c:pt idx="11">
                  <c:v>-3.6061466972554967E-2</c:v>
                </c:pt>
                <c:pt idx="12">
                  <c:v>-1.4559119740849695</c:v>
                </c:pt>
                <c:pt idx="13">
                  <c:v>-18.618003613050433</c:v>
                </c:pt>
                <c:pt idx="14">
                  <c:v>-9.1606493507299973</c:v>
                </c:pt>
                <c:pt idx="15">
                  <c:v>-4.7611667717549011</c:v>
                </c:pt>
                <c:pt idx="16">
                  <c:v>1.4390707636550388</c:v>
                </c:pt>
                <c:pt idx="17">
                  <c:v>18.504922314711962</c:v>
                </c:pt>
                <c:pt idx="18">
                  <c:v>4.9627516128277023</c:v>
                </c:pt>
                <c:pt idx="19">
                  <c:v>10.397787043163433</c:v>
                </c:pt>
                <c:pt idx="20">
                  <c:v>12.000000000000014</c:v>
                </c:pt>
                <c:pt idx="21">
                  <c:v>10.149999999999991</c:v>
                </c:pt>
                <c:pt idx="22">
                  <c:v>7.8400000000000034</c:v>
                </c:pt>
                <c:pt idx="23">
                  <c:v>8.4399999999999977</c:v>
                </c:pt>
                <c:pt idx="24">
                  <c:v>9.7799999999999869</c:v>
                </c:pt>
                <c:pt idx="25">
                  <c:v>10.11</c:v>
                </c:pt>
                <c:pt idx="26">
                  <c:v>10.420000000000002</c:v>
                </c:pt>
                <c:pt idx="27">
                  <c:v>9.3800000000000097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5C-46B7-B5A6-25BB9269BB92}"/>
            </c:ext>
          </c:extLst>
        </c:ser>
        <c:ser>
          <c:idx val="3"/>
          <c:order val="2"/>
          <c:tx>
            <c:strRef>
              <c:f>'Database Graph'!$E$194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5C-46B7-B5A6-25BB9269BB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Graph'!$E$195:$E$222</c:f>
              <c:numCache>
                <c:formatCode>0.00</c:formatCode>
                <c:ptCount val="28"/>
                <c:pt idx="0">
                  <c:v>1.4580905079025968</c:v>
                </c:pt>
                <c:pt idx="1">
                  <c:v>3.245283416894722</c:v>
                </c:pt>
                <c:pt idx="2">
                  <c:v>9.4702257738022126</c:v>
                </c:pt>
                <c:pt idx="3">
                  <c:v>9.0246329237455853</c:v>
                </c:pt>
                <c:pt idx="4">
                  <c:v>13.558377940377355</c:v>
                </c:pt>
                <c:pt idx="5">
                  <c:v>8.3323257002430466</c:v>
                </c:pt>
                <c:pt idx="6">
                  <c:v>10.733141722468488</c:v>
                </c:pt>
                <c:pt idx="7">
                  <c:v>9.4474101387305893</c:v>
                </c:pt>
                <c:pt idx="8">
                  <c:v>3.6862374935790427</c:v>
                </c:pt>
                <c:pt idx="9">
                  <c:v>1.9550342608168449</c:v>
                </c:pt>
                <c:pt idx="10">
                  <c:v>1.9460932939648075</c:v>
                </c:pt>
                <c:pt idx="11">
                  <c:v>-3.60614669725976E-2</c:v>
                </c:pt>
                <c:pt idx="12">
                  <c:v>-1.4605311886834187</c:v>
                </c:pt>
                <c:pt idx="13">
                  <c:v>-18.619247893768502</c:v>
                </c:pt>
                <c:pt idx="14">
                  <c:v>-8.9891156296756662</c:v>
                </c:pt>
                <c:pt idx="15">
                  <c:v>-4.7080028927409359</c:v>
                </c:pt>
                <c:pt idx="16">
                  <c:v>1.3854257535464711</c:v>
                </c:pt>
                <c:pt idx="17">
                  <c:v>18.582337103330545</c:v>
                </c:pt>
                <c:pt idx="18">
                  <c:v>4.8921961123753022</c:v>
                </c:pt>
                <c:pt idx="19">
                  <c:v>7.4500000000000028</c:v>
                </c:pt>
                <c:pt idx="20">
                  <c:v>10.86</c:v>
                </c:pt>
                <c:pt idx="21">
                  <c:v>5.4099999999999966</c:v>
                </c:pt>
                <c:pt idx="22">
                  <c:v>7.8400000000000034</c:v>
                </c:pt>
                <c:pt idx="23">
                  <c:v>8.4399999999999977</c:v>
                </c:pt>
                <c:pt idx="24">
                  <c:v>10.049999999999997</c:v>
                </c:pt>
                <c:pt idx="25">
                  <c:v>10.329999999999998</c:v>
                </c:pt>
                <c:pt idx="26">
                  <c:v>10.590000000000003</c:v>
                </c:pt>
                <c:pt idx="27">
                  <c:v>9.5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E5C-46B7-B5A6-25BB9269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Graph'!$D$194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Graph'!$D$195:$D$222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-8.0500841975043187</c:v>
                      </c:pt>
                      <c:pt idx="1">
                        <c:v>7.1389571561891501</c:v>
                      </c:pt>
                      <c:pt idx="2">
                        <c:v>7.1702944177090018</c:v>
                      </c:pt>
                      <c:pt idx="3">
                        <c:v>3.2645979720889358</c:v>
                      </c:pt>
                      <c:pt idx="4">
                        <c:v>-4.2263843475732727</c:v>
                      </c:pt>
                      <c:pt idx="5">
                        <c:v>2.2083320697133786</c:v>
                      </c:pt>
                      <c:pt idx="6">
                        <c:v>9.5453579851354959</c:v>
                      </c:pt>
                      <c:pt idx="7">
                        <c:v>2.0655842619259346</c:v>
                      </c:pt>
                      <c:pt idx="8">
                        <c:v>-9.2677858199757992</c:v>
                      </c:pt>
                      <c:pt idx="9">
                        <c:v>0.50180476993268996</c:v>
                      </c:pt>
                      <c:pt idx="10">
                        <c:v>9.535751383346593</c:v>
                      </c:pt>
                      <c:pt idx="11">
                        <c:v>8.1106218326127077E-2</c:v>
                      </c:pt>
                      <c:pt idx="12">
                        <c:v>-10.556512356819638</c:v>
                      </c:pt>
                      <c:pt idx="13">
                        <c:v>-17.001235928859998</c:v>
                      </c:pt>
                      <c:pt idx="14">
                        <c:v>22.264837068296472</c:v>
                      </c:pt>
                      <c:pt idx="15">
                        <c:v>4.9281805329818695</c:v>
                      </c:pt>
                      <c:pt idx="16">
                        <c:v>-4.7335633497254292</c:v>
                      </c:pt>
                      <c:pt idx="17">
                        <c:v>-3.0377347266508821</c:v>
                      </c:pt>
                      <c:pt idx="18">
                        <c:v>8.2930014510397285</c:v>
                      </c:pt>
                      <c:pt idx="19">
                        <c:v>10.361425851673772</c:v>
                      </c:pt>
                      <c:pt idx="20">
                        <c:v>-3.3509530344204421</c:v>
                      </c:pt>
                      <c:pt idx="21">
                        <c:v>-4.6393435726838845</c:v>
                      </c:pt>
                      <c:pt idx="22">
                        <c:v>6.0219453152984528</c:v>
                      </c:pt>
                      <c:pt idx="23">
                        <c:v>10.975454556338121</c:v>
                      </c:pt>
                      <c:pt idx="24">
                        <c:v>-2.1566545934957304</c:v>
                      </c:pt>
                      <c:pt idx="25">
                        <c:v>-4.352688292842231</c:v>
                      </c:pt>
                      <c:pt idx="26">
                        <c:v>6.3204359432863129</c:v>
                      </c:pt>
                      <c:pt idx="27">
                        <c:v>9.9302229611688517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5E5C-46B7-B5A6-25BB9269BB92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Graph'!$F$194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Graph'!$F$195:$F$222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-8.0500841975041055</c:v>
                      </c:pt>
                      <c:pt idx="1">
                        <c:v>7.1389571561837357</c:v>
                      </c:pt>
                      <c:pt idx="2">
                        <c:v>7.1702944177143735</c:v>
                      </c:pt>
                      <c:pt idx="3">
                        <c:v>3.2645979720891347</c:v>
                      </c:pt>
                      <c:pt idx="4">
                        <c:v>-4.2263843475733864</c:v>
                      </c:pt>
                      <c:pt idx="5">
                        <c:v>2.2083320697132081</c:v>
                      </c:pt>
                      <c:pt idx="6">
                        <c:v>9.5453579851356665</c:v>
                      </c:pt>
                      <c:pt idx="7">
                        <c:v>2.065584261925693</c:v>
                      </c:pt>
                      <c:pt idx="8">
                        <c:v>-9.2677858199757139</c:v>
                      </c:pt>
                      <c:pt idx="9">
                        <c:v>0.50180476993268996</c:v>
                      </c:pt>
                      <c:pt idx="10">
                        <c:v>9.5357513833465219</c:v>
                      </c:pt>
                      <c:pt idx="11">
                        <c:v>8.1106218326041812E-2</c:v>
                      </c:pt>
                      <c:pt idx="12">
                        <c:v>-10.560704984425456</c:v>
                      </c:pt>
                      <c:pt idx="13">
                        <c:v>-16.998614272299832</c:v>
                      </c:pt>
                      <c:pt idx="14">
                        <c:v>22.497585062291421</c:v>
                      </c:pt>
                      <c:pt idx="15">
                        <c:v>4.7888782779226631</c:v>
                      </c:pt>
                      <c:pt idx="16">
                        <c:v>-4.8415262611773642</c:v>
                      </c:pt>
                      <c:pt idx="17">
                        <c:v>-2.919988457399981</c:v>
                      </c:pt>
                      <c:pt idx="18">
                        <c:v>8.3554349620367248</c:v>
                      </c:pt>
                      <c:pt idx="19">
                        <c:v>7.3441627525841824</c:v>
                      </c:pt>
                      <c:pt idx="20">
                        <c:v>-1.8216063407549825</c:v>
                      </c:pt>
                      <c:pt idx="21">
                        <c:v>-7.692549010414325</c:v>
                      </c:pt>
                      <c:pt idx="22">
                        <c:v>10.85333560673601</c:v>
                      </c:pt>
                      <c:pt idx="23">
                        <c:v>7.9414040141897857</c:v>
                      </c:pt>
                      <c:pt idx="24">
                        <c:v>-0.36395958871344192</c:v>
                      </c:pt>
                      <c:pt idx="25">
                        <c:v>-7.4576913431986469</c:v>
                      </c:pt>
                      <c:pt idx="26">
                        <c:v>11.114568881980745</c:v>
                      </c:pt>
                      <c:pt idx="27">
                        <c:v>6.8775091740101288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5C-46B7-B5A6-25BB9269BB92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Graph'!$D$194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F6-4877-B048-9E0D99A39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Graph'!$D$195:$D$222</c:f>
              <c:numCache>
                <c:formatCode>0.00</c:formatCode>
                <c:ptCount val="28"/>
                <c:pt idx="0">
                  <c:v>-8.0500841975043187</c:v>
                </c:pt>
                <c:pt idx="1">
                  <c:v>7.1389571561891501</c:v>
                </c:pt>
                <c:pt idx="2">
                  <c:v>7.1702944177090018</c:v>
                </c:pt>
                <c:pt idx="3">
                  <c:v>3.2645979720889358</c:v>
                </c:pt>
                <c:pt idx="4">
                  <c:v>-4.2263843475732727</c:v>
                </c:pt>
                <c:pt idx="5">
                  <c:v>2.2083320697133786</c:v>
                </c:pt>
                <c:pt idx="6">
                  <c:v>9.5453579851354959</c:v>
                </c:pt>
                <c:pt idx="7">
                  <c:v>2.0655842619259346</c:v>
                </c:pt>
                <c:pt idx="8">
                  <c:v>-9.2677858199757992</c:v>
                </c:pt>
                <c:pt idx="9">
                  <c:v>0.50180476993268996</c:v>
                </c:pt>
                <c:pt idx="10">
                  <c:v>9.535751383346593</c:v>
                </c:pt>
                <c:pt idx="11">
                  <c:v>8.1106218326127077E-2</c:v>
                </c:pt>
                <c:pt idx="12">
                  <c:v>-10.556512356819638</c:v>
                </c:pt>
                <c:pt idx="13">
                  <c:v>-17.001235928859998</c:v>
                </c:pt>
                <c:pt idx="14">
                  <c:v>22.264837068296472</c:v>
                </c:pt>
                <c:pt idx="15">
                  <c:v>4.9281805329818695</c:v>
                </c:pt>
                <c:pt idx="16">
                  <c:v>-4.7335633497254292</c:v>
                </c:pt>
                <c:pt idx="17">
                  <c:v>-3.0377347266508821</c:v>
                </c:pt>
                <c:pt idx="18">
                  <c:v>8.2930014510397285</c:v>
                </c:pt>
                <c:pt idx="19">
                  <c:v>10.361425851673772</c:v>
                </c:pt>
                <c:pt idx="20">
                  <c:v>-3.3509530344204421</c:v>
                </c:pt>
                <c:pt idx="21">
                  <c:v>-4.6393435726838845</c:v>
                </c:pt>
                <c:pt idx="22">
                  <c:v>6.0219453152984528</c:v>
                </c:pt>
                <c:pt idx="23">
                  <c:v>10.975454556338121</c:v>
                </c:pt>
                <c:pt idx="24">
                  <c:v>-2.1566545934957304</c:v>
                </c:pt>
                <c:pt idx="25">
                  <c:v>-4.352688292842231</c:v>
                </c:pt>
                <c:pt idx="26">
                  <c:v>6.3204359432863129</c:v>
                </c:pt>
                <c:pt idx="27">
                  <c:v>9.9302229611688517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4F6-4877-B048-9E0D99A3915E}"/>
            </c:ext>
          </c:extLst>
        </c:ser>
        <c:ser>
          <c:idx val="4"/>
          <c:order val="3"/>
          <c:tx>
            <c:strRef>
              <c:f>'Database Graph'!$F$194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F6-4877-B048-9E0D99A39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Graph'!$F$195:$F$222</c:f>
              <c:numCache>
                <c:formatCode>0.00</c:formatCode>
                <c:ptCount val="28"/>
                <c:pt idx="0">
                  <c:v>-8.0500841975041055</c:v>
                </c:pt>
                <c:pt idx="1">
                  <c:v>7.1389571561837357</c:v>
                </c:pt>
                <c:pt idx="2">
                  <c:v>7.1702944177143735</c:v>
                </c:pt>
                <c:pt idx="3">
                  <c:v>3.2645979720891347</c:v>
                </c:pt>
                <c:pt idx="4">
                  <c:v>-4.2263843475733864</c:v>
                </c:pt>
                <c:pt idx="5">
                  <c:v>2.2083320697132081</c:v>
                </c:pt>
                <c:pt idx="6">
                  <c:v>9.5453579851356665</c:v>
                </c:pt>
                <c:pt idx="7">
                  <c:v>2.065584261925693</c:v>
                </c:pt>
                <c:pt idx="8">
                  <c:v>-9.2677858199757139</c:v>
                </c:pt>
                <c:pt idx="9">
                  <c:v>0.50180476993268996</c:v>
                </c:pt>
                <c:pt idx="10">
                  <c:v>9.5357513833465219</c:v>
                </c:pt>
                <c:pt idx="11">
                  <c:v>8.1106218326041812E-2</c:v>
                </c:pt>
                <c:pt idx="12">
                  <c:v>-10.560704984425456</c:v>
                </c:pt>
                <c:pt idx="13">
                  <c:v>-16.998614272299832</c:v>
                </c:pt>
                <c:pt idx="14">
                  <c:v>22.497585062291421</c:v>
                </c:pt>
                <c:pt idx="15">
                  <c:v>4.7888782779226631</c:v>
                </c:pt>
                <c:pt idx="16">
                  <c:v>-4.8415262611773642</c:v>
                </c:pt>
                <c:pt idx="17">
                  <c:v>-2.919988457399981</c:v>
                </c:pt>
                <c:pt idx="18">
                  <c:v>8.3554349620367248</c:v>
                </c:pt>
                <c:pt idx="19">
                  <c:v>7.3441627525841824</c:v>
                </c:pt>
                <c:pt idx="20">
                  <c:v>-1.8216063407549825</c:v>
                </c:pt>
                <c:pt idx="21">
                  <c:v>-7.692549010414325</c:v>
                </c:pt>
                <c:pt idx="22">
                  <c:v>10.85333560673601</c:v>
                </c:pt>
                <c:pt idx="23">
                  <c:v>7.9414040141897857</c:v>
                </c:pt>
                <c:pt idx="24">
                  <c:v>-0.36395958871344192</c:v>
                </c:pt>
                <c:pt idx="25">
                  <c:v>-7.4576913431986469</c:v>
                </c:pt>
                <c:pt idx="26">
                  <c:v>11.114568881980745</c:v>
                </c:pt>
                <c:pt idx="27">
                  <c:v>6.8775091740101288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4F6-4877-B048-9E0D99A3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Graph'!$C$194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Graph'!$C$195:$C$222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1.4580905079024831</c:v>
                      </c:pt>
                      <c:pt idx="1">
                        <c:v>3.2452834168998095</c:v>
                      </c:pt>
                      <c:pt idx="2">
                        <c:v>9.4702257738019284</c:v>
                      </c:pt>
                      <c:pt idx="3">
                        <c:v>9.024632923745159</c:v>
                      </c:pt>
                      <c:pt idx="4">
                        <c:v>13.558377940377312</c:v>
                      </c:pt>
                      <c:pt idx="5">
                        <c:v>8.3323257002377176</c:v>
                      </c:pt>
                      <c:pt idx="6">
                        <c:v>10.733141722468403</c:v>
                      </c:pt>
                      <c:pt idx="7">
                        <c:v>9.4474101387309872</c:v>
                      </c:pt>
                      <c:pt idx="8">
                        <c:v>3.6862374935791991</c:v>
                      </c:pt>
                      <c:pt idx="9">
                        <c:v>1.9550342608168449</c:v>
                      </c:pt>
                      <c:pt idx="10">
                        <c:v>1.9460932939650206</c:v>
                      </c:pt>
                      <c:pt idx="11">
                        <c:v>-3.6061466972554967E-2</c:v>
                      </c:pt>
                      <c:pt idx="12">
                        <c:v>-1.4559119740849695</c:v>
                      </c:pt>
                      <c:pt idx="13">
                        <c:v>-18.618003613050433</c:v>
                      </c:pt>
                      <c:pt idx="14">
                        <c:v>-9.1606493507299973</c:v>
                      </c:pt>
                      <c:pt idx="15">
                        <c:v>-4.7611667717549011</c:v>
                      </c:pt>
                      <c:pt idx="16">
                        <c:v>1.4390707636550388</c:v>
                      </c:pt>
                      <c:pt idx="17">
                        <c:v>18.504922314711962</c:v>
                      </c:pt>
                      <c:pt idx="18">
                        <c:v>4.9627516128277023</c:v>
                      </c:pt>
                      <c:pt idx="19">
                        <c:v>10.397787043163433</c:v>
                      </c:pt>
                      <c:pt idx="20">
                        <c:v>12.000000000000014</c:v>
                      </c:pt>
                      <c:pt idx="21">
                        <c:v>10.149999999999991</c:v>
                      </c:pt>
                      <c:pt idx="22">
                        <c:v>7.8400000000000034</c:v>
                      </c:pt>
                      <c:pt idx="23">
                        <c:v>8.4399999999999977</c:v>
                      </c:pt>
                      <c:pt idx="24">
                        <c:v>9.7799999999999869</c:v>
                      </c:pt>
                      <c:pt idx="25">
                        <c:v>10.11</c:v>
                      </c:pt>
                      <c:pt idx="26">
                        <c:v>10.420000000000002</c:v>
                      </c:pt>
                      <c:pt idx="27">
                        <c:v>9.3800000000000097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04F6-4877-B048-9E0D99A3915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Graph'!$E$194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Graph'!$E$195:$E$222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1.4580905079025968</c:v>
                      </c:pt>
                      <c:pt idx="1">
                        <c:v>3.245283416894722</c:v>
                      </c:pt>
                      <c:pt idx="2">
                        <c:v>9.4702257738022126</c:v>
                      </c:pt>
                      <c:pt idx="3">
                        <c:v>9.0246329237455853</c:v>
                      </c:pt>
                      <c:pt idx="4">
                        <c:v>13.558377940377355</c:v>
                      </c:pt>
                      <c:pt idx="5">
                        <c:v>8.3323257002430466</c:v>
                      </c:pt>
                      <c:pt idx="6">
                        <c:v>10.733141722468488</c:v>
                      </c:pt>
                      <c:pt idx="7">
                        <c:v>9.4474101387305893</c:v>
                      </c:pt>
                      <c:pt idx="8">
                        <c:v>3.6862374935790427</c:v>
                      </c:pt>
                      <c:pt idx="9">
                        <c:v>1.9550342608168449</c:v>
                      </c:pt>
                      <c:pt idx="10">
                        <c:v>1.9460932939648075</c:v>
                      </c:pt>
                      <c:pt idx="11">
                        <c:v>-3.60614669725976E-2</c:v>
                      </c:pt>
                      <c:pt idx="12">
                        <c:v>-1.4605311886834187</c:v>
                      </c:pt>
                      <c:pt idx="13">
                        <c:v>-18.619247893768502</c:v>
                      </c:pt>
                      <c:pt idx="14">
                        <c:v>-8.9891156296756662</c:v>
                      </c:pt>
                      <c:pt idx="15">
                        <c:v>-4.7080028927409359</c:v>
                      </c:pt>
                      <c:pt idx="16">
                        <c:v>1.3854257535464711</c:v>
                      </c:pt>
                      <c:pt idx="17">
                        <c:v>18.582337103330545</c:v>
                      </c:pt>
                      <c:pt idx="18">
                        <c:v>4.8921961123753022</c:v>
                      </c:pt>
                      <c:pt idx="19">
                        <c:v>7.4500000000000028</c:v>
                      </c:pt>
                      <c:pt idx="20">
                        <c:v>10.86</c:v>
                      </c:pt>
                      <c:pt idx="21">
                        <c:v>5.4099999999999966</c:v>
                      </c:pt>
                      <c:pt idx="22">
                        <c:v>7.8400000000000034</c:v>
                      </c:pt>
                      <c:pt idx="23">
                        <c:v>8.4399999999999977</c:v>
                      </c:pt>
                      <c:pt idx="24">
                        <c:v>10.049999999999997</c:v>
                      </c:pt>
                      <c:pt idx="25">
                        <c:v>10.329999999999998</c:v>
                      </c:pt>
                      <c:pt idx="26">
                        <c:v>10.590000000000003</c:v>
                      </c:pt>
                      <c:pt idx="27">
                        <c:v>9.5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F6-4877-B048-9E0D99A3915E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Graph'!$C$226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A8-48D4-915D-C87091E57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Graph'!$C$227:$C$254</c:f>
              <c:numCache>
                <c:formatCode>0.00</c:formatCode>
                <c:ptCount val="28"/>
                <c:pt idx="0">
                  <c:v>5.8703606310059229</c:v>
                </c:pt>
                <c:pt idx="1">
                  <c:v>6.0693753526148981</c:v>
                </c:pt>
                <c:pt idx="2">
                  <c:v>6.2828489387028412</c:v>
                </c:pt>
                <c:pt idx="3">
                  <c:v>6.6822011735454936</c:v>
                </c:pt>
                <c:pt idx="4">
                  <c:v>6.1233156829491975</c:v>
                </c:pt>
                <c:pt idx="5">
                  <c:v>4.9569701264635171</c:v>
                </c:pt>
                <c:pt idx="6">
                  <c:v>5.6045460929357489</c:v>
                </c:pt>
                <c:pt idx="7">
                  <c:v>5.0170850411548571</c:v>
                </c:pt>
                <c:pt idx="8">
                  <c:v>5.4840667517638764</c:v>
                </c:pt>
                <c:pt idx="9">
                  <c:v>5.4563837097031325</c:v>
                </c:pt>
                <c:pt idx="10">
                  <c:v>5.0297665244950736</c:v>
                </c:pt>
                <c:pt idx="11">
                  <c:v>5.5256789611129733</c:v>
                </c:pt>
                <c:pt idx="12">
                  <c:v>2.7639068478552815</c:v>
                </c:pt>
                <c:pt idx="13">
                  <c:v>-5.2571295058611156</c:v>
                </c:pt>
                <c:pt idx="14">
                  <c:v>-5.5999999999993832</c:v>
                </c:pt>
                <c:pt idx="15">
                  <c:v>-6.6338143062889259</c:v>
                </c:pt>
                <c:pt idx="16">
                  <c:v>-0.74324792071377033</c:v>
                </c:pt>
                <c:pt idx="17">
                  <c:v>4.3554642949579261</c:v>
                </c:pt>
                <c:pt idx="18">
                  <c:v>3.3561206656822264</c:v>
                </c:pt>
                <c:pt idx="19">
                  <c:v>2.4786379180042672</c:v>
                </c:pt>
                <c:pt idx="20">
                  <c:v>1.5000000000000142</c:v>
                </c:pt>
                <c:pt idx="21">
                  <c:v>3.2800000000000011</c:v>
                </c:pt>
                <c:pt idx="22">
                  <c:v>6.1400000000000148</c:v>
                </c:pt>
                <c:pt idx="23">
                  <c:v>6.4699999999999989</c:v>
                </c:pt>
                <c:pt idx="24">
                  <c:v>7.0300000000000011</c:v>
                </c:pt>
                <c:pt idx="25">
                  <c:v>7.4399999999999977</c:v>
                </c:pt>
                <c:pt idx="26">
                  <c:v>7.7300000000000182</c:v>
                </c:pt>
                <c:pt idx="27">
                  <c:v>7.6899999999999977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A8-48D4-915D-C87091E573AB}"/>
            </c:ext>
          </c:extLst>
        </c:ser>
        <c:ser>
          <c:idx val="3"/>
          <c:order val="2"/>
          <c:tx>
            <c:strRef>
              <c:f>'Database Graph'!$E$226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8-48D4-915D-C87091E57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Graph'!$E$227:$E$254</c:f>
              <c:numCache>
                <c:formatCode>0.00</c:formatCode>
                <c:ptCount val="28"/>
                <c:pt idx="0">
                  <c:v>5.8703606310059939</c:v>
                </c:pt>
                <c:pt idx="1">
                  <c:v>6.0693753526149123</c:v>
                </c:pt>
                <c:pt idx="2">
                  <c:v>6.2828489387027702</c:v>
                </c:pt>
                <c:pt idx="3">
                  <c:v>6.6822011735453373</c:v>
                </c:pt>
                <c:pt idx="4">
                  <c:v>6.123315682949098</c:v>
                </c:pt>
                <c:pt idx="5">
                  <c:v>4.9569701264635029</c:v>
                </c:pt>
                <c:pt idx="6">
                  <c:v>5.6045460929374116</c:v>
                </c:pt>
                <c:pt idx="7">
                  <c:v>5.0170850411550134</c:v>
                </c:pt>
                <c:pt idx="8">
                  <c:v>5.4840667517638906</c:v>
                </c:pt>
                <c:pt idx="9">
                  <c:v>5.4563837097032035</c:v>
                </c:pt>
                <c:pt idx="10">
                  <c:v>5.0297665244933683</c:v>
                </c:pt>
                <c:pt idx="11">
                  <c:v>5.5256789611130444</c:v>
                </c:pt>
                <c:pt idx="12">
                  <c:v>2.7639068478552531</c:v>
                </c:pt>
                <c:pt idx="13">
                  <c:v>-5.2571295058612719</c:v>
                </c:pt>
                <c:pt idx="14">
                  <c:v>-5.5999999999993975</c:v>
                </c:pt>
                <c:pt idx="15">
                  <c:v>-6.6338143062890111</c:v>
                </c:pt>
                <c:pt idx="16">
                  <c:v>-0.74324792071368506</c:v>
                </c:pt>
                <c:pt idx="17">
                  <c:v>4.3554642949579687</c:v>
                </c:pt>
                <c:pt idx="18">
                  <c:v>3.3561206656823401</c:v>
                </c:pt>
                <c:pt idx="19">
                  <c:v>3.819999999999979</c:v>
                </c:pt>
                <c:pt idx="20">
                  <c:v>1.7799999999999869</c:v>
                </c:pt>
                <c:pt idx="21">
                  <c:v>4.6299999999999955</c:v>
                </c:pt>
                <c:pt idx="22">
                  <c:v>6.2000000000000028</c:v>
                </c:pt>
                <c:pt idx="23">
                  <c:v>6.5</c:v>
                </c:pt>
                <c:pt idx="24">
                  <c:v>7.0499999999999972</c:v>
                </c:pt>
                <c:pt idx="25">
                  <c:v>7.4499999999999744</c:v>
                </c:pt>
                <c:pt idx="26">
                  <c:v>7.7399999999999949</c:v>
                </c:pt>
                <c:pt idx="27">
                  <c:v>7.6999999999999886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8A8-48D4-915D-C87091E5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Graph'!$D$226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Graph'!$D$227:$D$254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-4.595807675242142</c:v>
                      </c:pt>
                      <c:pt idx="1">
                        <c:v>1.6155474386731328</c:v>
                      </c:pt>
                      <c:pt idx="2">
                        <c:v>4.5686473682812192</c:v>
                      </c:pt>
                      <c:pt idx="3">
                        <c:v>5.2356425614615887</c:v>
                      </c:pt>
                      <c:pt idx="4">
                        <c:v>-5.0956100625741101</c:v>
                      </c:pt>
                      <c:pt idx="5">
                        <c:v>0.49874439249771285</c:v>
                      </c:pt>
                      <c:pt idx="6">
                        <c:v>5.2138274149290567</c:v>
                      </c:pt>
                      <c:pt idx="7">
                        <c:v>4.6502336605077801</c:v>
                      </c:pt>
                      <c:pt idx="8">
                        <c:v>-4.6735966888462457</c:v>
                      </c:pt>
                      <c:pt idx="9">
                        <c:v>0.47236968915393618</c:v>
                      </c:pt>
                      <c:pt idx="10">
                        <c:v>4.7881914759963848</c:v>
                      </c:pt>
                      <c:pt idx="11">
                        <c:v>5.1443540806946686</c:v>
                      </c:pt>
                      <c:pt idx="12">
                        <c:v>-7.1684378015854122</c:v>
                      </c:pt>
                      <c:pt idx="13">
                        <c:v>-7.3698052002639969</c:v>
                      </c:pt>
                      <c:pt idx="14">
                        <c:v>4.4089673844753747</c:v>
                      </c:pt>
                      <c:pt idx="15">
                        <c:v>3.9928738108409192</c:v>
                      </c:pt>
                      <c:pt idx="16">
                        <c:v>-1.3116013490361667</c:v>
                      </c:pt>
                      <c:pt idx="17">
                        <c:v>-2.611492079276573</c:v>
                      </c:pt>
                      <c:pt idx="18">
                        <c:v>3.4091113913094375</c:v>
                      </c:pt>
                      <c:pt idx="19">
                        <c:v>3.1099850949841255</c:v>
                      </c:pt>
                      <c:pt idx="20">
                        <c:v>-2.2540437053078364</c:v>
                      </c:pt>
                      <c:pt idx="21">
                        <c:v>-0.90359509308065356</c:v>
                      </c:pt>
                      <c:pt idx="22">
                        <c:v>6.2726867067543139</c:v>
                      </c:pt>
                      <c:pt idx="23">
                        <c:v>3.4305644720459725</c:v>
                      </c:pt>
                      <c:pt idx="24">
                        <c:v>-1.7399295367624461</c:v>
                      </c:pt>
                      <c:pt idx="25">
                        <c:v>-0.52398632907208764</c:v>
                      </c:pt>
                      <c:pt idx="26">
                        <c:v>6.5595359169642791</c:v>
                      </c:pt>
                      <c:pt idx="27">
                        <c:v>3.3921608465109898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08A8-48D4-915D-C87091E573A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Graph'!$F$226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Graph'!$F$227:$F$254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-4.595807675242142</c:v>
                      </c:pt>
                      <c:pt idx="1">
                        <c:v>1.6155474386730901</c:v>
                      </c:pt>
                      <c:pt idx="2">
                        <c:v>4.568647368281205</c:v>
                      </c:pt>
                      <c:pt idx="3">
                        <c:v>5.2356425614614892</c:v>
                      </c:pt>
                      <c:pt idx="4">
                        <c:v>-5.095610062574039</c:v>
                      </c:pt>
                      <c:pt idx="5">
                        <c:v>0.49874439249772706</c:v>
                      </c:pt>
                      <c:pt idx="6">
                        <c:v>5.2138274149307335</c:v>
                      </c:pt>
                      <c:pt idx="7">
                        <c:v>4.65023366050616</c:v>
                      </c:pt>
                      <c:pt idx="8">
                        <c:v>-4.6735966888462883</c:v>
                      </c:pt>
                      <c:pt idx="9">
                        <c:v>0.47236968915402144</c:v>
                      </c:pt>
                      <c:pt idx="10">
                        <c:v>4.7881914759962712</c:v>
                      </c:pt>
                      <c:pt idx="11">
                        <c:v>5.1443540806948533</c:v>
                      </c:pt>
                      <c:pt idx="12">
                        <c:v>-7.1684378015855543</c:v>
                      </c:pt>
                      <c:pt idx="13">
                        <c:v>-7.3698052002640821</c:v>
                      </c:pt>
                      <c:pt idx="14">
                        <c:v>4.4089673844754316</c:v>
                      </c:pt>
                      <c:pt idx="15">
                        <c:v>3.9928738108410187</c:v>
                      </c:pt>
                      <c:pt idx="16">
                        <c:v>-1.311601349036124</c:v>
                      </c:pt>
                      <c:pt idx="17">
                        <c:v>-2.6114920792767009</c:v>
                      </c:pt>
                      <c:pt idx="18">
                        <c:v>3.4091113913095512</c:v>
                      </c:pt>
                      <c:pt idx="19">
                        <c:v>4.4596109984062338</c:v>
                      </c:pt>
                      <c:pt idx="20">
                        <c:v>-3.2507684964833174</c:v>
                      </c:pt>
                      <c:pt idx="21">
                        <c:v>0.11553923899863605</c:v>
                      </c:pt>
                      <c:pt idx="22">
                        <c:v>4.9607916444334563</c:v>
                      </c:pt>
                      <c:pt idx="23">
                        <c:v>4.7546946452943928</c:v>
                      </c:pt>
                      <c:pt idx="24">
                        <c:v>-2.7511245779205495</c:v>
                      </c:pt>
                      <c:pt idx="25">
                        <c:v>0.48962812919570808</c:v>
                      </c:pt>
                      <c:pt idx="26">
                        <c:v>5.2440734459866292</c:v>
                      </c:pt>
                      <c:pt idx="27">
                        <c:v>4.715802982162657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A8-48D4-915D-C87091E573AB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Graph'!$D$226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2C-4A3A-ABBC-29677BED5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Graph'!$D$227:$D$254</c:f>
              <c:numCache>
                <c:formatCode>0.00</c:formatCode>
                <c:ptCount val="28"/>
                <c:pt idx="0">
                  <c:v>-4.595807675242142</c:v>
                </c:pt>
                <c:pt idx="1">
                  <c:v>1.6155474386731328</c:v>
                </c:pt>
                <c:pt idx="2">
                  <c:v>4.5686473682812192</c:v>
                </c:pt>
                <c:pt idx="3">
                  <c:v>5.2356425614615887</c:v>
                </c:pt>
                <c:pt idx="4">
                  <c:v>-5.0956100625741101</c:v>
                </c:pt>
                <c:pt idx="5">
                  <c:v>0.49874439249771285</c:v>
                </c:pt>
                <c:pt idx="6">
                  <c:v>5.2138274149290567</c:v>
                </c:pt>
                <c:pt idx="7">
                  <c:v>4.6502336605077801</c:v>
                </c:pt>
                <c:pt idx="8">
                  <c:v>-4.6735966888462457</c:v>
                </c:pt>
                <c:pt idx="9">
                  <c:v>0.47236968915393618</c:v>
                </c:pt>
                <c:pt idx="10">
                  <c:v>4.7881914759963848</c:v>
                </c:pt>
                <c:pt idx="11">
                  <c:v>5.1443540806946686</c:v>
                </c:pt>
                <c:pt idx="12">
                  <c:v>-7.1684378015854122</c:v>
                </c:pt>
                <c:pt idx="13">
                  <c:v>-7.3698052002639969</c:v>
                </c:pt>
                <c:pt idx="14">
                  <c:v>4.4089673844753747</c:v>
                </c:pt>
                <c:pt idx="15">
                  <c:v>3.9928738108409192</c:v>
                </c:pt>
                <c:pt idx="16">
                  <c:v>-1.3116013490361667</c:v>
                </c:pt>
                <c:pt idx="17">
                  <c:v>-2.611492079276573</c:v>
                </c:pt>
                <c:pt idx="18">
                  <c:v>3.4091113913094375</c:v>
                </c:pt>
                <c:pt idx="19">
                  <c:v>3.1099850949841255</c:v>
                </c:pt>
                <c:pt idx="20">
                  <c:v>-2.2540437053078364</c:v>
                </c:pt>
                <c:pt idx="21">
                  <c:v>-0.90359509308065356</c:v>
                </c:pt>
                <c:pt idx="22">
                  <c:v>6.2726867067543139</c:v>
                </c:pt>
                <c:pt idx="23">
                  <c:v>3.4305644720459725</c:v>
                </c:pt>
                <c:pt idx="24">
                  <c:v>-1.7399295367624461</c:v>
                </c:pt>
                <c:pt idx="25">
                  <c:v>-0.52398632907208764</c:v>
                </c:pt>
                <c:pt idx="26">
                  <c:v>6.5595359169642791</c:v>
                </c:pt>
                <c:pt idx="27">
                  <c:v>3.3921608465109898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42C-4A3A-ABBC-29677BED5263}"/>
            </c:ext>
          </c:extLst>
        </c:ser>
        <c:ser>
          <c:idx val="4"/>
          <c:order val="3"/>
          <c:tx>
            <c:strRef>
              <c:f>'Database Graph'!$F$226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2C-4A3A-ABBC-29677BED5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Graph'!$F$227:$F$254</c:f>
              <c:numCache>
                <c:formatCode>0.00</c:formatCode>
                <c:ptCount val="28"/>
                <c:pt idx="0">
                  <c:v>-4.595807675242142</c:v>
                </c:pt>
                <c:pt idx="1">
                  <c:v>1.6155474386730901</c:v>
                </c:pt>
                <c:pt idx="2">
                  <c:v>4.568647368281205</c:v>
                </c:pt>
                <c:pt idx="3">
                  <c:v>5.2356425614614892</c:v>
                </c:pt>
                <c:pt idx="4">
                  <c:v>-5.095610062574039</c:v>
                </c:pt>
                <c:pt idx="5">
                  <c:v>0.49874439249772706</c:v>
                </c:pt>
                <c:pt idx="6">
                  <c:v>5.2138274149307335</c:v>
                </c:pt>
                <c:pt idx="7">
                  <c:v>4.65023366050616</c:v>
                </c:pt>
                <c:pt idx="8">
                  <c:v>-4.6735966888462883</c:v>
                </c:pt>
                <c:pt idx="9">
                  <c:v>0.47236968915402144</c:v>
                </c:pt>
                <c:pt idx="10">
                  <c:v>4.7881914759962712</c:v>
                </c:pt>
                <c:pt idx="11">
                  <c:v>5.1443540806948533</c:v>
                </c:pt>
                <c:pt idx="12">
                  <c:v>-7.1684378015855543</c:v>
                </c:pt>
                <c:pt idx="13">
                  <c:v>-7.3698052002640821</c:v>
                </c:pt>
                <c:pt idx="14">
                  <c:v>4.4089673844754316</c:v>
                </c:pt>
                <c:pt idx="15">
                  <c:v>3.9928738108410187</c:v>
                </c:pt>
                <c:pt idx="16">
                  <c:v>-1.311601349036124</c:v>
                </c:pt>
                <c:pt idx="17">
                  <c:v>-2.6114920792767009</c:v>
                </c:pt>
                <c:pt idx="18">
                  <c:v>3.4091113913095512</c:v>
                </c:pt>
                <c:pt idx="19">
                  <c:v>4.4596109984062338</c:v>
                </c:pt>
                <c:pt idx="20">
                  <c:v>-3.2507684964833174</c:v>
                </c:pt>
                <c:pt idx="21">
                  <c:v>0.11553923899863605</c:v>
                </c:pt>
                <c:pt idx="22">
                  <c:v>4.9607916444334563</c:v>
                </c:pt>
                <c:pt idx="23">
                  <c:v>4.7546946452943928</c:v>
                </c:pt>
                <c:pt idx="24">
                  <c:v>-2.7511245779205495</c:v>
                </c:pt>
                <c:pt idx="25">
                  <c:v>0.48962812919570808</c:v>
                </c:pt>
                <c:pt idx="26">
                  <c:v>5.2440734459866292</c:v>
                </c:pt>
                <c:pt idx="27">
                  <c:v>4.715802982162657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42C-4A3A-ABBC-29677BED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Graph'!$C$226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Graph'!$C$227:$C$254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5.8703606310059229</c:v>
                      </c:pt>
                      <c:pt idx="1">
                        <c:v>6.0693753526148981</c:v>
                      </c:pt>
                      <c:pt idx="2">
                        <c:v>6.2828489387028412</c:v>
                      </c:pt>
                      <c:pt idx="3">
                        <c:v>6.6822011735454936</c:v>
                      </c:pt>
                      <c:pt idx="4">
                        <c:v>6.1233156829491975</c:v>
                      </c:pt>
                      <c:pt idx="5">
                        <c:v>4.9569701264635171</c:v>
                      </c:pt>
                      <c:pt idx="6">
                        <c:v>5.6045460929357489</c:v>
                      </c:pt>
                      <c:pt idx="7">
                        <c:v>5.0170850411548571</c:v>
                      </c:pt>
                      <c:pt idx="8">
                        <c:v>5.4840667517638764</c:v>
                      </c:pt>
                      <c:pt idx="9">
                        <c:v>5.4563837097031325</c:v>
                      </c:pt>
                      <c:pt idx="10">
                        <c:v>5.0297665244950736</c:v>
                      </c:pt>
                      <c:pt idx="11">
                        <c:v>5.5256789611129733</c:v>
                      </c:pt>
                      <c:pt idx="12">
                        <c:v>2.7639068478552815</c:v>
                      </c:pt>
                      <c:pt idx="13">
                        <c:v>-5.2571295058611156</c:v>
                      </c:pt>
                      <c:pt idx="14">
                        <c:v>-5.5999999999993832</c:v>
                      </c:pt>
                      <c:pt idx="15">
                        <c:v>-6.6338143062889259</c:v>
                      </c:pt>
                      <c:pt idx="16">
                        <c:v>-0.74324792071377033</c:v>
                      </c:pt>
                      <c:pt idx="17">
                        <c:v>4.3554642949579261</c:v>
                      </c:pt>
                      <c:pt idx="18">
                        <c:v>3.3561206656822264</c:v>
                      </c:pt>
                      <c:pt idx="19">
                        <c:v>2.4786379180042672</c:v>
                      </c:pt>
                      <c:pt idx="20">
                        <c:v>1.5000000000000142</c:v>
                      </c:pt>
                      <c:pt idx="21">
                        <c:v>3.2800000000000011</c:v>
                      </c:pt>
                      <c:pt idx="22">
                        <c:v>6.1400000000000148</c:v>
                      </c:pt>
                      <c:pt idx="23">
                        <c:v>6.4699999999999989</c:v>
                      </c:pt>
                      <c:pt idx="24">
                        <c:v>7.0300000000000011</c:v>
                      </c:pt>
                      <c:pt idx="25">
                        <c:v>7.4399999999999977</c:v>
                      </c:pt>
                      <c:pt idx="26">
                        <c:v>7.7300000000000182</c:v>
                      </c:pt>
                      <c:pt idx="27">
                        <c:v>7.6899999999999977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A42C-4A3A-ABBC-29677BED526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Graph'!$E$226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Graph'!$E$227:$E$254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5.8703606310059939</c:v>
                      </c:pt>
                      <c:pt idx="1">
                        <c:v>6.0693753526149123</c:v>
                      </c:pt>
                      <c:pt idx="2">
                        <c:v>6.2828489387027702</c:v>
                      </c:pt>
                      <c:pt idx="3">
                        <c:v>6.6822011735453373</c:v>
                      </c:pt>
                      <c:pt idx="4">
                        <c:v>6.123315682949098</c:v>
                      </c:pt>
                      <c:pt idx="5">
                        <c:v>4.9569701264635029</c:v>
                      </c:pt>
                      <c:pt idx="6">
                        <c:v>5.6045460929374116</c:v>
                      </c:pt>
                      <c:pt idx="7">
                        <c:v>5.0170850411550134</c:v>
                      </c:pt>
                      <c:pt idx="8">
                        <c:v>5.4840667517638906</c:v>
                      </c:pt>
                      <c:pt idx="9">
                        <c:v>5.4563837097032035</c:v>
                      </c:pt>
                      <c:pt idx="10">
                        <c:v>5.0297665244933683</c:v>
                      </c:pt>
                      <c:pt idx="11">
                        <c:v>5.5256789611130444</c:v>
                      </c:pt>
                      <c:pt idx="12">
                        <c:v>2.7639068478552531</c:v>
                      </c:pt>
                      <c:pt idx="13">
                        <c:v>-5.2571295058612719</c:v>
                      </c:pt>
                      <c:pt idx="14">
                        <c:v>-5.5999999999993975</c:v>
                      </c:pt>
                      <c:pt idx="15">
                        <c:v>-6.6338143062890111</c:v>
                      </c:pt>
                      <c:pt idx="16">
                        <c:v>-0.74324792071368506</c:v>
                      </c:pt>
                      <c:pt idx="17">
                        <c:v>4.3554642949579687</c:v>
                      </c:pt>
                      <c:pt idx="18">
                        <c:v>3.3561206656823401</c:v>
                      </c:pt>
                      <c:pt idx="19">
                        <c:v>3.819999999999979</c:v>
                      </c:pt>
                      <c:pt idx="20">
                        <c:v>1.7799999999999869</c:v>
                      </c:pt>
                      <c:pt idx="21">
                        <c:v>4.6299999999999955</c:v>
                      </c:pt>
                      <c:pt idx="22">
                        <c:v>6.2000000000000028</c:v>
                      </c:pt>
                      <c:pt idx="23">
                        <c:v>6.5</c:v>
                      </c:pt>
                      <c:pt idx="24">
                        <c:v>7.0499999999999972</c:v>
                      </c:pt>
                      <c:pt idx="25">
                        <c:v>7.4499999999999744</c:v>
                      </c:pt>
                      <c:pt idx="26">
                        <c:v>7.7399999999999949</c:v>
                      </c:pt>
                      <c:pt idx="27">
                        <c:v>7.6999999999999886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2C-4A3A-ABBC-29677BED526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Graph'!$C$258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A7-45B7-B525-797EA52B3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Graph'!$C$259:$C$286</c:f>
              <c:numCache>
                <c:formatCode>0.00</c:formatCode>
                <c:ptCount val="28"/>
                <c:pt idx="0">
                  <c:v>8.3382562285903674</c:v>
                </c:pt>
                <c:pt idx="1">
                  <c:v>2.7092279439228264</c:v>
                </c:pt>
                <c:pt idx="2">
                  <c:v>16.395355321942006</c:v>
                </c:pt>
                <c:pt idx="3">
                  <c:v>8.4878630294918906</c:v>
                </c:pt>
                <c:pt idx="4">
                  <c:v>5.7587562741398131</c:v>
                </c:pt>
                <c:pt idx="5">
                  <c:v>7.4244070728158675</c:v>
                </c:pt>
                <c:pt idx="6">
                  <c:v>8.2987804864570052</c:v>
                </c:pt>
                <c:pt idx="7">
                  <c:v>4.6304987546650977</c:v>
                </c:pt>
                <c:pt idx="8">
                  <c:v>-1.0558203727249662</c:v>
                </c:pt>
                <c:pt idx="9">
                  <c:v>-1.2276565241880348</c:v>
                </c:pt>
                <c:pt idx="10">
                  <c:v>0.88022674378814258</c:v>
                </c:pt>
                <c:pt idx="11">
                  <c:v>-0.61309602068062929</c:v>
                </c:pt>
                <c:pt idx="12">
                  <c:v>0.17179819470510438</c:v>
                </c:pt>
                <c:pt idx="13">
                  <c:v>-12.427026718945285</c:v>
                </c:pt>
                <c:pt idx="14">
                  <c:v>-13.038877366344025</c:v>
                </c:pt>
                <c:pt idx="15">
                  <c:v>-6.8895997404171112</c:v>
                </c:pt>
                <c:pt idx="16">
                  <c:v>6.9443605373704003</c:v>
                </c:pt>
                <c:pt idx="17">
                  <c:v>31.503033567146645</c:v>
                </c:pt>
                <c:pt idx="18">
                  <c:v>29.161067954366672</c:v>
                </c:pt>
                <c:pt idx="19">
                  <c:v>29.828737949287159</c:v>
                </c:pt>
                <c:pt idx="20">
                  <c:v>14.219999999999985</c:v>
                </c:pt>
                <c:pt idx="21">
                  <c:v>4.7499999999999858</c:v>
                </c:pt>
                <c:pt idx="22">
                  <c:v>3.9899999999999807</c:v>
                </c:pt>
                <c:pt idx="23">
                  <c:v>4.7099999999999937</c:v>
                </c:pt>
                <c:pt idx="24">
                  <c:v>6.0199999999999818</c:v>
                </c:pt>
                <c:pt idx="25">
                  <c:v>6.3599999999999852</c:v>
                </c:pt>
                <c:pt idx="26">
                  <c:v>6.6400000000000006</c:v>
                </c:pt>
                <c:pt idx="27">
                  <c:v>7.0300000000000011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A7-45B7-B525-797EA52B3202}"/>
            </c:ext>
          </c:extLst>
        </c:ser>
        <c:ser>
          <c:idx val="3"/>
          <c:order val="2"/>
          <c:tx>
            <c:strRef>
              <c:f>'Database Graph'!$E$258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A7-45B7-B525-797EA52B3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Graph'!$E$259:$E$286</c:f>
              <c:numCache>
                <c:formatCode>0.00</c:formatCode>
                <c:ptCount val="28"/>
                <c:pt idx="0">
                  <c:v>8.3382562285903674</c:v>
                </c:pt>
                <c:pt idx="1">
                  <c:v>2.7092279439228264</c:v>
                </c:pt>
                <c:pt idx="2">
                  <c:v>16.395355321942006</c:v>
                </c:pt>
                <c:pt idx="3">
                  <c:v>8.4878630294918906</c:v>
                </c:pt>
                <c:pt idx="4">
                  <c:v>5.7587562741398131</c:v>
                </c:pt>
                <c:pt idx="5">
                  <c:v>7.4244070728178428</c:v>
                </c:pt>
                <c:pt idx="6">
                  <c:v>8.2987804864570052</c:v>
                </c:pt>
                <c:pt idx="7">
                  <c:v>4.6304987546669025</c:v>
                </c:pt>
                <c:pt idx="8">
                  <c:v>-1.4627809105222696</c:v>
                </c:pt>
                <c:pt idx="9">
                  <c:v>-1.8388766425663761</c:v>
                </c:pt>
                <c:pt idx="10">
                  <c:v>0.11524431584695094</c:v>
                </c:pt>
                <c:pt idx="11">
                  <c:v>-0.37894906596488909</c:v>
                </c:pt>
                <c:pt idx="12">
                  <c:v>0.36395822792616173</c:v>
                </c:pt>
                <c:pt idx="13">
                  <c:v>-12.015524791803927</c:v>
                </c:pt>
                <c:pt idx="14">
                  <c:v>-11.657054593848386</c:v>
                </c:pt>
                <c:pt idx="15">
                  <c:v>-7.2116616484747595</c:v>
                </c:pt>
                <c:pt idx="16">
                  <c:v>7.0914131761068688</c:v>
                </c:pt>
                <c:pt idx="17">
                  <c:v>31.979364094719898</c:v>
                </c:pt>
                <c:pt idx="18">
                  <c:v>29.159567892007743</c:v>
                </c:pt>
                <c:pt idx="19">
                  <c:v>22.730000000000004</c:v>
                </c:pt>
                <c:pt idx="20">
                  <c:v>15.059999999999988</c:v>
                </c:pt>
                <c:pt idx="21">
                  <c:v>4.7499999999999858</c:v>
                </c:pt>
                <c:pt idx="22">
                  <c:v>4.7199999999999847</c:v>
                </c:pt>
                <c:pt idx="23">
                  <c:v>5.2900000000000205</c:v>
                </c:pt>
                <c:pt idx="24">
                  <c:v>6.4500000000000171</c:v>
                </c:pt>
                <c:pt idx="25">
                  <c:v>6.6400000000000006</c:v>
                </c:pt>
                <c:pt idx="26">
                  <c:v>6.8200000000000074</c:v>
                </c:pt>
                <c:pt idx="27">
                  <c:v>7.1099999999999994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AA7-45B7-B525-797EA52B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Graph'!$D$258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Graph'!$D$259:$D$286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1.3422659340882319</c:v>
                      </c:pt>
                      <c:pt idx="1">
                        <c:v>-2.4182841465638489</c:v>
                      </c:pt>
                      <c:pt idx="2">
                        <c:v>8.161602206647629</c:v>
                      </c:pt>
                      <c:pt idx="3">
                        <c:v>1.4259260965915388</c:v>
                      </c:pt>
                      <c:pt idx="4">
                        <c:v>-1.2070870980405317</c:v>
                      </c:pt>
                      <c:pt idx="5">
                        <c:v>-0.8814178985707315</c:v>
                      </c:pt>
                      <c:pt idx="6">
                        <c:v>9.0419759682846461</c:v>
                      </c:pt>
                      <c:pt idx="7">
                        <c:v>-2.0095592353668081</c:v>
                      </c:pt>
                      <c:pt idx="8">
                        <c:v>-6.5761528768648674</c:v>
                      </c:pt>
                      <c:pt idx="9">
                        <c:v>-1.0535569344487925</c:v>
                      </c:pt>
                      <c:pt idx="10">
                        <c:v>11.369021663083757</c:v>
                      </c:pt>
                      <c:pt idx="11">
                        <c:v>-3.4601047051525029</c:v>
                      </c:pt>
                      <c:pt idx="12">
                        <c:v>-5.838351071495353</c:v>
                      </c:pt>
                      <c:pt idx="13">
                        <c:v>-13.498266268590015</c:v>
                      </c:pt>
                      <c:pt idx="14">
                        <c:v>10.590913926738764</c:v>
                      </c:pt>
                      <c:pt idx="15">
                        <c:v>3.3665162050538413</c:v>
                      </c:pt>
                      <c:pt idx="16">
                        <c:v>8.1517994093993877</c:v>
                      </c:pt>
                      <c:pt idx="17">
                        <c:v>6.365967661502367</c:v>
                      </c:pt>
                      <c:pt idx="18">
                        <c:v>8.6213767192941759</c:v>
                      </c:pt>
                      <c:pt idx="19">
                        <c:v>3.9008468856731611</c:v>
                      </c:pt>
                      <c:pt idx="20">
                        <c:v>-4.8508155924084804</c:v>
                      </c:pt>
                      <c:pt idx="21">
                        <c:v>-2.4528531558188291</c:v>
                      </c:pt>
                      <c:pt idx="22">
                        <c:v>7.833288449063474</c:v>
                      </c:pt>
                      <c:pt idx="23">
                        <c:v>4.6202296124515669</c:v>
                      </c:pt>
                      <c:pt idx="24">
                        <c:v>-3.6604285083291899</c:v>
                      </c:pt>
                      <c:pt idx="25">
                        <c:v>-2.1400251051961021</c:v>
                      </c:pt>
                      <c:pt idx="26">
                        <c:v>8.1171669820245427</c:v>
                      </c:pt>
                      <c:pt idx="27">
                        <c:v>5.0028429803140568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9AA7-45B7-B525-797EA52B3202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Graph'!$F$258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Graph'!$F$259:$F$286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1.3422659340882319</c:v>
                      </c:pt>
                      <c:pt idx="1">
                        <c:v>-2.4182841465638489</c:v>
                      </c:pt>
                      <c:pt idx="2">
                        <c:v>8.161602206647629</c:v>
                      </c:pt>
                      <c:pt idx="3">
                        <c:v>1.4259260965915388</c:v>
                      </c:pt>
                      <c:pt idx="4">
                        <c:v>-1.2070870980405317</c:v>
                      </c:pt>
                      <c:pt idx="5">
                        <c:v>-0.88141789856891251</c:v>
                      </c:pt>
                      <c:pt idx="6">
                        <c:v>9.0419759682826424</c:v>
                      </c:pt>
                      <c:pt idx="7">
                        <c:v>-2.0095592353651313</c:v>
                      </c:pt>
                      <c:pt idx="8">
                        <c:v>-6.9604081126119866</c:v>
                      </c:pt>
                      <c:pt idx="9">
                        <c:v>-1.2597325703150375</c:v>
                      </c:pt>
                      <c:pt idx="10">
                        <c:v>11.212705105219413</c:v>
                      </c:pt>
                      <c:pt idx="11">
                        <c:v>-2.4932640661093188</c:v>
                      </c:pt>
                      <c:pt idx="12">
                        <c:v>-6.2665809467094959</c:v>
                      </c:pt>
                      <c:pt idx="13">
                        <c:v>-13.438939982934514</c:v>
                      </c:pt>
                      <c:pt idx="14">
                        <c:v>11.6658127735882</c:v>
                      </c:pt>
                      <c:pt idx="15">
                        <c:v>2.4132483221084016</c:v>
                      </c:pt>
                      <c:pt idx="16">
                        <c:v>8.1821755468487538</c:v>
                      </c:pt>
                      <c:pt idx="17">
                        <c:v>6.6777747869523267</c:v>
                      </c:pt>
                      <c:pt idx="18">
                        <c:v>9.2800243816563324</c:v>
                      </c:pt>
                      <c:pt idx="19">
                        <c:v>-2.6848868286579659</c:v>
                      </c:pt>
                      <c:pt idx="20">
                        <c:v>1.4213404906739555</c:v>
                      </c:pt>
                      <c:pt idx="21">
                        <c:v>-2.8811323749934274</c:v>
                      </c:pt>
                      <c:pt idx="22">
                        <c:v>9.2487269999718507</c:v>
                      </c:pt>
                      <c:pt idx="23">
                        <c:v>-2.1551922668964494</c:v>
                      </c:pt>
                      <c:pt idx="24">
                        <c:v>2.5387187314297961</c:v>
                      </c:pt>
                      <c:pt idx="25">
                        <c:v>-2.7077872848219897</c:v>
                      </c:pt>
                      <c:pt idx="26">
                        <c:v>9.4331303276162117</c:v>
                      </c:pt>
                      <c:pt idx="27">
                        <c:v>-1.8895585443482616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A7-45B7-B525-797EA52B3202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Graph'!$D$258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1-4435-A8A8-0DC761280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Graph'!$D$259:$D$286</c:f>
              <c:numCache>
                <c:formatCode>0.00</c:formatCode>
                <c:ptCount val="28"/>
                <c:pt idx="0">
                  <c:v>1.3422659340882319</c:v>
                </c:pt>
                <c:pt idx="1">
                  <c:v>-2.4182841465638489</c:v>
                </c:pt>
                <c:pt idx="2">
                  <c:v>8.161602206647629</c:v>
                </c:pt>
                <c:pt idx="3">
                  <c:v>1.4259260965915388</c:v>
                </c:pt>
                <c:pt idx="4">
                  <c:v>-1.2070870980405317</c:v>
                </c:pt>
                <c:pt idx="5">
                  <c:v>-0.8814178985707315</c:v>
                </c:pt>
                <c:pt idx="6">
                  <c:v>9.0419759682846461</c:v>
                </c:pt>
                <c:pt idx="7">
                  <c:v>-2.0095592353668081</c:v>
                </c:pt>
                <c:pt idx="8">
                  <c:v>-6.5761528768648674</c:v>
                </c:pt>
                <c:pt idx="9">
                  <c:v>-1.0535569344487925</c:v>
                </c:pt>
                <c:pt idx="10">
                  <c:v>11.369021663083757</c:v>
                </c:pt>
                <c:pt idx="11">
                  <c:v>-3.4601047051525029</c:v>
                </c:pt>
                <c:pt idx="12">
                  <c:v>-5.838351071495353</c:v>
                </c:pt>
                <c:pt idx="13">
                  <c:v>-13.498266268590015</c:v>
                </c:pt>
                <c:pt idx="14">
                  <c:v>10.590913926738764</c:v>
                </c:pt>
                <c:pt idx="15">
                  <c:v>3.3665162050538413</c:v>
                </c:pt>
                <c:pt idx="16">
                  <c:v>8.1517994093993877</c:v>
                </c:pt>
                <c:pt idx="17">
                  <c:v>6.365967661502367</c:v>
                </c:pt>
                <c:pt idx="18">
                  <c:v>8.6213767192941759</c:v>
                </c:pt>
                <c:pt idx="19">
                  <c:v>3.9008468856731611</c:v>
                </c:pt>
                <c:pt idx="20">
                  <c:v>-4.8508155924084804</c:v>
                </c:pt>
                <c:pt idx="21">
                  <c:v>-2.4528531558188291</c:v>
                </c:pt>
                <c:pt idx="22">
                  <c:v>7.833288449063474</c:v>
                </c:pt>
                <c:pt idx="23">
                  <c:v>4.6202296124515669</c:v>
                </c:pt>
                <c:pt idx="24">
                  <c:v>-3.6604285083291899</c:v>
                </c:pt>
                <c:pt idx="25">
                  <c:v>-2.1400251051961021</c:v>
                </c:pt>
                <c:pt idx="26">
                  <c:v>8.1171669820245427</c:v>
                </c:pt>
                <c:pt idx="27">
                  <c:v>5.0028429803140568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DC1-4435-A8A8-0DC7612808CA}"/>
            </c:ext>
          </c:extLst>
        </c:ser>
        <c:ser>
          <c:idx val="4"/>
          <c:order val="3"/>
          <c:tx>
            <c:strRef>
              <c:f>'Database Graph'!$F$258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1-4435-A8A8-0DC761280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Graph'!$F$259:$F$286</c:f>
              <c:numCache>
                <c:formatCode>0.00</c:formatCode>
                <c:ptCount val="28"/>
                <c:pt idx="0">
                  <c:v>1.3422659340882319</c:v>
                </c:pt>
                <c:pt idx="1">
                  <c:v>-2.4182841465638489</c:v>
                </c:pt>
                <c:pt idx="2">
                  <c:v>8.161602206647629</c:v>
                </c:pt>
                <c:pt idx="3">
                  <c:v>1.4259260965915388</c:v>
                </c:pt>
                <c:pt idx="4">
                  <c:v>-1.2070870980405317</c:v>
                </c:pt>
                <c:pt idx="5">
                  <c:v>-0.88141789856891251</c:v>
                </c:pt>
                <c:pt idx="6">
                  <c:v>9.0419759682826424</c:v>
                </c:pt>
                <c:pt idx="7">
                  <c:v>-2.0095592353651313</c:v>
                </c:pt>
                <c:pt idx="8">
                  <c:v>-6.9604081126119866</c:v>
                </c:pt>
                <c:pt idx="9">
                  <c:v>-1.2597325703150375</c:v>
                </c:pt>
                <c:pt idx="10">
                  <c:v>11.212705105219413</c:v>
                </c:pt>
                <c:pt idx="11">
                  <c:v>-2.4932640661093188</c:v>
                </c:pt>
                <c:pt idx="12">
                  <c:v>-6.2665809467094959</c:v>
                </c:pt>
                <c:pt idx="13">
                  <c:v>-13.438939982934514</c:v>
                </c:pt>
                <c:pt idx="14">
                  <c:v>11.6658127735882</c:v>
                </c:pt>
                <c:pt idx="15">
                  <c:v>2.4132483221084016</c:v>
                </c:pt>
                <c:pt idx="16">
                  <c:v>8.1821755468487538</c:v>
                </c:pt>
                <c:pt idx="17">
                  <c:v>6.6777747869523267</c:v>
                </c:pt>
                <c:pt idx="18">
                  <c:v>9.2800243816563324</c:v>
                </c:pt>
                <c:pt idx="19">
                  <c:v>-2.6848868286579659</c:v>
                </c:pt>
                <c:pt idx="20">
                  <c:v>1.4213404906739555</c:v>
                </c:pt>
                <c:pt idx="21">
                  <c:v>-2.8811323749934274</c:v>
                </c:pt>
                <c:pt idx="22">
                  <c:v>9.2487269999718507</c:v>
                </c:pt>
                <c:pt idx="23">
                  <c:v>-2.1551922668964494</c:v>
                </c:pt>
                <c:pt idx="24">
                  <c:v>2.5387187314297961</c:v>
                </c:pt>
                <c:pt idx="25">
                  <c:v>-2.7077872848219897</c:v>
                </c:pt>
                <c:pt idx="26">
                  <c:v>9.4331303276162117</c:v>
                </c:pt>
                <c:pt idx="27">
                  <c:v>-1.8895585443482616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DC1-4435-A8A8-0DC76128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Graph'!$C$258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Graph'!$C$259:$C$286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8.3382562285903674</c:v>
                      </c:pt>
                      <c:pt idx="1">
                        <c:v>2.7092279439228264</c:v>
                      </c:pt>
                      <c:pt idx="2">
                        <c:v>16.395355321942006</c:v>
                      </c:pt>
                      <c:pt idx="3">
                        <c:v>8.4878630294918906</c:v>
                      </c:pt>
                      <c:pt idx="4">
                        <c:v>5.7587562741398131</c:v>
                      </c:pt>
                      <c:pt idx="5">
                        <c:v>7.4244070728158675</c:v>
                      </c:pt>
                      <c:pt idx="6">
                        <c:v>8.2987804864570052</c:v>
                      </c:pt>
                      <c:pt idx="7">
                        <c:v>4.6304987546650977</c:v>
                      </c:pt>
                      <c:pt idx="8">
                        <c:v>-1.0558203727249662</c:v>
                      </c:pt>
                      <c:pt idx="9">
                        <c:v>-1.2276565241880348</c:v>
                      </c:pt>
                      <c:pt idx="10">
                        <c:v>0.88022674378814258</c:v>
                      </c:pt>
                      <c:pt idx="11">
                        <c:v>-0.61309602068062929</c:v>
                      </c:pt>
                      <c:pt idx="12">
                        <c:v>0.17179819470510438</c:v>
                      </c:pt>
                      <c:pt idx="13">
                        <c:v>-12.427026718945285</c:v>
                      </c:pt>
                      <c:pt idx="14">
                        <c:v>-13.038877366344025</c:v>
                      </c:pt>
                      <c:pt idx="15">
                        <c:v>-6.8895997404171112</c:v>
                      </c:pt>
                      <c:pt idx="16">
                        <c:v>6.9443605373704003</c:v>
                      </c:pt>
                      <c:pt idx="17">
                        <c:v>31.503033567146645</c:v>
                      </c:pt>
                      <c:pt idx="18">
                        <c:v>29.161067954366672</c:v>
                      </c:pt>
                      <c:pt idx="19">
                        <c:v>29.828737949287159</c:v>
                      </c:pt>
                      <c:pt idx="20">
                        <c:v>14.219999999999985</c:v>
                      </c:pt>
                      <c:pt idx="21">
                        <c:v>4.7499999999999858</c:v>
                      </c:pt>
                      <c:pt idx="22">
                        <c:v>3.9899999999999807</c:v>
                      </c:pt>
                      <c:pt idx="23">
                        <c:v>4.7099999999999937</c:v>
                      </c:pt>
                      <c:pt idx="24">
                        <c:v>6.0199999999999818</c:v>
                      </c:pt>
                      <c:pt idx="25">
                        <c:v>6.3599999999999852</c:v>
                      </c:pt>
                      <c:pt idx="26">
                        <c:v>6.6400000000000006</c:v>
                      </c:pt>
                      <c:pt idx="27">
                        <c:v>7.0300000000000011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FDC1-4435-A8A8-0DC7612808CA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Graph'!$E$258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Graph'!$E$259:$E$286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8.3382562285903674</c:v>
                      </c:pt>
                      <c:pt idx="1">
                        <c:v>2.7092279439228264</c:v>
                      </c:pt>
                      <c:pt idx="2">
                        <c:v>16.395355321942006</c:v>
                      </c:pt>
                      <c:pt idx="3">
                        <c:v>8.4878630294918906</c:v>
                      </c:pt>
                      <c:pt idx="4">
                        <c:v>5.7587562741398131</c:v>
                      </c:pt>
                      <c:pt idx="5">
                        <c:v>7.4244070728178428</c:v>
                      </c:pt>
                      <c:pt idx="6">
                        <c:v>8.2987804864570052</c:v>
                      </c:pt>
                      <c:pt idx="7">
                        <c:v>4.6304987546669025</c:v>
                      </c:pt>
                      <c:pt idx="8">
                        <c:v>-1.4627809105222696</c:v>
                      </c:pt>
                      <c:pt idx="9">
                        <c:v>-1.8388766425663761</c:v>
                      </c:pt>
                      <c:pt idx="10">
                        <c:v>0.11524431584695094</c:v>
                      </c:pt>
                      <c:pt idx="11">
                        <c:v>-0.37894906596488909</c:v>
                      </c:pt>
                      <c:pt idx="12">
                        <c:v>0.36395822792616173</c:v>
                      </c:pt>
                      <c:pt idx="13">
                        <c:v>-12.015524791803927</c:v>
                      </c:pt>
                      <c:pt idx="14">
                        <c:v>-11.657054593848386</c:v>
                      </c:pt>
                      <c:pt idx="15">
                        <c:v>-7.2116616484747595</c:v>
                      </c:pt>
                      <c:pt idx="16">
                        <c:v>7.0914131761068688</c:v>
                      </c:pt>
                      <c:pt idx="17">
                        <c:v>31.979364094719898</c:v>
                      </c:pt>
                      <c:pt idx="18">
                        <c:v>29.159567892007743</c:v>
                      </c:pt>
                      <c:pt idx="19">
                        <c:v>22.730000000000004</c:v>
                      </c:pt>
                      <c:pt idx="20">
                        <c:v>15.059999999999988</c:v>
                      </c:pt>
                      <c:pt idx="21">
                        <c:v>4.7499999999999858</c:v>
                      </c:pt>
                      <c:pt idx="22">
                        <c:v>4.7199999999999847</c:v>
                      </c:pt>
                      <c:pt idx="23">
                        <c:v>5.2900000000000205</c:v>
                      </c:pt>
                      <c:pt idx="24">
                        <c:v>6.4500000000000171</c:v>
                      </c:pt>
                      <c:pt idx="25">
                        <c:v>6.6400000000000006</c:v>
                      </c:pt>
                      <c:pt idx="26">
                        <c:v>6.8200000000000074</c:v>
                      </c:pt>
                      <c:pt idx="27">
                        <c:v>7.1099999999999994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C1-4435-A8A8-0DC7612808CA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Graph'!$C$290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1B-4E7C-B30C-372965E85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Graph'!$C$291:$C$318</c:f>
              <c:numCache>
                <c:formatCode>0.00</c:formatCode>
                <c:ptCount val="28"/>
                <c:pt idx="0">
                  <c:v>4.8163910672147665</c:v>
                </c:pt>
                <c:pt idx="1">
                  <c:v>0.21045347366757028</c:v>
                </c:pt>
                <c:pt idx="2">
                  <c:v>15.425849151285774</c:v>
                </c:pt>
                <c:pt idx="3">
                  <c:v>11.865443886393081</c:v>
                </c:pt>
                <c:pt idx="4">
                  <c:v>12.544299180082803</c:v>
                </c:pt>
                <c:pt idx="5">
                  <c:v>15.19999376296208</c:v>
                </c:pt>
                <c:pt idx="6">
                  <c:v>14.160101819405142</c:v>
                </c:pt>
                <c:pt idx="7">
                  <c:v>7.3730889258371946</c:v>
                </c:pt>
                <c:pt idx="8">
                  <c:v>-5.7977595639074053</c:v>
                </c:pt>
                <c:pt idx="9">
                  <c:v>-5.8708440333430048</c:v>
                </c:pt>
                <c:pt idx="10">
                  <c:v>-8.5099988292045339</c:v>
                </c:pt>
                <c:pt idx="11">
                  <c:v>-8.1013882595775328</c:v>
                </c:pt>
                <c:pt idx="12">
                  <c:v>-5.4383718849611853</c:v>
                </c:pt>
                <c:pt idx="13">
                  <c:v>-20.742164302247673</c:v>
                </c:pt>
                <c:pt idx="14">
                  <c:v>-24.493067520206381</c:v>
                </c:pt>
                <c:pt idx="15">
                  <c:v>-15.829836478607689</c:v>
                </c:pt>
                <c:pt idx="16">
                  <c:v>4.4105098392517732</c:v>
                </c:pt>
                <c:pt idx="17">
                  <c:v>31.835263573668669</c:v>
                </c:pt>
                <c:pt idx="18">
                  <c:v>29.949072904117827</c:v>
                </c:pt>
                <c:pt idx="19">
                  <c:v>29.601004234532667</c:v>
                </c:pt>
                <c:pt idx="20">
                  <c:v>13.449999999999989</c:v>
                </c:pt>
                <c:pt idx="21">
                  <c:v>3.9599999999999795</c:v>
                </c:pt>
                <c:pt idx="22">
                  <c:v>6.3600000000000136</c:v>
                </c:pt>
                <c:pt idx="23">
                  <c:v>6.8999999999999915</c:v>
                </c:pt>
                <c:pt idx="24">
                  <c:v>7.9399999999999977</c:v>
                </c:pt>
                <c:pt idx="25">
                  <c:v>8.3100000000000165</c:v>
                </c:pt>
                <c:pt idx="26">
                  <c:v>9.5300000000000153</c:v>
                </c:pt>
                <c:pt idx="27">
                  <c:v>8.7700000000000102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1B-4E7C-B30C-372965E85B6C}"/>
            </c:ext>
          </c:extLst>
        </c:ser>
        <c:ser>
          <c:idx val="3"/>
          <c:order val="2"/>
          <c:tx>
            <c:strRef>
              <c:f>'Database Graph'!$E$290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1B-4E7C-B30C-372965E85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Graph'!$E$291:$E$318</c:f>
              <c:numCache>
                <c:formatCode>0.00</c:formatCode>
                <c:ptCount val="28"/>
                <c:pt idx="0">
                  <c:v>4.8163910672147665</c:v>
                </c:pt>
                <c:pt idx="1">
                  <c:v>0.21045347366757028</c:v>
                </c:pt>
                <c:pt idx="2">
                  <c:v>15.425849151285774</c:v>
                </c:pt>
                <c:pt idx="3">
                  <c:v>11.865443886393081</c:v>
                </c:pt>
                <c:pt idx="4">
                  <c:v>12.544299180082803</c:v>
                </c:pt>
                <c:pt idx="5">
                  <c:v>15.199993762964283</c:v>
                </c:pt>
                <c:pt idx="6">
                  <c:v>14.160101819405142</c:v>
                </c:pt>
                <c:pt idx="7">
                  <c:v>7.3730889258371946</c:v>
                </c:pt>
                <c:pt idx="8">
                  <c:v>-6.4698618733197435</c:v>
                </c:pt>
                <c:pt idx="9">
                  <c:v>-6.726660716941808</c:v>
                </c:pt>
                <c:pt idx="10">
                  <c:v>-8.3438211613575533</c:v>
                </c:pt>
                <c:pt idx="11">
                  <c:v>-7.8988090304204519</c:v>
                </c:pt>
                <c:pt idx="12">
                  <c:v>-3.6161461201551504</c:v>
                </c:pt>
                <c:pt idx="13">
                  <c:v>-18.290315633354709</c:v>
                </c:pt>
                <c:pt idx="14">
                  <c:v>-23.003170886767123</c:v>
                </c:pt>
                <c:pt idx="15">
                  <c:v>-13.517051576754398</c:v>
                </c:pt>
                <c:pt idx="16">
                  <c:v>5.3786752998529579</c:v>
                </c:pt>
                <c:pt idx="17">
                  <c:v>31.720453624112082</c:v>
                </c:pt>
                <c:pt idx="18">
                  <c:v>30.109196676649162</c:v>
                </c:pt>
                <c:pt idx="19">
                  <c:v>23.97</c:v>
                </c:pt>
                <c:pt idx="20">
                  <c:v>13.410000000000011</c:v>
                </c:pt>
                <c:pt idx="21">
                  <c:v>2.4500000000000171</c:v>
                </c:pt>
                <c:pt idx="22">
                  <c:v>5.3100000000000165</c:v>
                </c:pt>
                <c:pt idx="23">
                  <c:v>6.1900000000000119</c:v>
                </c:pt>
                <c:pt idx="24">
                  <c:v>7.4899999999999949</c:v>
                </c:pt>
                <c:pt idx="25">
                  <c:v>8.0399999999999778</c:v>
                </c:pt>
                <c:pt idx="26">
                  <c:v>9.3600000000000136</c:v>
                </c:pt>
                <c:pt idx="27">
                  <c:v>8.6899999999999977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1B-4E7C-B30C-372965E8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Graph'!$D$290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Graph'!$D$291:$D$318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-4.6305658437844812</c:v>
                      </c:pt>
                      <c:pt idx="1">
                        <c:v>-1.7261325111419694</c:v>
                      </c:pt>
                      <c:pt idx="2">
                        <c:v>8.9610787331339878</c:v>
                      </c:pt>
                      <c:pt idx="3">
                        <c:v>9.5411516424484262</c:v>
                      </c:pt>
                      <c:pt idx="4">
                        <c:v>-4.0518165626491367</c:v>
                      </c:pt>
                      <c:pt idx="5">
                        <c:v>0.59282437454758963</c:v>
                      </c:pt>
                      <c:pt idx="6">
                        <c:v>7.9775044790502108</c:v>
                      </c:pt>
                      <c:pt idx="7">
                        <c:v>3.0287432201986775</c:v>
                      </c:pt>
                      <c:pt idx="8">
                        <c:v>-15.821236624620369</c:v>
                      </c:pt>
                      <c:pt idx="9">
                        <c:v>0.51478192922562016</c:v>
                      </c:pt>
                      <c:pt idx="10">
                        <c:v>4.9500753486754689</c:v>
                      </c:pt>
                      <c:pt idx="11">
                        <c:v>3.4888878580435261</c:v>
                      </c:pt>
                      <c:pt idx="12">
                        <c:v>-13.381924201743061</c:v>
                      </c:pt>
                      <c:pt idx="13">
                        <c:v>-15.752465031056445</c:v>
                      </c:pt>
                      <c:pt idx="14">
                        <c:v>-1.6721585466910938E-2</c:v>
                      </c:pt>
                      <c:pt idx="15">
                        <c:v>15.362607479645888</c:v>
                      </c:pt>
                      <c:pt idx="16">
                        <c:v>7.4470700427286403</c:v>
                      </c:pt>
                      <c:pt idx="17">
                        <c:v>6.3762258719197291</c:v>
                      </c:pt>
                      <c:pt idx="18">
                        <c:v>-1.4472002126910866</c:v>
                      </c:pt>
                      <c:pt idx="19">
                        <c:v>15.053608666434329</c:v>
                      </c:pt>
                      <c:pt idx="20">
                        <c:v>-5.9430891886597976</c:v>
                      </c:pt>
                      <c:pt idx="21">
                        <c:v>-2.522058689777225</c:v>
                      </c:pt>
                      <c:pt idx="22">
                        <c:v>0.82797023257192848</c:v>
                      </c:pt>
                      <c:pt idx="23">
                        <c:v>15.637746957896084</c:v>
                      </c:pt>
                      <c:pt idx="24">
                        <c:v>-5.0280359871275948</c:v>
                      </c:pt>
                      <c:pt idx="25">
                        <c:v>-2.1879208513041419</c:v>
                      </c:pt>
                      <c:pt idx="26">
                        <c:v>1.9636929145379298</c:v>
                      </c:pt>
                      <c:pt idx="27">
                        <c:v>14.835366900487145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B11B-4E7C-B30C-372965E85B6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Graph'!$F$290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Graph'!$F$291:$F$318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-4.6305658437844812</c:v>
                      </c:pt>
                      <c:pt idx="1">
                        <c:v>-1.7261325111419694</c:v>
                      </c:pt>
                      <c:pt idx="2">
                        <c:v>8.9610787331339878</c:v>
                      </c:pt>
                      <c:pt idx="3">
                        <c:v>9.5411516424484262</c:v>
                      </c:pt>
                      <c:pt idx="4">
                        <c:v>-4.0518165626491367</c:v>
                      </c:pt>
                      <c:pt idx="5">
                        <c:v>0.59282437454950809</c:v>
                      </c:pt>
                      <c:pt idx="6">
                        <c:v>7.9775044790481502</c:v>
                      </c:pt>
                      <c:pt idx="7">
                        <c:v>3.0287432201986775</c:v>
                      </c:pt>
                      <c:pt idx="8">
                        <c:v>-16.421824689258258</c:v>
                      </c:pt>
                      <c:pt idx="9">
                        <c:v>0.31663403105750376</c:v>
                      </c:pt>
                      <c:pt idx="10">
                        <c:v>6.1054052224714468</c:v>
                      </c:pt>
                      <c:pt idx="11">
                        <c:v>3.5289718043392924</c:v>
                      </c:pt>
                      <c:pt idx="12">
                        <c:v>-12.53547807698493</c:v>
                      </c:pt>
                      <c:pt idx="13">
                        <c:v>-14.956290151871116</c:v>
                      </c:pt>
                      <c:pt idx="14">
                        <c:v>-1.4547636168003919E-2</c:v>
                      </c:pt>
                      <c:pt idx="15">
                        <c:v>16.283888985858937</c:v>
                      </c:pt>
                      <c:pt idx="16">
                        <c:v>6.5747135594290711</c:v>
                      </c:pt>
                      <c:pt idx="17">
                        <c:v>6.3023045905430592</c:v>
                      </c:pt>
                      <c:pt idx="18">
                        <c:v>-1.2376094335877355</c:v>
                      </c:pt>
                      <c:pt idx="19">
                        <c:v>10.797038839639029</c:v>
                      </c:pt>
                      <c:pt idx="20">
                        <c:v>-2.5035229105844081</c:v>
                      </c:pt>
                      <c:pt idx="21">
                        <c:v>-3.9708041151473736</c:v>
                      </c:pt>
                      <c:pt idx="22">
                        <c:v>1.5194470526976716</c:v>
                      </c:pt>
                      <c:pt idx="23">
                        <c:v>11.722890080536217</c:v>
                      </c:pt>
                      <c:pt idx="24">
                        <c:v>-1.3099508207808555</c:v>
                      </c:pt>
                      <c:pt idx="25">
                        <c:v>-3.4794462424460306</c:v>
                      </c:pt>
                      <c:pt idx="26">
                        <c:v>2.7597809115421796</c:v>
                      </c:pt>
                      <c:pt idx="27">
                        <c:v>11.038413705682885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1B-4E7C-B30C-372965E85B6C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Graph'!$D$2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7661557289045412E-2"/>
                  <c:y val="0.181619177559223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EB-498D-B29D-6A73DF6A9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Graph'!$D$3:$D$30</c:f>
              <c:numCache>
                <c:formatCode>0.00</c:formatCode>
                <c:ptCount val="28"/>
                <c:pt idx="0">
                  <c:v>-0.29517184985259348</c:v>
                </c:pt>
                <c:pt idx="1">
                  <c:v>4.010118973331501</c:v>
                </c:pt>
                <c:pt idx="2">
                  <c:v>3.1851056851168948</c:v>
                </c:pt>
                <c:pt idx="3">
                  <c:v>-1.6974906015048674</c:v>
                </c:pt>
                <c:pt idx="4">
                  <c:v>-0.40950637988413519</c:v>
                </c:pt>
                <c:pt idx="5">
                  <c:v>4.208396574615378</c:v>
                </c:pt>
                <c:pt idx="6">
                  <c:v>3.0907893941461992</c:v>
                </c:pt>
                <c:pt idx="7">
                  <c:v>-1.689902613394878</c:v>
                </c:pt>
                <c:pt idx="8">
                  <c:v>-0.52251833442871032</c:v>
                </c:pt>
                <c:pt idx="9">
                  <c:v>4.1990865009091891</c:v>
                </c:pt>
                <c:pt idx="10">
                  <c:v>3.0488473390555555</c:v>
                </c:pt>
                <c:pt idx="11">
                  <c:v>-1.7406122797729751</c:v>
                </c:pt>
                <c:pt idx="12">
                  <c:v>-2.4087064090774248</c:v>
                </c:pt>
                <c:pt idx="13">
                  <c:v>-4.1895122997018461</c:v>
                </c:pt>
                <c:pt idx="14">
                  <c:v>5.0468511123164461</c:v>
                </c:pt>
                <c:pt idx="15">
                  <c:v>-0.39518956112311798</c:v>
                </c:pt>
                <c:pt idx="16">
                  <c:v>-0.94252557292564632</c:v>
                </c:pt>
                <c:pt idx="17">
                  <c:v>3.3059598223799185</c:v>
                </c:pt>
                <c:pt idx="18">
                  <c:v>1.5481874576848185</c:v>
                </c:pt>
                <c:pt idx="19">
                  <c:v>1.0649960117117558</c:v>
                </c:pt>
                <c:pt idx="20">
                  <c:v>-1.3700548382832665</c:v>
                </c:pt>
                <c:pt idx="21">
                  <c:v>3.8295531924273689</c:v>
                </c:pt>
                <c:pt idx="22">
                  <c:v>1.867035239426329</c:v>
                </c:pt>
                <c:pt idx="23">
                  <c:v>0.86369041404070401</c:v>
                </c:pt>
                <c:pt idx="24">
                  <c:v>-1.3419337742759438</c:v>
                </c:pt>
                <c:pt idx="25">
                  <c:v>3.8394182331107345</c:v>
                </c:pt>
                <c:pt idx="26">
                  <c:v>1.9154235328138611</c:v>
                </c:pt>
                <c:pt idx="27">
                  <c:v>0.70086800999185073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2EB-498D-B29D-6A73DF6A9C9E}"/>
            </c:ext>
          </c:extLst>
        </c:ser>
        <c:ser>
          <c:idx val="4"/>
          <c:order val="3"/>
          <c:tx>
            <c:strRef>
              <c:f>'Database Graph'!$F$2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3.503797256612419E-2"/>
                  <c:y val="-6.317188784668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EB-498D-B29D-6A73DF6A9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Graph'!$F$3:$F$30</c:f>
              <c:numCache>
                <c:formatCode>0.00</c:formatCode>
                <c:ptCount val="28"/>
                <c:pt idx="0">
                  <c:v>-0.29517184985259348</c:v>
                </c:pt>
                <c:pt idx="1">
                  <c:v>4.010118973331501</c:v>
                </c:pt>
                <c:pt idx="2">
                  <c:v>3.1851056851168948</c:v>
                </c:pt>
                <c:pt idx="3">
                  <c:v>-1.6974906015048674</c:v>
                </c:pt>
                <c:pt idx="4">
                  <c:v>-0.40950637988413519</c:v>
                </c:pt>
                <c:pt idx="5">
                  <c:v>4.208396574615378</c:v>
                </c:pt>
                <c:pt idx="6">
                  <c:v>3.0907893941461992</c:v>
                </c:pt>
                <c:pt idx="7">
                  <c:v>-1.689902613394878</c:v>
                </c:pt>
                <c:pt idx="8">
                  <c:v>-0.52459490249526652</c:v>
                </c:pt>
                <c:pt idx="9">
                  <c:v>4.2008426491729551</c:v>
                </c:pt>
                <c:pt idx="10">
                  <c:v>3.0459276733290324</c:v>
                </c:pt>
                <c:pt idx="11">
                  <c:v>-1.7360352911772168</c:v>
                </c:pt>
                <c:pt idx="12">
                  <c:v>-2.405906590307012</c:v>
                </c:pt>
                <c:pt idx="13">
                  <c:v>-4.1925509840559982</c:v>
                </c:pt>
                <c:pt idx="14">
                  <c:v>5.0451574185847079</c:v>
                </c:pt>
                <c:pt idx="15">
                  <c:v>-0.42203604990812948</c:v>
                </c:pt>
                <c:pt idx="16">
                  <c:v>-0.92377359872403986</c:v>
                </c:pt>
                <c:pt idx="17">
                  <c:v>3.3118600599462127</c:v>
                </c:pt>
                <c:pt idx="18">
                  <c:v>1.5531644836931093</c:v>
                </c:pt>
                <c:pt idx="19">
                  <c:v>0.86844742263707531</c:v>
                </c:pt>
                <c:pt idx="20">
                  <c:v>-1.2261521628481091</c:v>
                </c:pt>
                <c:pt idx="21">
                  <c:v>3.8653341021692285</c:v>
                </c:pt>
                <c:pt idx="22">
                  <c:v>1.8623947875734217</c:v>
                </c:pt>
                <c:pt idx="23">
                  <c:v>0.64835689130981677</c:v>
                </c:pt>
                <c:pt idx="24">
                  <c:v>-1.179197490934655</c:v>
                </c:pt>
                <c:pt idx="25">
                  <c:v>3.8850747339476612</c:v>
                </c:pt>
                <c:pt idx="26">
                  <c:v>1.9107854739332879</c:v>
                </c:pt>
                <c:pt idx="27">
                  <c:v>0.48586666650902544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2EB-498D-B29D-6A73DF6A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Graph'!$C$2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38100" cap="rnd">
                    <a:solidFill>
                      <a:srgbClr val="00559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3"/>
                    <c:layout>
                      <c:manualLayout>
                        <c:x val="-6.3892679546739745E-2"/>
                        <c:y val="-3.4680081435361436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12EB-498D-B29D-6A73DF6A9C9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5596"/>
                          </a:solidFill>
                          <a:latin typeface="Myriad Pro Condensed"/>
                          <a:ea typeface="Myriad Pro Condensed"/>
                          <a:cs typeface="Myriad Pro Condensed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Graph'!$C$3:$C$30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5.0083608532794983</c:v>
                      </c:pt>
                      <c:pt idx="1">
                        <c:v>5.0125517683494962</c:v>
                      </c:pt>
                      <c:pt idx="2">
                        <c:v>5.0647633275738144</c:v>
                      </c:pt>
                      <c:pt idx="3">
                        <c:v>5.1897444678127442</c:v>
                      </c:pt>
                      <c:pt idx="4">
                        <c:v>5.0691202190075444</c:v>
                      </c:pt>
                      <c:pt idx="5">
                        <c:v>5.2694166260462936</c:v>
                      </c:pt>
                      <c:pt idx="6">
                        <c:v>5.1731951717686115</c:v>
                      </c:pt>
                      <c:pt idx="7">
                        <c:v>5.1813135093302662</c:v>
                      </c:pt>
                      <c:pt idx="8">
                        <c:v>5.0619572797427423</c:v>
                      </c:pt>
                      <c:pt idx="9">
                        <c:v>5.0525709481404704</c:v>
                      </c:pt>
                      <c:pt idx="10">
                        <c:v>5.0098307504562882</c:v>
                      </c:pt>
                      <c:pt idx="11">
                        <c:v>4.9556652717787983</c:v>
                      </c:pt>
                      <c:pt idx="12">
                        <c:v>2.9656056031194709</c:v>
                      </c:pt>
                      <c:pt idx="13">
                        <c:v>-5.3236912100438474</c:v>
                      </c:pt>
                      <c:pt idx="14">
                        <c:v>-3.4880217475960791</c:v>
                      </c:pt>
                      <c:pt idx="15">
                        <c:v>-2.166525540716151</c:v>
                      </c:pt>
                      <c:pt idx="16">
                        <c:v>-0.69670625552852528</c:v>
                      </c:pt>
                      <c:pt idx="17">
                        <c:v>7.0720160186016585</c:v>
                      </c:pt>
                      <c:pt idx="18">
                        <c:v>3.505902737663007</c:v>
                      </c:pt>
                      <c:pt idx="19">
                        <c:v>5.0232775031471704</c:v>
                      </c:pt>
                      <c:pt idx="20">
                        <c:v>4.569999999999979</c:v>
                      </c:pt>
                      <c:pt idx="21">
                        <c:v>5.1000000000000227</c:v>
                      </c:pt>
                      <c:pt idx="22">
                        <c:v>5.4300000000000068</c:v>
                      </c:pt>
                      <c:pt idx="23">
                        <c:v>5.2199999999999989</c:v>
                      </c:pt>
                      <c:pt idx="24">
                        <c:v>5.25</c:v>
                      </c:pt>
                      <c:pt idx="25">
                        <c:v>5.2599999999999909</c:v>
                      </c:pt>
                      <c:pt idx="26">
                        <c:v>5.3099999999999881</c:v>
                      </c:pt>
                      <c:pt idx="27">
                        <c:v>5.1400000000000148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12EB-498D-B29D-6A73DF6A9C9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38100" cap="rnd">
                    <a:solidFill>
                      <a:srgbClr val="737577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3"/>
                    <c:layout>
                      <c:manualLayout>
                        <c:x val="-6.7719412779261939E-2"/>
                        <c:y val="3.6746846742471549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12EB-498D-B29D-6A73DF6A9C9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737577"/>
                          </a:solidFill>
                          <a:latin typeface="Myriad Pro Condensed"/>
                          <a:ea typeface="Myriad Pro Condensed"/>
                          <a:cs typeface="Myriad Pro Condensed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Graph'!$E$3:$E$30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5.0083608532794983</c:v>
                      </c:pt>
                      <c:pt idx="1">
                        <c:v>5.0125517683494962</c:v>
                      </c:pt>
                      <c:pt idx="2">
                        <c:v>5.0647633275738144</c:v>
                      </c:pt>
                      <c:pt idx="3">
                        <c:v>5.1897444678127442</c:v>
                      </c:pt>
                      <c:pt idx="4">
                        <c:v>5.0691202190075444</c:v>
                      </c:pt>
                      <c:pt idx="5">
                        <c:v>5.2694166260462936</c:v>
                      </c:pt>
                      <c:pt idx="6">
                        <c:v>5.1731951717686115</c:v>
                      </c:pt>
                      <c:pt idx="7">
                        <c:v>5.1813135093302662</c:v>
                      </c:pt>
                      <c:pt idx="8">
                        <c:v>5.0597641371154367</c:v>
                      </c:pt>
                      <c:pt idx="9">
                        <c:v>5.0521484971922064</c:v>
                      </c:pt>
                      <c:pt idx="10">
                        <c:v>5.0064332574038133</c:v>
                      </c:pt>
                      <c:pt idx="11">
                        <c:v>4.9571582787463626</c:v>
                      </c:pt>
                      <c:pt idx="12">
                        <c:v>2.9721738658076333</c:v>
                      </c:pt>
                      <c:pt idx="13">
                        <c:v>-5.3222503111150274</c:v>
                      </c:pt>
                      <c:pt idx="14">
                        <c:v>-3.4853744862697482</c:v>
                      </c:pt>
                      <c:pt idx="15">
                        <c:v>-2.1947676491427615</c:v>
                      </c:pt>
                      <c:pt idx="16">
                        <c:v>-0.70942815212923449</c:v>
                      </c:pt>
                      <c:pt idx="17">
                        <c:v>7.0678091252817978</c:v>
                      </c:pt>
                      <c:pt idx="18">
                        <c:v>3.5085776270608307</c:v>
                      </c:pt>
                      <c:pt idx="19">
                        <c:v>4.8499999999999943</c:v>
                      </c:pt>
                      <c:pt idx="20">
                        <c:v>4.5300000000000153</c:v>
                      </c:pt>
                      <c:pt idx="21">
                        <c:v>5.0900000000000176</c:v>
                      </c:pt>
                      <c:pt idx="22">
                        <c:v>5.4099999999999966</c:v>
                      </c:pt>
                      <c:pt idx="23">
                        <c:v>5.1800000000000068</c:v>
                      </c:pt>
                      <c:pt idx="24">
                        <c:v>5.230000000000004</c:v>
                      </c:pt>
                      <c:pt idx="25">
                        <c:v>5.25</c:v>
                      </c:pt>
                      <c:pt idx="26">
                        <c:v>5.2999999999999972</c:v>
                      </c:pt>
                      <c:pt idx="27">
                        <c:v>5.1299999999999955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EB-498D-B29D-6A73DF6A9C9E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Graph'!$D$290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34-4E1B-BA30-4B54CDD1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Graph'!$D$291:$D$318</c:f>
              <c:numCache>
                <c:formatCode>0.00</c:formatCode>
                <c:ptCount val="28"/>
                <c:pt idx="0">
                  <c:v>-4.6305658437844812</c:v>
                </c:pt>
                <c:pt idx="1">
                  <c:v>-1.7261325111419694</c:v>
                </c:pt>
                <c:pt idx="2">
                  <c:v>8.9610787331339878</c:v>
                </c:pt>
                <c:pt idx="3">
                  <c:v>9.5411516424484262</c:v>
                </c:pt>
                <c:pt idx="4">
                  <c:v>-4.0518165626491367</c:v>
                </c:pt>
                <c:pt idx="5">
                  <c:v>0.59282437454758963</c:v>
                </c:pt>
                <c:pt idx="6">
                  <c:v>7.9775044790502108</c:v>
                </c:pt>
                <c:pt idx="7">
                  <c:v>3.0287432201986775</c:v>
                </c:pt>
                <c:pt idx="8">
                  <c:v>-15.821236624620369</c:v>
                </c:pt>
                <c:pt idx="9">
                  <c:v>0.51478192922562016</c:v>
                </c:pt>
                <c:pt idx="10">
                  <c:v>4.9500753486754689</c:v>
                </c:pt>
                <c:pt idx="11">
                  <c:v>3.4888878580435261</c:v>
                </c:pt>
                <c:pt idx="12">
                  <c:v>-13.381924201743061</c:v>
                </c:pt>
                <c:pt idx="13">
                  <c:v>-15.752465031056445</c:v>
                </c:pt>
                <c:pt idx="14">
                  <c:v>-1.6721585466910938E-2</c:v>
                </c:pt>
                <c:pt idx="15">
                  <c:v>15.362607479645888</c:v>
                </c:pt>
                <c:pt idx="16">
                  <c:v>7.4470700427286403</c:v>
                </c:pt>
                <c:pt idx="17">
                  <c:v>6.3762258719197291</c:v>
                </c:pt>
                <c:pt idx="18">
                  <c:v>-1.4472002126910866</c:v>
                </c:pt>
                <c:pt idx="19">
                  <c:v>15.053608666434329</c:v>
                </c:pt>
                <c:pt idx="20">
                  <c:v>-5.9430891886597976</c:v>
                </c:pt>
                <c:pt idx="21">
                  <c:v>-2.522058689777225</c:v>
                </c:pt>
                <c:pt idx="22">
                  <c:v>0.82797023257192848</c:v>
                </c:pt>
                <c:pt idx="23">
                  <c:v>15.637746957896084</c:v>
                </c:pt>
                <c:pt idx="24">
                  <c:v>-5.0280359871275948</c:v>
                </c:pt>
                <c:pt idx="25">
                  <c:v>-2.1879208513041419</c:v>
                </c:pt>
                <c:pt idx="26">
                  <c:v>1.9636929145379298</c:v>
                </c:pt>
                <c:pt idx="27">
                  <c:v>14.835366900487145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834-4E1B-BA30-4B54CDD10A47}"/>
            </c:ext>
          </c:extLst>
        </c:ser>
        <c:ser>
          <c:idx val="4"/>
          <c:order val="3"/>
          <c:tx>
            <c:strRef>
              <c:f>'Database Graph'!$F$290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34-4E1B-BA30-4B54CDD10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Graph'!$F$291:$F$318</c:f>
              <c:numCache>
                <c:formatCode>0.00</c:formatCode>
                <c:ptCount val="28"/>
                <c:pt idx="0">
                  <c:v>-4.6305658437844812</c:v>
                </c:pt>
                <c:pt idx="1">
                  <c:v>-1.7261325111419694</c:v>
                </c:pt>
                <c:pt idx="2">
                  <c:v>8.9610787331339878</c:v>
                </c:pt>
                <c:pt idx="3">
                  <c:v>9.5411516424484262</c:v>
                </c:pt>
                <c:pt idx="4">
                  <c:v>-4.0518165626491367</c:v>
                </c:pt>
                <c:pt idx="5">
                  <c:v>0.59282437454950809</c:v>
                </c:pt>
                <c:pt idx="6">
                  <c:v>7.9775044790481502</c:v>
                </c:pt>
                <c:pt idx="7">
                  <c:v>3.0287432201986775</c:v>
                </c:pt>
                <c:pt idx="8">
                  <c:v>-16.421824689258258</c:v>
                </c:pt>
                <c:pt idx="9">
                  <c:v>0.31663403105750376</c:v>
                </c:pt>
                <c:pt idx="10">
                  <c:v>6.1054052224714468</c:v>
                </c:pt>
                <c:pt idx="11">
                  <c:v>3.5289718043392924</c:v>
                </c:pt>
                <c:pt idx="12">
                  <c:v>-12.53547807698493</c:v>
                </c:pt>
                <c:pt idx="13">
                  <c:v>-14.956290151871116</c:v>
                </c:pt>
                <c:pt idx="14">
                  <c:v>-1.4547636168003919E-2</c:v>
                </c:pt>
                <c:pt idx="15">
                  <c:v>16.283888985858937</c:v>
                </c:pt>
                <c:pt idx="16">
                  <c:v>6.5747135594290711</c:v>
                </c:pt>
                <c:pt idx="17">
                  <c:v>6.3023045905430592</c:v>
                </c:pt>
                <c:pt idx="18">
                  <c:v>-1.2376094335877355</c:v>
                </c:pt>
                <c:pt idx="19">
                  <c:v>10.797038839639029</c:v>
                </c:pt>
                <c:pt idx="20">
                  <c:v>-2.5035229105844081</c:v>
                </c:pt>
                <c:pt idx="21">
                  <c:v>-3.9708041151473736</c:v>
                </c:pt>
                <c:pt idx="22">
                  <c:v>1.5194470526976716</c:v>
                </c:pt>
                <c:pt idx="23">
                  <c:v>11.722890080536217</c:v>
                </c:pt>
                <c:pt idx="24">
                  <c:v>-1.3099508207808555</c:v>
                </c:pt>
                <c:pt idx="25">
                  <c:v>-3.4794462424460306</c:v>
                </c:pt>
                <c:pt idx="26">
                  <c:v>2.7597809115421796</c:v>
                </c:pt>
                <c:pt idx="27">
                  <c:v>11.038413705682885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834-4E1B-BA30-4B54CDD1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Graph'!$C$290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Graph'!$C$291:$C$318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4.8163910672147665</c:v>
                      </c:pt>
                      <c:pt idx="1">
                        <c:v>0.21045347366757028</c:v>
                      </c:pt>
                      <c:pt idx="2">
                        <c:v>15.425849151285774</c:v>
                      </c:pt>
                      <c:pt idx="3">
                        <c:v>11.865443886393081</c:v>
                      </c:pt>
                      <c:pt idx="4">
                        <c:v>12.544299180082803</c:v>
                      </c:pt>
                      <c:pt idx="5">
                        <c:v>15.19999376296208</c:v>
                      </c:pt>
                      <c:pt idx="6">
                        <c:v>14.160101819405142</c:v>
                      </c:pt>
                      <c:pt idx="7">
                        <c:v>7.3730889258371946</c:v>
                      </c:pt>
                      <c:pt idx="8">
                        <c:v>-5.7977595639074053</c:v>
                      </c:pt>
                      <c:pt idx="9">
                        <c:v>-5.8708440333430048</c:v>
                      </c:pt>
                      <c:pt idx="10">
                        <c:v>-8.5099988292045339</c:v>
                      </c:pt>
                      <c:pt idx="11">
                        <c:v>-8.1013882595775328</c:v>
                      </c:pt>
                      <c:pt idx="12">
                        <c:v>-5.4383718849611853</c:v>
                      </c:pt>
                      <c:pt idx="13">
                        <c:v>-20.742164302247673</c:v>
                      </c:pt>
                      <c:pt idx="14">
                        <c:v>-24.493067520206381</c:v>
                      </c:pt>
                      <c:pt idx="15">
                        <c:v>-15.829836478607689</c:v>
                      </c:pt>
                      <c:pt idx="16">
                        <c:v>4.4105098392517732</c:v>
                      </c:pt>
                      <c:pt idx="17">
                        <c:v>31.835263573668669</c:v>
                      </c:pt>
                      <c:pt idx="18">
                        <c:v>29.949072904117827</c:v>
                      </c:pt>
                      <c:pt idx="19">
                        <c:v>29.601004234532667</c:v>
                      </c:pt>
                      <c:pt idx="20">
                        <c:v>13.449999999999989</c:v>
                      </c:pt>
                      <c:pt idx="21">
                        <c:v>3.9599999999999795</c:v>
                      </c:pt>
                      <c:pt idx="22">
                        <c:v>6.3600000000000136</c:v>
                      </c:pt>
                      <c:pt idx="23">
                        <c:v>6.8999999999999915</c:v>
                      </c:pt>
                      <c:pt idx="24">
                        <c:v>7.9399999999999977</c:v>
                      </c:pt>
                      <c:pt idx="25">
                        <c:v>8.3100000000000165</c:v>
                      </c:pt>
                      <c:pt idx="26">
                        <c:v>9.5300000000000153</c:v>
                      </c:pt>
                      <c:pt idx="27">
                        <c:v>8.7700000000000102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D834-4E1B-BA30-4B54CDD10A4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Graph'!$E$290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Graph'!$E$291:$E$318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4.8163910672147665</c:v>
                      </c:pt>
                      <c:pt idx="1">
                        <c:v>0.21045347366757028</c:v>
                      </c:pt>
                      <c:pt idx="2">
                        <c:v>15.425849151285774</c:v>
                      </c:pt>
                      <c:pt idx="3">
                        <c:v>11.865443886393081</c:v>
                      </c:pt>
                      <c:pt idx="4">
                        <c:v>12.544299180082803</c:v>
                      </c:pt>
                      <c:pt idx="5">
                        <c:v>15.199993762964283</c:v>
                      </c:pt>
                      <c:pt idx="6">
                        <c:v>14.160101819405142</c:v>
                      </c:pt>
                      <c:pt idx="7">
                        <c:v>7.3730889258371946</c:v>
                      </c:pt>
                      <c:pt idx="8">
                        <c:v>-6.4698618733197435</c:v>
                      </c:pt>
                      <c:pt idx="9">
                        <c:v>-6.726660716941808</c:v>
                      </c:pt>
                      <c:pt idx="10">
                        <c:v>-8.3438211613575533</c:v>
                      </c:pt>
                      <c:pt idx="11">
                        <c:v>-7.8988090304204519</c:v>
                      </c:pt>
                      <c:pt idx="12">
                        <c:v>-3.6161461201551504</c:v>
                      </c:pt>
                      <c:pt idx="13">
                        <c:v>-18.290315633354709</c:v>
                      </c:pt>
                      <c:pt idx="14">
                        <c:v>-23.003170886767123</c:v>
                      </c:pt>
                      <c:pt idx="15">
                        <c:v>-13.517051576754398</c:v>
                      </c:pt>
                      <c:pt idx="16">
                        <c:v>5.3786752998529579</c:v>
                      </c:pt>
                      <c:pt idx="17">
                        <c:v>31.720453624112082</c:v>
                      </c:pt>
                      <c:pt idx="18">
                        <c:v>30.109196676649162</c:v>
                      </c:pt>
                      <c:pt idx="19">
                        <c:v>23.97</c:v>
                      </c:pt>
                      <c:pt idx="20">
                        <c:v>13.410000000000011</c:v>
                      </c:pt>
                      <c:pt idx="21">
                        <c:v>2.4500000000000171</c:v>
                      </c:pt>
                      <c:pt idx="22">
                        <c:v>5.3100000000000165</c:v>
                      </c:pt>
                      <c:pt idx="23">
                        <c:v>6.1900000000000119</c:v>
                      </c:pt>
                      <c:pt idx="24">
                        <c:v>7.4899999999999949</c:v>
                      </c:pt>
                      <c:pt idx="25">
                        <c:v>8.0399999999999778</c:v>
                      </c:pt>
                      <c:pt idx="26">
                        <c:v>9.3600000000000136</c:v>
                      </c:pt>
                      <c:pt idx="27">
                        <c:v>8.6899999999999977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34-4E1B-BA30-4B54CDD10A47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Graph'!$AI$2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61-4747-9DA3-B892E23AA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Graph'!$AG$3:$AH$30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Graph'!$AI$3:$AI$30</c:f>
              <c:numCache>
                <c:formatCode>0.00</c:formatCode>
                <c:ptCount val="28"/>
                <c:pt idx="0">
                  <c:v>85.861468774001509</c:v>
                </c:pt>
                <c:pt idx="1">
                  <c:v>89.304615824088827</c:v>
                </c:pt>
                <c:pt idx="2">
                  <c:v>92.149062219773697</c:v>
                </c:pt>
                <c:pt idx="3">
                  <c:v>90.584840549218171</c:v>
                </c:pt>
                <c:pt idx="4">
                  <c:v>90.213889847961255</c:v>
                </c:pt>
                <c:pt idx="5">
                  <c:v>94.010448098150164</c:v>
                </c:pt>
                <c:pt idx="6">
                  <c:v>96.916113057357094</c:v>
                </c:pt>
                <c:pt idx="7">
                  <c:v>95.278325130000084</c:v>
                </c:pt>
                <c:pt idx="8">
                  <c:v>94.780478412459232</c:v>
                </c:pt>
                <c:pt idx="9">
                  <c:v>98.760392686973958</c:v>
                </c:pt>
                <c:pt idx="10">
                  <c:v>101.77144629145157</c:v>
                </c:pt>
                <c:pt idx="11">
                  <c:v>100</c:v>
                </c:pt>
                <c:pt idx="12">
                  <c:v>97.591293590922575</c:v>
                </c:pt>
                <c:pt idx="13">
                  <c:v>93.502694342492731</c:v>
                </c:pt>
                <c:pt idx="14">
                  <c:v>98.221636111962667</c:v>
                </c:pt>
                <c:pt idx="15">
                  <c:v>97.833474459283849</c:v>
                </c:pt>
                <c:pt idx="16">
                  <c:v>96.911368943623415</c:v>
                </c:pt>
                <c:pt idx="17">
                  <c:v>100.11521986421796</c:v>
                </c:pt>
                <c:pt idx="18">
                  <c:v>101.66519114138937</c:v>
                </c:pt>
                <c:pt idx="19">
                  <c:v>102.74792137234429</c:v>
                </c:pt>
                <c:pt idx="20">
                  <c:v>101.34021850434701</c:v>
                </c:pt>
                <c:pt idx="21">
                  <c:v>105.22109607729308</c:v>
                </c:pt>
                <c:pt idx="22">
                  <c:v>107.18561102036679</c:v>
                </c:pt>
                <c:pt idx="23">
                  <c:v>108.11136286798066</c:v>
                </c:pt>
                <c:pt idx="24">
                  <c:v>106.66057997582521</c:v>
                </c:pt>
                <c:pt idx="25">
                  <c:v>110.75572573095872</c:v>
                </c:pt>
                <c:pt idx="26">
                  <c:v>112.87716696554826</c:v>
                </c:pt>
                <c:pt idx="27">
                  <c:v>113.66828691939487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1-4747-9DA3-B892E23AA84F}"/>
            </c:ext>
          </c:extLst>
        </c:ser>
        <c:ser>
          <c:idx val="2"/>
          <c:order val="1"/>
          <c:tx>
            <c:strRef>
              <c:f>'Database Graph'!$AJ$2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5.0210101600337348E-3"/>
                  <c:y val="3.12600572157503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61-4747-9DA3-B892E23AA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Graph'!$AG$3:$AH$30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Graph'!$AJ$3:$AJ$30</c:f>
              <c:numCache>
                <c:formatCode>0.00</c:formatCode>
                <c:ptCount val="28"/>
                <c:pt idx="0">
                  <c:v>85.860247401650852</c:v>
                </c:pt>
                <c:pt idx="1">
                  <c:v>89.303345473253813</c:v>
                </c:pt>
                <c:pt idx="2">
                  <c:v>92.147751406922012</c:v>
                </c:pt>
                <c:pt idx="3">
                  <c:v>90.583551987291443</c:v>
                </c:pt>
                <c:pt idx="4">
                  <c:v>90.212606562777836</c:v>
                </c:pt>
                <c:pt idx="5">
                  <c:v>94.009110807237022</c:v>
                </c:pt>
                <c:pt idx="6">
                  <c:v>96.914734433598255</c:v>
                </c:pt>
                <c:pt idx="7">
                  <c:v>95.276969803640171</c:v>
                </c:pt>
                <c:pt idx="8">
                  <c:v>94.777151676798326</c:v>
                </c:pt>
                <c:pt idx="9">
                  <c:v>98.75859068610859</c:v>
                </c:pt>
                <c:pt idx="10">
                  <c:v>101.7667059296065</c:v>
                </c:pt>
                <c:pt idx="11">
                  <c:v>100</c:v>
                </c:pt>
                <c:pt idx="12">
                  <c:v>97.594093409692988</c:v>
                </c:pt>
                <c:pt idx="13">
                  <c:v>93.502411286064373</c:v>
                </c:pt>
                <c:pt idx="14">
                  <c:v>98.219755125618846</c:v>
                </c:pt>
                <c:pt idx="15">
                  <c:v>97.805232350857239</c:v>
                </c:pt>
                <c:pt idx="16">
                  <c:v>96.901733436229321</c:v>
                </c:pt>
                <c:pt idx="17">
                  <c:v>100.11098324329934</c:v>
                </c:pt>
                <c:pt idx="18">
                  <c:v>101.66587147931023</c:v>
                </c:pt>
                <c:pt idx="19">
                  <c:v>102.54878611987381</c:v>
                </c:pt>
                <c:pt idx="20">
                  <c:v>101.29138196089052</c:v>
                </c:pt>
                <c:pt idx="21">
                  <c:v>105.2066322903833</c:v>
                </c:pt>
                <c:pt idx="22">
                  <c:v>107.1659951263409</c:v>
                </c:pt>
                <c:pt idx="23">
                  <c:v>107.86081324088327</c:v>
                </c:pt>
                <c:pt idx="24">
                  <c:v>106.58892123744508</c:v>
                </c:pt>
                <c:pt idx="25">
                  <c:v>110.72998048562843</c:v>
                </c:pt>
                <c:pt idx="26">
                  <c:v>112.84579286803698</c:v>
                </c:pt>
                <c:pt idx="27">
                  <c:v>113.39407296014059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61-4747-9DA3-B892E23AA84F}"/>
            </c:ext>
          </c:extLst>
        </c:ser>
        <c:ser>
          <c:idx val="3"/>
          <c:order val="2"/>
          <c:tx>
            <c:strRef>
              <c:f>'Database Graph'!$AK$2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52525400084566E-2"/>
                  <c:y val="-5.8612607279531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61-4747-9DA3-B892E23AA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Graph'!$AG$3:$AH$30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Graph'!$AK$3:$AK$30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F61-4747-9DA3-B892E23A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5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Graph'!$AI$34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D7-4A14-B060-65FBA7465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Graph'!$AG$35:$AH$62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Graph'!$AI$35:$AI$62</c:f>
              <c:numCache>
                <c:formatCode>0.00</c:formatCode>
                <c:ptCount val="28"/>
                <c:pt idx="0">
                  <c:v>86.47432449382427</c:v>
                </c:pt>
                <c:pt idx="1">
                  <c:v>87.658645434306408</c:v>
                </c:pt>
                <c:pt idx="2">
                  <c:v>90.655338596373923</c:v>
                </c:pt>
                <c:pt idx="3">
                  <c:v>90.66201548358606</c:v>
                </c:pt>
                <c:pt idx="4">
                  <c:v>90.760645983391669</c:v>
                </c:pt>
                <c:pt idx="5">
                  <c:v>92.192578497164263</c:v>
                </c:pt>
                <c:pt idx="6">
                  <c:v>95.189897281587207</c:v>
                </c:pt>
                <c:pt idx="7">
                  <c:v>95.267776120806658</c:v>
                </c:pt>
                <c:pt idx="8">
                  <c:v>95.314140333573945</c:v>
                </c:pt>
                <c:pt idx="9">
                  <c:v>96.96830992424168</c:v>
                </c:pt>
                <c:pt idx="10">
                  <c:v>99.955611807040697</c:v>
                </c:pt>
                <c:pt idx="11">
                  <c:v>100</c:v>
                </c:pt>
                <c:pt idx="12">
                  <c:v>98.008597141938296</c:v>
                </c:pt>
                <c:pt idx="13">
                  <c:v>91.612755024498298</c:v>
                </c:pt>
                <c:pt idx="14">
                  <c:v>95.910333648701098</c:v>
                </c:pt>
                <c:pt idx="15">
                  <c:v>96.387296112751415</c:v>
                </c:pt>
                <c:pt idx="16">
                  <c:v>95.838001628506603</c:v>
                </c:pt>
                <c:pt idx="17">
                  <c:v>97.071843784745852</c:v>
                </c:pt>
                <c:pt idx="18">
                  <c:v>96.891380638377242</c:v>
                </c:pt>
                <c:pt idx="19">
                  <c:v>99.813588019133377</c:v>
                </c:pt>
                <c:pt idx="20">
                  <c:v>99.374423888598471</c:v>
                </c:pt>
                <c:pt idx="21">
                  <c:v>101.31388335813925</c:v>
                </c:pt>
                <c:pt idx="22">
                  <c:v>102.56921554378617</c:v>
                </c:pt>
                <c:pt idx="23">
                  <c:v>105.03383867253405</c:v>
                </c:pt>
                <c:pt idx="24">
                  <c:v>104.50214416125014</c:v>
                </c:pt>
                <c:pt idx="25">
                  <c:v>106.62273084610574</c:v>
                </c:pt>
                <c:pt idx="26">
                  <c:v>108.03615473226998</c:v>
                </c:pt>
                <c:pt idx="27">
                  <c:v>110.39056444483326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D7-4A14-B060-65FBA74650FB}"/>
            </c:ext>
          </c:extLst>
        </c:ser>
        <c:ser>
          <c:idx val="2"/>
          <c:order val="1"/>
          <c:tx>
            <c:strRef>
              <c:f>'Database Graph'!$AJ$34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D7-4A14-B060-65FBA7465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Graph'!$AG$35:$AH$62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Graph'!$AJ$35:$AJ$62</c:f>
              <c:numCache>
                <c:formatCode>0.00</c:formatCode>
                <c:ptCount val="28"/>
                <c:pt idx="0">
                  <c:v>86.47432449382427</c:v>
                </c:pt>
                <c:pt idx="1">
                  <c:v>87.658645434306408</c:v>
                </c:pt>
                <c:pt idx="2">
                  <c:v>90.655338596373923</c:v>
                </c:pt>
                <c:pt idx="3">
                  <c:v>90.66201548358606</c:v>
                </c:pt>
                <c:pt idx="4">
                  <c:v>90.760645983391669</c:v>
                </c:pt>
                <c:pt idx="5">
                  <c:v>92.192578497164263</c:v>
                </c:pt>
                <c:pt idx="6">
                  <c:v>95.189897281587207</c:v>
                </c:pt>
                <c:pt idx="7">
                  <c:v>95.267776120806658</c:v>
                </c:pt>
                <c:pt idx="8">
                  <c:v>95.314140333573945</c:v>
                </c:pt>
                <c:pt idx="9">
                  <c:v>96.96830992424168</c:v>
                </c:pt>
                <c:pt idx="10">
                  <c:v>99.955611807040697</c:v>
                </c:pt>
                <c:pt idx="11">
                  <c:v>100</c:v>
                </c:pt>
                <c:pt idx="12">
                  <c:v>98.008597141938296</c:v>
                </c:pt>
                <c:pt idx="13">
                  <c:v>91.613061049958262</c:v>
                </c:pt>
                <c:pt idx="14">
                  <c:v>95.911317951672942</c:v>
                </c:pt>
                <c:pt idx="15">
                  <c:v>96.385655422759811</c:v>
                </c:pt>
                <c:pt idx="16">
                  <c:v>95.838923129450649</c:v>
                </c:pt>
                <c:pt idx="17">
                  <c:v>97.070017018365931</c:v>
                </c:pt>
                <c:pt idx="18">
                  <c:v>96.897841599481424</c:v>
                </c:pt>
                <c:pt idx="19">
                  <c:v>99.277225085442595</c:v>
                </c:pt>
                <c:pt idx="20">
                  <c:v>99.116614300477863</c:v>
                </c:pt>
                <c:pt idx="21">
                  <c:v>101.26344175355932</c:v>
                </c:pt>
                <c:pt idx="22">
                  <c:v>102.53729598057124</c:v>
                </c:pt>
                <c:pt idx="23">
                  <c:v>104.42971306737707</c:v>
                </c:pt>
                <c:pt idx="24">
                  <c:v>104.18147329123228</c:v>
                </c:pt>
                <c:pt idx="25">
                  <c:v>106.50888803639371</c:v>
                </c:pt>
                <c:pt idx="26">
                  <c:v>107.94101147874736</c:v>
                </c:pt>
                <c:pt idx="27">
                  <c:v>109.69297060597289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2D7-4A14-B060-65FBA74650FB}"/>
            </c:ext>
          </c:extLst>
        </c:ser>
        <c:ser>
          <c:idx val="3"/>
          <c:order val="2"/>
          <c:tx>
            <c:strRef>
              <c:f>'Database Graph'!$AK$34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52525400084566E-2"/>
                  <c:y val="-5.47051001275632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D7-4A14-B060-65FBA7465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Graph'!$AG$35:$AH$62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Graph'!$AK$35:$AK$62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2D7-4A14-B060-65FBA746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5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Graph'!$AI$66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B2-43DC-B396-5E56A3F3C4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Graph'!$AG$67:$AH$94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Graph'!$AI$67:$AI$94</c:f>
              <c:numCache>
                <c:formatCode>0.00</c:formatCode>
                <c:ptCount val="28"/>
                <c:pt idx="0">
                  <c:v>81.376577328382098</c:v>
                </c:pt>
                <c:pt idx="1">
                  <c:v>83.780158679167499</c:v>
                </c:pt>
                <c:pt idx="2">
                  <c:v>85.345081071600134</c:v>
                </c:pt>
                <c:pt idx="3">
                  <c:v>87.116226840979309</c:v>
                </c:pt>
                <c:pt idx="4">
                  <c:v>88.005596523967128</c:v>
                </c:pt>
                <c:pt idx="5">
                  <c:v>91.163887645143973</c:v>
                </c:pt>
                <c:pt idx="6">
                  <c:v>92.740183830821621</c:v>
                </c:pt>
                <c:pt idx="7">
                  <c:v>96.590549760526656</c:v>
                </c:pt>
                <c:pt idx="8">
                  <c:v>102.93043978697969</c:v>
                </c:pt>
                <c:pt idx="9">
                  <c:v>105.09457962355499</c:v>
                </c:pt>
                <c:pt idx="10">
                  <c:v>99.604432811144221</c:v>
                </c:pt>
                <c:pt idx="11">
                  <c:v>100</c:v>
                </c:pt>
                <c:pt idx="12">
                  <c:v>97.796840071154975</c:v>
                </c:pt>
                <c:pt idx="13">
                  <c:v>96.913838825312084</c:v>
                </c:pt>
                <c:pt idx="14">
                  <c:v>97.69203402737044</c:v>
                </c:pt>
                <c:pt idx="15">
                  <c:v>97.909735270103226</c:v>
                </c:pt>
                <c:pt idx="16">
                  <c:v>94.183462995727282</c:v>
                </c:pt>
                <c:pt idx="17">
                  <c:v>100.78423954508153</c:v>
                </c:pt>
                <c:pt idx="18">
                  <c:v>100.41311279513639</c:v>
                </c:pt>
                <c:pt idx="19">
                  <c:v>101.12902028886894</c:v>
                </c:pt>
                <c:pt idx="20">
                  <c:v>98.252188597142691</c:v>
                </c:pt>
                <c:pt idx="21">
                  <c:v>105.14819711738357</c:v>
                </c:pt>
                <c:pt idx="22">
                  <c:v>105.79525564095572</c:v>
                </c:pt>
                <c:pt idx="23">
                  <c:v>106.46863256012121</c:v>
                </c:pt>
                <c:pt idx="24">
                  <c:v>107.21278819720213</c:v>
                </c:pt>
                <c:pt idx="25">
                  <c:v>113.47593432908036</c:v>
                </c:pt>
                <c:pt idx="26">
                  <c:v>113.27498021477125</c:v>
                </c:pt>
                <c:pt idx="27">
                  <c:v>115.39070396865935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B2-43DC-B396-5E56A3F3C476}"/>
            </c:ext>
          </c:extLst>
        </c:ser>
        <c:ser>
          <c:idx val="2"/>
          <c:order val="1"/>
          <c:tx>
            <c:strRef>
              <c:f>'Database Graph'!$AJ$66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B2-43DC-B396-5E56A3F3C4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Graph'!$AG$67:$AH$94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Graph'!$AJ$67:$AJ$94</c:f>
              <c:numCache>
                <c:formatCode>0.00</c:formatCode>
                <c:ptCount val="28"/>
                <c:pt idx="0">
                  <c:v>81.379188703312991</c:v>
                </c:pt>
                <c:pt idx="1">
                  <c:v>83.782847185040623</c:v>
                </c:pt>
                <c:pt idx="2">
                  <c:v>85.347819795843677</c:v>
                </c:pt>
                <c:pt idx="3">
                  <c:v>87.119022401302871</c:v>
                </c:pt>
                <c:pt idx="4">
                  <c:v>88.00842062417</c:v>
                </c:pt>
                <c:pt idx="5">
                  <c:v>91.166813094930816</c:v>
                </c:pt>
                <c:pt idx="6">
                  <c:v>92.743159863963996</c:v>
                </c:pt>
                <c:pt idx="7">
                  <c:v>96.59364935193841</c:v>
                </c:pt>
                <c:pt idx="8">
                  <c:v>102.93429992505349</c:v>
                </c:pt>
                <c:pt idx="9">
                  <c:v>105.0984937630115</c:v>
                </c:pt>
                <c:pt idx="10">
                  <c:v>99.607258478076488</c:v>
                </c:pt>
                <c:pt idx="11">
                  <c:v>100</c:v>
                </c:pt>
                <c:pt idx="12">
                  <c:v>97.772381488059608</c:v>
                </c:pt>
                <c:pt idx="13">
                  <c:v>96.877766625923073</c:v>
                </c:pt>
                <c:pt idx="14">
                  <c:v>97.64769257402142</c:v>
                </c:pt>
                <c:pt idx="15">
                  <c:v>97.861285395689862</c:v>
                </c:pt>
                <c:pt idx="16">
                  <c:v>93.873183804624361</c:v>
                </c:pt>
                <c:pt idx="17">
                  <c:v>100.89730633790677</c:v>
                </c:pt>
                <c:pt idx="18">
                  <c:v>100.53370620057439</c:v>
                </c:pt>
                <c:pt idx="19">
                  <c:v>102.57819935176211</c:v>
                </c:pt>
                <c:pt idx="20">
                  <c:v>99.665159245369694</c:v>
                </c:pt>
                <c:pt idx="21">
                  <c:v>105.48813377628153</c:v>
                </c:pt>
                <c:pt idx="22">
                  <c:v>106.08316678284611</c:v>
                </c:pt>
                <c:pt idx="23">
                  <c:v>108.0969064768869</c:v>
                </c:pt>
                <c:pt idx="24">
                  <c:v>108.82438738001916</c:v>
                </c:pt>
                <c:pt idx="25">
                  <c:v>113.89553803825115</c:v>
                </c:pt>
                <c:pt idx="26">
                  <c:v>113.61507162442817</c:v>
                </c:pt>
                <c:pt idx="27">
                  <c:v>117.16623693029773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1B2-43DC-B396-5E56A3F3C476}"/>
            </c:ext>
          </c:extLst>
        </c:ser>
        <c:ser>
          <c:idx val="3"/>
          <c:order val="2"/>
          <c:tx>
            <c:strRef>
              <c:f>'Database Graph'!$AK$66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573535560118397E-2"/>
                  <c:y val="4.68900858236255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B2-43DC-B396-5E56A3F3C4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Graph'!$AG$67:$AH$94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Graph'!$AK$67:$AK$94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1B2-43DC-B396-5E56A3F3C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0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Graph'!$AI$98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1A-4B1B-90B8-A3544B1CD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Graph'!$AG$99:$AH$122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'Database Graph'!$AI$99:$AI$122</c:f>
              <c:numCache>
                <c:formatCode>0.00</c:formatCode>
                <c:ptCount val="24"/>
                <c:pt idx="0">
                  <c:v>86.364349462865547</c:v>
                </c:pt>
                <c:pt idx="1">
                  <c:v>87.574973826608598</c:v>
                </c:pt>
                <c:pt idx="2">
                  <c:v>90.540779023932842</c:v>
                </c:pt>
                <c:pt idx="3">
                  <c:v>90.585521259159364</c:v>
                </c:pt>
                <c:pt idx="4">
                  <c:v>90.701210581878016</c:v>
                </c:pt>
                <c:pt idx="5">
                  <c:v>92.170386280754471</c:v>
                </c:pt>
                <c:pt idx="6">
                  <c:v>95.137048973531776</c:v>
                </c:pt>
                <c:pt idx="7">
                  <c:v>95.296312661999949</c:v>
                </c:pt>
                <c:pt idx="8">
                  <c:v>95.47844875080132</c:v>
                </c:pt>
                <c:pt idx="9">
                  <c:v>97.14362006277095</c:v>
                </c:pt>
                <c:pt idx="10">
                  <c:v>99.948035730846158</c:v>
                </c:pt>
                <c:pt idx="11">
                  <c:v>100</c:v>
                </c:pt>
                <c:pt idx="12">
                  <c:v>98.004028851346519</c:v>
                </c:pt>
                <c:pt idx="13">
                  <c:v>91.727116689796517</c:v>
                </c:pt>
                <c:pt idx="14">
                  <c:v>95.948770736289831</c:v>
                </c:pt>
                <c:pt idx="15">
                  <c:v>96.420140090302425</c:v>
                </c:pt>
                <c:pt idx="16">
                  <c:v>95.802307834472273</c:v>
                </c:pt>
                <c:pt idx="17">
                  <c:v>97.151932268035395</c:v>
                </c:pt>
                <c:pt idx="18">
                  <c:v>96.967355885951974</c:v>
                </c:pt>
                <c:pt idx="19">
                  <c:v>99.841966183034657</c:v>
                </c:pt>
                <c:pt idx="20">
                  <c:v>99.350213613566098</c:v>
                </c:pt>
                <c:pt idx="21">
                  <c:v>101.39660201026011</c:v>
                </c:pt>
                <c:pt idx="22">
                  <c:v>102.63881174933465</c:v>
                </c:pt>
                <c:pt idx="23">
                  <c:v>105.06479185579045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1A-4B1B-90B8-A3544B1CD394}"/>
            </c:ext>
          </c:extLst>
        </c:ser>
        <c:ser>
          <c:idx val="2"/>
          <c:order val="1"/>
          <c:tx>
            <c:strRef>
              <c:f>'Database Graph'!$AJ$98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1A-4B1B-90B8-A3544B1CD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Graph'!$AG$99:$AH$122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'Database Graph'!$AJ$99:$AJ$122</c:f>
              <c:numCache>
                <c:formatCode>0.00</c:formatCode>
                <c:ptCount val="24"/>
                <c:pt idx="0">
                  <c:v>86.364409249827077</c:v>
                </c:pt>
                <c:pt idx="1">
                  <c:v>87.575034451642253</c:v>
                </c:pt>
                <c:pt idx="2">
                  <c:v>90.540841702087732</c:v>
                </c:pt>
                <c:pt idx="3">
                  <c:v>90.585583968287722</c:v>
                </c:pt>
                <c:pt idx="4">
                  <c:v>90.701273371093976</c:v>
                </c:pt>
                <c:pt idx="5">
                  <c:v>92.170450087028399</c:v>
                </c:pt>
                <c:pt idx="6">
                  <c:v>95.13711483352057</c:v>
                </c:pt>
                <c:pt idx="7">
                  <c:v>95.296378632241314</c:v>
                </c:pt>
                <c:pt idx="8">
                  <c:v>95.478526865205708</c:v>
                </c:pt>
                <c:pt idx="9">
                  <c:v>97.143698996706547</c:v>
                </c:pt>
                <c:pt idx="10">
                  <c:v>99.948096925647022</c:v>
                </c:pt>
                <c:pt idx="11">
                  <c:v>100</c:v>
                </c:pt>
                <c:pt idx="12">
                  <c:v>98.003501359941595</c:v>
                </c:pt>
                <c:pt idx="13">
                  <c:v>91.726634352368222</c:v>
                </c:pt>
                <c:pt idx="14">
                  <c:v>95.948776038784459</c:v>
                </c:pt>
                <c:pt idx="15">
                  <c:v>96.41748857406192</c:v>
                </c:pt>
                <c:pt idx="16">
                  <c:v>95.796517053065884</c:v>
                </c:pt>
                <c:pt idx="17">
                  <c:v>97.152581538076788</c:v>
                </c:pt>
                <c:pt idx="18">
                  <c:v>96.976276593405274</c:v>
                </c:pt>
                <c:pt idx="19">
                  <c:v>99.348435629543644</c:v>
                </c:pt>
                <c:pt idx="20">
                  <c:v>99.128447832289424</c:v>
                </c:pt>
                <c:pt idx="21">
                  <c:v>101.35457927640125</c:v>
                </c:pt>
                <c:pt idx="22">
                  <c:v>102.61378957572535</c:v>
                </c:pt>
                <c:pt idx="23">
                  <c:v>104.50882390464697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B1A-4B1B-90B8-A3544B1CD394}"/>
            </c:ext>
          </c:extLst>
        </c:ser>
        <c:ser>
          <c:idx val="3"/>
          <c:order val="2"/>
          <c:tx>
            <c:strRef>
              <c:f>'Database Graph'!$AK$98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52525400084566E-2"/>
                  <c:y val="3.12600572157503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1A-4B1B-90B8-A3544B1CD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Graph'!$AG$99:$AH$122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'Database Graph'!$AK$99:$AK$122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B1A-4B1B-90B8-A3544B1C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5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Graph'!$AI$130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0-4C18-BC0E-260489B83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Graph'!$AG$131:$AH$158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Graph'!$AI$131:$AI$158</c:f>
              <c:numCache>
                <c:formatCode>0.00</c:formatCode>
                <c:ptCount val="28"/>
                <c:pt idx="0">
                  <c:v>49.89581716521478</c:v>
                </c:pt>
                <c:pt idx="1">
                  <c:v>64.547683784804647</c:v>
                </c:pt>
                <c:pt idx="2">
                  <c:v>67.946390981481869</c:v>
                </c:pt>
                <c:pt idx="3">
                  <c:v>95.108291332066614</c:v>
                </c:pt>
                <c:pt idx="4">
                  <c:v>51.259478858751208</c:v>
                </c:pt>
                <c:pt idx="5">
                  <c:v>67.916260962797836</c:v>
                </c:pt>
                <c:pt idx="6">
                  <c:v>72.197838819480225</c:v>
                </c:pt>
                <c:pt idx="7">
                  <c:v>99.502029742155088</c:v>
                </c:pt>
                <c:pt idx="8">
                  <c:v>53.954537461138607</c:v>
                </c:pt>
                <c:pt idx="9">
                  <c:v>73.509244112391769</c:v>
                </c:pt>
                <c:pt idx="10">
                  <c:v>72.917190103002326</c:v>
                </c:pt>
                <c:pt idx="11">
                  <c:v>100</c:v>
                </c:pt>
                <c:pt idx="12">
                  <c:v>56.005404104366086</c:v>
                </c:pt>
                <c:pt idx="13">
                  <c:v>68.421703304942355</c:v>
                </c:pt>
                <c:pt idx="14">
                  <c:v>80.058778060102014</c:v>
                </c:pt>
                <c:pt idx="15">
                  <c:v>101.79455285998958</c:v>
                </c:pt>
                <c:pt idx="16">
                  <c:v>57.432316879693445</c:v>
                </c:pt>
                <c:pt idx="17">
                  <c:v>73.933561384602086</c:v>
                </c:pt>
                <c:pt idx="18">
                  <c:v>80.552286624356981</c:v>
                </c:pt>
                <c:pt idx="19">
                  <c:v>107.13575039934339</c:v>
                </c:pt>
                <c:pt idx="20">
                  <c:v>58.437382425088082</c:v>
                </c:pt>
                <c:pt idx="21">
                  <c:v>78.376968423816678</c:v>
                </c:pt>
                <c:pt idx="22">
                  <c:v>81.800847067034525</c:v>
                </c:pt>
                <c:pt idx="23">
                  <c:v>111.26047678971811</c:v>
                </c:pt>
                <c:pt idx="24">
                  <c:v>60.733971554394053</c:v>
                </c:pt>
                <c:pt idx="25">
                  <c:v>80.790979051270213</c:v>
                </c:pt>
                <c:pt idx="26">
                  <c:v>83.502304686028836</c:v>
                </c:pt>
                <c:pt idx="27">
                  <c:v>112.81812346477417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70-4C18-BC0E-260489B839B7}"/>
            </c:ext>
          </c:extLst>
        </c:ser>
        <c:ser>
          <c:idx val="2"/>
          <c:order val="1"/>
          <c:tx>
            <c:strRef>
              <c:f>'Database Graph'!$AJ$130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0-4C18-BC0E-260489B83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Graph'!$AG$131:$AH$158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Graph'!$AJ$131:$AJ$158</c:f>
              <c:numCache>
                <c:formatCode>0.00</c:formatCode>
                <c:ptCount val="28"/>
                <c:pt idx="0">
                  <c:v>49.896463002229758</c:v>
                </c:pt>
                <c:pt idx="1">
                  <c:v>64.54851927134014</c:v>
                </c:pt>
                <c:pt idx="2">
                  <c:v>67.94727045989957</c:v>
                </c:pt>
                <c:pt idx="3">
                  <c:v>95.109522386260394</c:v>
                </c:pt>
                <c:pt idx="4">
                  <c:v>51.260142346608426</c:v>
                </c:pt>
                <c:pt idx="5">
                  <c:v>67.917140051221295</c:v>
                </c:pt>
                <c:pt idx="6">
                  <c:v>72.198773327408148</c:v>
                </c:pt>
                <c:pt idx="7">
                  <c:v>99.503317667627073</c:v>
                </c:pt>
                <c:pt idx="8">
                  <c:v>53.952744403272369</c:v>
                </c:pt>
                <c:pt idx="9">
                  <c:v>73.506870700469833</c:v>
                </c:pt>
                <c:pt idx="10">
                  <c:v>72.913944667980047</c:v>
                </c:pt>
                <c:pt idx="11">
                  <c:v>100</c:v>
                </c:pt>
                <c:pt idx="12">
                  <c:v>55.984700628569243</c:v>
                </c:pt>
                <c:pt idx="13">
                  <c:v>68.436288404034897</c:v>
                </c:pt>
                <c:pt idx="14">
                  <c:v>80.030126544613054</c:v>
                </c:pt>
                <c:pt idx="15">
                  <c:v>101.75757208150304</c:v>
                </c:pt>
                <c:pt idx="16">
                  <c:v>57.428469526473577</c:v>
                </c:pt>
                <c:pt idx="17">
                  <c:v>73.934482834023754</c:v>
                </c:pt>
                <c:pt idx="18">
                  <c:v>80.555992333036158</c:v>
                </c:pt>
                <c:pt idx="19">
                  <c:v>109.55220210294615</c:v>
                </c:pt>
                <c:pt idx="20">
                  <c:v>58.59426745786098</c:v>
                </c:pt>
                <c:pt idx="21">
                  <c:v>78.584961804283864</c:v>
                </c:pt>
                <c:pt idx="22">
                  <c:v>81.949611000397681</c:v>
                </c:pt>
                <c:pt idx="23">
                  <c:v>113.85760364559196</c:v>
                </c:pt>
                <c:pt idx="24">
                  <c:v>60.932178729429644</c:v>
                </c:pt>
                <c:pt idx="25">
                  <c:v>81.036812612577506</c:v>
                </c:pt>
                <c:pt idx="26">
                  <c:v>83.670552831406027</c:v>
                </c:pt>
                <c:pt idx="27">
                  <c:v>115.46299585699479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E70-4C18-BC0E-260489B839B7}"/>
            </c:ext>
          </c:extLst>
        </c:ser>
        <c:ser>
          <c:idx val="3"/>
          <c:order val="2"/>
          <c:tx>
            <c:strRef>
              <c:f>'Database Graph'!$AK$130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84040640135314E-2"/>
                  <c:y val="-5.8612607279532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70-4C18-BC0E-260489B83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Graph'!$AG$131:$AH$158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Graph'!$AK$131:$AK$158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E70-4C18-BC0E-260489B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40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Graph'!$AI$162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90-4033-A26D-D80D8ED3B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Graph'!$AG$163:$AH$190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Graph'!$AI$163:$AI$190</c:f>
              <c:numCache>
                <c:formatCode>0.00</c:formatCode>
                <c:ptCount val="28"/>
                <c:pt idx="0">
                  <c:v>79.793593340840772</c:v>
                </c:pt>
                <c:pt idx="1">
                  <c:v>82.148041259275644</c:v>
                </c:pt>
                <c:pt idx="2">
                  <c:v>86.438719559563935</c:v>
                </c:pt>
                <c:pt idx="3">
                  <c:v>90.527824989774686</c:v>
                </c:pt>
                <c:pt idx="4">
                  <c:v>86.113667359030373</c:v>
                </c:pt>
                <c:pt idx="5">
                  <c:v>86.917604066122138</c:v>
                </c:pt>
                <c:pt idx="6">
                  <c:v>92.419020753354161</c:v>
                </c:pt>
                <c:pt idx="7">
                  <c:v>96.082874899638597</c:v>
                </c:pt>
                <c:pt idx="8">
                  <c:v>90.442421256608085</c:v>
                </c:pt>
                <c:pt idx="9">
                  <c:v>90.876328639905651</c:v>
                </c:pt>
                <c:pt idx="10">
                  <c:v>96.311257390905539</c:v>
                </c:pt>
                <c:pt idx="11">
                  <c:v>100</c:v>
                </c:pt>
                <c:pt idx="12">
                  <c:v>91.983831444536094</c:v>
                </c:pt>
                <c:pt idx="13">
                  <c:v>83.049319703598698</c:v>
                </c:pt>
                <c:pt idx="14">
                  <c:v>90.027638250417468</c:v>
                </c:pt>
                <c:pt idx="15">
                  <c:v>93.834741175687327</c:v>
                </c:pt>
                <c:pt idx="16">
                  <c:v>91.788559280293981</c:v>
                </c:pt>
                <c:pt idx="17">
                  <c:v>89.294743867056809</c:v>
                </c:pt>
                <c:pt idx="18">
                  <c:v>93.413948518888247</c:v>
                </c:pt>
                <c:pt idx="19">
                  <c:v>98.047676178788706</c:v>
                </c:pt>
                <c:pt idx="20">
                  <c:v>95.549069393361549</c:v>
                </c:pt>
                <c:pt idx="21">
                  <c:v>93.735843584089068</c:v>
                </c:pt>
                <c:pt idx="22">
                  <c:v>99.554803769372441</c:v>
                </c:pt>
                <c:pt idx="23">
                  <c:v>104.90961838101107</c:v>
                </c:pt>
                <c:pt idx="24">
                  <c:v>102.96538227738139</c:v>
                </c:pt>
                <c:pt idx="25">
                  <c:v>101.35716767145644</c:v>
                </c:pt>
                <c:pt idx="26">
                  <c:v>107.94189342257195</c:v>
                </c:pt>
                <c:pt idx="27">
                  <c:v>113.45928856737019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90-4033-A26D-D80D8ED3B9E9}"/>
            </c:ext>
          </c:extLst>
        </c:ser>
        <c:ser>
          <c:idx val="2"/>
          <c:order val="1"/>
          <c:tx>
            <c:strRef>
              <c:f>'Database Graph'!$AJ$162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90-4033-A26D-D80D8ED3B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'Database Graph'!$AG$163:$AH$190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Graph'!$AJ$163:$AJ$190</c:f>
              <c:numCache>
                <c:formatCode>0.00</c:formatCode>
                <c:ptCount val="28"/>
                <c:pt idx="0">
                  <c:v>79.793593340840786</c:v>
                </c:pt>
                <c:pt idx="1">
                  <c:v>82.148041259274564</c:v>
                </c:pt>
                <c:pt idx="2">
                  <c:v>86.438719559563893</c:v>
                </c:pt>
                <c:pt idx="3">
                  <c:v>90.527824989774615</c:v>
                </c:pt>
                <c:pt idx="4">
                  <c:v>86.113667359030345</c:v>
                </c:pt>
                <c:pt idx="5">
                  <c:v>86.917604066122081</c:v>
                </c:pt>
                <c:pt idx="6">
                  <c:v>92.419020753355213</c:v>
                </c:pt>
                <c:pt idx="7">
                  <c:v>96.082874899638554</c:v>
                </c:pt>
                <c:pt idx="8">
                  <c:v>90.442421256608014</c:v>
                </c:pt>
                <c:pt idx="9">
                  <c:v>90.876328639905651</c:v>
                </c:pt>
                <c:pt idx="10">
                  <c:v>96.311257390905439</c:v>
                </c:pt>
                <c:pt idx="11">
                  <c:v>100</c:v>
                </c:pt>
                <c:pt idx="12">
                  <c:v>91.98278240641622</c:v>
                </c:pt>
                <c:pt idx="13">
                  <c:v>83.049035705545634</c:v>
                </c:pt>
                <c:pt idx="14">
                  <c:v>90.070522951962772</c:v>
                </c:pt>
                <c:pt idx="15">
                  <c:v>93.848043319574856</c:v>
                </c:pt>
                <c:pt idx="16">
                  <c:v>91.775490131547571</c:v>
                </c:pt>
                <c:pt idx="17">
                  <c:v>89.308786776903901</c:v>
                </c:pt>
                <c:pt idx="18">
                  <c:v>93.442907709516888</c:v>
                </c:pt>
                <c:pt idx="19">
                  <c:v>98.298540491423168</c:v>
                </c:pt>
                <c:pt idx="20">
                  <c:v>95.469224325056985</c:v>
                </c:pt>
                <c:pt idx="21">
                  <c:v>93.615587615672737</c:v>
                </c:pt>
                <c:pt idx="22">
                  <c:v>99.627779183372127</c:v>
                </c:pt>
                <c:pt idx="23">
                  <c:v>105.18496069530192</c:v>
                </c:pt>
                <c:pt idx="24">
                  <c:v>102.95438414596015</c:v>
                </c:pt>
                <c:pt idx="25">
                  <c:v>101.25862067639977</c:v>
                </c:pt>
                <c:pt idx="26">
                  <c:v>108.07249296644557</c:v>
                </c:pt>
                <c:pt idx="27">
                  <c:v>113.78427156534214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90-4033-A26D-D80D8ED3B9E9}"/>
            </c:ext>
          </c:extLst>
        </c:ser>
        <c:ser>
          <c:idx val="3"/>
          <c:order val="2"/>
          <c:tx>
            <c:strRef>
              <c:f>'Database Graph'!$AK$162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84040640135314E-2"/>
                  <c:y val="-3.12600572157504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90-4033-A26D-D80D8ED3B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Graph'!$AG$163:$AH$190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Graph'!$AK$163:$AK$190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090-4033-A26D-D80D8ED3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5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Graph'!$AI$194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D7-4E93-93AE-1DAF6D7E1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Graph'!$AG$195:$AH$222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Graph'!$AI$195:$AI$222</c:f>
              <c:numCache>
                <c:formatCode>0.00</c:formatCode>
                <c:ptCount val="28"/>
                <c:pt idx="0">
                  <c:v>77.086416058779207</c:v>
                </c:pt>
                <c:pt idx="1">
                  <c:v>82.589582274457172</c:v>
                </c:pt>
                <c:pt idx="2">
                  <c:v>88.511498481891749</c:v>
                </c:pt>
                <c:pt idx="3">
                  <c:v>91.401043066397108</c:v>
                </c:pt>
                <c:pt idx="4">
                  <c:v>87.538083688720207</c:v>
                </c:pt>
                <c:pt idx="5">
                  <c:v>89.471215264030747</c:v>
                </c:pt>
                <c:pt idx="6">
                  <c:v>98.011563054633655</c:v>
                </c:pt>
                <c:pt idx="7">
                  <c:v>100.03607447595779</c:v>
                </c:pt>
                <c:pt idx="8">
                  <c:v>90.764945350814543</c:v>
                </c:pt>
                <c:pt idx="9">
                  <c:v>91.22040817601173</c:v>
                </c:pt>
                <c:pt idx="10">
                  <c:v>99.918959510550181</c:v>
                </c:pt>
                <c:pt idx="11">
                  <c:v>100</c:v>
                </c:pt>
                <c:pt idx="12">
                  <c:v>89.443487643180362</c:v>
                </c:pt>
                <c:pt idx="13">
                  <c:v>74.236989285962522</c:v>
                </c:pt>
                <c:pt idx="14">
                  <c:v>90.765733994890795</c:v>
                </c:pt>
                <c:pt idx="15">
                  <c:v>95.238833228245099</c:v>
                </c:pt>
                <c:pt idx="16">
                  <c:v>90.730642723846771</c:v>
                </c:pt>
                <c:pt idx="17">
                  <c:v>87.974486482110933</c:v>
                </c:pt>
                <c:pt idx="18">
                  <c:v>95.27021192261715</c:v>
                </c:pt>
                <c:pt idx="19">
                  <c:v>105.1415642897116</c:v>
                </c:pt>
                <c:pt idx="20">
                  <c:v>101.61831985070839</c:v>
                </c:pt>
                <c:pt idx="21">
                  <c:v>96.903896860045208</c:v>
                </c:pt>
                <c:pt idx="22">
                  <c:v>102.73939653735033</c:v>
                </c:pt>
                <c:pt idx="23">
                  <c:v>114.01551231576326</c:v>
                </c:pt>
                <c:pt idx="24">
                  <c:v>111.55659153210766</c:v>
                </c:pt>
                <c:pt idx="25">
                  <c:v>106.70088083259577</c:v>
                </c:pt>
                <c:pt idx="26">
                  <c:v>113.44484165654225</c:v>
                </c:pt>
                <c:pt idx="27">
                  <c:v>124.71016737098186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D7-4E93-93AE-1DAF6D7E1E64}"/>
            </c:ext>
          </c:extLst>
        </c:ser>
        <c:ser>
          <c:idx val="2"/>
          <c:order val="1"/>
          <c:tx>
            <c:strRef>
              <c:f>'Database Graph'!$AJ$194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D7-4E93-93AE-1DAF6D7E1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Graph'!$AG$195:$AH$222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Graph'!$AJ$195:$AJ$222</c:f>
              <c:numCache>
                <c:formatCode>0.00</c:formatCode>
                <c:ptCount val="28"/>
                <c:pt idx="0">
                  <c:v>77.08641605877942</c:v>
                </c:pt>
                <c:pt idx="1">
                  <c:v>82.589582274453207</c:v>
                </c:pt>
                <c:pt idx="2">
                  <c:v>88.511498481891948</c:v>
                </c:pt>
                <c:pt idx="3">
                  <c:v>91.401043066397506</c:v>
                </c:pt>
                <c:pt idx="4">
                  <c:v>87.538083688720462</c:v>
                </c:pt>
                <c:pt idx="5">
                  <c:v>89.471215264030874</c:v>
                </c:pt>
                <c:pt idx="6">
                  <c:v>98.011563054633939</c:v>
                </c:pt>
                <c:pt idx="7">
                  <c:v>100.03607447595783</c:v>
                </c:pt>
                <c:pt idx="8">
                  <c:v>90.764945350814656</c:v>
                </c:pt>
                <c:pt idx="9">
                  <c:v>91.220408176011858</c:v>
                </c:pt>
                <c:pt idx="10">
                  <c:v>99.918959510550266</c:v>
                </c:pt>
                <c:pt idx="11">
                  <c:v>100</c:v>
                </c:pt>
                <c:pt idx="12">
                  <c:v>89.439295015574544</c:v>
                </c:pt>
                <c:pt idx="13">
                  <c:v>74.235854248012743</c:v>
                </c:pt>
                <c:pt idx="14">
                  <c:v>90.937128704178093</c:v>
                </c:pt>
                <c:pt idx="15">
                  <c:v>95.291997107259064</c:v>
                </c:pt>
                <c:pt idx="16">
                  <c:v>90.678410042510734</c:v>
                </c:pt>
                <c:pt idx="17">
                  <c:v>88.030610935915604</c:v>
                </c:pt>
                <c:pt idx="18">
                  <c:v>95.385951379349621</c:v>
                </c:pt>
                <c:pt idx="19">
                  <c:v>102.39125089174988</c:v>
                </c:pt>
                <c:pt idx="20">
                  <c:v>100.52608537312742</c:v>
                </c:pt>
                <c:pt idx="21">
                  <c:v>92.793066987548627</c:v>
                </c:pt>
                <c:pt idx="22">
                  <c:v>102.86420996749064</c:v>
                </c:pt>
                <c:pt idx="23">
                  <c:v>111.03307246701355</c:v>
                </c:pt>
                <c:pt idx="24">
                  <c:v>110.62895695312672</c:v>
                </c:pt>
                <c:pt idx="25">
                  <c:v>102.3785908073624</c:v>
                </c:pt>
                <c:pt idx="26">
                  <c:v>113.7575298030479</c:v>
                </c:pt>
                <c:pt idx="27">
                  <c:v>121.58121435137986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ED7-4E93-93AE-1DAF6D7E1E64}"/>
            </c:ext>
          </c:extLst>
        </c:ser>
        <c:ser>
          <c:idx val="3"/>
          <c:order val="2"/>
          <c:tx>
            <c:strRef>
              <c:f>'Database Graph'!$AK$194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063030480101486E-2"/>
                  <c:y val="-5.0797592975594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D7-4E93-93AE-1DAF6D7E1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Graph'!$AG$195:$AH$222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Graph'!$AK$195:$AK$222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ED7-4E93-93AE-1DAF6D7E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Graph'!$AI$226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8D-4522-9B91-8E8EA5D122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Graph'!$AG$227:$AH$254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Graph'!$AI$227:$AI$254</c:f>
              <c:numCache>
                <c:formatCode>0.00</c:formatCode>
                <c:ptCount val="28"/>
                <c:pt idx="0">
                  <c:v>80.696997611152554</c:v>
                </c:pt>
                <c:pt idx="1">
                  <c:v>82.000695889145661</c:v>
                </c:pt>
                <c:pt idx="2">
                  <c:v>85.747018523857406</c:v>
                </c:pt>
                <c:pt idx="3">
                  <c:v>90.236425920876826</c:v>
                </c:pt>
                <c:pt idx="4">
                  <c:v>85.638329521545401</c:v>
                </c:pt>
                <c:pt idx="5">
                  <c:v>86.065445887862808</c:v>
                </c:pt>
                <c:pt idx="6">
                  <c:v>90.552749700345132</c:v>
                </c:pt>
                <c:pt idx="7">
                  <c:v>94.763664147425928</c:v>
                </c:pt>
                <c:pt idx="8">
                  <c:v>90.334792677602465</c:v>
                </c:pt>
                <c:pt idx="9">
                  <c:v>90.761506856971508</c:v>
                </c:pt>
                <c:pt idx="10">
                  <c:v>95.107341591782884</c:v>
                </c:pt>
                <c:pt idx="11">
                  <c:v>100</c:v>
                </c:pt>
                <c:pt idx="12">
                  <c:v>92.831562198414588</c:v>
                </c:pt>
                <c:pt idx="13">
                  <c:v>85.990056900029515</c:v>
                </c:pt>
                <c:pt idx="14">
                  <c:v>89.781330462643638</c:v>
                </c:pt>
                <c:pt idx="15">
                  <c:v>93.366185693711074</c:v>
                </c:pt>
                <c:pt idx="16">
                  <c:v>92.141593542608746</c:v>
                </c:pt>
                <c:pt idx="17">
                  <c:v>89.735323125524303</c:v>
                </c:pt>
                <c:pt idx="18">
                  <c:v>92.794500248224878</c:v>
                </c:pt>
                <c:pt idx="19">
                  <c:v>95.680395374909693</c:v>
                </c:pt>
                <c:pt idx="20">
                  <c:v>93.523717445747891</c:v>
                </c:pt>
                <c:pt idx="21">
                  <c:v>92.678641724041483</c:v>
                </c:pt>
                <c:pt idx="22">
                  <c:v>98.4920825634659</c:v>
                </c:pt>
                <c:pt idx="23">
                  <c:v>101.87091695566635</c:v>
                </c:pt>
                <c:pt idx="24">
                  <c:v>100.09843478218397</c:v>
                </c:pt>
                <c:pt idx="25">
                  <c:v>99.573932668310178</c:v>
                </c:pt>
                <c:pt idx="26">
                  <c:v>106.10552054562181</c:v>
                </c:pt>
                <c:pt idx="27">
                  <c:v>109.70479046955708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8D-4522-9B91-8E8EA5D1229F}"/>
            </c:ext>
          </c:extLst>
        </c:ser>
        <c:ser>
          <c:idx val="2"/>
          <c:order val="1"/>
          <c:tx>
            <c:strRef>
              <c:f>'Database Graph'!$AJ$226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8D-4522-9B91-8E8EA5D122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Graph'!$AG$227:$AH$254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Graph'!$AJ$227:$AJ$254</c:f>
              <c:numCache>
                <c:formatCode>0.00</c:formatCode>
                <c:ptCount val="28"/>
                <c:pt idx="0">
                  <c:v>80.696997611152497</c:v>
                </c:pt>
                <c:pt idx="1">
                  <c:v>82.000695889145575</c:v>
                </c:pt>
                <c:pt idx="2">
                  <c:v>85.747018523857292</c:v>
                </c:pt>
                <c:pt idx="3">
                  <c:v>90.236425920876627</c:v>
                </c:pt>
                <c:pt idx="4">
                  <c:v>85.638329521545259</c:v>
                </c:pt>
                <c:pt idx="5">
                  <c:v>86.065445887862694</c:v>
                </c:pt>
                <c:pt idx="6">
                  <c:v>90.552749700346453</c:v>
                </c:pt>
                <c:pt idx="7">
                  <c:v>94.763664147425857</c:v>
                </c:pt>
                <c:pt idx="8">
                  <c:v>90.334792677602337</c:v>
                </c:pt>
                <c:pt idx="9">
                  <c:v>90.761506856971465</c:v>
                </c:pt>
                <c:pt idx="10">
                  <c:v>95.107341591782728</c:v>
                </c:pt>
                <c:pt idx="11">
                  <c:v>100</c:v>
                </c:pt>
                <c:pt idx="12">
                  <c:v>92.831562198414446</c:v>
                </c:pt>
                <c:pt idx="13">
                  <c:v>85.990056900029316</c:v>
                </c:pt>
                <c:pt idx="14">
                  <c:v>89.781330462643467</c:v>
                </c:pt>
                <c:pt idx="15">
                  <c:v>93.366185693710989</c:v>
                </c:pt>
                <c:pt idx="16">
                  <c:v>92.141593542608703</c:v>
                </c:pt>
                <c:pt idx="17">
                  <c:v>89.735323125524133</c:v>
                </c:pt>
                <c:pt idx="18">
                  <c:v>92.794500248224807</c:v>
                </c:pt>
                <c:pt idx="19">
                  <c:v>96.932773987210737</c:v>
                </c:pt>
                <c:pt idx="20">
                  <c:v>93.781713907667111</c:v>
                </c:pt>
                <c:pt idx="21">
                  <c:v>93.890068586235913</c:v>
                </c:pt>
                <c:pt idx="22">
                  <c:v>98.547759263614736</c:v>
                </c:pt>
                <c:pt idx="23">
                  <c:v>103.23340429637943</c:v>
                </c:pt>
                <c:pt idx="24">
                  <c:v>100.39332473815765</c:v>
                </c:pt>
                <c:pt idx="25">
                  <c:v>100.88487869591047</c:v>
                </c:pt>
                <c:pt idx="26">
                  <c:v>106.17535583061853</c:v>
                </c:pt>
                <c:pt idx="27">
                  <c:v>111.18237642720064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68D-4522-9B91-8E8EA5D1229F}"/>
            </c:ext>
          </c:extLst>
        </c:ser>
        <c:ser>
          <c:idx val="3"/>
          <c:order val="2"/>
          <c:tx>
            <c:strRef>
              <c:f>'Database Graph'!$AK$226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573535560118397E-2"/>
                  <c:y val="-4.2982578671656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8D-4522-9B91-8E8EA5D122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Graph'!$AG$227:$AH$254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Graph'!$AK$227:$AK$254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68D-4522-9B91-8E8EA5D1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Graph'!$AI$258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B7-4FBA-8835-68CDB9257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Graph'!$AG$259:$AH$282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'Database Graph'!$AI$259:$AI$282</c:f>
              <c:numCache>
                <c:formatCode>0.00</c:formatCode>
                <c:ptCount val="24"/>
                <c:pt idx="0">
                  <c:v>89.830123830949063</c:v>
                </c:pt>
                <c:pt idx="1">
                  <c:v>87.657776187506556</c:v>
                </c:pt>
                <c:pt idx="2">
                  <c:v>94.812055183124329</c:v>
                </c:pt>
                <c:pt idx="3">
                  <c:v>96.164005020695271</c:v>
                </c:pt>
                <c:pt idx="4">
                  <c:v>95.003221723131404</c:v>
                </c:pt>
                <c:pt idx="5">
                  <c:v>94.165846322644896</c:v>
                </c:pt>
                <c:pt idx="6">
                  <c:v>102.68029951747029</c:v>
                </c:pt>
                <c:pt idx="7">
                  <c:v>100.61687807561466</c:v>
                </c:pt>
                <c:pt idx="8">
                  <c:v>94.000158353433505</c:v>
                </c:pt>
                <c:pt idx="9">
                  <c:v>93.009813166708071</c:v>
                </c:pt>
                <c:pt idx="10">
                  <c:v>103.58411897442483</c:v>
                </c:pt>
                <c:pt idx="11">
                  <c:v>100</c:v>
                </c:pt>
                <c:pt idx="12">
                  <c:v>94.161648928504647</c:v>
                </c:pt>
                <c:pt idx="13">
                  <c:v>81.451458833240153</c:v>
                </c:pt>
                <c:pt idx="14">
                  <c:v>90.077912730341694</c:v>
                </c:pt>
                <c:pt idx="15">
                  <c:v>93.110400259582889</c:v>
                </c:pt>
                <c:pt idx="16">
                  <c:v>100.70057331803299</c:v>
                </c:pt>
                <c:pt idx="17">
                  <c:v>107.11113925040645</c:v>
                </c:pt>
                <c:pt idx="18">
                  <c:v>116.34559407351175</c:v>
                </c:pt>
                <c:pt idx="19">
                  <c:v>120.88405755654625</c:v>
                </c:pt>
                <c:pt idx="20">
                  <c:v>115.02019484385725</c:v>
                </c:pt>
                <c:pt idx="21">
                  <c:v>112.19891836480076</c:v>
                </c:pt>
                <c:pt idx="22">
                  <c:v>120.98778327704484</c:v>
                </c:pt>
                <c:pt idx="23">
                  <c:v>126.57769666745959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B7-4FBA-8835-68CDB92575C9}"/>
            </c:ext>
          </c:extLst>
        </c:ser>
        <c:ser>
          <c:idx val="2"/>
          <c:order val="1"/>
          <c:tx>
            <c:strRef>
              <c:f>'Database Graph'!$AJ$258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B7-4FBA-8835-68CDB9257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Graph'!$AG$259:$AH$282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'Database Graph'!$AJ$259:$AJ$282</c:f>
              <c:numCache>
                <c:formatCode>0.00</c:formatCode>
                <c:ptCount val="24"/>
                <c:pt idx="0">
                  <c:v>89.618989239015946</c:v>
                </c:pt>
                <c:pt idx="1">
                  <c:v>87.451747429938067</c:v>
                </c:pt>
                <c:pt idx="2">
                  <c:v>94.589211177931816</c:v>
                </c:pt>
                <c:pt idx="3">
                  <c:v>95.937983424678023</c:v>
                </c:pt>
                <c:pt idx="4">
                  <c:v>94.779928404638454</c:v>
                </c:pt>
                <c:pt idx="5">
                  <c:v>93.944521151429171</c:v>
                </c:pt>
                <c:pt idx="6">
                  <c:v>102.43896217745963</c:v>
                </c:pt>
                <c:pt idx="7">
                  <c:v>100.38039055241028</c:v>
                </c:pt>
                <c:pt idx="8">
                  <c:v>93.393505704928728</c:v>
                </c:pt>
                <c:pt idx="9">
                  <c:v>92.216997295004717</c:v>
                </c:pt>
                <c:pt idx="10">
                  <c:v>102.55701725858175</c:v>
                </c:pt>
                <c:pt idx="11">
                  <c:v>100</c:v>
                </c:pt>
                <c:pt idx="12">
                  <c:v>93.733419053290504</c:v>
                </c:pt>
                <c:pt idx="13">
                  <c:v>81.136641122766278</c:v>
                </c:pt>
                <c:pt idx="14">
                  <c:v>90.601889766926362</c:v>
                </c:pt>
                <c:pt idx="15">
                  <c:v>92.78833835152524</c:v>
                </c:pt>
                <c:pt idx="16">
                  <c:v>100.380443082451</c:v>
                </c:pt>
                <c:pt idx="17">
                  <c:v>107.08362300164194</c:v>
                </c:pt>
                <c:pt idx="18">
                  <c:v>117.02100932495527</c:v>
                </c:pt>
                <c:pt idx="19">
                  <c:v>113.87912765882693</c:v>
                </c:pt>
                <c:pt idx="20">
                  <c:v>115.49773781066813</c:v>
                </c:pt>
                <c:pt idx="21">
                  <c:v>112.17009509421993</c:v>
                </c:pt>
                <c:pt idx="22">
                  <c:v>122.54440096509316</c:v>
                </c:pt>
                <c:pt idx="23">
                  <c:v>119.90333351197889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BB7-4FBA-8835-68CDB92575C9}"/>
            </c:ext>
          </c:extLst>
        </c:ser>
        <c:ser>
          <c:idx val="3"/>
          <c:order val="2"/>
          <c:tx>
            <c:strRef>
              <c:f>'Database Graph'!$AK$258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105050800169246E-3"/>
                  <c:y val="-3.90750715196880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7-4FBA-8835-68CDB9257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Graph'!$AG$259:$AH$282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'Database Graph'!$AK$259:$AK$282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BB7-4FBA-8835-68CDB925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Graph'!$C$34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4.0570284023933138E-2"/>
                  <c:y val="-2.90277424998116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BB-49D1-A7F9-F19ED18D2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Graph'!$C$35:$C$62</c:f>
              <c:numCache>
                <c:formatCode>0.00</c:formatCode>
                <c:ptCount val="28"/>
                <c:pt idx="0">
                  <c:v>4.9267745833945469</c:v>
                </c:pt>
                <c:pt idx="1">
                  <c:v>4.940235166574297</c:v>
                </c:pt>
                <c:pt idx="2">
                  <c:v>4.9125254947384178</c:v>
                </c:pt>
                <c:pt idx="3">
                  <c:v>4.9860880768702174</c:v>
                </c:pt>
                <c:pt idx="4">
                  <c:v>4.9567562564463969</c:v>
                </c:pt>
                <c:pt idx="5">
                  <c:v>5.1722600097165525</c:v>
                </c:pt>
                <c:pt idx="6">
                  <c:v>5.0019764477440987</c:v>
                </c:pt>
                <c:pt idx="7">
                  <c:v>5.0801436661800778</c:v>
                </c:pt>
                <c:pt idx="8">
                  <c:v>5.0170360742204565</c:v>
                </c:pt>
                <c:pt idx="9">
                  <c:v>5.180169060163891</c:v>
                </c:pt>
                <c:pt idx="10">
                  <c:v>5.0065339511353102</c:v>
                </c:pt>
                <c:pt idx="11">
                  <c:v>4.9672870217863903</c:v>
                </c:pt>
                <c:pt idx="12">
                  <c:v>2.8269224261316026</c:v>
                </c:pt>
                <c:pt idx="13">
                  <c:v>-5.5229949907629674</c:v>
                </c:pt>
                <c:pt idx="14">
                  <c:v>-4.0470745816140834</c:v>
                </c:pt>
                <c:pt idx="15">
                  <c:v>-3.6127038872485855</c:v>
                </c:pt>
                <c:pt idx="16">
                  <c:v>-2.2146990944969787</c:v>
                </c:pt>
                <c:pt idx="17">
                  <c:v>5.9588741314325944</c:v>
                </c:pt>
                <c:pt idx="18">
                  <c:v>1.0228793419377666</c:v>
                </c:pt>
                <c:pt idx="19">
                  <c:v>3.5547131671521868</c:v>
                </c:pt>
                <c:pt idx="20">
                  <c:v>3.6899999999999977</c:v>
                </c:pt>
                <c:pt idx="21">
                  <c:v>4.3700000000000045</c:v>
                </c:pt>
                <c:pt idx="22">
                  <c:v>5.8600000000000136</c:v>
                </c:pt>
                <c:pt idx="23">
                  <c:v>5.230000000000004</c:v>
                </c:pt>
                <c:pt idx="24">
                  <c:v>5.1599999999999824</c:v>
                </c:pt>
                <c:pt idx="25">
                  <c:v>5.2399999999999807</c:v>
                </c:pt>
                <c:pt idx="26">
                  <c:v>5.3300000000000125</c:v>
                </c:pt>
                <c:pt idx="27">
                  <c:v>5.0999999999999943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9D1-A7F9-F19ED18D236A}"/>
            </c:ext>
          </c:extLst>
        </c:ser>
        <c:ser>
          <c:idx val="3"/>
          <c:order val="2"/>
          <c:tx>
            <c:strRef>
              <c:f>'Database Graph'!$E$34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1.4752830554157555E-2"/>
                  <c:y val="0.2091412103529867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BB-49D1-A7F9-F19ED18D2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Graph'!$E$35:$E$62</c:f>
              <c:numCache>
                <c:formatCode>0.00</c:formatCode>
                <c:ptCount val="28"/>
                <c:pt idx="0">
                  <c:v>4.9267745833945469</c:v>
                </c:pt>
                <c:pt idx="1">
                  <c:v>4.940235166574297</c:v>
                </c:pt>
                <c:pt idx="2">
                  <c:v>4.9125254947384178</c:v>
                </c:pt>
                <c:pt idx="3">
                  <c:v>4.9860880768702174</c:v>
                </c:pt>
                <c:pt idx="4">
                  <c:v>4.9567562564463969</c:v>
                </c:pt>
                <c:pt idx="5">
                  <c:v>5.1722600097165525</c:v>
                </c:pt>
                <c:pt idx="6">
                  <c:v>5.0019764477440987</c:v>
                </c:pt>
                <c:pt idx="7">
                  <c:v>5.0801436661800778</c:v>
                </c:pt>
                <c:pt idx="8">
                  <c:v>5.0170360742204565</c:v>
                </c:pt>
                <c:pt idx="9">
                  <c:v>5.180169060163891</c:v>
                </c:pt>
                <c:pt idx="10">
                  <c:v>5.0065339511353102</c:v>
                </c:pt>
                <c:pt idx="11">
                  <c:v>4.9672870217863903</c:v>
                </c:pt>
                <c:pt idx="12">
                  <c:v>2.8269224261316026</c:v>
                </c:pt>
                <c:pt idx="13">
                  <c:v>-5.5226793974931638</c:v>
                </c:pt>
                <c:pt idx="14">
                  <c:v>-4.046089841533913</c:v>
                </c:pt>
                <c:pt idx="15">
                  <c:v>-3.614344577240189</c:v>
                </c:pt>
                <c:pt idx="16">
                  <c:v>-2.2137588698932831</c:v>
                </c:pt>
                <c:pt idx="17">
                  <c:v>5.9565261829117304</c:v>
                </c:pt>
                <c:pt idx="18">
                  <c:v>1.0285789715720313</c:v>
                </c:pt>
                <c:pt idx="19">
                  <c:v>3</c:v>
                </c:pt>
                <c:pt idx="20">
                  <c:v>3.4200000000000017</c:v>
                </c:pt>
                <c:pt idx="21">
                  <c:v>4.3199999999999932</c:v>
                </c:pt>
                <c:pt idx="22">
                  <c:v>5.8200000000000074</c:v>
                </c:pt>
                <c:pt idx="23">
                  <c:v>5.1900000000000119</c:v>
                </c:pt>
                <c:pt idx="24">
                  <c:v>5.1099999999999852</c:v>
                </c:pt>
                <c:pt idx="25">
                  <c:v>5.1800000000000068</c:v>
                </c:pt>
                <c:pt idx="26">
                  <c:v>5.269999999999996</c:v>
                </c:pt>
                <c:pt idx="27">
                  <c:v>5.0400000000000205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2BB-49D1-A7F9-F19ED18D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Graph'!$D$34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Graph'!$D$35:$D$62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0.1367661999542662</c:v>
                      </c:pt>
                      <c:pt idx="1">
                        <c:v>1.3695636796407769</c:v>
                      </c:pt>
                      <c:pt idx="2">
                        <c:v>3.4185939643720786</c:v>
                      </c:pt>
                      <c:pt idx="3">
                        <c:v>7.3651340511275976E-3</c:v>
                      </c:pt>
                      <c:pt idx="4">
                        <c:v>0.10878922035819016</c:v>
                      </c:pt>
                      <c:pt idx="5">
                        <c:v>1.5777019855440813</c:v>
                      </c:pt>
                      <c:pt idx="6">
                        <c:v>3.2511497490171024</c:v>
                      </c:pt>
                      <c:pt idx="7">
                        <c:v>8.1814185584278221E-2</c:v>
                      </c:pt>
                      <c:pt idx="8">
                        <c:v>4.8667256290826799E-2</c:v>
                      </c:pt>
                      <c:pt idx="9">
                        <c:v>1.7354923255653176</c:v>
                      </c:pt>
                      <c:pt idx="10">
                        <c:v>3.0806991326680873</c:v>
                      </c:pt>
                      <c:pt idx="11">
                        <c:v>4.4407904825789046E-2</c:v>
                      </c:pt>
                      <c:pt idx="12">
                        <c:v>-1.9914028580617043</c:v>
                      </c:pt>
                      <c:pt idx="13">
                        <c:v>-6.5257970259255842</c:v>
                      </c:pt>
                      <c:pt idx="14">
                        <c:v>4.6910265094129926</c:v>
                      </c:pt>
                      <c:pt idx="15">
                        <c:v>0.49730039079764765</c:v>
                      </c:pt>
                      <c:pt idx="16">
                        <c:v>-0.56988265715253306</c:v>
                      </c:pt>
                      <c:pt idx="17">
                        <c:v>1.2874247535147276</c:v>
                      </c:pt>
                      <c:pt idx="18">
                        <c:v>-0.18590678752200063</c:v>
                      </c:pt>
                      <c:pt idx="19">
                        <c:v>3.0159621645423016</c:v>
                      </c:pt>
                      <c:pt idx="20">
                        <c:v>-0.43998431401013249</c:v>
                      </c:pt>
                      <c:pt idx="21">
                        <c:v>1.9516686423409766</c:v>
                      </c:pt>
                      <c:pt idx="22">
                        <c:v>1.2390524812965396</c:v>
                      </c:pt>
                      <c:pt idx="23">
                        <c:v>2.4028877628451255</c:v>
                      </c:pt>
                      <c:pt idx="24">
                        <c:v>-0.50621258634711808</c:v>
                      </c:pt>
                      <c:pt idx="25">
                        <c:v>2.0292279185998723</c:v>
                      </c:pt>
                      <c:pt idx="26">
                        <c:v>1.3256309184242525</c:v>
                      </c:pt>
                      <c:pt idx="27">
                        <c:v>2.1792794443655339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62BB-49D1-A7F9-F19ED18D236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Graph'!$F$34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Graph'!$F$35:$F$62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0.1367661999542662</c:v>
                      </c:pt>
                      <c:pt idx="1">
                        <c:v>1.3695636796407769</c:v>
                      </c:pt>
                      <c:pt idx="2">
                        <c:v>3.4185939643720786</c:v>
                      </c:pt>
                      <c:pt idx="3">
                        <c:v>7.3651340511275976E-3</c:v>
                      </c:pt>
                      <c:pt idx="4">
                        <c:v>0.10878922035819016</c:v>
                      </c:pt>
                      <c:pt idx="5">
                        <c:v>1.5777019855440813</c:v>
                      </c:pt>
                      <c:pt idx="6">
                        <c:v>3.2511497490171024</c:v>
                      </c:pt>
                      <c:pt idx="7">
                        <c:v>8.1814185584278221E-2</c:v>
                      </c:pt>
                      <c:pt idx="8">
                        <c:v>4.8667256290826799E-2</c:v>
                      </c:pt>
                      <c:pt idx="9">
                        <c:v>1.7354923255653176</c:v>
                      </c:pt>
                      <c:pt idx="10">
                        <c:v>3.0806991326680873</c:v>
                      </c:pt>
                      <c:pt idx="11">
                        <c:v>4.4407904825789046E-2</c:v>
                      </c:pt>
                      <c:pt idx="12">
                        <c:v>-1.9914028580617043</c:v>
                      </c:pt>
                      <c:pt idx="13">
                        <c:v>-6.525484782439932</c:v>
                      </c:pt>
                      <c:pt idx="14">
                        <c:v>4.6917512115120417</c:v>
                      </c:pt>
                      <c:pt idx="15">
                        <c:v>0.49455839124834711</c:v>
                      </c:pt>
                      <c:pt idx="16">
                        <c:v>-0.56723408780187867</c:v>
                      </c:pt>
                      <c:pt idx="17">
                        <c:v>1.2845447848495013</c:v>
                      </c:pt>
                      <c:pt idx="18">
                        <c:v>-0.17737240001916632</c:v>
                      </c:pt>
                      <c:pt idx="19">
                        <c:v>2.4555588098609462</c:v>
                      </c:pt>
                      <c:pt idx="20">
                        <c:v>-0.16178009087835221</c:v>
                      </c:pt>
                      <c:pt idx="21">
                        <c:v>2.1659612449767707</c:v>
                      </c:pt>
                      <c:pt idx="22">
                        <c:v>1.257960627204497</c:v>
                      </c:pt>
                      <c:pt idx="23">
                        <c:v>1.8455890305166633</c:v>
                      </c:pt>
                      <c:pt idx="24">
                        <c:v>-0.2377099092330468</c:v>
                      </c:pt>
                      <c:pt idx="25">
                        <c:v>2.234000606475675</c:v>
                      </c:pt>
                      <c:pt idx="26">
                        <c:v>1.3446046323047653</c:v>
                      </c:pt>
                      <c:pt idx="27">
                        <c:v>1.6230708821646402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BB-49D1-A7F9-F19ED18D236A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'Database Graph'!$AI$290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1B-48DA-B6FD-0726D314A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Graph'!$AG$291:$AH$318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Graph'!$AI$291:$AI$318</c:f>
              <c:numCache>
                <c:formatCode>0.00</c:formatCode>
                <c:ptCount val="28"/>
                <c:pt idx="0">
                  <c:v>86.399028208288286</c:v>
                </c:pt>
                <c:pt idx="1">
                  <c:v>84.907666493074302</c:v>
                </c:pt>
                <c:pt idx="2">
                  <c:v>92.516309337985518</c:v>
                </c:pt>
                <c:pt idx="3">
                  <c:v>101.34343070591937</c:v>
                </c:pt>
                <c:pt idx="4">
                  <c:v>97.237180795420088</c:v>
                </c:pt>
                <c:pt idx="5">
                  <c:v>97.813626504298256</c:v>
                </c:pt>
                <c:pt idx="6">
                  <c:v>105.61671293980008</c:v>
                </c:pt>
                <c:pt idx="7">
                  <c:v>108.81557197236098</c:v>
                </c:pt>
                <c:pt idx="8">
                  <c:v>91.599602846179678</c:v>
                </c:pt>
                <c:pt idx="9">
                  <c:v>92.071141048874253</c:v>
                </c:pt>
                <c:pt idx="10">
                  <c:v>96.628731905178782</c:v>
                </c:pt>
                <c:pt idx="11">
                  <c:v>100</c:v>
                </c:pt>
                <c:pt idx="12">
                  <c:v>86.618075798256939</c:v>
                </c:pt>
                <c:pt idx="13">
                  <c:v>72.973593697562549</c:v>
                </c:pt>
                <c:pt idx="14">
                  <c:v>72.961391355724132</c:v>
                </c:pt>
                <c:pt idx="15">
                  <c:v>84.170163521392311</c:v>
                </c:pt>
                <c:pt idx="16">
                  <c:v>90.438374553909625</c:v>
                </c:pt>
                <c:pt idx="17">
                  <c:v>96.204929590359683</c:v>
                </c:pt>
                <c:pt idx="18">
                  <c:v>94.812651644708694</c:v>
                </c:pt>
                <c:pt idx="19">
                  <c:v>109.08537718957274</c:v>
                </c:pt>
                <c:pt idx="20">
                  <c:v>102.60233593141047</c:v>
                </c:pt>
                <c:pt idx="21">
                  <c:v>100.01464480213791</c:v>
                </c:pt>
                <c:pt idx="22">
                  <c:v>100.84273628931217</c:v>
                </c:pt>
                <c:pt idx="23">
                  <c:v>116.61226821565324</c:v>
                </c:pt>
                <c:pt idx="24">
                  <c:v>110.74896140436445</c:v>
                </c:pt>
                <c:pt idx="25">
                  <c:v>108.32586178519558</c:v>
                </c:pt>
                <c:pt idx="26">
                  <c:v>110.45304905768363</c:v>
                </c:pt>
                <c:pt idx="27">
                  <c:v>126.83916413816605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1B-48DA-B6FD-0726D314A640}"/>
            </c:ext>
          </c:extLst>
        </c:ser>
        <c:ser>
          <c:idx val="2"/>
          <c:order val="1"/>
          <c:tx>
            <c:strRef>
              <c:f>'Database Graph'!$AJ$290</c:f>
              <c:strCache>
                <c:ptCount val="1"/>
                <c:pt idx="0">
                  <c:v>Indeks 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1B-48DA-B6FD-0726D314A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Graph'!$AG$291:$AH$318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Graph'!$AJ$291:$AJ$318</c:f>
              <c:numCache>
                <c:formatCode>0.00</c:formatCode>
                <c:ptCount val="28"/>
                <c:pt idx="0">
                  <c:v>86.20899105078685</c:v>
                </c:pt>
                <c:pt idx="1">
                  <c:v>84.720909628731761</c:v>
                </c:pt>
                <c:pt idx="2">
                  <c:v>92.312817043989696</c:v>
                </c:pt>
                <c:pt idx="3">
                  <c:v>101.12052290357272</c:v>
                </c:pt>
                <c:pt idx="4">
                  <c:v>97.023304808328348</c:v>
                </c:pt>
                <c:pt idx="5">
                  <c:v>97.598482608225595</c:v>
                </c:pt>
                <c:pt idx="6">
                  <c:v>105.38440592977982</c:v>
                </c:pt>
                <c:pt idx="7">
                  <c:v>108.57622897952469</c:v>
                </c:pt>
                <c:pt idx="8">
                  <c:v>90.746031002299517</c:v>
                </c:pt>
                <c:pt idx="9">
                  <c:v>91.033363818286801</c:v>
                </c:pt>
                <c:pt idx="10">
                  <c:v>96.591319567039903</c:v>
                </c:pt>
                <c:pt idx="11">
                  <c:v>100</c:v>
                </c:pt>
                <c:pt idx="12">
                  <c:v>87.46452192301507</c:v>
                </c:pt>
                <c:pt idx="13">
                  <c:v>74.383074244262019</c:v>
                </c:pt>
                <c:pt idx="14">
                  <c:v>74.372253265250379</c:v>
                </c:pt>
                <c:pt idx="15">
                  <c:v>86.482948423245602</c:v>
                </c:pt>
                <c:pt idx="16">
                  <c:v>92.168954559822765</c:v>
                </c:pt>
                <c:pt idx="17">
                  <c:v>97.977722814102023</c:v>
                </c:pt>
                <c:pt idx="18">
                  <c:v>96.765141273740255</c:v>
                </c:pt>
                <c:pt idx="19">
                  <c:v>107.21291116029757</c:v>
                </c:pt>
                <c:pt idx="20">
                  <c:v>104.52881136629502</c:v>
                </c:pt>
                <c:pt idx="21">
                  <c:v>100.37817702304753</c:v>
                </c:pt>
                <c:pt idx="22">
                  <c:v>101.90337027537586</c:v>
                </c:pt>
                <c:pt idx="23">
                  <c:v>113.84939036112</c:v>
                </c:pt>
                <c:pt idx="24">
                  <c:v>112.35801933763049</c:v>
                </c:pt>
                <c:pt idx="25">
                  <c:v>108.44858245570053</c:v>
                </c:pt>
                <c:pt idx="26">
                  <c:v>111.44152573315105</c:v>
                </c:pt>
                <c:pt idx="27">
                  <c:v>123.74290238350132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C1B-48DA-B6FD-0726D314A640}"/>
            </c:ext>
          </c:extLst>
        </c:ser>
        <c:ser>
          <c:idx val="3"/>
          <c:order val="2"/>
          <c:tx>
            <c:strRef>
              <c:f>'Database Graph'!$AK$290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573535560118397E-2"/>
                  <c:y val="-4.2982578671656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1B-48DA-B6FD-0726D314A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Graph'!$AG$291:$AH$318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Graph'!$AK$291:$AK$318</c:f>
              <c:numCache>
                <c:formatCode>0.00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C1B-48DA-B6FD-0726D314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20651180547825E-2"/>
          <c:y val="0.19248607603689269"/>
          <c:w val="0.87182541640797173"/>
          <c:h val="0.50796667077216373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Graph'!$AI$322</c:f>
              <c:strCache>
                <c:ptCount val="1"/>
                <c:pt idx="0">
                  <c:v>PDB Indonesia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'Database Graph'!$AG$323:$AH$350</c15:sqref>
                  </c15:fullRef>
                </c:ext>
              </c:extLst>
              <c:f>'Database Graph'!$AG$334:$AH$350</c:f>
              <c:multiLvlStrCache>
                <c:ptCount val="1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1">
                    <c:v>2020</c:v>
                  </c:pt>
                  <c:pt idx="5">
                    <c:v>2021</c:v>
                  </c:pt>
                  <c:pt idx="9">
                    <c:v>2022</c:v>
                  </c:pt>
                  <c:pt idx="13">
                    <c:v>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'Database Graph'!$AI$323:$AI$350</c15:sqref>
                  </c15:fullRef>
                </c:ext>
              </c:extLst>
              <c:f>'Database Graph'!$AI$334:$AI$350</c:f>
              <c:numCache>
                <c:formatCode>0</c:formatCode>
                <c:ptCount val="17"/>
                <c:pt idx="0">
                  <c:v>100</c:v>
                </c:pt>
                <c:pt idx="1">
                  <c:v>97.591293590922575</c:v>
                </c:pt>
                <c:pt idx="2">
                  <c:v>93.502694342492731</c:v>
                </c:pt>
                <c:pt idx="3">
                  <c:v>98.221636111962667</c:v>
                </c:pt>
                <c:pt idx="4">
                  <c:v>97.833474459283849</c:v>
                </c:pt>
                <c:pt idx="5">
                  <c:v>96.911368943623415</c:v>
                </c:pt>
                <c:pt idx="6">
                  <c:v>100.11521986421796</c:v>
                </c:pt>
                <c:pt idx="7">
                  <c:v>101.66519114138937</c:v>
                </c:pt>
                <c:pt idx="8">
                  <c:v>102.74792137234429</c:v>
                </c:pt>
                <c:pt idx="9">
                  <c:v>101.34021850434701</c:v>
                </c:pt>
                <c:pt idx="10">
                  <c:v>105.22109607729308</c:v>
                </c:pt>
                <c:pt idx="11">
                  <c:v>107.18561102036679</c:v>
                </c:pt>
                <c:pt idx="12">
                  <c:v>108.11136286798066</c:v>
                </c:pt>
                <c:pt idx="13">
                  <c:v>106.66057997582521</c:v>
                </c:pt>
                <c:pt idx="14">
                  <c:v>110.75572573095872</c:v>
                </c:pt>
                <c:pt idx="15">
                  <c:v>112.87716696554826</c:v>
                </c:pt>
                <c:pt idx="16">
                  <c:v>113.66828691939487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0-402B-9575-F939F122BAD5}"/>
            </c:ext>
          </c:extLst>
        </c:ser>
        <c:ser>
          <c:idx val="1"/>
          <c:order val="1"/>
          <c:tx>
            <c:strRef>
              <c:f>'Database Graph'!$AJ$322</c:f>
              <c:strCache>
                <c:ptCount val="1"/>
                <c:pt idx="0">
                  <c:v>PDB Dunia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'Database Graph'!$AG$323:$AH$350</c15:sqref>
                  </c15:fullRef>
                </c:ext>
              </c:extLst>
              <c:f>'Database Graph'!$AG$334:$AH$350</c:f>
              <c:multiLvlStrCache>
                <c:ptCount val="1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1">
                    <c:v>2020</c:v>
                  </c:pt>
                  <c:pt idx="5">
                    <c:v>2021</c:v>
                  </c:pt>
                  <c:pt idx="9">
                    <c:v>2022</c:v>
                  </c:pt>
                  <c:pt idx="13">
                    <c:v>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'Database Graph'!$AJ$323:$AJ$350</c15:sqref>
                  </c15:fullRef>
                </c:ext>
              </c:extLst>
              <c:f>'Database Graph'!$AJ$334:$AJ$350</c:f>
              <c:numCache>
                <c:formatCode>0</c:formatCode>
                <c:ptCount val="17"/>
                <c:pt idx="0">
                  <c:v>100.00000000000001</c:v>
                </c:pt>
                <c:pt idx="1">
                  <c:v>96.522505267974395</c:v>
                </c:pt>
                <c:pt idx="2">
                  <c:v>89.647515161343307</c:v>
                </c:pt>
                <c:pt idx="3">
                  <c:v>96.932627061561277</c:v>
                </c:pt>
                <c:pt idx="4">
                  <c:v>99.445388642767028</c:v>
                </c:pt>
                <c:pt idx="5">
                  <c:v>99.836638298189769</c:v>
                </c:pt>
                <c:pt idx="6">
                  <c:v>100.59016036264048</c:v>
                </c:pt>
                <c:pt idx="7">
                  <c:v>101.21244753051758</c:v>
                </c:pt>
                <c:pt idx="8">
                  <c:v>102.1335914628754</c:v>
                </c:pt>
                <c:pt idx="9">
                  <c:v>103.17860714666186</c:v>
                </c:pt>
                <c:pt idx="10">
                  <c:v>104.57610963033473</c:v>
                </c:pt>
                <c:pt idx="11">
                  <c:v>106.16673537539852</c:v>
                </c:pt>
                <c:pt idx="12">
                  <c:v>107.60071749316388</c:v>
                </c:pt>
                <c:pt idx="13">
                  <c:v>108.3446975467354</c:v>
                </c:pt>
                <c:pt idx="14">
                  <c:v>108.94059338324246</c:v>
                </c:pt>
                <c:pt idx="15">
                  <c:v>109.57171144032657</c:v>
                </c:pt>
                <c:pt idx="16">
                  <c:v>110.13426442593901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0-402B-9575-F939F122BAD5}"/>
            </c:ext>
          </c:extLst>
        </c:ser>
        <c:ser>
          <c:idx val="2"/>
          <c:order val="2"/>
          <c:tx>
            <c:strRef>
              <c:f>'Database Graph'!$AK$322</c:f>
              <c:strCache>
                <c:ptCount val="1"/>
                <c:pt idx="0">
                  <c:v>Tw4 '19 = 100</c:v>
                </c:pt>
              </c:strCache>
            </c:strRef>
          </c:tx>
          <c:spPr>
            <a:ln w="3810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0.12507667101447628"/>
                  <c:y val="5.82557405604293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0-402B-9575-F939F122B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'Database Graph'!$AG$323:$AH$350</c15:sqref>
                  </c15:fullRef>
                </c:ext>
              </c:extLst>
              <c:f>'Database Graph'!$AG$334:$AH$350</c:f>
              <c:multiLvlStrCache>
                <c:ptCount val="1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1">
                    <c:v>2020</c:v>
                  </c:pt>
                  <c:pt idx="5">
                    <c:v>2021</c:v>
                  </c:pt>
                  <c:pt idx="9">
                    <c:v>2022</c:v>
                  </c:pt>
                  <c:pt idx="13">
                    <c:v>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'Database Graph'!$AK$323:$AK$350</c15:sqref>
                  </c15:fullRef>
                </c:ext>
              </c:extLst>
              <c:f>'Database Graph'!$AK$334:$AK$350</c:f>
              <c:numCache>
                <c:formatCode>0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9C0-402B-9575-F939F122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830607"/>
        <c:axId val="1269845167"/>
      </c:lineChart>
      <c:catAx>
        <c:axId val="12698306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269845167"/>
        <c:crosses val="autoZero"/>
        <c:auto val="1"/>
        <c:lblAlgn val="ctr"/>
        <c:lblOffset val="100"/>
        <c:noMultiLvlLbl val="0"/>
      </c:catAx>
      <c:valAx>
        <c:axId val="1269845167"/>
        <c:scaling>
          <c:orientation val="minMax"/>
          <c:min val="85"/>
        </c:scaling>
        <c:delete val="0"/>
        <c:axPos val="l"/>
        <c:numFmt formatCode="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269830607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Graph'!$AX$1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Graph'!$AX$2:$AX$5</c:f>
              <c:numCache>
                <c:formatCode>0.00</c:formatCode>
                <c:ptCount val="4"/>
                <c:pt idx="0">
                  <c:v>-0.40906552138847968</c:v>
                </c:pt>
                <c:pt idx="1">
                  <c:v>4.1392006829520227</c:v>
                </c:pt>
                <c:pt idx="2">
                  <c:v>3.108247472772883</c:v>
                </c:pt>
                <c:pt idx="3">
                  <c:v>-1.7093351648909068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EC3-81BC-F4F76CD5AEF9}"/>
            </c:ext>
          </c:extLst>
        </c:ser>
        <c:ser>
          <c:idx val="1"/>
          <c:order val="1"/>
          <c:tx>
            <c:strRef>
              <c:f>'Database Graph'!$AY$1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Graph'!$AY$2:$AY$5</c:f>
              <c:numCache>
                <c:formatCode>0.00</c:formatCode>
                <c:ptCount val="4"/>
                <c:pt idx="0">
                  <c:v>-2.4087064090774248</c:v>
                </c:pt>
                <c:pt idx="1">
                  <c:v>-4.1895122997018461</c:v>
                </c:pt>
                <c:pt idx="2">
                  <c:v>5.0468511123164461</c:v>
                </c:pt>
                <c:pt idx="3">
                  <c:v>-0.39518956112311798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EC3-81BC-F4F76CD5AEF9}"/>
            </c:ext>
          </c:extLst>
        </c:ser>
        <c:ser>
          <c:idx val="2"/>
          <c:order val="2"/>
          <c:tx>
            <c:strRef>
              <c:f>'Database Graph'!$AZ$1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Graph'!$AZ$2:$AZ$5</c:f>
              <c:numCache>
                <c:formatCode>0.00</c:formatCode>
                <c:ptCount val="4"/>
                <c:pt idx="0">
                  <c:v>-0.94252557292564632</c:v>
                </c:pt>
                <c:pt idx="1">
                  <c:v>3.3059598223799185</c:v>
                </c:pt>
                <c:pt idx="2">
                  <c:v>1.5481874576848185</c:v>
                </c:pt>
                <c:pt idx="3">
                  <c:v>1.0649960117117558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EC3-81BC-F4F76CD5AEF9}"/>
            </c:ext>
          </c:extLst>
        </c:ser>
        <c:ser>
          <c:idx val="3"/>
          <c:order val="3"/>
          <c:tx>
            <c:strRef>
              <c:f>'Database Graph'!$BA$1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Graph'!$BA$2:$BA$5</c:f>
              <c:numCache>
                <c:formatCode>0.00</c:formatCode>
                <c:ptCount val="4"/>
                <c:pt idx="0">
                  <c:v>-1.3700548382832665</c:v>
                </c:pt>
                <c:pt idx="1">
                  <c:v>3.8295531924273689</c:v>
                </c:pt>
                <c:pt idx="2">
                  <c:v>1.867035239426329</c:v>
                </c:pt>
                <c:pt idx="3">
                  <c:v>0.86369041404070401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EC3-81BC-F4F76CD5AEF9}"/>
            </c:ext>
          </c:extLst>
        </c:ser>
        <c:ser>
          <c:idx val="4"/>
          <c:order val="4"/>
          <c:tx>
            <c:strRef>
              <c:f>'Database Graph'!$BB$1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Graph'!$BB$2:$BB$5</c:f>
              <c:numCache>
                <c:formatCode>0.00</c:formatCode>
                <c:ptCount val="4"/>
                <c:pt idx="0">
                  <c:v>-1.3419337742759438</c:v>
                </c:pt>
                <c:pt idx="1">
                  <c:v>3.8394182331107345</c:v>
                </c:pt>
                <c:pt idx="2">
                  <c:v>1.9154235328138611</c:v>
                </c:pt>
                <c:pt idx="3">
                  <c:v>0.70086800999185073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EC3-81BC-F4F76CD5A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Graph'!$AX$33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Graph'!$AX$34:$AX$37</c:f>
              <c:numCache>
                <c:formatCode>0.00</c:formatCode>
                <c:ptCount val="4"/>
                <c:pt idx="0">
                  <c:v>9.8074225534427725E-2</c:v>
                </c:pt>
                <c:pt idx="1">
                  <c:v>1.5609193302500586</c:v>
                </c:pt>
                <c:pt idx="2">
                  <c:v>3.2501476153524229</c:v>
                </c:pt>
                <c:pt idx="3">
                  <c:v>4.4529074820398286E-2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4-48E1-8AD1-BF9AA479BF09}"/>
            </c:ext>
          </c:extLst>
        </c:ser>
        <c:ser>
          <c:idx val="1"/>
          <c:order val="1"/>
          <c:tx>
            <c:strRef>
              <c:f>'Database Graph'!$AY$33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Graph'!$AY$34:$AY$37</c:f>
              <c:numCache>
                <c:formatCode>0.00</c:formatCode>
                <c:ptCount val="4"/>
                <c:pt idx="0">
                  <c:v>-1.9914028580617043</c:v>
                </c:pt>
                <c:pt idx="1">
                  <c:v>-6.5257970259255842</c:v>
                </c:pt>
                <c:pt idx="2">
                  <c:v>4.6910265094129926</c:v>
                </c:pt>
                <c:pt idx="3">
                  <c:v>0.49730039079764765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4-48E1-8AD1-BF9AA479BF09}"/>
            </c:ext>
          </c:extLst>
        </c:ser>
        <c:ser>
          <c:idx val="2"/>
          <c:order val="2"/>
          <c:tx>
            <c:strRef>
              <c:f>'Database Graph'!$AZ$33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Graph'!$AZ$34:$AZ$37</c:f>
              <c:numCache>
                <c:formatCode>0.00</c:formatCode>
                <c:ptCount val="4"/>
                <c:pt idx="0">
                  <c:v>-0.56988265715253306</c:v>
                </c:pt>
                <c:pt idx="1">
                  <c:v>1.2874247535147276</c:v>
                </c:pt>
                <c:pt idx="2">
                  <c:v>-0.18590678752200063</c:v>
                </c:pt>
                <c:pt idx="3">
                  <c:v>3.0159621645423016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4-48E1-8AD1-BF9AA479BF09}"/>
            </c:ext>
          </c:extLst>
        </c:ser>
        <c:ser>
          <c:idx val="3"/>
          <c:order val="3"/>
          <c:tx>
            <c:strRef>
              <c:f>'Database Graph'!$BA$33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Graph'!$BA$34:$BA$37</c:f>
              <c:numCache>
                <c:formatCode>0.00</c:formatCode>
                <c:ptCount val="4"/>
                <c:pt idx="0">
                  <c:v>-0.43998431401013249</c:v>
                </c:pt>
                <c:pt idx="1">
                  <c:v>1.9516686423409766</c:v>
                </c:pt>
                <c:pt idx="2">
                  <c:v>1.2390524812965396</c:v>
                </c:pt>
                <c:pt idx="3">
                  <c:v>2.4028877628451255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4-48E1-8AD1-BF9AA479BF09}"/>
            </c:ext>
          </c:extLst>
        </c:ser>
        <c:ser>
          <c:idx val="4"/>
          <c:order val="4"/>
          <c:tx>
            <c:strRef>
              <c:f>'Database Graph'!$BB$33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Graph'!$BB$34:$BB$37</c:f>
              <c:numCache>
                <c:formatCode>0.00</c:formatCode>
                <c:ptCount val="4"/>
                <c:pt idx="0">
                  <c:v>-0.50621258634711808</c:v>
                </c:pt>
                <c:pt idx="1">
                  <c:v>2.0292279185998723</c:v>
                </c:pt>
                <c:pt idx="2">
                  <c:v>1.3256309184242525</c:v>
                </c:pt>
                <c:pt idx="3">
                  <c:v>2.1792794443655339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4-48E1-8AD1-BF9AA479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LNPRT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Graph'!$AX$65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Graph'!$AX$66:$AX$69</c:f>
              <c:numCache>
                <c:formatCode>0.00</c:formatCode>
                <c:ptCount val="4"/>
                <c:pt idx="0">
                  <c:v>1.9703316664509316</c:v>
                </c:pt>
                <c:pt idx="1">
                  <c:v>2.8816393538620182</c:v>
                </c:pt>
                <c:pt idx="2">
                  <c:v>-0.54234488837818162</c:v>
                </c:pt>
                <c:pt idx="3">
                  <c:v>2.2080637388388689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E-435D-BD23-E5F1F841628D}"/>
            </c:ext>
          </c:extLst>
        </c:ser>
        <c:ser>
          <c:idx val="1"/>
          <c:order val="1"/>
          <c:tx>
            <c:strRef>
              <c:f>'Database Graph'!$AY$65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Graph'!$AY$66:$AY$69</c:f>
              <c:numCache>
                <c:formatCode>0.00</c:formatCode>
                <c:ptCount val="4"/>
                <c:pt idx="0">
                  <c:v>-2.2031599288450252</c:v>
                </c:pt>
                <c:pt idx="1">
                  <c:v>-0.90289343213997597</c:v>
                </c:pt>
                <c:pt idx="2">
                  <c:v>0.80297634629980053</c:v>
                </c:pt>
                <c:pt idx="3">
                  <c:v>0.22284441602657523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E-435D-BD23-E5F1F841628D}"/>
            </c:ext>
          </c:extLst>
        </c:ser>
        <c:ser>
          <c:idx val="2"/>
          <c:order val="2"/>
          <c:tx>
            <c:strRef>
              <c:f>'Database Graph'!$AZ$65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Graph'!$AZ$66:$AZ$69</c:f>
              <c:numCache>
                <c:formatCode>0.00</c:formatCode>
                <c:ptCount val="4"/>
                <c:pt idx="0">
                  <c:v>-3.8058240726484343</c:v>
                </c:pt>
                <c:pt idx="1">
                  <c:v>7.0084241324336318</c:v>
                </c:pt>
                <c:pt idx="2">
                  <c:v>-0.36823887506652397</c:v>
                </c:pt>
                <c:pt idx="3">
                  <c:v>0.71296215584229117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E-435D-BD23-E5F1F841628D}"/>
            </c:ext>
          </c:extLst>
        </c:ser>
        <c:ser>
          <c:idx val="3"/>
          <c:order val="3"/>
          <c:tx>
            <c:strRef>
              <c:f>'Database Graph'!$BA$65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Graph'!$BA$66:$BA$69</c:f>
              <c:numCache>
                <c:formatCode>0.00</c:formatCode>
                <c:ptCount val="4"/>
                <c:pt idx="0">
                  <c:v>-2.8447142902292057</c:v>
                </c:pt>
                <c:pt idx="1">
                  <c:v>7.018681841802163</c:v>
                </c:pt>
                <c:pt idx="2">
                  <c:v>0.61537766819699868</c:v>
                </c:pt>
                <c:pt idx="3">
                  <c:v>0.63649065838148999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E-435D-BD23-E5F1F841628D}"/>
            </c:ext>
          </c:extLst>
        </c:ser>
        <c:ser>
          <c:idx val="4"/>
          <c:order val="4"/>
          <c:tx>
            <c:strRef>
              <c:f>'Database Graph'!$BB$65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Graph'!$BB$66:$BB$69</c:f>
              <c:numCache>
                <c:formatCode>0.00</c:formatCode>
                <c:ptCount val="4"/>
                <c:pt idx="0">
                  <c:v>0.69894354720926799</c:v>
                </c:pt>
                <c:pt idx="1">
                  <c:v>5.8417901793190055</c:v>
                </c:pt>
                <c:pt idx="2">
                  <c:v>-0.1770896318212607</c:v>
                </c:pt>
                <c:pt idx="3">
                  <c:v>1.8677767587128642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E-435D-BD23-E5F1F841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Swasta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Graph'!$AX$97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Graph'!$AX$98:$AX$101</c:f>
              <c:numCache>
                <c:formatCode>0.00</c:formatCode>
                <c:ptCount val="4"/>
                <c:pt idx="0">
                  <c:v>0.13938067250357733</c:v>
                </c:pt>
                <c:pt idx="1">
                  <c:v>1.5885298965199866</c:v>
                </c:pt>
                <c:pt idx="2">
                  <c:v>3.1640459953684399</c:v>
                </c:pt>
                <c:pt idx="3">
                  <c:v>8.9604146556429967E-2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94C-A565-B7DDBE81EE24}"/>
            </c:ext>
          </c:extLst>
        </c:ser>
        <c:ser>
          <c:idx val="1"/>
          <c:order val="1"/>
          <c:tx>
            <c:strRef>
              <c:f>'Database Graph'!$AY$97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Graph'!$AY$98:$AY$101</c:f>
              <c:numCache>
                <c:formatCode>0.00</c:formatCode>
                <c:ptCount val="4"/>
                <c:pt idx="0">
                  <c:v>-1.9959711486534815</c:v>
                </c:pt>
                <c:pt idx="1">
                  <c:v>-6.4047491058463351</c:v>
                </c:pt>
                <c:pt idx="2">
                  <c:v>4.6024056994728539</c:v>
                </c:pt>
                <c:pt idx="3">
                  <c:v>0.49127190520046327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94C-A565-B7DDBE81EE24}"/>
            </c:ext>
          </c:extLst>
        </c:ser>
        <c:ser>
          <c:idx val="2"/>
          <c:order val="2"/>
          <c:tx>
            <c:strRef>
              <c:f>'Database Graph'!$AZ$97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Graph'!$AZ$98:$AZ$101</c:f>
              <c:numCache>
                <c:formatCode>0.00</c:formatCode>
                <c:ptCount val="4"/>
                <c:pt idx="0">
                  <c:v>-0.6407709584859731</c:v>
                </c:pt>
                <c:pt idx="1">
                  <c:v>1.4087598347787207</c:v>
                </c:pt>
                <c:pt idx="2">
                  <c:v>-0.18998735050806204</c:v>
                </c:pt>
                <c:pt idx="3">
                  <c:v>2.9645134394131958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7-494C-A565-B7DDBE81EE24}"/>
            </c:ext>
          </c:extLst>
        </c:ser>
        <c:ser>
          <c:idx val="3"/>
          <c:order val="3"/>
          <c:tx>
            <c:strRef>
              <c:f>'Database Graph'!$BA$97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Graph'!$BA$98:$BA$101</c:f>
              <c:numCache>
                <c:formatCode>0.00</c:formatCode>
                <c:ptCount val="4"/>
                <c:pt idx="0">
                  <c:v>-0.49253093490472111</c:v>
                </c:pt>
                <c:pt idx="1">
                  <c:v>2.0597725181081898</c:v>
                </c:pt>
                <c:pt idx="2">
                  <c:v>1.2250999682896975</c:v>
                </c:pt>
                <c:pt idx="3">
                  <c:v>2.3636089166548118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7-494C-A565-B7DDBE81EE24}"/>
            </c:ext>
          </c:extLst>
        </c:ser>
        <c:ser>
          <c:idx val="4"/>
          <c:order val="4"/>
          <c:tx>
            <c:strRef>
              <c:f>'Database Graph'!$BB$97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Graph'!$BB$98:$BB$101</c:f>
              <c:numCache>
                <c:formatCode>0.00</c:formatCode>
                <c:ptCount val="4"/>
                <c:pt idx="0">
                  <c:v>-0.47986604638826691</c:v>
                </c:pt>
                <c:pt idx="1">
                  <c:v>2.113563565359371</c:v>
                </c:pt>
                <c:pt idx="2">
                  <c:v>1.2911763983353381</c:v>
                </c:pt>
                <c:pt idx="3">
                  <c:v>2.172240810293772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7-494C-A565-B7DDBE81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Pemerintah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Graph'!$AX$129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Graph'!$AX$130:$AX$133</c:f>
              <c:numCache>
                <c:formatCode>0.00</c:formatCode>
                <c:ptCount val="4"/>
                <c:pt idx="0">
                  <c:v>-45.809396599096509</c:v>
                </c:pt>
                <c:pt idx="1">
                  <c:v>32.700960148951225</c:v>
                </c:pt>
                <c:pt idx="2">
                  <c:v>3.5880692855052083</c:v>
                </c:pt>
                <c:pt idx="3">
                  <c:v>38.31197671365954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C-4E5D-8C12-B0E202D9DB9C}"/>
            </c:ext>
          </c:extLst>
        </c:ser>
        <c:ser>
          <c:idx val="1"/>
          <c:order val="1"/>
          <c:tx>
            <c:strRef>
              <c:f>'Database Graph'!$AY$129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Graph'!$AY$130:$AY$133</c:f>
              <c:numCache>
                <c:formatCode>0.00</c:formatCode>
                <c:ptCount val="4"/>
                <c:pt idx="0">
                  <c:v>-43.994595895633914</c:v>
                </c:pt>
                <c:pt idx="1">
                  <c:v>22.169823428893594</c:v>
                </c:pt>
                <c:pt idx="2">
                  <c:v>17.007870592311107</c:v>
                </c:pt>
                <c:pt idx="3">
                  <c:v>27.149770864064408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C-4E5D-8C12-B0E202D9DB9C}"/>
            </c:ext>
          </c:extLst>
        </c:ser>
        <c:ser>
          <c:idx val="2"/>
          <c:order val="2"/>
          <c:tx>
            <c:strRef>
              <c:f>'Database Graph'!$AZ$129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Graph'!$AZ$130:$AZ$133</c:f>
              <c:numCache>
                <c:formatCode>0.00</c:formatCode>
                <c:ptCount val="4"/>
                <c:pt idx="0">
                  <c:v>-43.58016684970648</c:v>
                </c:pt>
                <c:pt idx="1">
                  <c:v>28.731636474765054</c:v>
                </c:pt>
                <c:pt idx="2">
                  <c:v>8.9522608079493295</c:v>
                </c:pt>
                <c:pt idx="3">
                  <c:v>33.001501123058432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C-4E5D-8C12-B0E202D9DB9C}"/>
            </c:ext>
          </c:extLst>
        </c:ser>
        <c:ser>
          <c:idx val="3"/>
          <c:order val="3"/>
          <c:tx>
            <c:strRef>
              <c:f>'Database Graph'!$BA$129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Graph'!$BA$130:$BA$133</c:f>
              <c:numCache>
                <c:formatCode>0.00</c:formatCode>
                <c:ptCount val="4"/>
                <c:pt idx="0">
                  <c:v>-45.454825109951123</c:v>
                </c:pt>
                <c:pt idx="1">
                  <c:v>34.121285333561104</c:v>
                </c:pt>
                <c:pt idx="2">
                  <c:v>4.3684754744576395</c:v>
                </c:pt>
                <c:pt idx="3">
                  <c:v>36.01384432919366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C-4E5D-8C12-B0E202D9DB9C}"/>
            </c:ext>
          </c:extLst>
        </c:ser>
        <c:ser>
          <c:idx val="4"/>
          <c:order val="4"/>
          <c:tx>
            <c:strRef>
              <c:f>'Database Graph'!$BB$129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Graph'!$BB$130:$BB$133</c:f>
              <c:numCache>
                <c:formatCode>0.00</c:formatCode>
                <c:ptCount val="4"/>
                <c:pt idx="0">
                  <c:v>-45.412806679607321</c:v>
                </c:pt>
                <c:pt idx="1">
                  <c:v>33.024363438694053</c:v>
                </c:pt>
                <c:pt idx="2">
                  <c:v>3.3559757123849323</c:v>
                </c:pt>
                <c:pt idx="3">
                  <c:v>35.107795993144947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C-4E5D-8C12-B0E202D9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Investasi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Graph'!$AX$161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Graph'!$AX$162:$AX$165</c:f>
              <c:numCache>
                <c:formatCode>0.00</c:formatCode>
                <c:ptCount val="4"/>
                <c:pt idx="0">
                  <c:v>-5.4002595434363529</c:v>
                </c:pt>
                <c:pt idx="1">
                  <c:v>1.4546699980053717</c:v>
                </c:pt>
                <c:pt idx="2">
                  <c:v>5.844381238285588</c:v>
                </c:pt>
                <c:pt idx="3">
                  <c:v>4.1750190729030932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8-40B1-A022-CADF669A55B0}"/>
            </c:ext>
          </c:extLst>
        </c:ser>
        <c:ser>
          <c:idx val="1"/>
          <c:order val="1"/>
          <c:tx>
            <c:strRef>
              <c:f>'Database Graph'!$AY$161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Graph'!$AY$162:$AY$165</c:f>
              <c:numCache>
                <c:formatCode>0.00</c:formatCode>
                <c:ptCount val="4"/>
                <c:pt idx="0">
                  <c:v>-8.0161685554639064</c:v>
                </c:pt>
                <c:pt idx="1">
                  <c:v>-9.7131328415306086</c:v>
                </c:pt>
                <c:pt idx="2">
                  <c:v>8.402619758625633</c:v>
                </c:pt>
                <c:pt idx="3">
                  <c:v>4.2288157273216171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8-40B1-A022-CADF669A55B0}"/>
            </c:ext>
          </c:extLst>
        </c:ser>
        <c:ser>
          <c:idx val="2"/>
          <c:order val="2"/>
          <c:tx>
            <c:strRef>
              <c:f>'Database Graph'!$AZ$161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Graph'!$AZ$162:$AZ$165</c:f>
              <c:numCache>
                <c:formatCode>0.00</c:formatCode>
                <c:ptCount val="4"/>
                <c:pt idx="0">
                  <c:v>-2.1806229438649751</c:v>
                </c:pt>
                <c:pt idx="1">
                  <c:v>-2.7169131238042752</c:v>
                </c:pt>
                <c:pt idx="2">
                  <c:v>4.6130426869964083</c:v>
                </c:pt>
                <c:pt idx="3">
                  <c:v>4.9604237197654868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8-40B1-A022-CADF669A55B0}"/>
            </c:ext>
          </c:extLst>
        </c:ser>
        <c:ser>
          <c:idx val="3"/>
          <c:order val="3"/>
          <c:tx>
            <c:strRef>
              <c:f>'Database Graph'!$BA$161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Graph'!$BA$162:$BA$165</c:f>
              <c:numCache>
                <c:formatCode>0.00</c:formatCode>
                <c:ptCount val="4"/>
                <c:pt idx="0">
                  <c:v>-2.5483590053383551</c:v>
                </c:pt>
                <c:pt idx="1">
                  <c:v>-1.8976907057123782</c:v>
                </c:pt>
                <c:pt idx="2">
                  <c:v>6.2078282573552173</c:v>
                </c:pt>
                <c:pt idx="3">
                  <c:v>5.3787606513127457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8-40B1-A022-CADF669A55B0}"/>
            </c:ext>
          </c:extLst>
        </c:ser>
        <c:ser>
          <c:idx val="4"/>
          <c:order val="4"/>
          <c:tx>
            <c:strRef>
              <c:f>'Database Graph'!$BB$161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Graph'!$BB$162:$BB$165</c:f>
              <c:numCache>
                <c:formatCode>0.00</c:formatCode>
                <c:ptCount val="4"/>
                <c:pt idx="0">
                  <c:v>-1.8532486664555137</c:v>
                </c:pt>
                <c:pt idx="1">
                  <c:v>-1.5618983490903133</c:v>
                </c:pt>
                <c:pt idx="2">
                  <c:v>6.4965565853808442</c:v>
                </c:pt>
                <c:pt idx="3">
                  <c:v>5.1114492898495882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8-40B1-A022-CADF669A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Investasi</a:t>
            </a:r>
            <a:r>
              <a:rPr lang="en-US" sz="1600" b="1" baseline="0"/>
              <a:t> Non-Bangunan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Graph'!$AX$193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Graph'!$AX$194:$AX$197</c:f>
              <c:numCache>
                <c:formatCode>0.00</c:formatCode>
                <c:ptCount val="4"/>
                <c:pt idx="0">
                  <c:v>-7.1814181216844633</c:v>
                </c:pt>
                <c:pt idx="1">
                  <c:v>3.283031331945073</c:v>
                </c:pt>
                <c:pt idx="2">
                  <c:v>8.7504679287303642</c:v>
                </c:pt>
                <c:pt idx="3">
                  <c:v>1.8037628174469991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A-4F3B-9EBF-7BFAB665E8E8}"/>
            </c:ext>
          </c:extLst>
        </c:ser>
        <c:ser>
          <c:idx val="1"/>
          <c:order val="1"/>
          <c:tx>
            <c:strRef>
              <c:f>'Database Graph'!$AY$193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Graph'!$AY$194:$AY$197</c:f>
              <c:numCache>
                <c:formatCode>0.00</c:formatCode>
                <c:ptCount val="4"/>
                <c:pt idx="0">
                  <c:v>-10.556512356819638</c:v>
                </c:pt>
                <c:pt idx="1">
                  <c:v>-17.001235928859998</c:v>
                </c:pt>
                <c:pt idx="2">
                  <c:v>22.264837068296472</c:v>
                </c:pt>
                <c:pt idx="3">
                  <c:v>4.9281805329818695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A-4F3B-9EBF-7BFAB665E8E8}"/>
            </c:ext>
          </c:extLst>
        </c:ser>
        <c:ser>
          <c:idx val="2"/>
          <c:order val="2"/>
          <c:tx>
            <c:strRef>
              <c:f>'Database Graph'!$AZ$193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Graph'!$AZ$194:$AZ$197</c:f>
              <c:numCache>
                <c:formatCode>0.00</c:formatCode>
                <c:ptCount val="4"/>
                <c:pt idx="0">
                  <c:v>-4.7335633497254292</c:v>
                </c:pt>
                <c:pt idx="1">
                  <c:v>-3.0377347266508821</c:v>
                </c:pt>
                <c:pt idx="2">
                  <c:v>8.2930014510397285</c:v>
                </c:pt>
                <c:pt idx="3">
                  <c:v>10.361425851673772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A-4F3B-9EBF-7BFAB665E8E8}"/>
            </c:ext>
          </c:extLst>
        </c:ser>
        <c:ser>
          <c:idx val="3"/>
          <c:order val="3"/>
          <c:tx>
            <c:strRef>
              <c:f>'Database Graph'!$BA$193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Graph'!$BA$194:$BA$197</c:f>
              <c:numCache>
                <c:formatCode>0.00</c:formatCode>
                <c:ptCount val="4"/>
                <c:pt idx="0">
                  <c:v>-3.3509530344204421</c:v>
                </c:pt>
                <c:pt idx="1">
                  <c:v>-4.6393435726838845</c:v>
                </c:pt>
                <c:pt idx="2">
                  <c:v>6.0219453152984528</c:v>
                </c:pt>
                <c:pt idx="3">
                  <c:v>10.975454556338121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A-4F3B-9EBF-7BFAB665E8E8}"/>
            </c:ext>
          </c:extLst>
        </c:ser>
        <c:ser>
          <c:idx val="4"/>
          <c:order val="4"/>
          <c:tx>
            <c:strRef>
              <c:f>'Database Graph'!$BB$193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Graph'!$BB$194:$BB$197</c:f>
              <c:numCache>
                <c:formatCode>0.00</c:formatCode>
                <c:ptCount val="4"/>
                <c:pt idx="0">
                  <c:v>-2.1566545934957304</c:v>
                </c:pt>
                <c:pt idx="1">
                  <c:v>-4.352688292842231</c:v>
                </c:pt>
                <c:pt idx="2">
                  <c:v>6.3204359432863129</c:v>
                </c:pt>
                <c:pt idx="3">
                  <c:v>9.9302229611688517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A-4F3B-9EBF-7BFAB665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Investasi</a:t>
            </a:r>
            <a:r>
              <a:rPr lang="en-US" sz="1600" b="1" baseline="0"/>
              <a:t> Bangunan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Graph'!$AX$225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Graph'!$AX$226:$AX$229</c:f>
              <c:numCache>
                <c:formatCode>0.00</c:formatCode>
                <c:ptCount val="4"/>
                <c:pt idx="0">
                  <c:v>-4.7883381422208329</c:v>
                </c:pt>
                <c:pt idx="1">
                  <c:v>0.86222050677492723</c:v>
                </c:pt>
                <c:pt idx="2">
                  <c:v>4.8568887530688869</c:v>
                </c:pt>
                <c:pt idx="3">
                  <c:v>5.0100767675546791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5-455F-996B-7C77F77035B9}"/>
            </c:ext>
          </c:extLst>
        </c:ser>
        <c:ser>
          <c:idx val="1"/>
          <c:order val="1"/>
          <c:tx>
            <c:strRef>
              <c:f>'Database Graph'!$AY$225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Graph'!$AY$226:$AY$229</c:f>
              <c:numCache>
                <c:formatCode>0.00</c:formatCode>
                <c:ptCount val="4"/>
                <c:pt idx="0">
                  <c:v>-7.1684378015854122</c:v>
                </c:pt>
                <c:pt idx="1">
                  <c:v>-7.3698052002639969</c:v>
                </c:pt>
                <c:pt idx="2">
                  <c:v>4.4089673844753747</c:v>
                </c:pt>
                <c:pt idx="3">
                  <c:v>3.9928738108409192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5-455F-996B-7C77F77035B9}"/>
            </c:ext>
          </c:extLst>
        </c:ser>
        <c:ser>
          <c:idx val="2"/>
          <c:order val="2"/>
          <c:tx>
            <c:strRef>
              <c:f>'Database Graph'!$AZ$225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Graph'!$AZ$226:$AZ$229</c:f>
              <c:numCache>
                <c:formatCode>0.00</c:formatCode>
                <c:ptCount val="4"/>
                <c:pt idx="0">
                  <c:v>-1.3116013490361667</c:v>
                </c:pt>
                <c:pt idx="1">
                  <c:v>-2.611492079276573</c:v>
                </c:pt>
                <c:pt idx="2">
                  <c:v>3.4091113913094375</c:v>
                </c:pt>
                <c:pt idx="3">
                  <c:v>3.1099850949841255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5-455F-996B-7C77F77035B9}"/>
            </c:ext>
          </c:extLst>
        </c:ser>
        <c:ser>
          <c:idx val="3"/>
          <c:order val="3"/>
          <c:tx>
            <c:strRef>
              <c:f>'Database Graph'!$BA$225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Graph'!$BA$226:$BA$229</c:f>
              <c:numCache>
                <c:formatCode>0.00</c:formatCode>
                <c:ptCount val="4"/>
                <c:pt idx="0">
                  <c:v>-2.2540437053078364</c:v>
                </c:pt>
                <c:pt idx="1">
                  <c:v>-0.90359509308065356</c:v>
                </c:pt>
                <c:pt idx="2">
                  <c:v>6.2726867067543139</c:v>
                </c:pt>
                <c:pt idx="3">
                  <c:v>3.4305644720459725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5-455F-996B-7C77F77035B9}"/>
            </c:ext>
          </c:extLst>
        </c:ser>
        <c:ser>
          <c:idx val="4"/>
          <c:order val="4"/>
          <c:tx>
            <c:strRef>
              <c:f>'Database Graph'!$BB$225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Graph'!$BB$226:$BB$229</c:f>
              <c:numCache>
                <c:formatCode>0.00</c:formatCode>
                <c:ptCount val="4"/>
                <c:pt idx="0">
                  <c:v>-1.7399295367624461</c:v>
                </c:pt>
                <c:pt idx="1">
                  <c:v>-0.52398632907208764</c:v>
                </c:pt>
                <c:pt idx="2">
                  <c:v>6.5595359169642791</c:v>
                </c:pt>
                <c:pt idx="3">
                  <c:v>3.3921608465109898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5-455F-996B-7C77F770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Graph'!$D$34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5.1634906939551438E-2"/>
                  <c:y val="0.296888973857479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0-4F8E-9E51-D6472F735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Graph'!$D$35:$D$62</c:f>
              <c:numCache>
                <c:formatCode>0.00</c:formatCode>
                <c:ptCount val="28"/>
                <c:pt idx="0">
                  <c:v>0.1367661999542662</c:v>
                </c:pt>
                <c:pt idx="1">
                  <c:v>1.3695636796407769</c:v>
                </c:pt>
                <c:pt idx="2">
                  <c:v>3.4185939643720786</c:v>
                </c:pt>
                <c:pt idx="3">
                  <c:v>7.3651340511275976E-3</c:v>
                </c:pt>
                <c:pt idx="4">
                  <c:v>0.10878922035819016</c:v>
                </c:pt>
                <c:pt idx="5">
                  <c:v>1.5777019855440813</c:v>
                </c:pt>
                <c:pt idx="6">
                  <c:v>3.2511497490171024</c:v>
                </c:pt>
                <c:pt idx="7">
                  <c:v>8.1814185584278221E-2</c:v>
                </c:pt>
                <c:pt idx="8">
                  <c:v>4.8667256290826799E-2</c:v>
                </c:pt>
                <c:pt idx="9">
                  <c:v>1.7354923255653176</c:v>
                </c:pt>
                <c:pt idx="10">
                  <c:v>3.0806991326680873</c:v>
                </c:pt>
                <c:pt idx="11">
                  <c:v>4.4407904825789046E-2</c:v>
                </c:pt>
                <c:pt idx="12">
                  <c:v>-1.9914028580617043</c:v>
                </c:pt>
                <c:pt idx="13">
                  <c:v>-6.5257970259255842</c:v>
                </c:pt>
                <c:pt idx="14">
                  <c:v>4.6910265094129926</c:v>
                </c:pt>
                <c:pt idx="15">
                  <c:v>0.49730039079764765</c:v>
                </c:pt>
                <c:pt idx="16">
                  <c:v>-0.56988265715253306</c:v>
                </c:pt>
                <c:pt idx="17">
                  <c:v>1.2874247535147276</c:v>
                </c:pt>
                <c:pt idx="18">
                  <c:v>-0.18590678752200063</c:v>
                </c:pt>
                <c:pt idx="19">
                  <c:v>3.0159621645423016</c:v>
                </c:pt>
                <c:pt idx="20">
                  <c:v>-0.43998431401013249</c:v>
                </c:pt>
                <c:pt idx="21">
                  <c:v>1.9516686423409766</c:v>
                </c:pt>
                <c:pt idx="22">
                  <c:v>1.2390524812965396</c:v>
                </c:pt>
                <c:pt idx="23">
                  <c:v>2.4028877628451255</c:v>
                </c:pt>
                <c:pt idx="24">
                  <c:v>-0.50621258634711808</c:v>
                </c:pt>
                <c:pt idx="25">
                  <c:v>2.0292279185998723</c:v>
                </c:pt>
                <c:pt idx="26">
                  <c:v>1.3256309184242525</c:v>
                </c:pt>
                <c:pt idx="27">
                  <c:v>2.1792794443655339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AB0-4F8E-9E51-D6472F735F87}"/>
            </c:ext>
          </c:extLst>
        </c:ser>
        <c:ser>
          <c:idx val="4"/>
          <c:order val="3"/>
          <c:tx>
            <c:strRef>
              <c:f>'Database Graph'!$F$34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4.2414387843202971E-2"/>
                  <c:y val="-8.18556416581426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B0-4F8E-9E51-D6472F735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Graph'!$F$35:$F$62</c:f>
              <c:numCache>
                <c:formatCode>0.00</c:formatCode>
                <c:ptCount val="28"/>
                <c:pt idx="0">
                  <c:v>0.1367661999542662</c:v>
                </c:pt>
                <c:pt idx="1">
                  <c:v>1.3695636796407769</c:v>
                </c:pt>
                <c:pt idx="2">
                  <c:v>3.4185939643720786</c:v>
                </c:pt>
                <c:pt idx="3">
                  <c:v>7.3651340511275976E-3</c:v>
                </c:pt>
                <c:pt idx="4">
                  <c:v>0.10878922035819016</c:v>
                </c:pt>
                <c:pt idx="5">
                  <c:v>1.5777019855440813</c:v>
                </c:pt>
                <c:pt idx="6">
                  <c:v>3.2511497490171024</c:v>
                </c:pt>
                <c:pt idx="7">
                  <c:v>8.1814185584278221E-2</c:v>
                </c:pt>
                <c:pt idx="8">
                  <c:v>4.8667256290826799E-2</c:v>
                </c:pt>
                <c:pt idx="9">
                  <c:v>1.7354923255653176</c:v>
                </c:pt>
                <c:pt idx="10">
                  <c:v>3.0806991326680873</c:v>
                </c:pt>
                <c:pt idx="11">
                  <c:v>4.4407904825789046E-2</c:v>
                </c:pt>
                <c:pt idx="12">
                  <c:v>-1.9914028580617043</c:v>
                </c:pt>
                <c:pt idx="13">
                  <c:v>-6.525484782439932</c:v>
                </c:pt>
                <c:pt idx="14">
                  <c:v>4.6917512115120417</c:v>
                </c:pt>
                <c:pt idx="15">
                  <c:v>0.49455839124834711</c:v>
                </c:pt>
                <c:pt idx="16">
                  <c:v>-0.56723408780187867</c:v>
                </c:pt>
                <c:pt idx="17">
                  <c:v>1.2845447848495013</c:v>
                </c:pt>
                <c:pt idx="18">
                  <c:v>-0.17737240001916632</c:v>
                </c:pt>
                <c:pt idx="19">
                  <c:v>2.4555588098609462</c:v>
                </c:pt>
                <c:pt idx="20">
                  <c:v>-0.16178009087835221</c:v>
                </c:pt>
                <c:pt idx="21">
                  <c:v>2.1659612449767707</c:v>
                </c:pt>
                <c:pt idx="22">
                  <c:v>1.257960627204497</c:v>
                </c:pt>
                <c:pt idx="23">
                  <c:v>1.8455890305166633</c:v>
                </c:pt>
                <c:pt idx="24">
                  <c:v>-0.2377099092330468</c:v>
                </c:pt>
                <c:pt idx="25">
                  <c:v>2.234000606475675</c:v>
                </c:pt>
                <c:pt idx="26">
                  <c:v>1.3446046323047653</c:v>
                </c:pt>
                <c:pt idx="27">
                  <c:v>1.6230708821646402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AB0-4F8E-9E51-D6472F73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Graph'!$C$34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Graph'!$C$35:$C$62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4.9267745833945469</c:v>
                      </c:pt>
                      <c:pt idx="1">
                        <c:v>4.940235166574297</c:v>
                      </c:pt>
                      <c:pt idx="2">
                        <c:v>4.9125254947384178</c:v>
                      </c:pt>
                      <c:pt idx="3">
                        <c:v>4.9860880768702174</c:v>
                      </c:pt>
                      <c:pt idx="4">
                        <c:v>4.9567562564463969</c:v>
                      </c:pt>
                      <c:pt idx="5">
                        <c:v>5.1722600097165525</c:v>
                      </c:pt>
                      <c:pt idx="6">
                        <c:v>5.0019764477440987</c:v>
                      </c:pt>
                      <c:pt idx="7">
                        <c:v>5.0801436661800778</c:v>
                      </c:pt>
                      <c:pt idx="8">
                        <c:v>5.0170360742204565</c:v>
                      </c:pt>
                      <c:pt idx="9">
                        <c:v>5.180169060163891</c:v>
                      </c:pt>
                      <c:pt idx="10">
                        <c:v>5.0065339511353102</c:v>
                      </c:pt>
                      <c:pt idx="11">
                        <c:v>4.9672870217863903</c:v>
                      </c:pt>
                      <c:pt idx="12">
                        <c:v>2.8269224261316026</c:v>
                      </c:pt>
                      <c:pt idx="13">
                        <c:v>-5.5229949907629674</c:v>
                      </c:pt>
                      <c:pt idx="14">
                        <c:v>-4.0470745816140834</c:v>
                      </c:pt>
                      <c:pt idx="15">
                        <c:v>-3.6127038872485855</c:v>
                      </c:pt>
                      <c:pt idx="16">
                        <c:v>-2.2146990944969787</c:v>
                      </c:pt>
                      <c:pt idx="17">
                        <c:v>5.9588741314325944</c:v>
                      </c:pt>
                      <c:pt idx="18">
                        <c:v>1.0228793419377666</c:v>
                      </c:pt>
                      <c:pt idx="19">
                        <c:v>3.5547131671521868</c:v>
                      </c:pt>
                      <c:pt idx="20">
                        <c:v>3.6899999999999977</c:v>
                      </c:pt>
                      <c:pt idx="21">
                        <c:v>4.3700000000000045</c:v>
                      </c:pt>
                      <c:pt idx="22">
                        <c:v>5.8600000000000136</c:v>
                      </c:pt>
                      <c:pt idx="23">
                        <c:v>5.230000000000004</c:v>
                      </c:pt>
                      <c:pt idx="24">
                        <c:v>5.1599999999999824</c:v>
                      </c:pt>
                      <c:pt idx="25">
                        <c:v>5.2399999999999807</c:v>
                      </c:pt>
                      <c:pt idx="26">
                        <c:v>5.3300000000000125</c:v>
                      </c:pt>
                      <c:pt idx="27">
                        <c:v>5.0999999999999943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2AB0-4F8E-9E51-D6472F735F8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Graph'!$E$34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Graph'!$E$35:$E$62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4.9267745833945469</c:v>
                      </c:pt>
                      <c:pt idx="1">
                        <c:v>4.940235166574297</c:v>
                      </c:pt>
                      <c:pt idx="2">
                        <c:v>4.9125254947384178</c:v>
                      </c:pt>
                      <c:pt idx="3">
                        <c:v>4.9860880768702174</c:v>
                      </c:pt>
                      <c:pt idx="4">
                        <c:v>4.9567562564463969</c:v>
                      </c:pt>
                      <c:pt idx="5">
                        <c:v>5.1722600097165525</c:v>
                      </c:pt>
                      <c:pt idx="6">
                        <c:v>5.0019764477440987</c:v>
                      </c:pt>
                      <c:pt idx="7">
                        <c:v>5.0801436661800778</c:v>
                      </c:pt>
                      <c:pt idx="8">
                        <c:v>5.0170360742204565</c:v>
                      </c:pt>
                      <c:pt idx="9">
                        <c:v>5.180169060163891</c:v>
                      </c:pt>
                      <c:pt idx="10">
                        <c:v>5.0065339511353102</c:v>
                      </c:pt>
                      <c:pt idx="11">
                        <c:v>4.9672870217863903</c:v>
                      </c:pt>
                      <c:pt idx="12">
                        <c:v>2.8269224261316026</c:v>
                      </c:pt>
                      <c:pt idx="13">
                        <c:v>-5.5226793974931638</c:v>
                      </c:pt>
                      <c:pt idx="14">
                        <c:v>-4.046089841533913</c:v>
                      </c:pt>
                      <c:pt idx="15">
                        <c:v>-3.614344577240189</c:v>
                      </c:pt>
                      <c:pt idx="16">
                        <c:v>-2.2137588698932831</c:v>
                      </c:pt>
                      <c:pt idx="17">
                        <c:v>5.9565261829117304</c:v>
                      </c:pt>
                      <c:pt idx="18">
                        <c:v>1.0285789715720313</c:v>
                      </c:pt>
                      <c:pt idx="19">
                        <c:v>3</c:v>
                      </c:pt>
                      <c:pt idx="20">
                        <c:v>3.4200000000000017</c:v>
                      </c:pt>
                      <c:pt idx="21">
                        <c:v>4.3199999999999932</c:v>
                      </c:pt>
                      <c:pt idx="22">
                        <c:v>5.8200000000000074</c:v>
                      </c:pt>
                      <c:pt idx="23">
                        <c:v>5.1900000000000119</c:v>
                      </c:pt>
                      <c:pt idx="24">
                        <c:v>5.1099999999999852</c:v>
                      </c:pt>
                      <c:pt idx="25">
                        <c:v>5.1800000000000068</c:v>
                      </c:pt>
                      <c:pt idx="26">
                        <c:v>5.269999999999996</c:v>
                      </c:pt>
                      <c:pt idx="27">
                        <c:v>5.0400000000000205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B0-4F8E-9E51-D6472F735F87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Ekspor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Graph'!$AX$257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Graph'!$AX$258:$AX$261</c:f>
              <c:numCache>
                <c:formatCode>0.00</c:formatCode>
                <c:ptCount val="4"/>
                <c:pt idx="0">
                  <c:v>-2.1469913469390556</c:v>
                </c:pt>
                <c:pt idx="1">
                  <c:v>-1.4510863265277909</c:v>
                </c:pt>
                <c:pt idx="2">
                  <c:v>9.5241999460053446</c:v>
                </c:pt>
                <c:pt idx="3">
                  <c:v>-1.3479126146425908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FC7-9F11-4A1AA77BCB55}"/>
            </c:ext>
          </c:extLst>
        </c:ser>
        <c:ser>
          <c:idx val="1"/>
          <c:order val="1"/>
          <c:tx>
            <c:strRef>
              <c:f>'Database Graph'!$AY$257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Graph'!$AY$258:$AY$261</c:f>
              <c:numCache>
                <c:formatCode>0.00</c:formatCode>
                <c:ptCount val="4"/>
                <c:pt idx="0">
                  <c:v>-5.838351071495353</c:v>
                </c:pt>
                <c:pt idx="1">
                  <c:v>-13.498266268590015</c:v>
                </c:pt>
                <c:pt idx="2">
                  <c:v>10.590913926738764</c:v>
                </c:pt>
                <c:pt idx="3">
                  <c:v>3.3665162050538413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1-4FC7-9F11-4A1AA77BCB55}"/>
            </c:ext>
          </c:extLst>
        </c:ser>
        <c:ser>
          <c:idx val="2"/>
          <c:order val="2"/>
          <c:tx>
            <c:strRef>
              <c:f>'Database Graph'!$AZ$257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Graph'!$AZ$258:$AZ$261</c:f>
              <c:numCache>
                <c:formatCode>0.00</c:formatCode>
                <c:ptCount val="4"/>
                <c:pt idx="0">
                  <c:v>8.1517994093993877</c:v>
                </c:pt>
                <c:pt idx="1">
                  <c:v>6.365967661502367</c:v>
                </c:pt>
                <c:pt idx="2">
                  <c:v>8.6213767192941759</c:v>
                </c:pt>
                <c:pt idx="3">
                  <c:v>3.9008468856731611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1-4FC7-9F11-4A1AA77BCB55}"/>
            </c:ext>
          </c:extLst>
        </c:ser>
        <c:ser>
          <c:idx val="3"/>
          <c:order val="3"/>
          <c:tx>
            <c:strRef>
              <c:f>'Database Graph'!$BA$257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Graph'!$BA$258:$BA$261</c:f>
              <c:numCache>
                <c:formatCode>0.00</c:formatCode>
                <c:ptCount val="4"/>
                <c:pt idx="0">
                  <c:v>-4.8508155924084804</c:v>
                </c:pt>
                <c:pt idx="1">
                  <c:v>-2.4528531558188291</c:v>
                </c:pt>
                <c:pt idx="2">
                  <c:v>7.833288449063474</c:v>
                </c:pt>
                <c:pt idx="3">
                  <c:v>4.6202296124515669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1-4FC7-9F11-4A1AA77BCB55}"/>
            </c:ext>
          </c:extLst>
        </c:ser>
        <c:ser>
          <c:idx val="4"/>
          <c:order val="4"/>
          <c:tx>
            <c:strRef>
              <c:f>'Database Graph'!$BB$257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Graph'!$BB$258:$BB$261</c:f>
              <c:numCache>
                <c:formatCode>0.00</c:formatCode>
                <c:ptCount val="4"/>
                <c:pt idx="0">
                  <c:v>-3.6604285083291899</c:v>
                </c:pt>
                <c:pt idx="1">
                  <c:v>-2.1400251051961021</c:v>
                </c:pt>
                <c:pt idx="2">
                  <c:v>8.1171669820245427</c:v>
                </c:pt>
                <c:pt idx="3">
                  <c:v>5.0028429803140568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1-4FC7-9F11-4A1AA77B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Impor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'Database Graph'!$AX$289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Graph'!$AX$290:$AX$293</c:f>
              <c:numCache>
                <c:formatCode>0.00</c:formatCode>
                <c:ptCount val="4"/>
                <c:pt idx="0">
                  <c:v>-8.1678730103513288</c:v>
                </c:pt>
                <c:pt idx="1">
                  <c:v>-0.20617540245625321</c:v>
                </c:pt>
                <c:pt idx="2">
                  <c:v>7.2962195202865558</c:v>
                </c:pt>
                <c:pt idx="3">
                  <c:v>5.3529275735635435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78F-B336-7CDF64AA62E9}"/>
            </c:ext>
          </c:extLst>
        </c:ser>
        <c:ser>
          <c:idx val="1"/>
          <c:order val="1"/>
          <c:tx>
            <c:strRef>
              <c:f>'Database Graph'!$AY$289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Graph'!$AY$290:$AY$293</c:f>
              <c:numCache>
                <c:formatCode>0.00</c:formatCode>
                <c:ptCount val="4"/>
                <c:pt idx="0">
                  <c:v>-13.381924201743061</c:v>
                </c:pt>
                <c:pt idx="1">
                  <c:v>-15.752465031056445</c:v>
                </c:pt>
                <c:pt idx="2">
                  <c:v>-1.6721585466910938E-2</c:v>
                </c:pt>
                <c:pt idx="3">
                  <c:v>15.362607479645888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D-478F-B336-7CDF64AA62E9}"/>
            </c:ext>
          </c:extLst>
        </c:ser>
        <c:ser>
          <c:idx val="2"/>
          <c:order val="2"/>
          <c:tx>
            <c:strRef>
              <c:f>'Database Graph'!$AZ$289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Graph'!$AZ$290:$AZ$293</c:f>
              <c:numCache>
                <c:formatCode>0.00</c:formatCode>
                <c:ptCount val="4"/>
                <c:pt idx="0">
                  <c:v>7.4470700427286403</c:v>
                </c:pt>
                <c:pt idx="1">
                  <c:v>6.3762258719197291</c:v>
                </c:pt>
                <c:pt idx="2">
                  <c:v>-1.4472002126910866</c:v>
                </c:pt>
                <c:pt idx="3">
                  <c:v>15.053608666434329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D-478F-B336-7CDF64AA62E9}"/>
            </c:ext>
          </c:extLst>
        </c:ser>
        <c:ser>
          <c:idx val="3"/>
          <c:order val="3"/>
          <c:tx>
            <c:strRef>
              <c:f>'Database Graph'!$BA$289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Graph'!$BA$290:$BA$293</c:f>
              <c:numCache>
                <c:formatCode>0.00</c:formatCode>
                <c:ptCount val="4"/>
                <c:pt idx="0">
                  <c:v>-5.9430891886597976</c:v>
                </c:pt>
                <c:pt idx="1">
                  <c:v>-2.522058689777225</c:v>
                </c:pt>
                <c:pt idx="2">
                  <c:v>0.82797023257192848</c:v>
                </c:pt>
                <c:pt idx="3">
                  <c:v>15.637746957896084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D-478F-B336-7CDF64AA62E9}"/>
            </c:ext>
          </c:extLst>
        </c:ser>
        <c:ser>
          <c:idx val="4"/>
          <c:order val="4"/>
          <c:tx>
            <c:strRef>
              <c:f>'Database Graph'!$BB$289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'Database Graph'!$BB$290:$BB$293</c:f>
              <c:numCache>
                <c:formatCode>0.00</c:formatCode>
                <c:ptCount val="4"/>
                <c:pt idx="0">
                  <c:v>-5.0280359871275948</c:v>
                </c:pt>
                <c:pt idx="1">
                  <c:v>-2.1879208513041419</c:v>
                </c:pt>
                <c:pt idx="2">
                  <c:v>1.9636929145379298</c:v>
                </c:pt>
                <c:pt idx="3">
                  <c:v>14.835366900487145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D-478F-B336-7CDF64AA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Graph'!$C$66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5817453469775719E-2"/>
                  <c:y val="4.26686797543804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1C-4B35-8AE7-94AE740306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Graph'!$C$67:$C$94</c:f>
              <c:numCache>
                <c:formatCode>0.00</c:formatCode>
                <c:ptCount val="28"/>
                <c:pt idx="0">
                  <c:v>8.0768534658103022</c:v>
                </c:pt>
                <c:pt idx="1">
                  <c:v>8.5328294077265241</c:v>
                </c:pt>
                <c:pt idx="2">
                  <c:v>6.0372173257999862</c:v>
                </c:pt>
                <c:pt idx="3">
                  <c:v>5.2615747015417753</c:v>
                </c:pt>
                <c:pt idx="4">
                  <c:v>8.1461022486049046</c:v>
                </c:pt>
                <c:pt idx="5">
                  <c:v>8.8132191229812804</c:v>
                </c:pt>
                <c:pt idx="6">
                  <c:v>8.6649431535689416</c:v>
                </c:pt>
                <c:pt idx="7">
                  <c:v>10.875497324788455</c:v>
                </c:pt>
                <c:pt idx="8">
                  <c:v>16.958970625178324</c:v>
                </c:pt>
                <c:pt idx="9">
                  <c:v>15.280932327761548</c:v>
                </c:pt>
                <c:pt idx="10">
                  <c:v>7.4015908711637906</c:v>
                </c:pt>
                <c:pt idx="11">
                  <c:v>3.5297969086274747</c:v>
                </c:pt>
                <c:pt idx="12">
                  <c:v>-4.9874456248792711</c:v>
                </c:pt>
                <c:pt idx="13">
                  <c:v>-7.7841700566727923</c:v>
                </c:pt>
                <c:pt idx="14">
                  <c:v>-1.9199936486760549</c:v>
                </c:pt>
                <c:pt idx="15">
                  <c:v>-2.0902647298967736</c:v>
                </c:pt>
                <c:pt idx="16">
                  <c:v>-3.6947789650449465</c:v>
                </c:pt>
                <c:pt idx="17">
                  <c:v>3.9936512335930558</c:v>
                </c:pt>
                <c:pt idx="18">
                  <c:v>2.7853640215982978</c:v>
                </c:pt>
                <c:pt idx="19">
                  <c:v>3.288013198978291</c:v>
                </c:pt>
                <c:pt idx="20">
                  <c:v>4.3199999999999932</c:v>
                </c:pt>
                <c:pt idx="21">
                  <c:v>4.3300000000000125</c:v>
                </c:pt>
                <c:pt idx="22">
                  <c:v>5.3600000000000136</c:v>
                </c:pt>
                <c:pt idx="23">
                  <c:v>5.2800000000000011</c:v>
                </c:pt>
                <c:pt idx="24">
                  <c:v>9.1200000000000188</c:v>
                </c:pt>
                <c:pt idx="25">
                  <c:v>7.9200000000000159</c:v>
                </c:pt>
                <c:pt idx="26">
                  <c:v>7.069999999999979</c:v>
                </c:pt>
                <c:pt idx="27">
                  <c:v>8.3799999999999812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1C-4B35-8AE7-94AE7403069C}"/>
            </c:ext>
          </c:extLst>
        </c:ser>
        <c:ser>
          <c:idx val="3"/>
          <c:order val="2"/>
          <c:tx>
            <c:strRef>
              <c:f>'Database Graph'!$E$66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9.2205190963484708E-3"/>
                  <c:y val="0.127045550979449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1C-4B35-8AE7-94AE740306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Graph'!$E$67:$E$94</c:f>
              <c:numCache>
                <c:formatCode>0.00</c:formatCode>
                <c:ptCount val="28"/>
                <c:pt idx="0">
                  <c:v>8.0768534658103022</c:v>
                </c:pt>
                <c:pt idx="1">
                  <c:v>8.5328294077265241</c:v>
                </c:pt>
                <c:pt idx="2">
                  <c:v>6.0372173257999862</c:v>
                </c:pt>
                <c:pt idx="3">
                  <c:v>5.2615747015417753</c:v>
                </c:pt>
                <c:pt idx="4">
                  <c:v>8.1461022486049046</c:v>
                </c:pt>
                <c:pt idx="5">
                  <c:v>8.8132191229812804</c:v>
                </c:pt>
                <c:pt idx="6">
                  <c:v>8.6649431535689416</c:v>
                </c:pt>
                <c:pt idx="7">
                  <c:v>10.875497324788455</c:v>
                </c:pt>
                <c:pt idx="8">
                  <c:v>16.959603632273755</c:v>
                </c:pt>
                <c:pt idx="9">
                  <c:v>15.281526462457123</c:v>
                </c:pt>
                <c:pt idx="10">
                  <c:v>7.401191229823084</c:v>
                </c:pt>
                <c:pt idx="11">
                  <c:v>3.5264747433349015</c:v>
                </c:pt>
                <c:pt idx="12">
                  <c:v>-5.014770043369694</c:v>
                </c:pt>
                <c:pt idx="13">
                  <c:v>-7.8219266925228226</c:v>
                </c:pt>
                <c:pt idx="14">
                  <c:v>-1.9672922776871502</c:v>
                </c:pt>
                <c:pt idx="15">
                  <c:v>-2.1387146043101382</c:v>
                </c:pt>
                <c:pt idx="16">
                  <c:v>-3.9880359096207911</c:v>
                </c:pt>
                <c:pt idx="17">
                  <c:v>4.1490837908190628</c:v>
                </c:pt>
                <c:pt idx="18">
                  <c:v>2.9555369415055424</c:v>
                </c:pt>
                <c:pt idx="19">
                  <c:v>4.8200000000000074</c:v>
                </c:pt>
                <c:pt idx="20">
                  <c:v>6.1700000000000159</c:v>
                </c:pt>
                <c:pt idx="21">
                  <c:v>4.5499999999999829</c:v>
                </c:pt>
                <c:pt idx="22">
                  <c:v>5.5200000000000102</c:v>
                </c:pt>
                <c:pt idx="23">
                  <c:v>5.3799999999999812</c:v>
                </c:pt>
                <c:pt idx="24">
                  <c:v>9.1899999999999835</c:v>
                </c:pt>
                <c:pt idx="25">
                  <c:v>7.9699999999999847</c:v>
                </c:pt>
                <c:pt idx="26">
                  <c:v>7.0999999999999943</c:v>
                </c:pt>
                <c:pt idx="27">
                  <c:v>8.3900000000000148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71C-4B35-8AE7-94AE7403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Graph'!$D$66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Graph'!$D$67:$D$94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-1.6735804106481993</c:v>
                      </c:pt>
                      <c:pt idx="1">
                        <c:v>2.9536525492908794</c:v>
                      </c:pt>
                      <c:pt idx="2">
                        <c:v>1.8678914161829567</c:v>
                      </c:pt>
                      <c:pt idx="3">
                        <c:v>2.0752757477531532</c:v>
                      </c:pt>
                      <c:pt idx="4">
                        <c:v>1.0209001413838479</c:v>
                      </c:pt>
                      <c:pt idx="5">
                        <c:v>3.5887389506151521</c:v>
                      </c:pt>
                      <c:pt idx="6">
                        <c:v>1.7290796020167534</c:v>
                      </c:pt>
                      <c:pt idx="7">
                        <c:v>4.1517773317432045</c:v>
                      </c:pt>
                      <c:pt idx="8">
                        <c:v>6.5636752686171462</c:v>
                      </c:pt>
                      <c:pt idx="9">
                        <c:v>2.1025265616800226</c:v>
                      </c:pt>
                      <c:pt idx="10">
                        <c:v>-5.224005683334255</c:v>
                      </c:pt>
                      <c:pt idx="11">
                        <c:v>0.39713813702024936</c:v>
                      </c:pt>
                      <c:pt idx="12">
                        <c:v>-2.2031599288450252</c:v>
                      </c:pt>
                      <c:pt idx="13">
                        <c:v>-0.90289343213997597</c:v>
                      </c:pt>
                      <c:pt idx="14">
                        <c:v>0.80297634629980053</c:v>
                      </c:pt>
                      <c:pt idx="15">
                        <c:v>0.22284441602657523</c:v>
                      </c:pt>
                      <c:pt idx="16">
                        <c:v>-3.8058240726484343</c:v>
                      </c:pt>
                      <c:pt idx="17">
                        <c:v>7.0084241324336318</c:v>
                      </c:pt>
                      <c:pt idx="18">
                        <c:v>-0.36823887506652397</c:v>
                      </c:pt>
                      <c:pt idx="19">
                        <c:v>0.71296215584229117</c:v>
                      </c:pt>
                      <c:pt idx="20">
                        <c:v>-2.8447142902292057</c:v>
                      </c:pt>
                      <c:pt idx="21">
                        <c:v>7.018681841802163</c:v>
                      </c:pt>
                      <c:pt idx="22">
                        <c:v>0.61537766819699868</c:v>
                      </c:pt>
                      <c:pt idx="23">
                        <c:v>0.63649065838148999</c:v>
                      </c:pt>
                      <c:pt idx="24">
                        <c:v>0.69894354720926799</c:v>
                      </c:pt>
                      <c:pt idx="25">
                        <c:v>5.8417901793190055</c:v>
                      </c:pt>
                      <c:pt idx="26">
                        <c:v>-0.1770896318212607</c:v>
                      </c:pt>
                      <c:pt idx="27">
                        <c:v>1.8677767587128642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071C-4B35-8AE7-94AE7403069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Graph'!$F$66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Graph'!$F$67:$F$94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-1.6735804106481993</c:v>
                      </c:pt>
                      <c:pt idx="1">
                        <c:v>2.9536525492908794</c:v>
                      </c:pt>
                      <c:pt idx="2">
                        <c:v>1.8678914161829567</c:v>
                      </c:pt>
                      <c:pt idx="3">
                        <c:v>2.0752757477531532</c:v>
                      </c:pt>
                      <c:pt idx="4">
                        <c:v>1.0209001413838479</c:v>
                      </c:pt>
                      <c:pt idx="5">
                        <c:v>3.5887389506151521</c:v>
                      </c:pt>
                      <c:pt idx="6">
                        <c:v>1.7290796020167534</c:v>
                      </c:pt>
                      <c:pt idx="7">
                        <c:v>4.1517773317432045</c:v>
                      </c:pt>
                      <c:pt idx="8">
                        <c:v>6.5642520141391003</c:v>
                      </c:pt>
                      <c:pt idx="9">
                        <c:v>2.1025001768446145</c:v>
                      </c:pt>
                      <c:pt idx="10">
                        <c:v>-5.2248467968696986</c:v>
                      </c:pt>
                      <c:pt idx="11">
                        <c:v>0.39429006271660683</c:v>
                      </c:pt>
                      <c:pt idx="12">
                        <c:v>-2.227618511940392</c:v>
                      </c:pt>
                      <c:pt idx="13">
                        <c:v>-0.91499751619099357</c:v>
                      </c:pt>
                      <c:pt idx="14">
                        <c:v>0.79473957226043979</c:v>
                      </c:pt>
                      <c:pt idx="15">
                        <c:v>0.21873821699016105</c:v>
                      </c:pt>
                      <c:pt idx="16">
                        <c:v>-4.0752597668629704</c:v>
                      </c:pt>
                      <c:pt idx="17">
                        <c:v>7.4825655726149733</c:v>
                      </c:pt>
                      <c:pt idx="18">
                        <c:v>-0.36036654548009039</c:v>
                      </c:pt>
                      <c:pt idx="19">
                        <c:v>2.0336394911262516</c:v>
                      </c:pt>
                      <c:pt idx="20">
                        <c:v>-2.8398237879015511</c:v>
                      </c:pt>
                      <c:pt idx="21">
                        <c:v>5.8425377283309246</c:v>
                      </c:pt>
                      <c:pt idx="22">
                        <c:v>0.56407577351451721</c:v>
                      </c:pt>
                      <c:pt idx="23">
                        <c:v>1.8982650642047219</c:v>
                      </c:pt>
                      <c:pt idx="24">
                        <c:v>0.67298956727111658</c:v>
                      </c:pt>
                      <c:pt idx="25">
                        <c:v>4.6599395414222045</c:v>
                      </c:pt>
                      <c:pt idx="26">
                        <c:v>-0.24624881593587133</c:v>
                      </c:pt>
                      <c:pt idx="27">
                        <c:v>3.1256111139976923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1C-4B35-8AE7-94AE7403069C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Graph'!$D$66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397334965050589E-2"/>
                  <c:y val="0.200977861826262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29-4B27-90AD-CA6D5BE00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Graph'!$D$67:$D$94</c:f>
              <c:numCache>
                <c:formatCode>0.00</c:formatCode>
                <c:ptCount val="28"/>
                <c:pt idx="0">
                  <c:v>-1.6735804106481993</c:v>
                </c:pt>
                <c:pt idx="1">
                  <c:v>2.9536525492908794</c:v>
                </c:pt>
                <c:pt idx="2">
                  <c:v>1.8678914161829567</c:v>
                </c:pt>
                <c:pt idx="3">
                  <c:v>2.0752757477531532</c:v>
                </c:pt>
                <c:pt idx="4">
                  <c:v>1.0209001413838479</c:v>
                </c:pt>
                <c:pt idx="5">
                  <c:v>3.5887389506151521</c:v>
                </c:pt>
                <c:pt idx="6">
                  <c:v>1.7290796020167534</c:v>
                </c:pt>
                <c:pt idx="7">
                  <c:v>4.1517773317432045</c:v>
                </c:pt>
                <c:pt idx="8">
                  <c:v>6.5636752686171462</c:v>
                </c:pt>
                <c:pt idx="9">
                  <c:v>2.1025265616800226</c:v>
                </c:pt>
                <c:pt idx="10">
                  <c:v>-5.224005683334255</c:v>
                </c:pt>
                <c:pt idx="11">
                  <c:v>0.39713813702024936</c:v>
                </c:pt>
                <c:pt idx="12">
                  <c:v>-2.2031599288450252</c:v>
                </c:pt>
                <c:pt idx="13">
                  <c:v>-0.90289343213997597</c:v>
                </c:pt>
                <c:pt idx="14">
                  <c:v>0.80297634629980053</c:v>
                </c:pt>
                <c:pt idx="15">
                  <c:v>0.22284441602657523</c:v>
                </c:pt>
                <c:pt idx="16">
                  <c:v>-3.8058240726484343</c:v>
                </c:pt>
                <c:pt idx="17">
                  <c:v>7.0084241324336318</c:v>
                </c:pt>
                <c:pt idx="18">
                  <c:v>-0.36823887506652397</c:v>
                </c:pt>
                <c:pt idx="19">
                  <c:v>0.71296215584229117</c:v>
                </c:pt>
                <c:pt idx="20">
                  <c:v>-2.8447142902292057</c:v>
                </c:pt>
                <c:pt idx="21">
                  <c:v>7.018681841802163</c:v>
                </c:pt>
                <c:pt idx="22">
                  <c:v>0.61537766819699868</c:v>
                </c:pt>
                <c:pt idx="23">
                  <c:v>0.63649065838148999</c:v>
                </c:pt>
                <c:pt idx="24">
                  <c:v>0.69894354720926799</c:v>
                </c:pt>
                <c:pt idx="25">
                  <c:v>5.8417901793190055</c:v>
                </c:pt>
                <c:pt idx="26">
                  <c:v>-0.1770896318212607</c:v>
                </c:pt>
                <c:pt idx="27">
                  <c:v>1.8677767587128642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329-4B27-90AD-CA6D5BE00389}"/>
            </c:ext>
          </c:extLst>
        </c:ser>
        <c:ser>
          <c:idx val="4"/>
          <c:order val="3"/>
          <c:tx>
            <c:strRef>
              <c:f>'Database Graph'!$F$66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2129245831236332E-2"/>
                  <c:y val="-2.91994680291739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29-4B27-90AD-CA6D5BE00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Graph'!$F$67:$F$94</c:f>
              <c:numCache>
                <c:formatCode>0.00</c:formatCode>
                <c:ptCount val="28"/>
                <c:pt idx="0">
                  <c:v>-1.6735804106481993</c:v>
                </c:pt>
                <c:pt idx="1">
                  <c:v>2.9536525492908794</c:v>
                </c:pt>
                <c:pt idx="2">
                  <c:v>1.8678914161829567</c:v>
                </c:pt>
                <c:pt idx="3">
                  <c:v>2.0752757477531532</c:v>
                </c:pt>
                <c:pt idx="4">
                  <c:v>1.0209001413838479</c:v>
                </c:pt>
                <c:pt idx="5">
                  <c:v>3.5887389506151521</c:v>
                </c:pt>
                <c:pt idx="6">
                  <c:v>1.7290796020167534</c:v>
                </c:pt>
                <c:pt idx="7">
                  <c:v>4.1517773317432045</c:v>
                </c:pt>
                <c:pt idx="8">
                  <c:v>6.5642520141391003</c:v>
                </c:pt>
                <c:pt idx="9">
                  <c:v>2.1025001768446145</c:v>
                </c:pt>
                <c:pt idx="10">
                  <c:v>-5.2248467968696986</c:v>
                </c:pt>
                <c:pt idx="11">
                  <c:v>0.39429006271660683</c:v>
                </c:pt>
                <c:pt idx="12">
                  <c:v>-2.227618511940392</c:v>
                </c:pt>
                <c:pt idx="13">
                  <c:v>-0.91499751619099357</c:v>
                </c:pt>
                <c:pt idx="14">
                  <c:v>0.79473957226043979</c:v>
                </c:pt>
                <c:pt idx="15">
                  <c:v>0.21873821699016105</c:v>
                </c:pt>
                <c:pt idx="16">
                  <c:v>-4.0752597668629704</c:v>
                </c:pt>
                <c:pt idx="17">
                  <c:v>7.4825655726149733</c:v>
                </c:pt>
                <c:pt idx="18">
                  <c:v>-0.36036654548009039</c:v>
                </c:pt>
                <c:pt idx="19">
                  <c:v>2.0336394911262516</c:v>
                </c:pt>
                <c:pt idx="20">
                  <c:v>-2.8398237879015511</c:v>
                </c:pt>
                <c:pt idx="21">
                  <c:v>5.8425377283309246</c:v>
                </c:pt>
                <c:pt idx="22">
                  <c:v>0.56407577351451721</c:v>
                </c:pt>
                <c:pt idx="23">
                  <c:v>1.8982650642047219</c:v>
                </c:pt>
                <c:pt idx="24">
                  <c:v>0.67298956727111658</c:v>
                </c:pt>
                <c:pt idx="25">
                  <c:v>4.6599395414222045</c:v>
                </c:pt>
                <c:pt idx="26">
                  <c:v>-0.24624881593587133</c:v>
                </c:pt>
                <c:pt idx="27">
                  <c:v>3.1256111139976923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329-4B27-90AD-CA6D5BE0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Graph'!$C$66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rgbClr val="00559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Graph'!$C$67:$C$94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8.0768534658103022</c:v>
                      </c:pt>
                      <c:pt idx="1">
                        <c:v>8.5328294077265241</c:v>
                      </c:pt>
                      <c:pt idx="2">
                        <c:v>6.0372173257999862</c:v>
                      </c:pt>
                      <c:pt idx="3">
                        <c:v>5.2615747015417753</c:v>
                      </c:pt>
                      <c:pt idx="4">
                        <c:v>8.1461022486049046</c:v>
                      </c:pt>
                      <c:pt idx="5">
                        <c:v>8.8132191229812804</c:v>
                      </c:pt>
                      <c:pt idx="6">
                        <c:v>8.6649431535689416</c:v>
                      </c:pt>
                      <c:pt idx="7">
                        <c:v>10.875497324788455</c:v>
                      </c:pt>
                      <c:pt idx="8">
                        <c:v>16.958970625178324</c:v>
                      </c:pt>
                      <c:pt idx="9">
                        <c:v>15.280932327761548</c:v>
                      </c:pt>
                      <c:pt idx="10">
                        <c:v>7.4015908711637906</c:v>
                      </c:pt>
                      <c:pt idx="11">
                        <c:v>3.5297969086274747</c:v>
                      </c:pt>
                      <c:pt idx="12">
                        <c:v>-4.9874456248792711</c:v>
                      </c:pt>
                      <c:pt idx="13">
                        <c:v>-7.7841700566727923</c:v>
                      </c:pt>
                      <c:pt idx="14">
                        <c:v>-1.9199936486760549</c:v>
                      </c:pt>
                      <c:pt idx="15">
                        <c:v>-2.0902647298967736</c:v>
                      </c:pt>
                      <c:pt idx="16">
                        <c:v>-3.6947789650449465</c:v>
                      </c:pt>
                      <c:pt idx="17">
                        <c:v>3.9936512335930558</c:v>
                      </c:pt>
                      <c:pt idx="18">
                        <c:v>2.7853640215982978</c:v>
                      </c:pt>
                      <c:pt idx="19">
                        <c:v>3.288013198978291</c:v>
                      </c:pt>
                      <c:pt idx="20">
                        <c:v>4.3199999999999932</c:v>
                      </c:pt>
                      <c:pt idx="21">
                        <c:v>4.3300000000000125</c:v>
                      </c:pt>
                      <c:pt idx="22">
                        <c:v>5.3600000000000136</c:v>
                      </c:pt>
                      <c:pt idx="23">
                        <c:v>5.2800000000000011</c:v>
                      </c:pt>
                      <c:pt idx="24">
                        <c:v>9.1200000000000188</c:v>
                      </c:pt>
                      <c:pt idx="25">
                        <c:v>7.9200000000000159</c:v>
                      </c:pt>
                      <c:pt idx="26">
                        <c:v>7.069999999999979</c:v>
                      </c:pt>
                      <c:pt idx="27">
                        <c:v>8.3799999999999812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D329-4B27-90AD-CA6D5BE0038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Graph'!$E$66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rgbClr val="73757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Graph'!$E$67:$E$94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8.0768534658103022</c:v>
                      </c:pt>
                      <c:pt idx="1">
                        <c:v>8.5328294077265241</c:v>
                      </c:pt>
                      <c:pt idx="2">
                        <c:v>6.0372173257999862</c:v>
                      </c:pt>
                      <c:pt idx="3">
                        <c:v>5.2615747015417753</c:v>
                      </c:pt>
                      <c:pt idx="4">
                        <c:v>8.1461022486049046</c:v>
                      </c:pt>
                      <c:pt idx="5">
                        <c:v>8.8132191229812804</c:v>
                      </c:pt>
                      <c:pt idx="6">
                        <c:v>8.6649431535689416</c:v>
                      </c:pt>
                      <c:pt idx="7">
                        <c:v>10.875497324788455</c:v>
                      </c:pt>
                      <c:pt idx="8">
                        <c:v>16.959603632273755</c:v>
                      </c:pt>
                      <c:pt idx="9">
                        <c:v>15.281526462457123</c:v>
                      </c:pt>
                      <c:pt idx="10">
                        <c:v>7.401191229823084</c:v>
                      </c:pt>
                      <c:pt idx="11">
                        <c:v>3.5264747433349015</c:v>
                      </c:pt>
                      <c:pt idx="12">
                        <c:v>-5.014770043369694</c:v>
                      </c:pt>
                      <c:pt idx="13">
                        <c:v>-7.8219266925228226</c:v>
                      </c:pt>
                      <c:pt idx="14">
                        <c:v>-1.9672922776871502</c:v>
                      </c:pt>
                      <c:pt idx="15">
                        <c:v>-2.1387146043101382</c:v>
                      </c:pt>
                      <c:pt idx="16">
                        <c:v>-3.9880359096207911</c:v>
                      </c:pt>
                      <c:pt idx="17">
                        <c:v>4.1490837908190628</c:v>
                      </c:pt>
                      <c:pt idx="18">
                        <c:v>2.9555369415055424</c:v>
                      </c:pt>
                      <c:pt idx="19">
                        <c:v>4.8200000000000074</c:v>
                      </c:pt>
                      <c:pt idx="20">
                        <c:v>6.1700000000000159</c:v>
                      </c:pt>
                      <c:pt idx="21">
                        <c:v>4.5499999999999829</c:v>
                      </c:pt>
                      <c:pt idx="22">
                        <c:v>5.5200000000000102</c:v>
                      </c:pt>
                      <c:pt idx="23">
                        <c:v>5.3799999999999812</c:v>
                      </c:pt>
                      <c:pt idx="24">
                        <c:v>9.1899999999999835</c:v>
                      </c:pt>
                      <c:pt idx="25">
                        <c:v>7.9699999999999847</c:v>
                      </c:pt>
                      <c:pt idx="26">
                        <c:v>7.0999999999999943</c:v>
                      </c:pt>
                      <c:pt idx="27">
                        <c:v>8.3900000000000148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29-4B27-90AD-CA6D5BE00389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Graph'!$C$98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2.5817453469775719E-2"/>
                  <c:y val="-1.8425133955283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18-46E5-A701-30C7B41E8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Graph'!$C$99:$C$126</c:f>
              <c:numCache>
                <c:formatCode>0.00</c:formatCode>
                <c:ptCount val="28"/>
                <c:pt idx="0">
                  <c:v>4.9889778452670868</c:v>
                </c:pt>
                <c:pt idx="1">
                  <c:v>5.011975408353166</c:v>
                </c:pt>
                <c:pt idx="2">
                  <c:v>4.9351587130073113</c:v>
                </c:pt>
                <c:pt idx="3">
                  <c:v>4.9917889589961533</c:v>
                </c:pt>
                <c:pt idx="4">
                  <c:v>5.0215872011833085</c:v>
                </c:pt>
                <c:pt idx="5">
                  <c:v>5.2474037425856608</c:v>
                </c:pt>
                <c:pt idx="6">
                  <c:v>5.0764638863820721</c:v>
                </c:pt>
                <c:pt idx="7">
                  <c:v>5.2003800799062674</c:v>
                </c:pt>
                <c:pt idx="8">
                  <c:v>5.2670059619665039</c:v>
                </c:pt>
                <c:pt idx="9">
                  <c:v>5.3956959308685555</c:v>
                </c:pt>
                <c:pt idx="10">
                  <c:v>5.056901395641205</c:v>
                </c:pt>
                <c:pt idx="11">
                  <c:v>4.9358545011948678</c:v>
                </c:pt>
                <c:pt idx="12">
                  <c:v>2.6451834247296375</c:v>
                </c:pt>
                <c:pt idx="13">
                  <c:v>-5.5757685059239748</c:v>
                </c:pt>
                <c:pt idx="14">
                  <c:v>-4.0013442638593801</c:v>
                </c:pt>
                <c:pt idx="15">
                  <c:v>-3.5798599096975749</c:v>
                </c:pt>
                <c:pt idx="16">
                  <c:v>-2.2465617410625356</c:v>
                </c:pt>
                <c:pt idx="17">
                  <c:v>5.914080562004969</c:v>
                </c:pt>
                <c:pt idx="18">
                  <c:v>1.0615927039458199</c:v>
                </c:pt>
                <c:pt idx="19">
                  <c:v>3.5488706918777666</c:v>
                </c:pt>
                <c:pt idx="20">
                  <c:v>3.7033614944056694</c:v>
                </c:pt>
                <c:pt idx="21">
                  <c:v>4.369104806391249</c:v>
                </c:pt>
                <c:pt idx="22">
                  <c:v>5.8488300640610902</c:v>
                </c:pt>
                <c:pt idx="23">
                  <c:v>5.2310925680100269</c:v>
                </c:pt>
                <c:pt idx="24">
                  <c:v>5.2444859350442812</c:v>
                </c:pt>
                <c:pt idx="25">
                  <c:v>5.2999554993611326</c:v>
                </c:pt>
                <c:pt idx="26">
                  <c:v>5.3686918616422332</c:v>
                </c:pt>
                <c:pt idx="27">
                  <c:v>5.1717057721060655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18-46E5-A701-30C7B41E8708}"/>
            </c:ext>
          </c:extLst>
        </c:ser>
        <c:ser>
          <c:idx val="3"/>
          <c:order val="2"/>
          <c:tx>
            <c:strRef>
              <c:f>'Database Graph'!$E$98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5.9011322216630219E-2"/>
                  <c:y val="2.36894579425073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8-46E5-A701-30C7B41E8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Graph'!$E$99:$E$126</c:f>
              <c:numCache>
                <c:formatCode>0.00</c:formatCode>
                <c:ptCount val="28"/>
                <c:pt idx="0">
                  <c:v>4.9889778452670868</c:v>
                </c:pt>
                <c:pt idx="1">
                  <c:v>5.011975408353166</c:v>
                </c:pt>
                <c:pt idx="2">
                  <c:v>4.9351587130073113</c:v>
                </c:pt>
                <c:pt idx="3">
                  <c:v>4.9917889589961533</c:v>
                </c:pt>
                <c:pt idx="4">
                  <c:v>5.0215872011833085</c:v>
                </c:pt>
                <c:pt idx="5">
                  <c:v>5.2474037425856608</c:v>
                </c:pt>
                <c:pt idx="6">
                  <c:v>5.0764638863820721</c:v>
                </c:pt>
                <c:pt idx="7">
                  <c:v>5.2003800799062674</c:v>
                </c:pt>
                <c:pt idx="8">
                  <c:v>5.2670192121406529</c:v>
                </c:pt>
                <c:pt idx="9">
                  <c:v>5.3957086083255206</c:v>
                </c:pt>
                <c:pt idx="10">
                  <c:v>5.0568929912843572</c:v>
                </c:pt>
                <c:pt idx="11">
                  <c:v>4.9357818578924793</c:v>
                </c:pt>
                <c:pt idx="12">
                  <c:v>2.6445469757829159</c:v>
                </c:pt>
                <c:pt idx="13">
                  <c:v>-5.5763417496815606</c:v>
                </c:pt>
                <c:pt idx="14">
                  <c:v>-4.0013977353042804</c:v>
                </c:pt>
                <c:pt idx="15">
                  <c:v>-3.5825114259380797</c:v>
                </c:pt>
                <c:pt idx="16">
                  <c:v>-2.2519443451005117</c:v>
                </c:pt>
                <c:pt idx="17">
                  <c:v>5.9153453345565481</c:v>
                </c:pt>
                <c:pt idx="18">
                  <c:v>1.0708844834096425</c:v>
                </c:pt>
                <c:pt idx="19">
                  <c:v>3.0398500301429721</c:v>
                </c:pt>
                <c:pt idx="20">
                  <c:v>3.4781335289860777</c:v>
                </c:pt>
                <c:pt idx="21">
                  <c:v>4.3251529416926502</c:v>
                </c:pt>
                <c:pt idx="22">
                  <c:v>5.8132908174610662</c:v>
                </c:pt>
                <c:pt idx="23">
                  <c:v>5.1942320403973952</c:v>
                </c:pt>
                <c:pt idx="24">
                  <c:v>5.198492688078332</c:v>
                </c:pt>
                <c:pt idx="25">
                  <c:v>5.2426421424283376</c:v>
                </c:pt>
                <c:pt idx="26">
                  <c:v>5.3108125757155022</c:v>
                </c:pt>
                <c:pt idx="27">
                  <c:v>5.114749325391017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A18-46E5-A701-30C7B41E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Graph'!$D$98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Graph'!$D$99:$D$126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9.9303137468282898E-2</c:v>
                      </c:pt>
                      <c:pt idx="1">
                        <c:v>1.401764004791815</c:v>
                      </c:pt>
                      <c:pt idx="2">
                        <c:v>3.3865898757746464</c:v>
                      </c:pt>
                      <c:pt idx="3">
                        <c:v>4.9416666952566857E-2</c:v>
                      </c:pt>
                      <c:pt idx="4">
                        <c:v>0.12771281890367447</c:v>
                      </c:pt>
                      <c:pt idx="5">
                        <c:v>1.6197972325299617</c:v>
                      </c:pt>
                      <c:pt idx="6">
                        <c:v>3.2186723008198754</c:v>
                      </c:pt>
                      <c:pt idx="7">
                        <c:v>0.16740448667107444</c:v>
                      </c:pt>
                      <c:pt idx="8">
                        <c:v>0.19112606113877462</c:v>
                      </c:pt>
                      <c:pt idx="9">
                        <c:v>1.744028452238183</c:v>
                      </c:pt>
                      <c:pt idx="10">
                        <c:v>2.8868758095107978</c:v>
                      </c:pt>
                      <c:pt idx="11">
                        <c:v>5.1991286045648621E-2</c:v>
                      </c:pt>
                      <c:pt idx="12">
                        <c:v>-1.9959711486534815</c:v>
                      </c:pt>
                      <c:pt idx="13">
                        <c:v>-6.4047491058463351</c:v>
                      </c:pt>
                      <c:pt idx="14">
                        <c:v>4.6024056994728539</c:v>
                      </c:pt>
                      <c:pt idx="15">
                        <c:v>0.49127190520046327</c:v>
                      </c:pt>
                      <c:pt idx="16">
                        <c:v>-0.6407709584859731</c:v>
                      </c:pt>
                      <c:pt idx="17">
                        <c:v>1.4087598347787207</c:v>
                      </c:pt>
                      <c:pt idx="18">
                        <c:v>-0.18998735050806204</c:v>
                      </c:pt>
                      <c:pt idx="19">
                        <c:v>2.9645134394131958</c:v>
                      </c:pt>
                      <c:pt idx="20">
                        <c:v>-0.49253093490472111</c:v>
                      </c:pt>
                      <c:pt idx="21">
                        <c:v>2.0597725181081898</c:v>
                      </c:pt>
                      <c:pt idx="22">
                        <c:v>1.2250999682896975</c:v>
                      </c:pt>
                      <c:pt idx="23">
                        <c:v>2.3636089166548118</c:v>
                      </c:pt>
                      <c:pt idx="24">
                        <c:v>-0.47986604638826691</c:v>
                      </c:pt>
                      <c:pt idx="25">
                        <c:v>2.113563565359371</c:v>
                      </c:pt>
                      <c:pt idx="26">
                        <c:v>1.2911763983353381</c:v>
                      </c:pt>
                      <c:pt idx="27">
                        <c:v>2.172240810293772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CA18-46E5-A701-30C7B41E870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Graph'!$F$98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Graph'!$F$99:$F$126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9.9303137468282898E-2</c:v>
                      </c:pt>
                      <c:pt idx="1">
                        <c:v>1.401764004791815</c:v>
                      </c:pt>
                      <c:pt idx="2">
                        <c:v>3.3865898757746464</c:v>
                      </c:pt>
                      <c:pt idx="3">
                        <c:v>4.9416666952566857E-2</c:v>
                      </c:pt>
                      <c:pt idx="4">
                        <c:v>0.12771281890367447</c:v>
                      </c:pt>
                      <c:pt idx="5">
                        <c:v>1.6197972325299617</c:v>
                      </c:pt>
                      <c:pt idx="6">
                        <c:v>3.2186723008198754</c:v>
                      </c:pt>
                      <c:pt idx="7">
                        <c:v>0.16740448667107444</c:v>
                      </c:pt>
                      <c:pt idx="8">
                        <c:v>0.1911386724015216</c:v>
                      </c:pt>
                      <c:pt idx="9">
                        <c:v>1.7440278837268721</c:v>
                      </c:pt>
                      <c:pt idx="10">
                        <c:v>2.8868552030693735</c:v>
                      </c:pt>
                      <c:pt idx="11">
                        <c:v>5.1930027633815712E-2</c:v>
                      </c:pt>
                      <c:pt idx="12">
                        <c:v>-1.9964986400584053</c:v>
                      </c:pt>
                      <c:pt idx="13">
                        <c:v>-6.4047375047551185</c:v>
                      </c:pt>
                      <c:pt idx="14">
                        <c:v>4.6029615239090447</c:v>
                      </c:pt>
                      <c:pt idx="15">
                        <c:v>0.48850288104560491</c:v>
                      </c:pt>
                      <c:pt idx="16">
                        <c:v>-0.64404448838038775</c:v>
                      </c:pt>
                      <c:pt idx="17">
                        <c:v>1.4155676288937826</c:v>
                      </c:pt>
                      <c:pt idx="18">
                        <c:v>-0.18147221811334191</c:v>
                      </c:pt>
                      <c:pt idx="19">
                        <c:v>2.4461230307739896</c:v>
                      </c:pt>
                      <c:pt idx="20">
                        <c:v>-0.22143055988775018</c:v>
                      </c:pt>
                      <c:pt idx="21">
                        <c:v>2.2457039253536379</c:v>
                      </c:pt>
                      <c:pt idx="22">
                        <c:v>1.2423812602389859</c:v>
                      </c:pt>
                      <c:pt idx="23">
                        <c:v>1.8467638089938845</c:v>
                      </c:pt>
                      <c:pt idx="24">
                        <c:v>-0.2173892610232997</c:v>
                      </c:pt>
                      <c:pt idx="25">
                        <c:v>2.2886141603065511</c:v>
                      </c:pt>
                      <c:pt idx="26">
                        <c:v>1.3079605430946515</c:v>
                      </c:pt>
                      <c:pt idx="27">
                        <c:v>1.6571497792563008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18-46E5-A701-30C7B41E8708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'Database Graph'!$D$98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4.4258485235918334E-2"/>
                  <c:y val="3.68502679105669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D1-4DC6-933C-B8395CA0A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Graph'!$D$99:$D$126</c:f>
              <c:numCache>
                <c:formatCode>0.00</c:formatCode>
                <c:ptCount val="28"/>
                <c:pt idx="0">
                  <c:v>9.9303137468282898E-2</c:v>
                </c:pt>
                <c:pt idx="1">
                  <c:v>1.401764004791815</c:v>
                </c:pt>
                <c:pt idx="2">
                  <c:v>3.3865898757746464</c:v>
                </c:pt>
                <c:pt idx="3">
                  <c:v>4.9416666952566857E-2</c:v>
                </c:pt>
                <c:pt idx="4">
                  <c:v>0.12771281890367447</c:v>
                </c:pt>
                <c:pt idx="5">
                  <c:v>1.6197972325299617</c:v>
                </c:pt>
                <c:pt idx="6">
                  <c:v>3.2186723008198754</c:v>
                </c:pt>
                <c:pt idx="7">
                  <c:v>0.16740448667107444</c:v>
                </c:pt>
                <c:pt idx="8">
                  <c:v>0.19112606113877462</c:v>
                </c:pt>
                <c:pt idx="9">
                  <c:v>1.744028452238183</c:v>
                </c:pt>
                <c:pt idx="10">
                  <c:v>2.8868758095107978</c:v>
                </c:pt>
                <c:pt idx="11">
                  <c:v>5.1991286045648621E-2</c:v>
                </c:pt>
                <c:pt idx="12">
                  <c:v>-1.9959711486534815</c:v>
                </c:pt>
                <c:pt idx="13">
                  <c:v>-6.4047491058463351</c:v>
                </c:pt>
                <c:pt idx="14">
                  <c:v>4.6024056994728539</c:v>
                </c:pt>
                <c:pt idx="15">
                  <c:v>0.49127190520046327</c:v>
                </c:pt>
                <c:pt idx="16">
                  <c:v>-0.6407709584859731</c:v>
                </c:pt>
                <c:pt idx="17">
                  <c:v>1.4087598347787207</c:v>
                </c:pt>
                <c:pt idx="18">
                  <c:v>-0.18998735050806204</c:v>
                </c:pt>
                <c:pt idx="19">
                  <c:v>2.9645134394131958</c:v>
                </c:pt>
                <c:pt idx="20">
                  <c:v>-0.49253093490472111</c:v>
                </c:pt>
                <c:pt idx="21">
                  <c:v>2.0597725181081898</c:v>
                </c:pt>
                <c:pt idx="22">
                  <c:v>1.2250999682896975</c:v>
                </c:pt>
                <c:pt idx="23">
                  <c:v>2.3636089166548118</c:v>
                </c:pt>
                <c:pt idx="24">
                  <c:v>-0.47986604638826691</c:v>
                </c:pt>
                <c:pt idx="25">
                  <c:v>2.113563565359371</c:v>
                </c:pt>
                <c:pt idx="26">
                  <c:v>1.2911763983353381</c:v>
                </c:pt>
                <c:pt idx="27">
                  <c:v>2.172240810293772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ED1-4DC6-933C-B8395CA0A7C5}"/>
            </c:ext>
          </c:extLst>
        </c:ser>
        <c:ser>
          <c:idx val="4"/>
          <c:order val="3"/>
          <c:tx>
            <c:strRef>
              <c:f>'Database Graph'!$F$98</c:f>
              <c:strCache>
                <c:ptCount val="1"/>
                <c:pt idx="0">
                  <c:v>QtQ-Base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4.057027813292501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D1-4DC6-933C-B8395CA0A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Graph'!$F$99:$F$126</c:f>
              <c:numCache>
                <c:formatCode>0.00</c:formatCode>
                <c:ptCount val="28"/>
                <c:pt idx="0">
                  <c:v>9.9303137468282898E-2</c:v>
                </c:pt>
                <c:pt idx="1">
                  <c:v>1.401764004791815</c:v>
                </c:pt>
                <c:pt idx="2">
                  <c:v>3.3865898757746464</c:v>
                </c:pt>
                <c:pt idx="3">
                  <c:v>4.9416666952566857E-2</c:v>
                </c:pt>
                <c:pt idx="4">
                  <c:v>0.12771281890367447</c:v>
                </c:pt>
                <c:pt idx="5">
                  <c:v>1.6197972325299617</c:v>
                </c:pt>
                <c:pt idx="6">
                  <c:v>3.2186723008198754</c:v>
                </c:pt>
                <c:pt idx="7">
                  <c:v>0.16740448667107444</c:v>
                </c:pt>
                <c:pt idx="8">
                  <c:v>0.1911386724015216</c:v>
                </c:pt>
                <c:pt idx="9">
                  <c:v>1.7440278837268721</c:v>
                </c:pt>
                <c:pt idx="10">
                  <c:v>2.8868552030693735</c:v>
                </c:pt>
                <c:pt idx="11">
                  <c:v>5.1930027633815712E-2</c:v>
                </c:pt>
                <c:pt idx="12">
                  <c:v>-1.9964986400584053</c:v>
                </c:pt>
                <c:pt idx="13">
                  <c:v>-6.4047375047551185</c:v>
                </c:pt>
                <c:pt idx="14">
                  <c:v>4.6029615239090447</c:v>
                </c:pt>
                <c:pt idx="15">
                  <c:v>0.48850288104560491</c:v>
                </c:pt>
                <c:pt idx="16">
                  <c:v>-0.64404448838038775</c:v>
                </c:pt>
                <c:pt idx="17">
                  <c:v>1.4155676288937826</c:v>
                </c:pt>
                <c:pt idx="18">
                  <c:v>-0.18147221811334191</c:v>
                </c:pt>
                <c:pt idx="19">
                  <c:v>2.4461230307739896</c:v>
                </c:pt>
                <c:pt idx="20">
                  <c:v>-0.22143055988775018</c:v>
                </c:pt>
                <c:pt idx="21">
                  <c:v>2.2457039253536379</c:v>
                </c:pt>
                <c:pt idx="22">
                  <c:v>1.2423812602389859</c:v>
                </c:pt>
                <c:pt idx="23">
                  <c:v>1.8467638089938845</c:v>
                </c:pt>
                <c:pt idx="24">
                  <c:v>-0.2173892610232997</c:v>
                </c:pt>
                <c:pt idx="25">
                  <c:v>2.2886141603065511</c:v>
                </c:pt>
                <c:pt idx="26">
                  <c:v>1.3079605430946515</c:v>
                </c:pt>
                <c:pt idx="27">
                  <c:v>1.6571497792563008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ED1-4DC6-933C-B8395CA0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Graph'!$C$98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rgbClr val="00559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Graph'!$C$99:$C$126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4.9889778452670868</c:v>
                      </c:pt>
                      <c:pt idx="1">
                        <c:v>5.011975408353166</c:v>
                      </c:pt>
                      <c:pt idx="2">
                        <c:v>4.9351587130073113</c:v>
                      </c:pt>
                      <c:pt idx="3">
                        <c:v>4.9917889589961533</c:v>
                      </c:pt>
                      <c:pt idx="4">
                        <c:v>5.0215872011833085</c:v>
                      </c:pt>
                      <c:pt idx="5">
                        <c:v>5.2474037425856608</c:v>
                      </c:pt>
                      <c:pt idx="6">
                        <c:v>5.0764638863820721</c:v>
                      </c:pt>
                      <c:pt idx="7">
                        <c:v>5.2003800799062674</c:v>
                      </c:pt>
                      <c:pt idx="8">
                        <c:v>5.2670059619665039</c:v>
                      </c:pt>
                      <c:pt idx="9">
                        <c:v>5.3956959308685555</c:v>
                      </c:pt>
                      <c:pt idx="10">
                        <c:v>5.056901395641205</c:v>
                      </c:pt>
                      <c:pt idx="11">
                        <c:v>4.9358545011948678</c:v>
                      </c:pt>
                      <c:pt idx="12">
                        <c:v>2.6451834247296375</c:v>
                      </c:pt>
                      <c:pt idx="13">
                        <c:v>-5.5757685059239748</c:v>
                      </c:pt>
                      <c:pt idx="14">
                        <c:v>-4.0013442638593801</c:v>
                      </c:pt>
                      <c:pt idx="15">
                        <c:v>-3.5798599096975749</c:v>
                      </c:pt>
                      <c:pt idx="16">
                        <c:v>-2.2465617410625356</c:v>
                      </c:pt>
                      <c:pt idx="17">
                        <c:v>5.914080562004969</c:v>
                      </c:pt>
                      <c:pt idx="18">
                        <c:v>1.0615927039458199</c:v>
                      </c:pt>
                      <c:pt idx="19">
                        <c:v>3.5488706918777666</c:v>
                      </c:pt>
                      <c:pt idx="20">
                        <c:v>3.7033614944056694</c:v>
                      </c:pt>
                      <c:pt idx="21">
                        <c:v>4.369104806391249</c:v>
                      </c:pt>
                      <c:pt idx="22">
                        <c:v>5.8488300640610902</c:v>
                      </c:pt>
                      <c:pt idx="23">
                        <c:v>5.2310925680100269</c:v>
                      </c:pt>
                      <c:pt idx="24">
                        <c:v>5.2444859350442812</c:v>
                      </c:pt>
                      <c:pt idx="25">
                        <c:v>5.2999554993611326</c:v>
                      </c:pt>
                      <c:pt idx="26">
                        <c:v>5.3686918616422332</c:v>
                      </c:pt>
                      <c:pt idx="27">
                        <c:v>5.1717057721060655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DED1-4DC6-933C-B8395CA0A7C5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Graph'!$E$98</c15:sqref>
                        </c15:formulaRef>
                      </c:ext>
                    </c:extLst>
                    <c:strCache>
                      <c:ptCount val="1"/>
                      <c:pt idx="0">
                        <c:v>YoY-Base Jan</c:v>
                      </c:pt>
                    </c:strCache>
                  </c:strRef>
                </c:tx>
                <c:spPr>
                  <a:ln w="28575" cap="rnd">
                    <a:solidFill>
                      <a:srgbClr val="73757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Graph'!$E$99:$E$126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4.9889778452670868</c:v>
                      </c:pt>
                      <c:pt idx="1">
                        <c:v>5.011975408353166</c:v>
                      </c:pt>
                      <c:pt idx="2">
                        <c:v>4.9351587130073113</c:v>
                      </c:pt>
                      <c:pt idx="3">
                        <c:v>4.9917889589961533</c:v>
                      </c:pt>
                      <c:pt idx="4">
                        <c:v>5.0215872011833085</c:v>
                      </c:pt>
                      <c:pt idx="5">
                        <c:v>5.2474037425856608</c:v>
                      </c:pt>
                      <c:pt idx="6">
                        <c:v>5.0764638863820721</c:v>
                      </c:pt>
                      <c:pt idx="7">
                        <c:v>5.2003800799062674</c:v>
                      </c:pt>
                      <c:pt idx="8">
                        <c:v>5.2670192121406529</c:v>
                      </c:pt>
                      <c:pt idx="9">
                        <c:v>5.3957086083255206</c:v>
                      </c:pt>
                      <c:pt idx="10">
                        <c:v>5.0568929912843572</c:v>
                      </c:pt>
                      <c:pt idx="11">
                        <c:v>4.9357818578924793</c:v>
                      </c:pt>
                      <c:pt idx="12">
                        <c:v>2.6445469757829159</c:v>
                      </c:pt>
                      <c:pt idx="13">
                        <c:v>-5.5763417496815606</c:v>
                      </c:pt>
                      <c:pt idx="14">
                        <c:v>-4.0013977353042804</c:v>
                      </c:pt>
                      <c:pt idx="15">
                        <c:v>-3.5825114259380797</c:v>
                      </c:pt>
                      <c:pt idx="16">
                        <c:v>-2.2519443451005117</c:v>
                      </c:pt>
                      <c:pt idx="17">
                        <c:v>5.9153453345565481</c:v>
                      </c:pt>
                      <c:pt idx="18">
                        <c:v>1.0708844834096425</c:v>
                      </c:pt>
                      <c:pt idx="19">
                        <c:v>3.0398500301429721</c:v>
                      </c:pt>
                      <c:pt idx="20">
                        <c:v>3.4781335289860777</c:v>
                      </c:pt>
                      <c:pt idx="21">
                        <c:v>4.3251529416926502</c:v>
                      </c:pt>
                      <c:pt idx="22">
                        <c:v>5.8132908174610662</c:v>
                      </c:pt>
                      <c:pt idx="23">
                        <c:v>5.1942320403973952</c:v>
                      </c:pt>
                      <c:pt idx="24">
                        <c:v>5.198492688078332</c:v>
                      </c:pt>
                      <c:pt idx="25">
                        <c:v>5.2426421424283376</c:v>
                      </c:pt>
                      <c:pt idx="26">
                        <c:v>5.3108125757155022</c:v>
                      </c:pt>
                      <c:pt idx="27">
                        <c:v>5.114749325391017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D1-4DC6-933C-B8395CA0A7C5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'Database Graph'!$C$130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2.7661557289045548E-2"/>
                  <c:y val="-4.47467538914028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68-4E80-83F0-EBAF2E5376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Graph'!$C$131:$C$158</c:f>
              <c:numCache>
                <c:formatCode>0.00</c:formatCode>
                <c:ptCount val="28"/>
                <c:pt idx="0">
                  <c:v>2.6825449012755058</c:v>
                </c:pt>
                <c:pt idx="1">
                  <c:v>-1.9306208335601269</c:v>
                </c:pt>
                <c:pt idx="2">
                  <c:v>3.4501760900067922</c:v>
                </c:pt>
                <c:pt idx="3">
                  <c:v>3.7917460789736737</c:v>
                </c:pt>
                <c:pt idx="4">
                  <c:v>2.7330180584498152</c:v>
                </c:pt>
                <c:pt idx="5">
                  <c:v>5.2187421460755843</c:v>
                </c:pt>
                <c:pt idx="6">
                  <c:v>6.2570620405093251</c:v>
                </c:pt>
                <c:pt idx="7">
                  <c:v>4.6197217388207719</c:v>
                </c:pt>
                <c:pt idx="8">
                  <c:v>5.2576785062794045</c:v>
                </c:pt>
                <c:pt idx="9">
                  <c:v>8.2351164070377507</c:v>
                </c:pt>
                <c:pt idx="10">
                  <c:v>0.99636124194898912</c:v>
                </c:pt>
                <c:pt idx="11">
                  <c:v>0.50046241180740481</c:v>
                </c:pt>
                <c:pt idx="12">
                  <c:v>3.8011013340715607</c:v>
                </c:pt>
                <c:pt idx="13">
                  <c:v>-6.9209537778280321</c:v>
                </c:pt>
                <c:pt idx="14">
                  <c:v>9.7941074621931108</c:v>
                </c:pt>
                <c:pt idx="15">
                  <c:v>1.7945528599895795</c:v>
                </c:pt>
                <c:pt idx="16">
                  <c:v>2.5478126587004368</c:v>
                </c:pt>
                <c:pt idx="17">
                  <c:v>8.0557159693824616</c:v>
                </c:pt>
                <c:pt idx="18">
                  <c:v>0.61643279626937897</c:v>
                </c:pt>
                <c:pt idx="19">
                  <c:v>5.2470366923269722</c:v>
                </c:pt>
                <c:pt idx="20">
                  <c:v>1.75</c:v>
                </c:pt>
                <c:pt idx="21">
                  <c:v>6.0100000000000051</c:v>
                </c:pt>
                <c:pt idx="22">
                  <c:v>1.5500000000000114</c:v>
                </c:pt>
                <c:pt idx="23">
                  <c:v>3.8499999999999943</c:v>
                </c:pt>
                <c:pt idx="24">
                  <c:v>3.9300000000000068</c:v>
                </c:pt>
                <c:pt idx="25">
                  <c:v>3.0799999999999983</c:v>
                </c:pt>
                <c:pt idx="26">
                  <c:v>2.0799999999999983</c:v>
                </c:pt>
                <c:pt idx="27">
                  <c:v>1.4000000000000057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68-4E80-83F0-EBAF2E5376E3}"/>
            </c:ext>
          </c:extLst>
        </c:ser>
        <c:ser>
          <c:idx val="3"/>
          <c:order val="2"/>
          <c:tx>
            <c:strRef>
              <c:f>'Database Graph'!$E$130</c:f>
              <c:strCache>
                <c:ptCount val="1"/>
                <c:pt idx="0">
                  <c:v>YoY-Base Jan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8441038192697077E-2"/>
                  <c:y val="-4.825574576172584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68-4E80-83F0-EBAF2E5376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'Database Graph'!$E$131:$E$158</c:f>
              <c:numCache>
                <c:formatCode>0.00</c:formatCode>
                <c:ptCount val="28"/>
                <c:pt idx="0">
                  <c:v>2.6825449012755058</c:v>
                </c:pt>
                <c:pt idx="1">
                  <c:v>-1.9306208335601269</c:v>
                </c:pt>
                <c:pt idx="2">
                  <c:v>3.4501760900067922</c:v>
                </c:pt>
                <c:pt idx="3">
                  <c:v>3.7917460789736737</c:v>
                </c:pt>
                <c:pt idx="4">
                  <c:v>2.7330180584498152</c:v>
                </c:pt>
                <c:pt idx="5">
                  <c:v>5.2187421460755843</c:v>
                </c:pt>
                <c:pt idx="6">
                  <c:v>6.2570620405093251</c:v>
                </c:pt>
                <c:pt idx="7">
                  <c:v>4.6197217388207719</c:v>
                </c:pt>
                <c:pt idx="8">
                  <c:v>5.2528181417390982</c:v>
                </c:pt>
                <c:pt idx="9">
                  <c:v>8.2302208912697239</c:v>
                </c:pt>
                <c:pt idx="10">
                  <c:v>0.99055885247348385</c:v>
                </c:pt>
                <c:pt idx="11">
                  <c:v>0.4991615797495399</c:v>
                </c:pt>
                <c:pt idx="12">
                  <c:v>3.7661776945189871</c:v>
                </c:pt>
                <c:pt idx="13">
                  <c:v>-6.8981065961804262</c:v>
                </c:pt>
                <c:pt idx="14">
                  <c:v>9.7596994772908658</c:v>
                </c:pt>
                <c:pt idx="15">
                  <c:v>1.7575720815030422</c:v>
                </c:pt>
                <c:pt idx="16">
                  <c:v>2.5788632996057714</c:v>
                </c:pt>
                <c:pt idx="17">
                  <c:v>8.0340336365534171</c:v>
                </c:pt>
                <c:pt idx="18">
                  <c:v>0.65708478935111714</c:v>
                </c:pt>
                <c:pt idx="19">
                  <c:v>7.6599999999999966</c:v>
                </c:pt>
                <c:pt idx="20">
                  <c:v>2.0300000000000011</c:v>
                </c:pt>
                <c:pt idx="21">
                  <c:v>6.289999999999992</c:v>
                </c:pt>
                <c:pt idx="22">
                  <c:v>1.730000000000004</c:v>
                </c:pt>
                <c:pt idx="23">
                  <c:v>3.9300000000000068</c:v>
                </c:pt>
                <c:pt idx="24">
                  <c:v>3.9900000000000091</c:v>
                </c:pt>
                <c:pt idx="25">
                  <c:v>3.1200000000000045</c:v>
                </c:pt>
                <c:pt idx="26">
                  <c:v>2.0999999999999943</c:v>
                </c:pt>
                <c:pt idx="27">
                  <c:v>1.4099999999999966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68-4E80-83F0-EBAF2E53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'Database Graph'!$D$130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'Database Graph'!$D$131:$D$158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-45.548659185418472</c:v>
                      </c:pt>
                      <c:pt idx="1">
                        <c:v>29.364919650628565</c:v>
                      </c:pt>
                      <c:pt idx="2">
                        <c:v>5.2654208445467532</c:v>
                      </c:pt>
                      <c:pt idx="3">
                        <c:v>39.975486494915458</c:v>
                      </c:pt>
                      <c:pt idx="4">
                        <c:v>-46.104090252467181</c:v>
                      </c:pt>
                      <c:pt idx="5">
                        <c:v>32.495028187753263</c:v>
                      </c:pt>
                      <c:pt idx="6">
                        <c:v>6.3042013738472633</c:v>
                      </c:pt>
                      <c:pt idx="7">
                        <c:v>37.818570983744905</c:v>
                      </c:pt>
                      <c:pt idx="8">
                        <c:v>-45.775440359403852</c:v>
                      </c:pt>
                      <c:pt idx="9">
                        <c:v>36.242932608471847</c:v>
                      </c:pt>
                      <c:pt idx="10">
                        <c:v>-0.80541436187839111</c:v>
                      </c:pt>
                      <c:pt idx="11">
                        <c:v>37.141872662318264</c:v>
                      </c:pt>
                      <c:pt idx="12">
                        <c:v>-43.994595895633914</c:v>
                      </c:pt>
                      <c:pt idx="13">
                        <c:v>22.169823428893594</c:v>
                      </c:pt>
                      <c:pt idx="14">
                        <c:v>17.007870592311107</c:v>
                      </c:pt>
                      <c:pt idx="15">
                        <c:v>27.149770864064408</c:v>
                      </c:pt>
                      <c:pt idx="16">
                        <c:v>-43.58016684970648</c:v>
                      </c:pt>
                      <c:pt idx="17">
                        <c:v>28.731636474765054</c:v>
                      </c:pt>
                      <c:pt idx="18">
                        <c:v>8.9522608079493295</c:v>
                      </c:pt>
                      <c:pt idx="19">
                        <c:v>33.001501123058432</c:v>
                      </c:pt>
                      <c:pt idx="20">
                        <c:v>-45.454825109951123</c:v>
                      </c:pt>
                      <c:pt idx="21">
                        <c:v>34.121285333561104</c:v>
                      </c:pt>
                      <c:pt idx="22">
                        <c:v>4.3684754744576395</c:v>
                      </c:pt>
                      <c:pt idx="23">
                        <c:v>36.01384432919366</c:v>
                      </c:pt>
                      <c:pt idx="24">
                        <c:v>-45.412806679607321</c:v>
                      </c:pt>
                      <c:pt idx="25">
                        <c:v>33.024363438694053</c:v>
                      </c:pt>
                      <c:pt idx="26">
                        <c:v>3.3559757123849323</c:v>
                      </c:pt>
                      <c:pt idx="27">
                        <c:v>35.107795993144947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D268-4E80-83F0-EBAF2E5376E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Graph'!$F$130</c15:sqref>
                        </c15:formulaRef>
                      </c:ext>
                    </c:extLst>
                    <c:strCache>
                      <c:ptCount val="1"/>
                      <c:pt idx="0">
                        <c:v>QtQ-Base Jan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'Database Graph'!$F$131:$F$158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-45.548659185418472</c:v>
                      </c:pt>
                      <c:pt idx="1">
                        <c:v>29.364919650628565</c:v>
                      </c:pt>
                      <c:pt idx="2">
                        <c:v>5.2654208445467532</c:v>
                      </c:pt>
                      <c:pt idx="3">
                        <c:v>39.975486494915458</c:v>
                      </c:pt>
                      <c:pt idx="4">
                        <c:v>-46.104090252467181</c:v>
                      </c:pt>
                      <c:pt idx="5">
                        <c:v>32.495028187753263</c:v>
                      </c:pt>
                      <c:pt idx="6">
                        <c:v>6.3042013738472633</c:v>
                      </c:pt>
                      <c:pt idx="7">
                        <c:v>37.818570983744905</c:v>
                      </c:pt>
                      <c:pt idx="8">
                        <c:v>-45.777944225446035</c:v>
                      </c:pt>
                      <c:pt idx="9">
                        <c:v>36.243061429904685</c:v>
                      </c:pt>
                      <c:pt idx="10">
                        <c:v>-0.80662668243063251</c:v>
                      </c:pt>
                      <c:pt idx="11">
                        <c:v>37.147976913550139</c:v>
                      </c:pt>
                      <c:pt idx="12">
                        <c:v>-44.015299371430757</c:v>
                      </c:pt>
                      <c:pt idx="13">
                        <c:v>22.24105449464804</c:v>
                      </c:pt>
                      <c:pt idx="14">
                        <c:v>16.941067978629022</c:v>
                      </c:pt>
                      <c:pt idx="15">
                        <c:v>27.149083070333461</c:v>
                      </c:pt>
                      <c:pt idx="16">
                        <c:v>-43.563443632011911</c:v>
                      </c:pt>
                      <c:pt idx="17">
                        <c:v>28.74186521711357</c:v>
                      </c:pt>
                      <c:pt idx="18">
                        <c:v>8.9559150821100388</c:v>
                      </c:pt>
                      <c:pt idx="19">
                        <c:v>35.995099719004543</c:v>
                      </c:pt>
                      <c:pt idx="20">
                        <c:v>-46.514751567659076</c:v>
                      </c:pt>
                      <c:pt idx="21">
                        <c:v>34.117150386425607</c:v>
                      </c:pt>
                      <c:pt idx="22">
                        <c:v>4.2815433371253562</c:v>
                      </c:pt>
                      <c:pt idx="23">
                        <c:v>38.936112393552975</c:v>
                      </c:pt>
                      <c:pt idx="24">
                        <c:v>-46.483873910525034</c:v>
                      </c:pt>
                      <c:pt idx="25">
                        <c:v>32.995100950554928</c:v>
                      </c:pt>
                      <c:pt idx="26">
                        <c:v>3.2500540605168595</c:v>
                      </c:pt>
                      <c:pt idx="27">
                        <c:v>37.997170987563237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68-4E80-83F0-EBAF2E5376E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1</xdr:row>
      <xdr:rowOff>56029</xdr:rowOff>
    </xdr:from>
    <xdr:to>
      <xdr:col>18</xdr:col>
      <xdr:colOff>252932</xdr:colOff>
      <xdr:row>25</xdr:row>
      <xdr:rowOff>51225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571501</xdr:colOff>
      <xdr:row>1</xdr:row>
      <xdr:rowOff>22412</xdr:rowOff>
    </xdr:from>
    <xdr:to>
      <xdr:col>30</xdr:col>
      <xdr:colOff>196903</xdr:colOff>
      <xdr:row>25</xdr:row>
      <xdr:rowOff>17608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560294</xdr:colOff>
      <xdr:row>33</xdr:row>
      <xdr:rowOff>0</xdr:rowOff>
    </xdr:from>
    <xdr:to>
      <xdr:col>18</xdr:col>
      <xdr:colOff>185696</xdr:colOff>
      <xdr:row>56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32</xdr:row>
      <xdr:rowOff>134470</xdr:rowOff>
    </xdr:from>
    <xdr:to>
      <xdr:col>30</xdr:col>
      <xdr:colOff>230521</xdr:colOff>
      <xdr:row>56</xdr:row>
      <xdr:rowOff>107254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11206</xdr:colOff>
      <xdr:row>65</xdr:row>
      <xdr:rowOff>1</xdr:rowOff>
    </xdr:from>
    <xdr:to>
      <xdr:col>18</xdr:col>
      <xdr:colOff>241726</xdr:colOff>
      <xdr:row>88</xdr:row>
      <xdr:rowOff>163284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549088</xdr:colOff>
      <xdr:row>64</xdr:row>
      <xdr:rowOff>134471</xdr:rowOff>
    </xdr:from>
    <xdr:to>
      <xdr:col>30</xdr:col>
      <xdr:colOff>174490</xdr:colOff>
      <xdr:row>88</xdr:row>
      <xdr:rowOff>118460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582706</xdr:colOff>
      <xdr:row>96</xdr:row>
      <xdr:rowOff>179295</xdr:rowOff>
    </xdr:from>
    <xdr:to>
      <xdr:col>18</xdr:col>
      <xdr:colOff>208108</xdr:colOff>
      <xdr:row>120</xdr:row>
      <xdr:rowOff>152079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11206</xdr:colOff>
      <xdr:row>97</xdr:row>
      <xdr:rowOff>11206</xdr:rowOff>
    </xdr:from>
    <xdr:to>
      <xdr:col>30</xdr:col>
      <xdr:colOff>241727</xdr:colOff>
      <xdr:row>120</xdr:row>
      <xdr:rowOff>174490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571500</xdr:colOff>
      <xdr:row>129</xdr:row>
      <xdr:rowOff>0</xdr:rowOff>
    </xdr:from>
    <xdr:to>
      <xdr:col>18</xdr:col>
      <xdr:colOff>196902</xdr:colOff>
      <xdr:row>152</xdr:row>
      <xdr:rowOff>140873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128</xdr:row>
      <xdr:rowOff>123265</xdr:rowOff>
    </xdr:from>
    <xdr:to>
      <xdr:col>30</xdr:col>
      <xdr:colOff>230520</xdr:colOff>
      <xdr:row>152</xdr:row>
      <xdr:rowOff>73638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33618</xdr:colOff>
      <xdr:row>161</xdr:row>
      <xdr:rowOff>1</xdr:rowOff>
    </xdr:from>
    <xdr:to>
      <xdr:col>18</xdr:col>
      <xdr:colOff>264138</xdr:colOff>
      <xdr:row>184</xdr:row>
      <xdr:rowOff>140873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22412</xdr:colOff>
      <xdr:row>160</xdr:row>
      <xdr:rowOff>156883</xdr:rowOff>
    </xdr:from>
    <xdr:to>
      <xdr:col>30</xdr:col>
      <xdr:colOff>252932</xdr:colOff>
      <xdr:row>184</xdr:row>
      <xdr:rowOff>107255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22412</xdr:colOff>
      <xdr:row>192</xdr:row>
      <xdr:rowOff>156882</xdr:rowOff>
    </xdr:from>
    <xdr:to>
      <xdr:col>18</xdr:col>
      <xdr:colOff>252932</xdr:colOff>
      <xdr:row>216</xdr:row>
      <xdr:rowOff>118459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33617</xdr:colOff>
      <xdr:row>192</xdr:row>
      <xdr:rowOff>168090</xdr:rowOff>
    </xdr:from>
    <xdr:to>
      <xdr:col>30</xdr:col>
      <xdr:colOff>264137</xdr:colOff>
      <xdr:row>216</xdr:row>
      <xdr:rowOff>129667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22412</xdr:colOff>
      <xdr:row>224</xdr:row>
      <xdr:rowOff>179295</xdr:rowOff>
    </xdr:from>
    <xdr:to>
      <xdr:col>18</xdr:col>
      <xdr:colOff>252932</xdr:colOff>
      <xdr:row>248</xdr:row>
      <xdr:rowOff>129667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11205</xdr:colOff>
      <xdr:row>224</xdr:row>
      <xdr:rowOff>156882</xdr:rowOff>
    </xdr:from>
    <xdr:to>
      <xdr:col>30</xdr:col>
      <xdr:colOff>241725</xdr:colOff>
      <xdr:row>248</xdr:row>
      <xdr:rowOff>107254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22412</xdr:colOff>
      <xdr:row>257</xdr:row>
      <xdr:rowOff>0</xdr:rowOff>
    </xdr:from>
    <xdr:to>
      <xdr:col>18</xdr:col>
      <xdr:colOff>252932</xdr:colOff>
      <xdr:row>280</xdr:row>
      <xdr:rowOff>152078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593912</xdr:colOff>
      <xdr:row>256</xdr:row>
      <xdr:rowOff>112057</xdr:rowOff>
    </xdr:from>
    <xdr:to>
      <xdr:col>30</xdr:col>
      <xdr:colOff>219314</xdr:colOff>
      <xdr:row>280</xdr:row>
      <xdr:rowOff>73635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11204</xdr:colOff>
      <xdr:row>288</xdr:row>
      <xdr:rowOff>179294</xdr:rowOff>
    </xdr:from>
    <xdr:to>
      <xdr:col>18</xdr:col>
      <xdr:colOff>241724</xdr:colOff>
      <xdr:row>312</xdr:row>
      <xdr:rowOff>129665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22412</xdr:colOff>
      <xdr:row>289</xdr:row>
      <xdr:rowOff>33618</xdr:rowOff>
    </xdr:from>
    <xdr:to>
      <xdr:col>30</xdr:col>
      <xdr:colOff>252932</xdr:colOff>
      <xdr:row>312</xdr:row>
      <xdr:rowOff>185695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-1</xdr:colOff>
      <xdr:row>1</xdr:row>
      <xdr:rowOff>22413</xdr:rowOff>
    </xdr:from>
    <xdr:to>
      <xdr:col>46</xdr:col>
      <xdr:colOff>217801</xdr:colOff>
      <xdr:row>17</xdr:row>
      <xdr:rowOff>56479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22411</xdr:colOff>
      <xdr:row>33</xdr:row>
      <xdr:rowOff>0</xdr:rowOff>
    </xdr:from>
    <xdr:to>
      <xdr:col>46</xdr:col>
      <xdr:colOff>240213</xdr:colOff>
      <xdr:row>49</xdr:row>
      <xdr:rowOff>448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64</xdr:row>
      <xdr:rowOff>134472</xdr:rowOff>
    </xdr:from>
    <xdr:to>
      <xdr:col>46</xdr:col>
      <xdr:colOff>217802</xdr:colOff>
      <xdr:row>80</xdr:row>
      <xdr:rowOff>134919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1</xdr:colOff>
      <xdr:row>96</xdr:row>
      <xdr:rowOff>156883</xdr:rowOff>
    </xdr:from>
    <xdr:to>
      <xdr:col>46</xdr:col>
      <xdr:colOff>217803</xdr:colOff>
      <xdr:row>112</xdr:row>
      <xdr:rowOff>157331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11206</xdr:colOff>
      <xdr:row>128</xdr:row>
      <xdr:rowOff>179295</xdr:rowOff>
    </xdr:from>
    <xdr:to>
      <xdr:col>46</xdr:col>
      <xdr:colOff>229008</xdr:colOff>
      <xdr:row>144</xdr:row>
      <xdr:rowOff>157331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22412</xdr:colOff>
      <xdr:row>160</xdr:row>
      <xdr:rowOff>168088</xdr:rowOff>
    </xdr:from>
    <xdr:to>
      <xdr:col>46</xdr:col>
      <xdr:colOff>240214</xdr:colOff>
      <xdr:row>176</xdr:row>
      <xdr:rowOff>146125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38</xdr:col>
      <xdr:colOff>11206</xdr:colOff>
      <xdr:row>193</xdr:row>
      <xdr:rowOff>0</xdr:rowOff>
    </xdr:from>
    <xdr:to>
      <xdr:col>46</xdr:col>
      <xdr:colOff>229008</xdr:colOff>
      <xdr:row>208</xdr:row>
      <xdr:rowOff>179742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-1</xdr:colOff>
      <xdr:row>225</xdr:row>
      <xdr:rowOff>1</xdr:rowOff>
    </xdr:from>
    <xdr:to>
      <xdr:col>46</xdr:col>
      <xdr:colOff>217801</xdr:colOff>
      <xdr:row>240</xdr:row>
      <xdr:rowOff>190949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11206</xdr:colOff>
      <xdr:row>257</xdr:row>
      <xdr:rowOff>22411</xdr:rowOff>
    </xdr:from>
    <xdr:to>
      <xdr:col>46</xdr:col>
      <xdr:colOff>229008</xdr:colOff>
      <xdr:row>273</xdr:row>
      <xdr:rowOff>34065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22413</xdr:colOff>
      <xdr:row>289</xdr:row>
      <xdr:rowOff>11206</xdr:rowOff>
    </xdr:from>
    <xdr:to>
      <xdr:col>46</xdr:col>
      <xdr:colOff>240215</xdr:colOff>
      <xdr:row>305</xdr:row>
      <xdr:rowOff>22858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0</xdr:colOff>
      <xdr:row>325</xdr:row>
      <xdr:rowOff>0</xdr:rowOff>
    </xdr:from>
    <xdr:to>
      <xdr:col>46</xdr:col>
      <xdr:colOff>235945</xdr:colOff>
      <xdr:row>341</xdr:row>
      <xdr:rowOff>42770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66</xdr:col>
      <xdr:colOff>92449</xdr:colOff>
      <xdr:row>21</xdr:row>
      <xdr:rowOff>2081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33</xdr:row>
      <xdr:rowOff>0</xdr:rowOff>
    </xdr:from>
    <xdr:to>
      <xdr:col>66</xdr:col>
      <xdr:colOff>92449</xdr:colOff>
      <xdr:row>53</xdr:row>
      <xdr:rowOff>2082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56</xdr:col>
      <xdr:colOff>0</xdr:colOff>
      <xdr:row>65</xdr:row>
      <xdr:rowOff>0</xdr:rowOff>
    </xdr:from>
    <xdr:to>
      <xdr:col>66</xdr:col>
      <xdr:colOff>92449</xdr:colOff>
      <xdr:row>85</xdr:row>
      <xdr:rowOff>2081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56</xdr:col>
      <xdr:colOff>0</xdr:colOff>
      <xdr:row>97</xdr:row>
      <xdr:rowOff>0</xdr:rowOff>
    </xdr:from>
    <xdr:to>
      <xdr:col>66</xdr:col>
      <xdr:colOff>92449</xdr:colOff>
      <xdr:row>117</xdr:row>
      <xdr:rowOff>2081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0</xdr:colOff>
      <xdr:row>129</xdr:row>
      <xdr:rowOff>0</xdr:rowOff>
    </xdr:from>
    <xdr:to>
      <xdr:col>66</xdr:col>
      <xdr:colOff>92449</xdr:colOff>
      <xdr:row>149</xdr:row>
      <xdr:rowOff>2081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56</xdr:col>
      <xdr:colOff>0</xdr:colOff>
      <xdr:row>161</xdr:row>
      <xdr:rowOff>0</xdr:rowOff>
    </xdr:from>
    <xdr:to>
      <xdr:col>66</xdr:col>
      <xdr:colOff>92449</xdr:colOff>
      <xdr:row>181</xdr:row>
      <xdr:rowOff>2082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56</xdr:col>
      <xdr:colOff>0</xdr:colOff>
      <xdr:row>193</xdr:row>
      <xdr:rowOff>0</xdr:rowOff>
    </xdr:from>
    <xdr:to>
      <xdr:col>66</xdr:col>
      <xdr:colOff>92449</xdr:colOff>
      <xdr:row>213</xdr:row>
      <xdr:rowOff>2081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56</xdr:col>
      <xdr:colOff>0</xdr:colOff>
      <xdr:row>225</xdr:row>
      <xdr:rowOff>0</xdr:rowOff>
    </xdr:from>
    <xdr:to>
      <xdr:col>66</xdr:col>
      <xdr:colOff>92449</xdr:colOff>
      <xdr:row>245</xdr:row>
      <xdr:rowOff>2081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257</xdr:row>
      <xdr:rowOff>0</xdr:rowOff>
    </xdr:from>
    <xdr:to>
      <xdr:col>66</xdr:col>
      <xdr:colOff>92449</xdr:colOff>
      <xdr:row>277</xdr:row>
      <xdr:rowOff>2082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56</xdr:col>
      <xdr:colOff>0</xdr:colOff>
      <xdr:row>289</xdr:row>
      <xdr:rowOff>0</xdr:rowOff>
    </xdr:from>
    <xdr:to>
      <xdr:col>66</xdr:col>
      <xdr:colOff>92449</xdr:colOff>
      <xdr:row>309</xdr:row>
      <xdr:rowOff>2081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0.43641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300550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Pemerintah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0.43453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992550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Pemerintah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0.226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55638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0.22411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54343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0.47548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327455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Non-Bangunan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0.4736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3261599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Non-Bangunan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0.39916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74895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Bangunan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0.39728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736005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Bangunan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0.19616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35094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Ekspor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0.19428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337995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Ekspor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0.15331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055802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PDB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0.17564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20962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Impor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0.17376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196674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Impor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0.10729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54277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PDB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0.30503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154305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RT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0.39629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00471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LNPRT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0.40145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030812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Swasta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0.49271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49247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Pemerintah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0.20625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104336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0.54589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761525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Non-Bangunan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0.44199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23593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Bangunan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0.15143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042850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PDB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0.16564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837922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Ekspor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0.1377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69660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Impor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0.01822</cdr:x>
      <cdr:y>0.02832</cdr:y>
    </cdr:from>
    <cdr:to>
      <cdr:x>0.70271</cdr:x>
      <cdr:y>0.15044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251" y="91741"/>
          <a:ext cx="3578608" cy="395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Perbandingan Indeks PDB Global dan Indonesia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Tw. IV 19 = 100</a:t>
          </a:r>
          <a:endParaRPr lang="en-US" sz="12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0.84418</cdr:y>
    </cdr:from>
    <cdr:to>
      <cdr:x>0.21125</cdr:x>
      <cdr:y>0.90566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734770"/>
          <a:ext cx="1104470" cy="19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ARIMBI</a:t>
          </a:r>
        </a:p>
      </cdr:txBody>
    </cdr:sp>
  </cdr:relSizeAnchor>
  <cdr:relSizeAnchor xmlns:cdr="http://schemas.openxmlformats.org/drawingml/2006/chartDrawing">
    <cdr:from>
      <cdr:x>0.82389</cdr:x>
      <cdr:y>0.06651</cdr:y>
    </cdr:from>
    <cdr:to>
      <cdr:x>0.98178</cdr:x>
      <cdr:y>0.16367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7416" y="215476"/>
          <a:ext cx="825500" cy="314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0.29855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05607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RT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0.29667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04312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RT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0.36559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51774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LNPRT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0.36371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50478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LNPRT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0.36938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54383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Swasta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0.36332</cdr:x>
      <cdr:y>0.07338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924"/>
          <a:ext cx="253088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Swasta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KEM\KPM\SOFIE_2020\Opeasional%20Model\lite_2202\Adjustment_Feb%202022_realisasi_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as Tabel"/>
      <sheetName val="Transpose"/>
      <sheetName val="Input Lain"/>
      <sheetName val="Copy Eviews"/>
      <sheetName val="Inflasi"/>
      <sheetName val="Inflasi (+)"/>
      <sheetName val="Adj PDB"/>
      <sheetName val="PDB Rekap"/>
      <sheetName val="Database Graph"/>
      <sheetName val="Nominal Adj"/>
      <sheetName val="Copas Nominal"/>
    </sheetNames>
    <sheetDataSet>
      <sheetData sheetId="0"/>
      <sheetData sheetId="1"/>
      <sheetData sheetId="2">
        <row r="3">
          <cell r="BR3">
            <v>98.084414288139229</v>
          </cell>
        </row>
        <row r="4">
          <cell r="BR4">
            <v>98.214444651919237</v>
          </cell>
        </row>
        <row r="5">
          <cell r="BR5">
            <v>99.030187204549534</v>
          </cell>
        </row>
        <row r="6">
          <cell r="BR6">
            <v>100.00000000000001</v>
          </cell>
        </row>
        <row r="7">
          <cell r="BR7">
            <v>96.522505267974395</v>
          </cell>
        </row>
        <row r="8">
          <cell r="BR8">
            <v>89.647515161343307</v>
          </cell>
        </row>
        <row r="9">
          <cell r="BR9">
            <v>96.932627061561277</v>
          </cell>
        </row>
        <row r="10">
          <cell r="BR10">
            <v>99.445388642767028</v>
          </cell>
        </row>
        <row r="11">
          <cell r="BR11">
            <v>99.836638298189769</v>
          </cell>
        </row>
        <row r="12">
          <cell r="BR12">
            <v>100.59016036264048</v>
          </cell>
        </row>
        <row r="13">
          <cell r="BR13">
            <v>101.21244753051758</v>
          </cell>
        </row>
        <row r="14">
          <cell r="BR14">
            <v>102.1335914628754</v>
          </cell>
        </row>
        <row r="15">
          <cell r="BR15">
            <v>103.17860714666186</v>
          </cell>
        </row>
        <row r="16">
          <cell r="BR16">
            <v>104.57610963033473</v>
          </cell>
        </row>
        <row r="17">
          <cell r="BR17">
            <v>106.16673537539852</v>
          </cell>
        </row>
        <row r="18">
          <cell r="BR18">
            <v>107.60071749316388</v>
          </cell>
        </row>
        <row r="19">
          <cell r="BR19">
            <v>108.3446975467354</v>
          </cell>
        </row>
        <row r="20">
          <cell r="BR20">
            <v>108.94059338324246</v>
          </cell>
        </row>
        <row r="21">
          <cell r="BR21">
            <v>109.57171144032657</v>
          </cell>
        </row>
        <row r="22">
          <cell r="BR22">
            <v>110.13426442593901</v>
          </cell>
        </row>
      </sheetData>
      <sheetData sheetId="3"/>
      <sheetData sheetId="4"/>
      <sheetData sheetId="5"/>
      <sheetData sheetId="6"/>
      <sheetData sheetId="7">
        <row r="1">
          <cell r="C1" t="str">
            <v>Base Jan</v>
          </cell>
        </row>
        <row r="7">
          <cell r="Y7">
            <v>2378146.4</v>
          </cell>
          <cell r="Z7">
            <v>1308761.6509735</v>
          </cell>
          <cell r="AA7">
            <v>27155.655511429999</v>
          </cell>
          <cell r="AB7">
            <v>142182.68474354999</v>
          </cell>
          <cell r="AG7">
            <v>523324.33338084997</v>
          </cell>
          <cell r="AH7">
            <v>464879.71137982002</v>
          </cell>
          <cell r="AM7">
            <v>1335917.30648493</v>
          </cell>
          <cell r="AO7">
            <v>760189.98137974914</v>
          </cell>
          <cell r="AP7">
            <v>183754.0642556893</v>
          </cell>
          <cell r="AQ7">
            <v>576435.91712405987</v>
          </cell>
          <cell r="AT7">
            <v>5.0083608532794983</v>
          </cell>
          <cell r="AU7">
            <v>4.9267745833945469</v>
          </cell>
          <cell r="AV7">
            <v>8.0768534658103022</v>
          </cell>
          <cell r="AW7">
            <v>2.6825449012755058</v>
          </cell>
          <cell r="BB7">
            <v>8.3382562285903674</v>
          </cell>
          <cell r="BC7">
            <v>4.8163910672147665</v>
          </cell>
          <cell r="BH7">
            <v>4.9889778452670868</v>
          </cell>
          <cell r="BJ7">
            <v>4.7690163866378015</v>
          </cell>
          <cell r="BK7">
            <v>1.4580905079025968</v>
          </cell>
          <cell r="BL7">
            <v>5.8703606310059939</v>
          </cell>
          <cell r="BO7">
            <v>-0.29517184985259348</v>
          </cell>
          <cell r="BP7">
            <v>0.1367661999542662</v>
          </cell>
          <cell r="BQ7">
            <v>-1.6735804106481993</v>
          </cell>
          <cell r="BR7">
            <v>-45.548659185418472</v>
          </cell>
          <cell r="BW7">
            <v>1.3422659340882319</v>
          </cell>
          <cell r="BX7">
            <v>-4.6305658437844812</v>
          </cell>
          <cell r="CC7">
            <v>9.9303137468282898E-2</v>
          </cell>
          <cell r="CE7">
            <v>-5.454350820272353</v>
          </cell>
          <cell r="CF7">
            <v>-8.0500841975041055</v>
          </cell>
          <cell r="CG7">
            <v>-4.595807675242142</v>
          </cell>
        </row>
        <row r="8">
          <cell r="Y8">
            <v>2473512.9</v>
          </cell>
          <cell r="Z8">
            <v>1326685.9751983001</v>
          </cell>
          <cell r="AA8">
            <v>27957.73922272</v>
          </cell>
          <cell r="AB8">
            <v>183934.51587559999</v>
          </cell>
          <cell r="AG8">
            <v>510668.86399158998</v>
          </cell>
          <cell r="AH8">
            <v>456855.27154399001</v>
          </cell>
          <cell r="AM8">
            <v>1354643.7144210201</v>
          </cell>
          <cell r="AO8">
            <v>782620.70099439868</v>
          </cell>
          <cell r="AP8">
            <v>196872.18817564929</v>
          </cell>
          <cell r="AQ8">
            <v>585748.51281874941</v>
          </cell>
          <cell r="AT8">
            <v>5.0125517683494962</v>
          </cell>
          <cell r="AU8">
            <v>4.940235166574297</v>
          </cell>
          <cell r="AV8">
            <v>8.5328294077265241</v>
          </cell>
          <cell r="AW8">
            <v>-1.9306208335601269</v>
          </cell>
          <cell r="BB8">
            <v>2.7092279439228264</v>
          </cell>
          <cell r="BC8">
            <v>0.21045347366757028</v>
          </cell>
          <cell r="BH8">
            <v>5.011975408353166</v>
          </cell>
          <cell r="BJ8">
            <v>5.3445162778670294</v>
          </cell>
          <cell r="BK8">
            <v>3.245283416894722</v>
          </cell>
          <cell r="BL8">
            <v>6.0693753526149123</v>
          </cell>
          <cell r="BO8">
            <v>4.010118973331501</v>
          </cell>
          <cell r="BP8">
            <v>1.3695636796407769</v>
          </cell>
          <cell r="BQ8">
            <v>2.9536525492908794</v>
          </cell>
          <cell r="BR8">
            <v>29.364919650628565</v>
          </cell>
          <cell r="BW8">
            <v>-2.4182841465638489</v>
          </cell>
          <cell r="BX8">
            <v>-1.7261325111419694</v>
          </cell>
          <cell r="CC8">
            <v>1.401764004791815</v>
          </cell>
          <cell r="CE8">
            <v>2.9506728796843191</v>
          </cell>
          <cell r="CF8">
            <v>7.1389571561837357</v>
          </cell>
          <cell r="CG8">
            <v>1.6155474386730901</v>
          </cell>
        </row>
        <row r="9">
          <cell r="Y9">
            <v>2552296.9</v>
          </cell>
          <cell r="Z9">
            <v>1372039.9818726</v>
          </cell>
          <cell r="AA9">
            <v>28479.95943382</v>
          </cell>
          <cell r="AB9">
            <v>193619.44221482999</v>
          </cell>
          <cell r="AG9">
            <v>552347.62526379002</v>
          </cell>
          <cell r="AH9">
            <v>497794.43212352</v>
          </cell>
          <cell r="AM9">
            <v>1400519.9413064201</v>
          </cell>
          <cell r="AO9">
            <v>823497.80052882945</v>
          </cell>
          <cell r="AP9">
            <v>210988.50369444001</v>
          </cell>
          <cell r="AQ9">
            <v>612509.29683438945</v>
          </cell>
          <cell r="AT9">
            <v>5.0647633275738144</v>
          </cell>
          <cell r="AU9">
            <v>4.9125254947384178</v>
          </cell>
          <cell r="AV9">
            <v>6.0372173257999862</v>
          </cell>
          <cell r="AW9">
            <v>3.4501760900067922</v>
          </cell>
          <cell r="BB9">
            <v>16.395355321942006</v>
          </cell>
          <cell r="BC9">
            <v>15.425849151285774</v>
          </cell>
          <cell r="BH9">
            <v>4.9351587130073113</v>
          </cell>
          <cell r="BJ9">
            <v>7.081668843138587</v>
          </cell>
          <cell r="BK9">
            <v>9.4702257738022126</v>
          </cell>
          <cell r="BL9">
            <v>6.2828489387027702</v>
          </cell>
          <cell r="BO9">
            <v>3.1851056851168948</v>
          </cell>
          <cell r="BP9">
            <v>3.4185939643720786</v>
          </cell>
          <cell r="BQ9">
            <v>1.8678914161829567</v>
          </cell>
          <cell r="BR9">
            <v>5.2654208445467532</v>
          </cell>
          <cell r="BW9">
            <v>8.161602206647629</v>
          </cell>
          <cell r="BX9">
            <v>8.9610787331339878</v>
          </cell>
          <cell r="CC9">
            <v>3.3865898757746464</v>
          </cell>
          <cell r="CE9">
            <v>5.2231048172495633</v>
          </cell>
          <cell r="CF9">
            <v>7.1702944177143735</v>
          </cell>
          <cell r="CG9">
            <v>4.568647368281205</v>
          </cell>
        </row>
        <row r="10">
          <cell r="Y10">
            <v>2508971.9</v>
          </cell>
          <cell r="Z10">
            <v>1372141.0344565001</v>
          </cell>
          <cell r="AA10">
            <v>29070.997124919999</v>
          </cell>
          <cell r="AB10">
            <v>271019.75618894998</v>
          </cell>
          <cell r="AG10">
            <v>560223.69419633003</v>
          </cell>
          <cell r="AH10">
            <v>545289.75376008998</v>
          </cell>
          <cell r="AM10">
            <v>1401212.03158142</v>
          </cell>
          <cell r="AO10">
            <v>862454.5243797492</v>
          </cell>
          <cell r="AP10">
            <v>217876.4301073899</v>
          </cell>
          <cell r="AQ10">
            <v>644578.09427235927</v>
          </cell>
          <cell r="AT10">
            <v>5.1897444678127442</v>
          </cell>
          <cell r="AU10">
            <v>4.9860880768702174</v>
          </cell>
          <cell r="AV10">
            <v>5.2615747015417753</v>
          </cell>
          <cell r="AW10">
            <v>3.7917460789736737</v>
          </cell>
          <cell r="BB10">
            <v>8.4878630294918906</v>
          </cell>
          <cell r="BC10">
            <v>11.865443886393081</v>
          </cell>
          <cell r="BH10">
            <v>4.9917889589961533</v>
          </cell>
          <cell r="BJ10">
            <v>7.2644008639507263</v>
          </cell>
          <cell r="BK10">
            <v>9.0246329237455853</v>
          </cell>
          <cell r="BL10">
            <v>6.6822011735453373</v>
          </cell>
          <cell r="BO10">
            <v>-1.6974906015048674</v>
          </cell>
          <cell r="BP10">
            <v>7.3651340511275976E-3</v>
          </cell>
          <cell r="BQ10">
            <v>2.0752757477531532</v>
          </cell>
          <cell r="BR10">
            <v>39.975486494915458</v>
          </cell>
          <cell r="BW10">
            <v>1.4259260965915388</v>
          </cell>
          <cell r="BX10">
            <v>9.5411516424484262</v>
          </cell>
          <cell r="CC10">
            <v>4.9416666952566857E-2</v>
          </cell>
          <cell r="CE10">
            <v>4.7306409107471552</v>
          </cell>
          <cell r="CF10">
            <v>3.2645979720891347</v>
          </cell>
          <cell r="CG10">
            <v>5.2356425614614892</v>
          </cell>
        </row>
        <row r="11">
          <cell r="Y11">
            <v>2498697.5</v>
          </cell>
          <cell r="Z11">
            <v>1373633.7759901001</v>
          </cell>
          <cell r="AA11">
            <v>29367.782975670001</v>
          </cell>
          <cell r="AB11">
            <v>146068.56319357999</v>
          </cell>
          <cell r="AG11">
            <v>553461.30626352003</v>
          </cell>
          <cell r="AH11">
            <v>523195.61320281</v>
          </cell>
          <cell r="AM11">
            <v>1403001.5589657701</v>
          </cell>
          <cell r="AO11">
            <v>820401.04280774842</v>
          </cell>
          <cell r="AP11">
            <v>208668.1347682795</v>
          </cell>
          <cell r="AQ11">
            <v>611732.90803946892</v>
          </cell>
          <cell r="AT11">
            <v>5.0691202190075444</v>
          </cell>
          <cell r="AU11">
            <v>4.9567562564463969</v>
          </cell>
          <cell r="AV11">
            <v>8.1461022486049046</v>
          </cell>
          <cell r="AW11">
            <v>2.7330180584498152</v>
          </cell>
          <cell r="BB11">
            <v>5.7587562741398131</v>
          </cell>
          <cell r="BC11">
            <v>12.544299180082803</v>
          </cell>
          <cell r="BH11">
            <v>5.0215872011833085</v>
          </cell>
          <cell r="BJ11">
            <v>7.9205281446508735</v>
          </cell>
          <cell r="BK11">
            <v>13.558377940377355</v>
          </cell>
          <cell r="BL11">
            <v>6.123315682949098</v>
          </cell>
          <cell r="BO11">
            <v>-0.40950637988413519</v>
          </cell>
          <cell r="BP11">
            <v>0.10878922035819016</v>
          </cell>
          <cell r="BQ11">
            <v>1.0209001413838479</v>
          </cell>
          <cell r="BR11">
            <v>-46.104090252467181</v>
          </cell>
          <cell r="BW11">
            <v>-1.2070870980405317</v>
          </cell>
          <cell r="BX11">
            <v>-4.0518165626491367</v>
          </cell>
          <cell r="CC11">
            <v>0.12771281890367447</v>
          </cell>
          <cell r="CE11">
            <v>-4.8760230694185651</v>
          </cell>
          <cell r="CF11">
            <v>-4.2263843475733864</v>
          </cell>
          <cell r="CG11">
            <v>-5.095610062574039</v>
          </cell>
        </row>
        <row r="12">
          <cell r="Y12">
            <v>2603852.6</v>
          </cell>
          <cell r="Z12">
            <v>1395305.623348</v>
          </cell>
          <cell r="AA12">
            <v>30421.716042249998</v>
          </cell>
          <cell r="AB12">
            <v>193533.58397678001</v>
          </cell>
          <cell r="AG12">
            <v>548582.99924846005</v>
          </cell>
          <cell r="AH12">
            <v>526297.24432445003</v>
          </cell>
          <cell r="AM12">
            <v>1425727.3393902499</v>
          </cell>
          <cell r="AO12">
            <v>828060.11172301881</v>
          </cell>
          <cell r="AP12">
            <v>213276.22010763979</v>
          </cell>
          <cell r="AQ12">
            <v>614783.89161537902</v>
          </cell>
          <cell r="AT12">
            <v>5.2694166260462936</v>
          </cell>
          <cell r="AU12">
            <v>5.1722600097165525</v>
          </cell>
          <cell r="AV12">
            <v>8.8132191229812804</v>
          </cell>
          <cell r="AW12">
            <v>5.2187421460755843</v>
          </cell>
          <cell r="BB12">
            <v>7.4244070728178428</v>
          </cell>
          <cell r="BC12">
            <v>15.199993762964283</v>
          </cell>
          <cell r="BH12">
            <v>5.2474037425856608</v>
          </cell>
          <cell r="BJ12">
            <v>5.8060578605810775</v>
          </cell>
          <cell r="BK12">
            <v>8.3323257002430466</v>
          </cell>
          <cell r="BL12">
            <v>4.9569701264635029</v>
          </cell>
          <cell r="BO12">
            <v>4.208396574615378</v>
          </cell>
          <cell r="BP12">
            <v>1.5777019855440813</v>
          </cell>
          <cell r="BQ12">
            <v>3.5887389506151521</v>
          </cell>
          <cell r="BR12">
            <v>32.495028187753263</v>
          </cell>
          <cell r="BW12">
            <v>-0.88141789856891251</v>
          </cell>
          <cell r="BX12">
            <v>0.59282437454950809</v>
          </cell>
          <cell r="CC12">
            <v>1.6197972325299617</v>
          </cell>
          <cell r="CE12">
            <v>0.93357620427418908</v>
          </cell>
          <cell r="CF12">
            <v>2.2083320697132081</v>
          </cell>
          <cell r="CG12">
            <v>0.49874439249772706</v>
          </cell>
        </row>
        <row r="13">
          <cell r="Y13">
            <v>2684332.2000000002</v>
          </cell>
          <cell r="Z13">
            <v>1440669.0986194999</v>
          </cell>
          <cell r="AA13">
            <v>30947.73172892</v>
          </cell>
          <cell r="AB13">
            <v>205734.33083670001</v>
          </cell>
          <cell r="AG13">
            <v>598185.74220659002</v>
          </cell>
          <cell r="AH13">
            <v>568282.63056354003</v>
          </cell>
          <cell r="AM13">
            <v>1471616.83034842</v>
          </cell>
          <cell r="AO13">
            <v>880471.86151307949</v>
          </cell>
          <cell r="AP13">
            <v>233634.19881407989</v>
          </cell>
          <cell r="AQ13">
            <v>646837.66269899963</v>
          </cell>
          <cell r="AT13">
            <v>5.1731951717686115</v>
          </cell>
          <cell r="AU13">
            <v>5.0019764477440987</v>
          </cell>
          <cell r="AV13">
            <v>8.6649431535689416</v>
          </cell>
          <cell r="AW13">
            <v>6.2570620405093251</v>
          </cell>
          <cell r="BB13">
            <v>8.2987804864570052</v>
          </cell>
          <cell r="BC13">
            <v>14.160101819405142</v>
          </cell>
          <cell r="BH13">
            <v>5.0764638863820721</v>
          </cell>
          <cell r="BJ13">
            <v>6.9185444026277594</v>
          </cell>
          <cell r="BK13">
            <v>10.733141722468488</v>
          </cell>
          <cell r="BL13">
            <v>5.6045460929374116</v>
          </cell>
          <cell r="BO13">
            <v>3.0907893941461992</v>
          </cell>
          <cell r="BP13">
            <v>3.2511497490171024</v>
          </cell>
          <cell r="BQ13">
            <v>1.7290796020167534</v>
          </cell>
          <cell r="BR13">
            <v>6.3042013738472633</v>
          </cell>
          <cell r="BW13">
            <v>9.0419759682826424</v>
          </cell>
          <cell r="BX13">
            <v>7.9775044790481502</v>
          </cell>
          <cell r="CC13">
            <v>3.2186723008198754</v>
          </cell>
          <cell r="CE13">
            <v>6.3294619615238901</v>
          </cell>
          <cell r="CF13">
            <v>9.5453579851356665</v>
          </cell>
          <cell r="CG13">
            <v>5.2138274149307335</v>
          </cell>
        </row>
        <row r="14">
          <cell r="Y14">
            <v>2638969.6</v>
          </cell>
          <cell r="Z14">
            <v>1441847.7703094999</v>
          </cell>
          <cell r="AA14">
            <v>32232.612639530002</v>
          </cell>
          <cell r="AB14">
            <v>283540.11478210997</v>
          </cell>
          <cell r="AG14">
            <v>586164.84537944</v>
          </cell>
          <cell r="AH14">
            <v>585494.4522083</v>
          </cell>
          <cell r="AM14">
            <v>1474080.38294903</v>
          </cell>
          <cell r="AO14">
            <v>915377.23547391954</v>
          </cell>
          <cell r="AP14">
            <v>238460.11005525969</v>
          </cell>
          <cell r="AQ14">
            <v>676917.12541865988</v>
          </cell>
          <cell r="AT14">
            <v>5.1813135093302662</v>
          </cell>
          <cell r="AU14">
            <v>5.0801436661800778</v>
          </cell>
          <cell r="AV14">
            <v>10.875497324788455</v>
          </cell>
          <cell r="AW14">
            <v>4.6197217388207719</v>
          </cell>
          <cell r="BB14">
            <v>4.6304987546669025</v>
          </cell>
          <cell r="BC14">
            <v>7.3730889258371946</v>
          </cell>
          <cell r="BH14">
            <v>5.2003800799062674</v>
          </cell>
          <cell r="BJ14">
            <v>6.1362900417538953</v>
          </cell>
          <cell r="BK14">
            <v>9.4474101387305893</v>
          </cell>
          <cell r="BL14">
            <v>5.0170850411550134</v>
          </cell>
          <cell r="BO14">
            <v>-1.689902613394878</v>
          </cell>
          <cell r="BP14">
            <v>8.1814185584278221E-2</v>
          </cell>
          <cell r="BQ14">
            <v>4.1517773317432045</v>
          </cell>
          <cell r="BR14">
            <v>37.818570983744905</v>
          </cell>
          <cell r="BW14">
            <v>-2.0095592353651313</v>
          </cell>
          <cell r="BX14">
            <v>3.0287432201986775</v>
          </cell>
          <cell r="CC14">
            <v>0.16740448667107444</v>
          </cell>
          <cell r="CE14">
            <v>3.9643940353591347</v>
          </cell>
          <cell r="CF14">
            <v>2.065584261925693</v>
          </cell>
          <cell r="CG14">
            <v>4.65023366050616</v>
          </cell>
        </row>
        <row r="15">
          <cell r="Y15">
            <v>2625125.7000000002</v>
          </cell>
          <cell r="Z15">
            <v>1442549.4780592001</v>
          </cell>
          <cell r="AA15">
            <v>34348.442563930003</v>
          </cell>
          <cell r="AB15">
            <v>153741.27918039</v>
          </cell>
          <cell r="AG15">
            <v>545365.37992837001</v>
          </cell>
          <cell r="AH15">
            <v>489345.57970131998</v>
          </cell>
          <cell r="AM15">
            <v>1476897.9206231302</v>
          </cell>
          <cell r="AO15">
            <v>861640.88684811979</v>
          </cell>
          <cell r="AP15">
            <v>216360.13778925984</v>
          </cell>
          <cell r="AQ15">
            <v>645280.74905885989</v>
          </cell>
          <cell r="AT15">
            <v>5.0597641371154367</v>
          </cell>
          <cell r="AU15">
            <v>5.0170360742204565</v>
          </cell>
          <cell r="AV15">
            <v>16.959603632273755</v>
          </cell>
          <cell r="AW15">
            <v>5.2528181417390982</v>
          </cell>
          <cell r="BB15">
            <v>-1.4627809105222696</v>
          </cell>
          <cell r="BC15">
            <v>-6.4698618733197435</v>
          </cell>
          <cell r="BH15">
            <v>5.2670192121406529</v>
          </cell>
          <cell r="BJ15">
            <v>5.0267907874948179</v>
          </cell>
          <cell r="BK15">
            <v>3.6862374935790427</v>
          </cell>
          <cell r="BL15">
            <v>5.4840667517638906</v>
          </cell>
          <cell r="BO15">
            <v>-0.52459490249526652</v>
          </cell>
          <cell r="BP15">
            <v>4.8667256290826799E-2</v>
          </cell>
          <cell r="BQ15">
            <v>6.5642520141391003</v>
          </cell>
          <cell r="BR15">
            <v>-45.777944225446035</v>
          </cell>
          <cell r="BW15">
            <v>-6.9604081126119866</v>
          </cell>
          <cell r="BX15">
            <v>-16.421824689258258</v>
          </cell>
          <cell r="CC15">
            <v>0.1911386724015216</v>
          </cell>
          <cell r="CE15">
            <v>-5.8704047406180848</v>
          </cell>
          <cell r="CF15">
            <v>-9.2677858199757139</v>
          </cell>
          <cell r="CG15">
            <v>-4.6735966888462883</v>
          </cell>
        </row>
        <row r="16">
          <cell r="Y16">
            <v>2735403.1</v>
          </cell>
          <cell r="Z16">
            <v>1467584.8135434</v>
          </cell>
          <cell r="AA16">
            <v>35070.61862958</v>
          </cell>
          <cell r="AB16">
            <v>209461.82543686</v>
          </cell>
          <cell r="AG16">
            <v>538495.23461019003</v>
          </cell>
          <cell r="AH16">
            <v>490895.01433613</v>
          </cell>
          <cell r="AM16">
            <v>1502655.4321729799</v>
          </cell>
          <cell r="AO16">
            <v>865774.70300827932</v>
          </cell>
          <cell r="AP16">
            <v>217445.8432809193</v>
          </cell>
          <cell r="AQ16">
            <v>648328.85972735996</v>
          </cell>
          <cell r="AT16">
            <v>5.0521484971922064</v>
          </cell>
          <cell r="AU16">
            <v>5.180169060163891</v>
          </cell>
          <cell r="AV16">
            <v>15.281526462457123</v>
          </cell>
          <cell r="AW16">
            <v>8.2302208912697239</v>
          </cell>
          <cell r="BB16">
            <v>-1.8388766425663761</v>
          </cell>
          <cell r="BC16">
            <v>-6.726660716941808</v>
          </cell>
          <cell r="BH16">
            <v>5.3957086083255206</v>
          </cell>
          <cell r="BJ16">
            <v>4.5545716731584065</v>
          </cell>
          <cell r="BK16">
            <v>1.9550342608168449</v>
          </cell>
          <cell r="BL16">
            <v>5.4563837097032035</v>
          </cell>
          <cell r="BO16">
            <v>4.2008426491729551</v>
          </cell>
          <cell r="BP16">
            <v>1.7354923255653176</v>
          </cell>
          <cell r="BQ16">
            <v>2.1025001768446145</v>
          </cell>
          <cell r="BR16">
            <v>36.243061429904685</v>
          </cell>
          <cell r="BW16">
            <v>-1.2597325703150375</v>
          </cell>
          <cell r="BX16">
            <v>0.31663403105750376</v>
          </cell>
          <cell r="CC16">
            <v>1.7440278837268721</v>
          </cell>
          <cell r="CE16">
            <v>0.47976091005628518</v>
          </cell>
          <cell r="CF16">
            <v>0.50180476993268996</v>
          </cell>
          <cell r="CG16">
            <v>0.47236968915402144</v>
          </cell>
        </row>
        <row r="17">
          <cell r="Y17">
            <v>2818721.5</v>
          </cell>
          <cell r="Z17">
            <v>1512796.6861654001</v>
          </cell>
          <cell r="AA17">
            <v>33238.232535470001</v>
          </cell>
          <cell r="AB17">
            <v>207772.25046338001</v>
          </cell>
          <cell r="AG17">
            <v>598875.11727269005</v>
          </cell>
          <cell r="AH17">
            <v>520866.14417826</v>
          </cell>
          <cell r="AM17">
            <v>1546034.9187008701</v>
          </cell>
          <cell r="AO17">
            <v>917553.02521485824</v>
          </cell>
          <cell r="AP17">
            <v>238180.9382896091</v>
          </cell>
          <cell r="AQ17">
            <v>679372.0869252492</v>
          </cell>
          <cell r="AT17">
            <v>5.0064332574038133</v>
          </cell>
          <cell r="AU17">
            <v>5.0065339511353102</v>
          </cell>
          <cell r="AV17">
            <v>7.401191229823084</v>
          </cell>
          <cell r="AW17">
            <v>0.99055885247348385</v>
          </cell>
          <cell r="BB17">
            <v>0.11524431584695094</v>
          </cell>
          <cell r="BC17">
            <v>-8.3438211613575533</v>
          </cell>
          <cell r="BH17">
            <v>5.0568929912843572</v>
          </cell>
          <cell r="BJ17">
            <v>4.2115103642330212</v>
          </cell>
          <cell r="BK17">
            <v>1.9460932939648075</v>
          </cell>
          <cell r="BL17">
            <v>5.0297665244933683</v>
          </cell>
          <cell r="BO17">
            <v>3.0459276733290324</v>
          </cell>
          <cell r="BP17">
            <v>3.0806991326680873</v>
          </cell>
          <cell r="BQ17">
            <v>-5.2248467968696986</v>
          </cell>
          <cell r="BR17">
            <v>-0.80662668243063251</v>
          </cell>
          <cell r="BW17">
            <v>11.212705105219413</v>
          </cell>
          <cell r="BX17">
            <v>6.1054052224714468</v>
          </cell>
          <cell r="CC17">
            <v>2.8868552030693735</v>
          </cell>
          <cell r="CE17">
            <v>5.9805769360858392</v>
          </cell>
          <cell r="CF17">
            <v>9.5357513833465219</v>
          </cell>
          <cell r="CG17">
            <v>4.7881914759962712</v>
          </cell>
        </row>
        <row r="18">
          <cell r="Y18">
            <v>2769787.5</v>
          </cell>
          <cell r="Z18">
            <v>1513468.4874780001</v>
          </cell>
          <cell r="AA18">
            <v>33369.287583379999</v>
          </cell>
          <cell r="AB18">
            <v>284955.43809827999</v>
          </cell>
          <cell r="AG18">
            <v>583943.57917286002</v>
          </cell>
          <cell r="AH18">
            <v>539247.36354466004</v>
          </cell>
          <cell r="AM18">
            <v>1546837.7750613801</v>
          </cell>
          <cell r="AO18">
            <v>952695.51044351934</v>
          </cell>
          <cell r="AP18">
            <v>238374.11784142928</v>
          </cell>
          <cell r="AQ18">
            <v>714321.39260209003</v>
          </cell>
          <cell r="AT18">
            <v>4.9571582787463626</v>
          </cell>
          <cell r="AU18">
            <v>4.9672870217863903</v>
          </cell>
          <cell r="AV18">
            <v>3.5264747433349015</v>
          </cell>
          <cell r="AW18">
            <v>0.4991615797495399</v>
          </cell>
          <cell r="BB18">
            <v>-0.37894906596488909</v>
          </cell>
          <cell r="BC18">
            <v>-7.8988090304204519</v>
          </cell>
          <cell r="BH18">
            <v>4.9357818578924793</v>
          </cell>
          <cell r="BJ18">
            <v>4.076819208889205</v>
          </cell>
          <cell r="BK18">
            <v>-3.60614669725976E-2</v>
          </cell>
          <cell r="BL18">
            <v>5.5256789611130444</v>
          </cell>
          <cell r="BO18">
            <v>-1.7360352911772168</v>
          </cell>
          <cell r="BP18">
            <v>4.4407904825789046E-2</v>
          </cell>
          <cell r="BQ18">
            <v>0.39429006271660683</v>
          </cell>
          <cell r="BR18">
            <v>37.147976913550139</v>
          </cell>
          <cell r="BW18">
            <v>-2.4932640661093188</v>
          </cell>
          <cell r="BX18">
            <v>3.5289718043392924</v>
          </cell>
          <cell r="CC18">
            <v>5.1930027633815712E-2</v>
          </cell>
          <cell r="CE18">
            <v>3.8300222726018518</v>
          </cell>
          <cell r="CF18">
            <v>8.1106218326041812E-2</v>
          </cell>
          <cell r="CG18">
            <v>5.1443540806948533</v>
          </cell>
        </row>
        <row r="19">
          <cell r="Y19">
            <v>2703149</v>
          </cell>
          <cell r="Z19">
            <v>1483329.2327624999</v>
          </cell>
          <cell r="AA19">
            <v>32625.947155869999</v>
          </cell>
          <cell r="AB19">
            <v>159531.44894415</v>
          </cell>
          <cell r="AG19">
            <v>547350.28210088005</v>
          </cell>
          <cell r="AH19">
            <v>471650.12850679999</v>
          </cell>
          <cell r="AM19">
            <v>1515955.17991837</v>
          </cell>
          <cell r="AO19">
            <v>876315.83836695866</v>
          </cell>
          <cell r="AP19">
            <v>213200.13049696927</v>
          </cell>
          <cell r="AQ19">
            <v>663115.70786998945</v>
          </cell>
          <cell r="AT19">
            <v>2.9721738658076333</v>
          </cell>
          <cell r="AU19">
            <v>2.8269224261316026</v>
          </cell>
          <cell r="AV19">
            <v>-5.014770043369694</v>
          </cell>
          <cell r="AW19">
            <v>3.7661776945189871</v>
          </cell>
          <cell r="BB19">
            <v>0.36395822792616173</v>
          </cell>
          <cell r="BC19">
            <v>-3.6161461201551504</v>
          </cell>
          <cell r="BH19">
            <v>2.6445469757829159</v>
          </cell>
          <cell r="BJ19">
            <v>1.7031401066075063</v>
          </cell>
          <cell r="BK19">
            <v>-1.4605311886834187</v>
          </cell>
          <cell r="BL19">
            <v>2.7639068478552531</v>
          </cell>
          <cell r="BO19">
            <v>-2.405906590307012</v>
          </cell>
          <cell r="BP19">
            <v>-1.9914028580617043</v>
          </cell>
          <cell r="BQ19">
            <v>-2.227618511940392</v>
          </cell>
          <cell r="BR19">
            <v>-44.015299371430757</v>
          </cell>
          <cell r="BW19">
            <v>-6.2665809467094959</v>
          </cell>
          <cell r="BX19">
            <v>-12.53547807698493</v>
          </cell>
          <cell r="CC19">
            <v>-1.9964986400584053</v>
          </cell>
          <cell r="CE19">
            <v>-8.0172175935837799</v>
          </cell>
          <cell r="CF19">
            <v>-10.560704984425456</v>
          </cell>
          <cell r="CG19">
            <v>-7.1684378015855543</v>
          </cell>
        </row>
        <row r="20">
          <cell r="Y20">
            <v>2589818.1</v>
          </cell>
          <cell r="Z20">
            <v>1386534.8094051001</v>
          </cell>
          <cell r="AA20">
            <v>32327.420549760001</v>
          </cell>
          <cell r="AB20">
            <v>195012.92543992001</v>
          </cell>
          <cell r="AG20">
            <v>473792.20619291998</v>
          </cell>
          <cell r="AH20">
            <v>401108.76678564999</v>
          </cell>
          <cell r="AM20">
            <v>1418862.2299548602</v>
          </cell>
          <cell r="AO20">
            <v>791204.43463336863</v>
          </cell>
          <cell r="AP20">
            <v>176959.06268574958</v>
          </cell>
          <cell r="AQ20">
            <v>614245.37194761902</v>
          </cell>
          <cell r="AT20">
            <v>-5.3222503111150274</v>
          </cell>
          <cell r="AU20">
            <v>-5.5226793974931638</v>
          </cell>
          <cell r="AV20">
            <v>-7.8219266925228226</v>
          </cell>
          <cell r="AW20">
            <v>-6.8981065961804262</v>
          </cell>
          <cell r="BB20">
            <v>-12.015524791803927</v>
          </cell>
          <cell r="BC20">
            <v>-18.290315633354709</v>
          </cell>
          <cell r="BH20">
            <v>-5.5763417496815606</v>
          </cell>
          <cell r="BJ20">
            <v>-8.6131262689708734</v>
          </cell>
          <cell r="BK20">
            <v>-18.619247893768502</v>
          </cell>
          <cell r="BL20">
            <v>-5.2571295058612719</v>
          </cell>
          <cell r="BO20">
            <v>-4.1925509840559982</v>
          </cell>
          <cell r="BP20">
            <v>-6.525484782439932</v>
          </cell>
          <cell r="BQ20">
            <v>-0.91499751619099357</v>
          </cell>
          <cell r="BR20">
            <v>22.24105449464804</v>
          </cell>
          <cell r="BW20">
            <v>-13.438939982934514</v>
          </cell>
          <cell r="BX20">
            <v>-14.956290151871116</v>
          </cell>
          <cell r="CC20">
            <v>-6.4047375047551185</v>
          </cell>
          <cell r="CE20">
            <v>-9.7124118961717869</v>
          </cell>
          <cell r="CF20">
            <v>-16.998614272299832</v>
          </cell>
          <cell r="CG20">
            <v>-7.3698052002640821</v>
          </cell>
        </row>
        <row r="21">
          <cell r="Y21">
            <v>2720478.5</v>
          </cell>
          <cell r="Z21">
            <v>1451587.5731234001</v>
          </cell>
          <cell r="AA21">
            <v>32584.339353560001</v>
          </cell>
          <cell r="AB21">
            <v>228050.19770580999</v>
          </cell>
          <cell r="AG21">
            <v>529063.91790323902</v>
          </cell>
          <cell r="AH21">
            <v>401050.41494162002</v>
          </cell>
          <cell r="AM21">
            <v>1484171.9124769601</v>
          </cell>
          <cell r="AO21">
            <v>858097.82839634898</v>
          </cell>
          <cell r="AP21">
            <v>216770.57833890969</v>
          </cell>
          <cell r="AQ21">
            <v>641327.25005743932</v>
          </cell>
          <cell r="AT21">
            <v>-3.4853744862697482</v>
          </cell>
          <cell r="AU21">
            <v>-4.046089841533913</v>
          </cell>
          <cell r="AV21">
            <v>-1.9672922776871502</v>
          </cell>
          <cell r="AW21">
            <v>9.7596994772908658</v>
          </cell>
          <cell r="BB21">
            <v>-11.657054593848386</v>
          </cell>
          <cell r="BC21">
            <v>-23.003170886767123</v>
          </cell>
          <cell r="BH21">
            <v>-4.0013977353042804</v>
          </cell>
          <cell r="BJ21">
            <v>-6.4797559579280914</v>
          </cell>
          <cell r="BK21">
            <v>-8.9891156296756662</v>
          </cell>
          <cell r="BL21">
            <v>-5.5999999999993975</v>
          </cell>
          <cell r="BO21">
            <v>5.0451574185847079</v>
          </cell>
          <cell r="BP21">
            <v>4.6917512115120417</v>
          </cell>
          <cell r="BQ21">
            <v>0.79473957226043979</v>
          </cell>
          <cell r="BR21">
            <v>16.941067978629022</v>
          </cell>
          <cell r="BW21">
            <v>11.6658127735882</v>
          </cell>
          <cell r="BX21">
            <v>-1.4547636168003919E-2</v>
          </cell>
          <cell r="CC21">
            <v>4.6029615239090447</v>
          </cell>
          <cell r="CE21">
            <v>8.4546282648147297</v>
          </cell>
          <cell r="CF21">
            <v>22.497585062291421</v>
          </cell>
          <cell r="CG21">
            <v>4.4089673844754316</v>
          </cell>
        </row>
        <row r="22">
          <cell r="Y22">
            <v>2708997.1</v>
          </cell>
          <cell r="Z22">
            <v>1458766.5212725999</v>
          </cell>
          <cell r="AA22">
            <v>32655.613756480001</v>
          </cell>
          <cell r="AB22">
            <v>289963.73532302002</v>
          </cell>
          <cell r="AG22">
            <v>541831.54402491997</v>
          </cell>
          <cell r="AH22">
            <v>466357.01928804</v>
          </cell>
          <cell r="AM22">
            <v>1491422.1350290799</v>
          </cell>
          <cell r="AO22">
            <v>894086.09534467885</v>
          </cell>
          <cell r="AP22">
            <v>227151.45747790911</v>
          </cell>
          <cell r="AQ22">
            <v>666934.63786676968</v>
          </cell>
          <cell r="AT22">
            <v>-2.1947676491427615</v>
          </cell>
          <cell r="AU22">
            <v>-3.614344577240189</v>
          </cell>
          <cell r="AV22">
            <v>-2.1387146043101382</v>
          </cell>
          <cell r="AW22">
            <v>1.7575720815030422</v>
          </cell>
          <cell r="BB22">
            <v>-7.2116616484747595</v>
          </cell>
          <cell r="BC22">
            <v>-13.517051576754398</v>
          </cell>
          <cell r="BH22">
            <v>-3.5825114259380797</v>
          </cell>
          <cell r="BJ22">
            <v>-6.151956680425144</v>
          </cell>
          <cell r="BK22">
            <v>-4.7080028927409359</v>
          </cell>
          <cell r="BL22">
            <v>-6.6338143062890111</v>
          </cell>
          <cell r="BO22">
            <v>-0.42203604990812948</v>
          </cell>
          <cell r="BP22">
            <v>0.49455839124834711</v>
          </cell>
          <cell r="BQ22">
            <v>0.21873821699016105</v>
          </cell>
          <cell r="BR22">
            <v>27.149083070333461</v>
          </cell>
          <cell r="BW22">
            <v>2.4132483221084016</v>
          </cell>
          <cell r="BX22">
            <v>16.283888985858937</v>
          </cell>
          <cell r="CC22">
            <v>0.48850288104560491</v>
          </cell>
          <cell r="CE22">
            <v>4.193958515847342</v>
          </cell>
          <cell r="CF22">
            <v>4.7888782779226631</v>
          </cell>
          <cell r="CG22">
            <v>3.9928738108410187</v>
          </cell>
        </row>
        <row r="23">
          <cell r="Y23">
            <v>2683972.1</v>
          </cell>
          <cell r="Z23">
            <v>1450491.9003025</v>
          </cell>
          <cell r="AA23">
            <v>31324.812667440001</v>
          </cell>
          <cell r="AB23">
            <v>163645.5469323</v>
          </cell>
          <cell r="AG23">
            <v>586165.15212523995</v>
          </cell>
          <cell r="AH23">
            <v>497018.65747052</v>
          </cell>
          <cell r="AM23">
            <v>1481816.7129699399</v>
          </cell>
          <cell r="AO23">
            <v>874340.97417078889</v>
          </cell>
          <cell r="AP23">
            <v>216153.86001146899</v>
          </cell>
          <cell r="AQ23">
            <v>658187.1141593199</v>
          </cell>
          <cell r="AT23">
            <v>-0.70942815212923449</v>
          </cell>
          <cell r="AU23">
            <v>-2.2137588698932831</v>
          </cell>
          <cell r="AV23">
            <v>-3.9880359096207911</v>
          </cell>
          <cell r="AW23">
            <v>2.5788632996057714</v>
          </cell>
          <cell r="BB23">
            <v>7.0914131761068688</v>
          </cell>
          <cell r="BC23">
            <v>5.3786752998529579</v>
          </cell>
          <cell r="BH23">
            <v>-2.2519443451005117</v>
          </cell>
          <cell r="BJ23">
            <v>-0.22535986566784061</v>
          </cell>
          <cell r="BK23">
            <v>1.3854257535464711</v>
          </cell>
          <cell r="BL23">
            <v>-0.74324792071368506</v>
          </cell>
          <cell r="BO23">
            <v>-0.92377359872403986</v>
          </cell>
          <cell r="BP23">
            <v>-0.56723408780187867</v>
          </cell>
          <cell r="BQ23">
            <v>-4.0752597668629704</v>
          </cell>
          <cell r="BR23">
            <v>-43.563443632011911</v>
          </cell>
          <cell r="BW23">
            <v>8.1821755468487538</v>
          </cell>
          <cell r="BX23">
            <v>6.5747135594290711</v>
          </cell>
          <cell r="CC23">
            <v>-0.64404448838038775</v>
          </cell>
          <cell r="CE23">
            <v>-2.2084138514958198</v>
          </cell>
          <cell r="CF23">
            <v>-4.8415262611773642</v>
          </cell>
          <cell r="CG23">
            <v>-1.311601349036124</v>
          </cell>
        </row>
        <row r="24">
          <cell r="Y24">
            <v>2772861.5</v>
          </cell>
          <cell r="Z24">
            <v>1469124.1183625001</v>
          </cell>
          <cell r="AA24">
            <v>33668.712315780002</v>
          </cell>
          <cell r="AB24">
            <v>210680.32946539001</v>
          </cell>
          <cell r="AG24">
            <v>625307.94086375996</v>
          </cell>
          <cell r="AH24">
            <v>528342.28713614005</v>
          </cell>
          <cell r="AM24">
            <v>1502792.8306782802</v>
          </cell>
          <cell r="AO24">
            <v>850840.80205513898</v>
          </cell>
          <cell r="AP24">
            <v>209842.19224890959</v>
          </cell>
          <cell r="AQ24">
            <v>640998.60980622936</v>
          </cell>
          <cell r="AT24">
            <v>7.0678091252817978</v>
          </cell>
          <cell r="AU24">
            <v>5.9565261829117304</v>
          </cell>
          <cell r="AV24">
            <v>4.1490837908190628</v>
          </cell>
          <cell r="AW24">
            <v>8.0340336365534171</v>
          </cell>
          <cell r="BB24">
            <v>31.979364094719898</v>
          </cell>
          <cell r="BC24">
            <v>31.720453624112082</v>
          </cell>
          <cell r="BH24">
            <v>5.9153453345565481</v>
          </cell>
          <cell r="BJ24">
            <v>7.5374157185310651</v>
          </cell>
          <cell r="BK24">
            <v>18.582337103330545</v>
          </cell>
          <cell r="BL24">
            <v>4.3554642949579687</v>
          </cell>
          <cell r="BO24">
            <v>3.3118600599462127</v>
          </cell>
          <cell r="BP24">
            <v>1.2845447848495013</v>
          </cell>
          <cell r="BQ24">
            <v>7.4825655726149733</v>
          </cell>
          <cell r="BR24">
            <v>28.74186521711357</v>
          </cell>
          <cell r="BW24">
            <v>6.6777747869523267</v>
          </cell>
          <cell r="BX24">
            <v>6.3023045905430592</v>
          </cell>
          <cell r="CC24">
            <v>1.4155676288937826</v>
          </cell>
          <cell r="CE24">
            <v>-2.6877583013808959</v>
          </cell>
          <cell r="CF24">
            <v>-2.919988457399981</v>
          </cell>
          <cell r="CG24">
            <v>-2.6114920792767009</v>
          </cell>
        </row>
        <row r="25">
          <cell r="Y25">
            <v>2815928.6</v>
          </cell>
          <cell r="Z25">
            <v>1466518.2976545</v>
          </cell>
          <cell r="AA25">
            <v>33547.381540299997</v>
          </cell>
          <cell r="AB25">
            <v>229548.68086702001</v>
          </cell>
          <cell r="AG25">
            <v>683336.67023635004</v>
          </cell>
          <cell r="AH25">
            <v>521803.47314890998</v>
          </cell>
          <cell r="AM25">
            <v>1500065.6791948001</v>
          </cell>
          <cell r="AO25">
            <v>890226.38657644857</v>
          </cell>
          <cell r="AP25">
            <v>227375.42014517929</v>
          </cell>
          <cell r="AQ25">
            <v>662850.96643126931</v>
          </cell>
          <cell r="AT25">
            <v>3.5085776270608307</v>
          </cell>
          <cell r="AU25">
            <v>1.0285789715720313</v>
          </cell>
          <cell r="AV25">
            <v>2.9555369415055424</v>
          </cell>
          <cell r="AW25">
            <v>0.65708478935111714</v>
          </cell>
          <cell r="BB25">
            <v>29.159567892007743</v>
          </cell>
          <cell r="BC25">
            <v>30.109196676649162</v>
          </cell>
          <cell r="BH25">
            <v>1.0708844834096425</v>
          </cell>
          <cell r="BJ25">
            <v>3.7441602946534545</v>
          </cell>
          <cell r="BK25">
            <v>4.8921961123753022</v>
          </cell>
          <cell r="BL25">
            <v>3.3561206656823401</v>
          </cell>
          <cell r="BO25">
            <v>1.5531644836931093</v>
          </cell>
          <cell r="BP25">
            <v>-0.17737240001916632</v>
          </cell>
          <cell r="BQ25">
            <v>-0.36036654548009039</v>
          </cell>
          <cell r="BR25">
            <v>8.9559150821100388</v>
          </cell>
          <cell r="BW25">
            <v>9.2800243816563324</v>
          </cell>
          <cell r="BX25">
            <v>-1.2376094335877355</v>
          </cell>
          <cell r="CC25">
            <v>-0.18147221811334191</v>
          </cell>
          <cell r="CE25">
            <v>4.6290192508606509</v>
          </cell>
          <cell r="CF25">
            <v>8.3554349620367248</v>
          </cell>
          <cell r="CG25">
            <v>3.4091113913095512</v>
          </cell>
        </row>
        <row r="26">
          <cell r="Y26">
            <v>2840383.4593500001</v>
          </cell>
          <cell r="Z26">
            <v>1502529.5169107779</v>
          </cell>
          <cell r="AA26">
            <v>34229.614339542335</v>
          </cell>
          <cell r="AB26">
            <v>312174.95744876337</v>
          </cell>
          <cell r="AG26">
            <v>664989.85398178431</v>
          </cell>
          <cell r="AH26">
            <v>578142.79681138322</v>
          </cell>
          <cell r="AM26">
            <v>1536759.1312503202</v>
          </cell>
          <cell r="AO26">
            <v>936485.7820932935</v>
          </cell>
          <cell r="AP26">
            <v>244074.24106001333</v>
          </cell>
          <cell r="AQ26">
            <v>692411.5410332802</v>
          </cell>
          <cell r="AT26">
            <v>4.8499999999999943</v>
          </cell>
          <cell r="AU26">
            <v>3</v>
          </cell>
          <cell r="AV26">
            <v>4.8200000000000074</v>
          </cell>
          <cell r="AW26">
            <v>7.6599999999999966</v>
          </cell>
          <cell r="BB26">
            <v>22.730000000000004</v>
          </cell>
          <cell r="BC26">
            <v>23.97</v>
          </cell>
          <cell r="BH26">
            <v>3.0398500301429721</v>
          </cell>
          <cell r="BJ26">
            <v>4.7422375730235728</v>
          </cell>
          <cell r="BK26">
            <v>7.4500000000000028</v>
          </cell>
          <cell r="BL26">
            <v>3.819999999999979</v>
          </cell>
          <cell r="BO26">
            <v>0.86844742263707531</v>
          </cell>
          <cell r="BP26">
            <v>2.4555588098609462</v>
          </cell>
          <cell r="BQ26">
            <v>2.0336394911262516</v>
          </cell>
          <cell r="BR26">
            <v>35.995099719004543</v>
          </cell>
          <cell r="BW26">
            <v>-2.6848868286579659</v>
          </cell>
          <cell r="BX26">
            <v>10.797038839639029</v>
          </cell>
          <cell r="CC26">
            <v>2.4461230307739896</v>
          </cell>
          <cell r="CE26">
            <v>5.1963631065514733</v>
          </cell>
          <cell r="CF26">
            <v>7.3441627525841824</v>
          </cell>
          <cell r="CG26">
            <v>4.4596109984062338</v>
          </cell>
        </row>
        <row r="27">
          <cell r="Y27">
            <v>2805556.0361300004</v>
          </cell>
          <cell r="Z27">
            <v>1500098.7232928455</v>
          </cell>
          <cell r="AA27">
            <v>33257.553609021052</v>
          </cell>
          <cell r="AB27">
            <v>166967.55153502568</v>
          </cell>
          <cell r="AG27">
            <v>674441.62403530104</v>
          </cell>
          <cell r="AH27">
            <v>563668.85943731677</v>
          </cell>
          <cell r="AM27">
            <v>1533356.2769018665</v>
          </cell>
          <cell r="AO27">
            <v>909531.01400007016</v>
          </cell>
          <cell r="AP27">
            <v>239628.16920871453</v>
          </cell>
          <cell r="AQ27">
            <v>669902.84479135566</v>
          </cell>
          <cell r="AT27">
            <v>4.5300000000000153</v>
          </cell>
          <cell r="AU27">
            <v>3.4200000000000017</v>
          </cell>
          <cell r="AV27">
            <v>6.1700000000000159</v>
          </cell>
          <cell r="AW27">
            <v>2.0300000000000011</v>
          </cell>
          <cell r="BB27">
            <v>15.059999999999988</v>
          </cell>
          <cell r="BC27">
            <v>13.410000000000011</v>
          </cell>
          <cell r="BH27">
            <v>3.4781335289860777</v>
          </cell>
          <cell r="BJ27">
            <v>4.0247501682801641</v>
          </cell>
          <cell r="BK27">
            <v>10.86</v>
          </cell>
          <cell r="BL27">
            <v>1.7799999999999869</v>
          </cell>
          <cell r="BO27">
            <v>-1.2261521628481091</v>
          </cell>
          <cell r="BP27">
            <v>-0.16178009087835221</v>
          </cell>
          <cell r="BQ27">
            <v>-2.8398237879015511</v>
          </cell>
          <cell r="BR27">
            <v>-46.514751567659076</v>
          </cell>
          <cell r="BW27">
            <v>1.4213404906739555</v>
          </cell>
          <cell r="BX27">
            <v>-2.5035229105844081</v>
          </cell>
          <cell r="CC27">
            <v>-0.22143055988775018</v>
          </cell>
          <cell r="CE27">
            <v>-2.878289089768387</v>
          </cell>
          <cell r="CF27">
            <v>-1.8216063407549825</v>
          </cell>
          <cell r="CG27">
            <v>-3.2507684964833174</v>
          </cell>
        </row>
        <row r="28">
          <cell r="Y28">
            <v>2914000.1503500002</v>
          </cell>
          <cell r="Z28">
            <v>1532590.28027576</v>
          </cell>
          <cell r="AA28">
            <v>35200.63872614799</v>
          </cell>
          <cell r="AB28">
            <v>223932.12218876305</v>
          </cell>
          <cell r="AG28">
            <v>655010.06805478851</v>
          </cell>
          <cell r="AH28">
            <v>541286.67317097553</v>
          </cell>
          <cell r="AM28">
            <v>1567790.919001908</v>
          </cell>
          <cell r="AO28">
            <v>891871.50028983341</v>
          </cell>
          <cell r="AP28">
            <v>221194.6548495756</v>
          </cell>
          <cell r="AQ28">
            <v>670676.84544025781</v>
          </cell>
          <cell r="AT28">
            <v>5.0900000000000176</v>
          </cell>
          <cell r="AU28">
            <v>4.3199999999999932</v>
          </cell>
          <cell r="AV28">
            <v>4.5499999999999829</v>
          </cell>
          <cell r="AW28">
            <v>6.289999999999992</v>
          </cell>
          <cell r="BB28">
            <v>4.7499999999999858</v>
          </cell>
          <cell r="BC28">
            <v>2.4500000000000171</v>
          </cell>
          <cell r="BH28">
            <v>4.3251529416926502</v>
          </cell>
          <cell r="BJ28">
            <v>4.8223707814185559</v>
          </cell>
          <cell r="BK28">
            <v>5.4099999999999966</v>
          </cell>
          <cell r="BL28">
            <v>4.6299999999999955</v>
          </cell>
          <cell r="BO28">
            <v>3.8653341021692285</v>
          </cell>
          <cell r="BP28">
            <v>2.1659612449767707</v>
          </cell>
          <cell r="BQ28">
            <v>5.8425377283309246</v>
          </cell>
          <cell r="BR28">
            <v>34.117150386425607</v>
          </cell>
          <cell r="BW28">
            <v>-2.8811323749934274</v>
          </cell>
          <cell r="BX28">
            <v>-3.9708041151473736</v>
          </cell>
          <cell r="CC28">
            <v>2.2457039253536379</v>
          </cell>
          <cell r="CE28">
            <v>-1.94160654649599</v>
          </cell>
          <cell r="CF28">
            <v>-7.692549010414325</v>
          </cell>
          <cell r="CG28">
            <v>0.11553923899863605</v>
          </cell>
        </row>
        <row r="29">
          <cell r="Y29">
            <v>2968270.3372599999</v>
          </cell>
          <cell r="Z29">
            <v>1551869.6625779918</v>
          </cell>
          <cell r="AA29">
            <v>35399.197001324559</v>
          </cell>
          <cell r="AB29">
            <v>233519.87304601946</v>
          </cell>
          <cell r="AG29">
            <v>715590.16107150575</v>
          </cell>
          <cell r="AH29">
            <v>549511.23757311713</v>
          </cell>
          <cell r="AM29">
            <v>1587268.8595793163</v>
          </cell>
          <cell r="AO29">
            <v>949149.37943456939</v>
          </cell>
          <cell r="AP29">
            <v>245201.65308456137</v>
          </cell>
          <cell r="AQ29">
            <v>703947.72635000804</v>
          </cell>
          <cell r="AT29">
            <v>5.4099999999999966</v>
          </cell>
          <cell r="AU29">
            <v>5.8200000000000074</v>
          </cell>
          <cell r="AV29">
            <v>5.5200000000000102</v>
          </cell>
          <cell r="AW29">
            <v>1.730000000000004</v>
          </cell>
          <cell r="BB29">
            <v>4.7199999999999847</v>
          </cell>
          <cell r="BC29">
            <v>5.3100000000000165</v>
          </cell>
          <cell r="BH29">
            <v>5.8132908174610662</v>
          </cell>
          <cell r="BJ29">
            <v>6.6188773717123155</v>
          </cell>
          <cell r="BK29">
            <v>7.8400000000000034</v>
          </cell>
          <cell r="BL29">
            <v>6.2000000000000028</v>
          </cell>
          <cell r="BO29">
            <v>1.8623947875734217</v>
          </cell>
          <cell r="BP29">
            <v>1.257960627204497</v>
          </cell>
          <cell r="BQ29">
            <v>0.56407577351451721</v>
          </cell>
          <cell r="BR29">
            <v>4.2815433371253562</v>
          </cell>
          <cell r="BW29">
            <v>9.2487269999718507</v>
          </cell>
          <cell r="BX29">
            <v>1.5194470526976716</v>
          </cell>
          <cell r="CC29">
            <v>1.2423812602389859</v>
          </cell>
          <cell r="CE29">
            <v>6.4222120704745294</v>
          </cell>
          <cell r="CF29">
            <v>10.85333560673601</v>
          </cell>
          <cell r="CG29">
            <v>4.9607916444334563</v>
          </cell>
        </row>
        <row r="30">
          <cell r="Y30">
            <v>2987515.3225443303</v>
          </cell>
          <cell r="Z30">
            <v>1580510.7988384473</v>
          </cell>
          <cell r="AA30">
            <v>36071.167591009711</v>
          </cell>
          <cell r="AB30">
            <v>324443.4332764998</v>
          </cell>
          <cell r="AG30">
            <v>700167.81725742074</v>
          </cell>
          <cell r="AH30">
            <v>613929.83593400789</v>
          </cell>
          <cell r="AM30">
            <v>1616581.9664294571</v>
          </cell>
          <cell r="AO30">
            <v>1002092.3982059219</v>
          </cell>
          <cell r="AP30">
            <v>264674.10700547846</v>
          </cell>
          <cell r="AQ30">
            <v>737418.2912004434</v>
          </cell>
          <cell r="AT30">
            <v>5.1800000000000068</v>
          </cell>
          <cell r="AU30">
            <v>5.1900000000000119</v>
          </cell>
          <cell r="AV30">
            <v>5.3799999999999812</v>
          </cell>
          <cell r="AW30">
            <v>3.9300000000000068</v>
          </cell>
          <cell r="BB30">
            <v>5.2900000000000205</v>
          </cell>
          <cell r="BC30">
            <v>6.1900000000000119</v>
          </cell>
          <cell r="BH30">
            <v>5.1942320403973952</v>
          </cell>
          <cell r="BJ30">
            <v>7.0056179567382344</v>
          </cell>
          <cell r="BK30">
            <v>8.4399999999999977</v>
          </cell>
          <cell r="BL30">
            <v>6.5</v>
          </cell>
          <cell r="BO30">
            <v>0.64835689130981677</v>
          </cell>
          <cell r="BP30">
            <v>1.8455890305166633</v>
          </cell>
          <cell r="BQ30">
            <v>1.8982650642047219</v>
          </cell>
          <cell r="BR30">
            <v>38.936112393552975</v>
          </cell>
          <cell r="BW30">
            <v>-2.1551922668964494</v>
          </cell>
          <cell r="BX30">
            <v>11.722890080536217</v>
          </cell>
          <cell r="CC30">
            <v>1.8467638089938845</v>
          </cell>
          <cell r="CE30">
            <v>5.5779437798180851</v>
          </cell>
          <cell r="CF30">
            <v>7.9414040141897857</v>
          </cell>
          <cell r="CG30">
            <v>4.7546946452943928</v>
          </cell>
        </row>
        <row r="31">
          <cell r="Y31">
            <v>2952286.6168195992</v>
          </cell>
          <cell r="Z31">
            <v>1576753.76805311</v>
          </cell>
          <cell r="AA31">
            <v>36313.922785690083</v>
          </cell>
          <cell r="AB31">
            <v>173629.55684127321</v>
          </cell>
          <cell r="AG31">
            <v>717943.10878557805</v>
          </cell>
          <cell r="AH31">
            <v>605887.65700917179</v>
          </cell>
          <cell r="AM31">
            <v>1613067.6908388</v>
          </cell>
          <cell r="AO31">
            <v>980841.79556333669</v>
          </cell>
          <cell r="AP31">
            <v>263710.80021419033</v>
          </cell>
          <cell r="AQ31">
            <v>717130.99534914631</v>
          </cell>
          <cell r="AT31">
            <v>5.230000000000004</v>
          </cell>
          <cell r="AU31">
            <v>5.1099999999999852</v>
          </cell>
          <cell r="AV31">
            <v>9.1899999999999835</v>
          </cell>
          <cell r="AW31">
            <v>3.9900000000000091</v>
          </cell>
          <cell r="BB31">
            <v>6.4500000000000171</v>
          </cell>
          <cell r="BC31">
            <v>7.4899999999999949</v>
          </cell>
          <cell r="BH31">
            <v>5.198492688078332</v>
          </cell>
          <cell r="BJ31">
            <v>7.8403903182636299</v>
          </cell>
          <cell r="BK31">
            <v>10.049999999999997</v>
          </cell>
          <cell r="BL31">
            <v>7.0499999999999972</v>
          </cell>
          <cell r="BO31">
            <v>-1.179197490934655</v>
          </cell>
          <cell r="BP31">
            <v>-0.2377099092330468</v>
          </cell>
          <cell r="BQ31">
            <v>0.67298956727111658</v>
          </cell>
          <cell r="BR31">
            <v>-46.483873910525034</v>
          </cell>
          <cell r="BW31">
            <v>2.5387187314297961</v>
          </cell>
          <cell r="BX31">
            <v>-1.3099508207808555</v>
          </cell>
          <cell r="CC31">
            <v>-0.2173892610232997</v>
          </cell>
          <cell r="CE31">
            <v>-2.1206230763381484</v>
          </cell>
          <cell r="CF31">
            <v>-0.36395958871344192</v>
          </cell>
          <cell r="CG31">
            <v>-2.7511245779205495</v>
          </cell>
        </row>
        <row r="32">
          <cell r="Y32">
            <v>3066985.1582433754</v>
          </cell>
          <cell r="Z32">
            <v>1611978.4567940445</v>
          </cell>
          <cell r="AA32">
            <v>38006.129632621982</v>
          </cell>
          <cell r="AB32">
            <v>230918.80440105248</v>
          </cell>
          <cell r="AG32">
            <v>698502.73657362652</v>
          </cell>
          <cell r="AH32">
            <v>584806.12169392186</v>
          </cell>
          <cell r="AM32">
            <v>1649984.5864266665</v>
          </cell>
          <cell r="AO32">
            <v>964686.33312109369</v>
          </cell>
          <cell r="AP32">
            <v>244044.06269553676</v>
          </cell>
          <cell r="AQ32">
            <v>720642.27042555693</v>
          </cell>
          <cell r="AT32">
            <v>5.25</v>
          </cell>
          <cell r="AU32">
            <v>5.1800000000000068</v>
          </cell>
          <cell r="AV32">
            <v>7.9699999999999847</v>
          </cell>
          <cell r="AW32">
            <v>3.1200000000000045</v>
          </cell>
          <cell r="BB32">
            <v>6.6400000000000006</v>
          </cell>
          <cell r="BC32">
            <v>8.0399999999999778</v>
          </cell>
          <cell r="BH32">
            <v>5.2426421424283376</v>
          </cell>
          <cell r="BJ32">
            <v>8.1642739797826778</v>
          </cell>
          <cell r="BK32">
            <v>10.329999999999998</v>
          </cell>
          <cell r="BL32">
            <v>7.4499999999999744</v>
          </cell>
          <cell r="BO32">
            <v>3.8850747339476612</v>
          </cell>
          <cell r="BP32">
            <v>2.234000606475675</v>
          </cell>
          <cell r="BQ32">
            <v>4.6599395414222045</v>
          </cell>
          <cell r="BR32">
            <v>32.995100950554928</v>
          </cell>
          <cell r="BW32">
            <v>-2.7077872848219897</v>
          </cell>
          <cell r="BX32">
            <v>-3.4794462424460306</v>
          </cell>
          <cell r="CC32">
            <v>2.2886141603065511</v>
          </cell>
          <cell r="CE32">
            <v>-1.6471017564014261</v>
          </cell>
          <cell r="CF32">
            <v>-7.4576913431986469</v>
          </cell>
          <cell r="CG32">
            <v>0.48962812919570808</v>
          </cell>
        </row>
        <row r="33">
          <cell r="Y33">
            <v>3125588.6651347796</v>
          </cell>
          <cell r="Z33">
            <v>1633653.1937958521</v>
          </cell>
          <cell r="AA33">
            <v>37912.539988418597</v>
          </cell>
          <cell r="AB33">
            <v>238423.79037998588</v>
          </cell>
          <cell r="AG33">
            <v>764393.41005658242</v>
          </cell>
          <cell r="AH33">
            <v>600945.48940996092</v>
          </cell>
          <cell r="AM33">
            <v>1671565.7337842707</v>
          </cell>
          <cell r="AO33">
            <v>1029601.788515715</v>
          </cell>
          <cell r="AP33">
            <v>271168.50814621645</v>
          </cell>
          <cell r="AQ33">
            <v>758433.28036949865</v>
          </cell>
          <cell r="AT33">
            <v>5.2999999999999972</v>
          </cell>
          <cell r="AU33">
            <v>5.269999999999996</v>
          </cell>
          <cell r="AV33">
            <v>7.0999999999999943</v>
          </cell>
          <cell r="AW33">
            <v>2.0999999999999943</v>
          </cell>
          <cell r="BB33">
            <v>6.8200000000000074</v>
          </cell>
          <cell r="BC33">
            <v>9.3600000000000136</v>
          </cell>
          <cell r="BH33">
            <v>5.3108125757155022</v>
          </cell>
          <cell r="BJ33">
            <v>8.4762642029090358</v>
          </cell>
          <cell r="BK33">
            <v>10.590000000000003</v>
          </cell>
          <cell r="BL33">
            <v>7.7399999999999949</v>
          </cell>
          <cell r="BO33">
            <v>1.9107854739332879</v>
          </cell>
          <cell r="BP33">
            <v>1.3446046323047653</v>
          </cell>
          <cell r="BQ33">
            <v>-0.24624881593587133</v>
          </cell>
          <cell r="BR33">
            <v>3.2500540605168595</v>
          </cell>
          <cell r="BW33">
            <v>9.4331303276162117</v>
          </cell>
          <cell r="BX33">
            <v>2.7597809115421796</v>
          </cell>
          <cell r="CC33">
            <v>1.3079605430946515</v>
          </cell>
          <cell r="CE33">
            <v>6.7291774710435988</v>
          </cell>
          <cell r="CF33">
            <v>11.114568881980745</v>
          </cell>
          <cell r="CG33">
            <v>5.2440734459866292</v>
          </cell>
        </row>
        <row r="34">
          <cell r="Y34">
            <v>3140774.8585908543</v>
          </cell>
          <cell r="Z34">
            <v>1660168.5430999054</v>
          </cell>
          <cell r="AA34">
            <v>39097.538551895428</v>
          </cell>
          <cell r="AB34">
            <v>329018.08568569843</v>
          </cell>
          <cell r="AG34">
            <v>749949.74906442326</v>
          </cell>
          <cell r="AH34">
            <v>667280.33867667313</v>
          </cell>
          <cell r="AM34">
            <v>1699266.0816518008</v>
          </cell>
          <cell r="AO34">
            <v>1084017.6467938765</v>
          </cell>
          <cell r="AP34">
            <v>289818.14717099891</v>
          </cell>
          <cell r="AQ34">
            <v>794199.49962287745</v>
          </cell>
          <cell r="AT34">
            <v>5.1299999999999955</v>
          </cell>
          <cell r="AU34">
            <v>5.0400000000000205</v>
          </cell>
          <cell r="AV34">
            <v>8.3900000000000148</v>
          </cell>
          <cell r="AW34">
            <v>1.4099999999999966</v>
          </cell>
          <cell r="BB34">
            <v>7.1099999999999994</v>
          </cell>
          <cell r="BC34">
            <v>8.6899999999999977</v>
          </cell>
          <cell r="BH34">
            <v>5.114749325391017</v>
          </cell>
          <cell r="BJ34">
            <v>8.1754186275265823</v>
          </cell>
          <cell r="BK34">
            <v>9.5</v>
          </cell>
          <cell r="BL34">
            <v>7.6999999999999886</v>
          </cell>
          <cell r="BO34">
            <v>0.48586666650902544</v>
          </cell>
          <cell r="BP34">
            <v>1.6230708821646402</v>
          </cell>
          <cell r="BQ34">
            <v>3.1256111139976923</v>
          </cell>
          <cell r="BR34">
            <v>37.997170987563237</v>
          </cell>
          <cell r="BW34">
            <v>-1.8895585443482616</v>
          </cell>
          <cell r="BX34">
            <v>11.038413705682885</v>
          </cell>
          <cell r="CC34">
            <v>1.6571497792563008</v>
          </cell>
          <cell r="CE34">
            <v>5.2851363396141551</v>
          </cell>
          <cell r="CF34">
            <v>6.8775091740101288</v>
          </cell>
          <cell r="CG34">
            <v>4.715802982162657</v>
          </cell>
        </row>
        <row r="44">
          <cell r="C44" t="str">
            <v>Track Feb</v>
          </cell>
        </row>
        <row r="50">
          <cell r="Y50">
            <v>2378146.4</v>
          </cell>
          <cell r="Z50">
            <v>1308761.6509735</v>
          </cell>
          <cell r="AA50">
            <v>27155.655511429999</v>
          </cell>
          <cell r="AB50">
            <v>142182.68474354999</v>
          </cell>
          <cell r="AG50">
            <v>523324.33338084997</v>
          </cell>
          <cell r="AH50">
            <v>464879.71137982002</v>
          </cell>
          <cell r="AM50">
            <v>1335917.30648493</v>
          </cell>
          <cell r="AO50">
            <v>760189.98137974855</v>
          </cell>
          <cell r="AP50">
            <v>183754.06425568907</v>
          </cell>
          <cell r="AQ50">
            <v>576435.91712405952</v>
          </cell>
          <cell r="AT50">
            <v>5.0083608532794983</v>
          </cell>
          <cell r="AU50">
            <v>4.9267745833945469</v>
          </cell>
          <cell r="AV50">
            <v>8.0768534658103022</v>
          </cell>
          <cell r="AW50">
            <v>2.6825449012755058</v>
          </cell>
          <cell r="BB50">
            <v>8.3382562285903674</v>
          </cell>
          <cell r="BC50">
            <v>4.8163910672147665</v>
          </cell>
          <cell r="BH50">
            <v>4.9889778452670868</v>
          </cell>
          <cell r="BJ50">
            <v>4.7690163866377162</v>
          </cell>
          <cell r="BK50">
            <v>1.4580905079024831</v>
          </cell>
          <cell r="BL50">
            <v>5.8703606310059229</v>
          </cell>
          <cell r="BO50">
            <v>-0.29517184985259348</v>
          </cell>
          <cell r="BP50">
            <v>0.1367661999542662</v>
          </cell>
          <cell r="BQ50">
            <v>-1.6735804106481993</v>
          </cell>
          <cell r="BR50">
            <v>-45.548659185418472</v>
          </cell>
          <cell r="BW50">
            <v>1.3422659340882319</v>
          </cell>
          <cell r="BX50">
            <v>-4.6305658437844812</v>
          </cell>
          <cell r="CC50">
            <v>9.9303137468282898E-2</v>
          </cell>
          <cell r="CE50">
            <v>-5.4543508202723956</v>
          </cell>
          <cell r="CF50">
            <v>-8.0500841975043187</v>
          </cell>
          <cell r="CG50">
            <v>-4.595807675242142</v>
          </cell>
        </row>
        <row r="51">
          <cell r="Y51">
            <v>2473512.9</v>
          </cell>
          <cell r="Z51">
            <v>1326685.9751983001</v>
          </cell>
          <cell r="AA51">
            <v>27957.73922272</v>
          </cell>
          <cell r="AB51">
            <v>183934.51587559999</v>
          </cell>
          <cell r="AG51">
            <v>510668.86399158998</v>
          </cell>
          <cell r="AH51">
            <v>456855.27154399001</v>
          </cell>
          <cell r="AM51">
            <v>1354643.7144210201</v>
          </cell>
          <cell r="AO51">
            <v>782620.70099440846</v>
          </cell>
          <cell r="AP51">
            <v>196872.18817565899</v>
          </cell>
          <cell r="AQ51">
            <v>585748.5128187493</v>
          </cell>
          <cell r="AT51">
            <v>5.0125517683494962</v>
          </cell>
          <cell r="AU51">
            <v>4.940235166574297</v>
          </cell>
          <cell r="AV51">
            <v>8.5328294077265241</v>
          </cell>
          <cell r="AW51">
            <v>-1.9306208335601269</v>
          </cell>
          <cell r="BB51">
            <v>2.7092279439228264</v>
          </cell>
          <cell r="BC51">
            <v>0.21045347366757028</v>
          </cell>
          <cell r="BH51">
            <v>5.011975408353166</v>
          </cell>
          <cell r="BJ51">
            <v>5.3445162778683653</v>
          </cell>
          <cell r="BK51">
            <v>3.2452834168998095</v>
          </cell>
          <cell r="BL51">
            <v>6.0693753526148981</v>
          </cell>
          <cell r="BO51">
            <v>4.010118973331501</v>
          </cell>
          <cell r="BP51">
            <v>1.3695636796407769</v>
          </cell>
          <cell r="BQ51">
            <v>2.9536525492908794</v>
          </cell>
          <cell r="BR51">
            <v>29.364919650628565</v>
          </cell>
          <cell r="BW51">
            <v>-2.4182841465638489</v>
          </cell>
          <cell r="BX51">
            <v>-1.7261325111419694</v>
          </cell>
          <cell r="CC51">
            <v>1.401764004791815</v>
          </cell>
          <cell r="CE51">
            <v>2.9506728796856834</v>
          </cell>
          <cell r="CF51">
            <v>7.1389571561891501</v>
          </cell>
          <cell r="CG51">
            <v>1.6155474386731328</v>
          </cell>
        </row>
        <row r="52">
          <cell r="Y52">
            <v>2552296.9</v>
          </cell>
          <cell r="Z52">
            <v>1372039.9818726</v>
          </cell>
          <cell r="AA52">
            <v>28479.95943382</v>
          </cell>
          <cell r="AB52">
            <v>193619.44221482999</v>
          </cell>
          <cell r="AG52">
            <v>552347.62526379002</v>
          </cell>
          <cell r="AH52">
            <v>497794.43212352</v>
          </cell>
          <cell r="AM52">
            <v>1400519.9413064201</v>
          </cell>
          <cell r="AO52">
            <v>823497.80052882922</v>
          </cell>
          <cell r="AP52">
            <v>210988.5036944398</v>
          </cell>
          <cell r="AQ52">
            <v>612509.29683438945</v>
          </cell>
          <cell r="AT52">
            <v>5.0647633275738144</v>
          </cell>
          <cell r="AU52">
            <v>4.9125254947384178</v>
          </cell>
          <cell r="AV52">
            <v>6.0372173257999862</v>
          </cell>
          <cell r="AW52">
            <v>3.4501760900067922</v>
          </cell>
          <cell r="BB52">
            <v>16.395355321942006</v>
          </cell>
          <cell r="BC52">
            <v>15.425849151285774</v>
          </cell>
          <cell r="BH52">
            <v>4.9351587130073113</v>
          </cell>
          <cell r="BJ52">
            <v>7.0816688431385444</v>
          </cell>
          <cell r="BK52">
            <v>9.4702257738019284</v>
          </cell>
          <cell r="BL52">
            <v>6.2828489387028412</v>
          </cell>
          <cell r="BO52">
            <v>3.1851056851168948</v>
          </cell>
          <cell r="BP52">
            <v>3.4185939643720786</v>
          </cell>
          <cell r="BQ52">
            <v>1.8678914161829567</v>
          </cell>
          <cell r="BR52">
            <v>5.2654208445467532</v>
          </cell>
          <cell r="BW52">
            <v>8.161602206647629</v>
          </cell>
          <cell r="BX52">
            <v>8.9610787331339878</v>
          </cell>
          <cell r="CC52">
            <v>3.3865898757746464</v>
          </cell>
          <cell r="CE52">
            <v>5.2231048172482133</v>
          </cell>
          <cell r="CF52">
            <v>7.1702944177090018</v>
          </cell>
          <cell r="CG52">
            <v>4.5686473682812192</v>
          </cell>
        </row>
        <row r="53">
          <cell r="Y53">
            <v>2508971.9</v>
          </cell>
          <cell r="Z53">
            <v>1372141.0344565001</v>
          </cell>
          <cell r="AA53">
            <v>29070.997124919999</v>
          </cell>
          <cell r="AB53">
            <v>271019.75618894998</v>
          </cell>
          <cell r="AG53">
            <v>560223.69419633003</v>
          </cell>
          <cell r="AH53">
            <v>545289.75376008998</v>
          </cell>
          <cell r="AM53">
            <v>1401212.03158142</v>
          </cell>
          <cell r="AO53">
            <v>862454.5243797492</v>
          </cell>
          <cell r="AP53">
            <v>217876.43010738929</v>
          </cell>
          <cell r="AQ53">
            <v>644578.09427235986</v>
          </cell>
          <cell r="AT53">
            <v>5.1897444678127442</v>
          </cell>
          <cell r="AU53">
            <v>4.9860880768702174</v>
          </cell>
          <cell r="AV53">
            <v>5.2615747015417753</v>
          </cell>
          <cell r="AW53">
            <v>3.7917460789736737</v>
          </cell>
          <cell r="BB53">
            <v>8.4878630294918906</v>
          </cell>
          <cell r="BC53">
            <v>11.865443886393081</v>
          </cell>
          <cell r="BH53">
            <v>4.9917889589961533</v>
          </cell>
          <cell r="BJ53">
            <v>7.2644008639507547</v>
          </cell>
          <cell r="BK53">
            <v>9.024632923745159</v>
          </cell>
          <cell r="BL53">
            <v>6.6822011735454936</v>
          </cell>
          <cell r="BO53">
            <v>-1.6974906015048674</v>
          </cell>
          <cell r="BP53">
            <v>7.3651340511275976E-3</v>
          </cell>
          <cell r="BQ53">
            <v>2.0752757477531532</v>
          </cell>
          <cell r="BR53">
            <v>39.975486494915458</v>
          </cell>
          <cell r="BW53">
            <v>1.4259260965915388</v>
          </cell>
          <cell r="BX53">
            <v>9.5411516424484262</v>
          </cell>
          <cell r="CC53">
            <v>4.9416666952566857E-2</v>
          </cell>
          <cell r="CE53">
            <v>4.7306409107471694</v>
          </cell>
          <cell r="CF53">
            <v>3.2645979720889358</v>
          </cell>
          <cell r="CG53">
            <v>5.2356425614615887</v>
          </cell>
        </row>
        <row r="54">
          <cell r="Y54">
            <v>2498697.5</v>
          </cell>
          <cell r="Z54">
            <v>1373633.7759901001</v>
          </cell>
          <cell r="AA54">
            <v>29367.782975670001</v>
          </cell>
          <cell r="AB54">
            <v>146068.56319357999</v>
          </cell>
          <cell r="AG54">
            <v>553461.30626352003</v>
          </cell>
          <cell r="AH54">
            <v>523195.61320281</v>
          </cell>
          <cell r="AM54">
            <v>1403001.5589657701</v>
          </cell>
          <cell r="AO54">
            <v>820401.04280774819</v>
          </cell>
          <cell r="AP54">
            <v>208668.13476827915</v>
          </cell>
          <cell r="AQ54">
            <v>611732.90803946904</v>
          </cell>
          <cell r="AT54">
            <v>5.0691202190075444</v>
          </cell>
          <cell r="AU54">
            <v>4.9567562564463969</v>
          </cell>
          <cell r="AV54">
            <v>8.1461022486049046</v>
          </cell>
          <cell r="AW54">
            <v>2.7330180584498152</v>
          </cell>
          <cell r="BB54">
            <v>5.7587562741398131</v>
          </cell>
          <cell r="BC54">
            <v>12.544299180082803</v>
          </cell>
          <cell r="BH54">
            <v>5.0215872011833085</v>
          </cell>
          <cell r="BJ54">
            <v>7.9205281446509161</v>
          </cell>
          <cell r="BK54">
            <v>13.558377940377312</v>
          </cell>
          <cell r="BL54">
            <v>6.1233156829491975</v>
          </cell>
          <cell r="BO54">
            <v>-0.40950637988413519</v>
          </cell>
          <cell r="BP54">
            <v>0.10878922035819016</v>
          </cell>
          <cell r="BQ54">
            <v>1.0209001413838479</v>
          </cell>
          <cell r="BR54">
            <v>-46.104090252467181</v>
          </cell>
          <cell r="BW54">
            <v>-1.2070870980405317</v>
          </cell>
          <cell r="BX54">
            <v>-4.0518165626491367</v>
          </cell>
          <cell r="CC54">
            <v>0.12771281890367447</v>
          </cell>
          <cell r="CE54">
            <v>-4.8760230694185935</v>
          </cell>
          <cell r="CF54">
            <v>-4.2263843475732727</v>
          </cell>
          <cell r="CG54">
            <v>-5.0956100625741101</v>
          </cell>
        </row>
        <row r="55">
          <cell r="Y55">
            <v>2603852.6</v>
          </cell>
          <cell r="Z55">
            <v>1395305.623348</v>
          </cell>
          <cell r="AA55">
            <v>30421.716042249998</v>
          </cell>
          <cell r="AB55">
            <v>193533.58397678001</v>
          </cell>
          <cell r="AG55">
            <v>548582.99924845004</v>
          </cell>
          <cell r="AH55">
            <v>526297.24432444002</v>
          </cell>
          <cell r="AM55">
            <v>1425727.3393902499</v>
          </cell>
          <cell r="AO55">
            <v>828060.11172301881</v>
          </cell>
          <cell r="AP55">
            <v>213276.22010763979</v>
          </cell>
          <cell r="AQ55">
            <v>614783.89161537902</v>
          </cell>
          <cell r="AT55">
            <v>5.2694166260462936</v>
          </cell>
          <cell r="AU55">
            <v>5.1722600097165525</v>
          </cell>
          <cell r="AV55">
            <v>8.8132191229812804</v>
          </cell>
          <cell r="AW55">
            <v>5.2187421460755843</v>
          </cell>
          <cell r="BB55">
            <v>7.4244070728158675</v>
          </cell>
          <cell r="BC55">
            <v>15.19999376296208</v>
          </cell>
          <cell r="BH55">
            <v>5.2474037425856608</v>
          </cell>
          <cell r="BJ55">
            <v>5.8060578605797701</v>
          </cell>
          <cell r="BK55">
            <v>8.3323257002377176</v>
          </cell>
          <cell r="BL55">
            <v>4.9569701264635171</v>
          </cell>
          <cell r="BO55">
            <v>4.208396574615378</v>
          </cell>
          <cell r="BP55">
            <v>1.5777019855440813</v>
          </cell>
          <cell r="BQ55">
            <v>3.5887389506151521</v>
          </cell>
          <cell r="BR55">
            <v>32.495028187753263</v>
          </cell>
          <cell r="BW55">
            <v>-0.8814178985707315</v>
          </cell>
          <cell r="BX55">
            <v>0.59282437454758963</v>
          </cell>
          <cell r="CC55">
            <v>1.6197972325299617</v>
          </cell>
          <cell r="CE55">
            <v>0.9335762042742175</v>
          </cell>
          <cell r="CF55">
            <v>2.2083320697133786</v>
          </cell>
          <cell r="CG55">
            <v>0.49874439249771285</v>
          </cell>
        </row>
        <row r="56">
          <cell r="Y56">
            <v>2684332.2000000002</v>
          </cell>
          <cell r="Z56">
            <v>1440669.0986194999</v>
          </cell>
          <cell r="AA56">
            <v>30947.73172892</v>
          </cell>
          <cell r="AB56">
            <v>205734.33083670001</v>
          </cell>
          <cell r="AG56">
            <v>598185.74220659002</v>
          </cell>
          <cell r="AH56">
            <v>568282.63056354003</v>
          </cell>
          <cell r="AM56">
            <v>1471616.83034842</v>
          </cell>
          <cell r="AO56">
            <v>880471.8615130689</v>
          </cell>
          <cell r="AP56">
            <v>233634.19881407951</v>
          </cell>
          <cell r="AQ56">
            <v>646837.66269898938</v>
          </cell>
          <cell r="AT56">
            <v>5.1731951717686115</v>
          </cell>
          <cell r="AU56">
            <v>5.0019764477440987</v>
          </cell>
          <cell r="AV56">
            <v>8.6649431535689416</v>
          </cell>
          <cell r="AW56">
            <v>6.2570620405093251</v>
          </cell>
          <cell r="BB56">
            <v>8.2987804864570052</v>
          </cell>
          <cell r="BC56">
            <v>14.160101819405142</v>
          </cell>
          <cell r="BH56">
            <v>5.0764638863820721</v>
          </cell>
          <cell r="BJ56">
            <v>6.9185444026265088</v>
          </cell>
          <cell r="BK56">
            <v>10.733141722468403</v>
          </cell>
          <cell r="BL56">
            <v>5.6045460929357489</v>
          </cell>
          <cell r="BO56">
            <v>3.0907893941461992</v>
          </cell>
          <cell r="BP56">
            <v>3.2511497490171024</v>
          </cell>
          <cell r="BQ56">
            <v>1.7290796020167534</v>
          </cell>
          <cell r="BR56">
            <v>6.3042013738472633</v>
          </cell>
          <cell r="BW56">
            <v>9.0419759682846461</v>
          </cell>
          <cell r="BX56">
            <v>7.9775044790502108</v>
          </cell>
          <cell r="CC56">
            <v>3.2186723008198754</v>
          </cell>
          <cell r="CE56">
            <v>6.3294619615225969</v>
          </cell>
          <cell r="CF56">
            <v>9.5453579851354959</v>
          </cell>
          <cell r="CG56">
            <v>5.2138274149290567</v>
          </cell>
        </row>
        <row r="57">
          <cell r="Y57">
            <v>2638969.6</v>
          </cell>
          <cell r="Z57">
            <v>1441847.7703094999</v>
          </cell>
          <cell r="AA57">
            <v>32232.612639530002</v>
          </cell>
          <cell r="AB57">
            <v>283540.11478210997</v>
          </cell>
          <cell r="AG57">
            <v>586164.84537942999</v>
          </cell>
          <cell r="AH57">
            <v>585494.4522083</v>
          </cell>
          <cell r="AM57">
            <v>1474080.38294903</v>
          </cell>
          <cell r="AO57">
            <v>915377.23547391943</v>
          </cell>
          <cell r="AP57">
            <v>238460.11005525989</v>
          </cell>
          <cell r="AQ57">
            <v>676917.12541865953</v>
          </cell>
          <cell r="AT57">
            <v>5.1813135093302662</v>
          </cell>
          <cell r="AU57">
            <v>5.0801436661800778</v>
          </cell>
          <cell r="AV57">
            <v>10.875497324788455</v>
          </cell>
          <cell r="AW57">
            <v>4.6197217388207719</v>
          </cell>
          <cell r="BB57">
            <v>4.6304987546650977</v>
          </cell>
          <cell r="BC57">
            <v>7.3730889258371946</v>
          </cell>
          <cell r="BH57">
            <v>5.2003800799062674</v>
          </cell>
          <cell r="BJ57">
            <v>6.1362900417538668</v>
          </cell>
          <cell r="BK57">
            <v>9.4474101387309872</v>
          </cell>
          <cell r="BL57">
            <v>5.0170850411548571</v>
          </cell>
          <cell r="BO57">
            <v>-1.689902613394878</v>
          </cell>
          <cell r="BP57">
            <v>8.1814185584278221E-2</v>
          </cell>
          <cell r="BQ57">
            <v>4.1517773317432045</v>
          </cell>
          <cell r="BR57">
            <v>37.818570983744905</v>
          </cell>
          <cell r="BW57">
            <v>-2.0095592353668081</v>
          </cell>
          <cell r="BX57">
            <v>3.0287432201986775</v>
          </cell>
          <cell r="CC57">
            <v>0.16740448667107444</v>
          </cell>
          <cell r="CE57">
            <v>3.964394035360371</v>
          </cell>
          <cell r="CF57">
            <v>2.0655842619259346</v>
          </cell>
          <cell r="CG57">
            <v>4.6502336605077801</v>
          </cell>
        </row>
        <row r="58">
          <cell r="Y58">
            <v>2625180.5</v>
          </cell>
          <cell r="Z58">
            <v>1442549.4780592001</v>
          </cell>
          <cell r="AA58">
            <v>34348.256663779997</v>
          </cell>
          <cell r="AB58">
            <v>153748.37864504001</v>
          </cell>
          <cell r="AG58">
            <v>547617.74903684005</v>
          </cell>
          <cell r="AH58">
            <v>492861.98950040003</v>
          </cell>
          <cell r="AM58">
            <v>1476897.7347229801</v>
          </cell>
          <cell r="AO58">
            <v>861640.88684811979</v>
          </cell>
          <cell r="AP58">
            <v>216360.13778925984</v>
          </cell>
          <cell r="AQ58">
            <v>645280.74905885989</v>
          </cell>
          <cell r="AT58">
            <v>5.0619572797427423</v>
          </cell>
          <cell r="AU58">
            <v>5.0170360742204565</v>
          </cell>
          <cell r="AV58">
            <v>16.958970625178324</v>
          </cell>
          <cell r="AW58">
            <v>5.2576785062794045</v>
          </cell>
          <cell r="BB58">
            <v>-1.0558203727249662</v>
          </cell>
          <cell r="BC58">
            <v>-5.7977595639074053</v>
          </cell>
          <cell r="BH58">
            <v>5.2670059619665039</v>
          </cell>
          <cell r="BJ58">
            <v>5.0267907874948605</v>
          </cell>
          <cell r="BK58">
            <v>3.6862374935791991</v>
          </cell>
          <cell r="BL58">
            <v>5.4840667517638764</v>
          </cell>
          <cell r="BO58">
            <v>-0.52251833442871032</v>
          </cell>
          <cell r="BP58">
            <v>4.8667256290826799E-2</v>
          </cell>
          <cell r="BQ58">
            <v>6.5636752686171462</v>
          </cell>
          <cell r="BR58">
            <v>-45.775440359403852</v>
          </cell>
          <cell r="BW58">
            <v>-6.5761528768648674</v>
          </cell>
          <cell r="BX58">
            <v>-15.821236624620369</v>
          </cell>
          <cell r="CC58">
            <v>0.19112606113877462</v>
          </cell>
          <cell r="CE58">
            <v>-5.8704047406180706</v>
          </cell>
          <cell r="CF58">
            <v>-9.2677858199757992</v>
          </cell>
          <cell r="CG58">
            <v>-4.6735966888462457</v>
          </cell>
        </row>
        <row r="59">
          <cell r="Y59">
            <v>2735414.1</v>
          </cell>
          <cell r="Z59">
            <v>1467584.8135434</v>
          </cell>
          <cell r="AA59">
            <v>35070.43788361</v>
          </cell>
          <cell r="AB59">
            <v>209471.29990397999</v>
          </cell>
          <cell r="AG59">
            <v>541848.28426759003</v>
          </cell>
          <cell r="AH59">
            <v>495399.15395836998</v>
          </cell>
          <cell r="AM59">
            <v>1502655.2514270099</v>
          </cell>
          <cell r="AO59">
            <v>865774.70300827874</v>
          </cell>
          <cell r="AP59">
            <v>217445.8432809193</v>
          </cell>
          <cell r="AQ59">
            <v>648328.85972735949</v>
          </cell>
          <cell r="AT59">
            <v>5.0525709481404704</v>
          </cell>
          <cell r="AU59">
            <v>5.180169060163891</v>
          </cell>
          <cell r="AV59">
            <v>15.280932327761548</v>
          </cell>
          <cell r="AW59">
            <v>8.2351164070377507</v>
          </cell>
          <cell r="BB59">
            <v>-1.2276565241880348</v>
          </cell>
          <cell r="BC59">
            <v>-5.8708440333430048</v>
          </cell>
          <cell r="BH59">
            <v>5.3956959308685555</v>
          </cell>
          <cell r="BJ59">
            <v>4.5545716731583354</v>
          </cell>
          <cell r="BK59">
            <v>1.9550342608168449</v>
          </cell>
          <cell r="BL59">
            <v>5.4563837097031325</v>
          </cell>
          <cell r="BO59">
            <v>4.1990865009091891</v>
          </cell>
          <cell r="BP59">
            <v>1.7354923255653176</v>
          </cell>
          <cell r="BQ59">
            <v>2.1025265616800226</v>
          </cell>
          <cell r="BR59">
            <v>36.242932608471847</v>
          </cell>
          <cell r="BW59">
            <v>-1.0535569344487925</v>
          </cell>
          <cell r="BX59">
            <v>0.51478192922562016</v>
          </cell>
          <cell r="CC59">
            <v>1.744028452238183</v>
          </cell>
          <cell r="CE59">
            <v>0.47976091005621413</v>
          </cell>
          <cell r="CF59">
            <v>0.50180476993268996</v>
          </cell>
          <cell r="CG59">
            <v>0.47236968915393618</v>
          </cell>
        </row>
        <row r="60">
          <cell r="Y60">
            <v>2818812.7</v>
          </cell>
          <cell r="Z60">
            <v>1512796.6861654001</v>
          </cell>
          <cell r="AA60">
            <v>33238.356215400003</v>
          </cell>
          <cell r="AB60">
            <v>207784.18797053999</v>
          </cell>
          <cell r="AG60">
            <v>603451.13308702002</v>
          </cell>
          <cell r="AH60">
            <v>519921.78535601002</v>
          </cell>
          <cell r="AM60">
            <v>1546035.0423808</v>
          </cell>
          <cell r="AO60">
            <v>917553.02521485859</v>
          </cell>
          <cell r="AP60">
            <v>238180.93828960921</v>
          </cell>
          <cell r="AQ60">
            <v>679372.08692524943</v>
          </cell>
          <cell r="AT60">
            <v>5.0098307504562882</v>
          </cell>
          <cell r="AU60">
            <v>5.0065339511353102</v>
          </cell>
          <cell r="AV60">
            <v>7.4015908711637906</v>
          </cell>
          <cell r="AW60">
            <v>0.99636124194898912</v>
          </cell>
          <cell r="BB60">
            <v>0.88022674378814258</v>
          </cell>
          <cell r="BC60">
            <v>-8.5099988292045339</v>
          </cell>
          <cell r="BH60">
            <v>5.056901395641205</v>
          </cell>
          <cell r="BJ60">
            <v>4.2115103642343001</v>
          </cell>
          <cell r="BK60">
            <v>1.9460932939650206</v>
          </cell>
          <cell r="BL60">
            <v>5.0297665244950736</v>
          </cell>
          <cell r="BO60">
            <v>3.0488473390555555</v>
          </cell>
          <cell r="BP60">
            <v>3.0806991326680873</v>
          </cell>
          <cell r="BQ60">
            <v>-5.224005683334255</v>
          </cell>
          <cell r="BR60">
            <v>-0.80541436187839111</v>
          </cell>
          <cell r="BW60">
            <v>11.369021663083757</v>
          </cell>
          <cell r="BX60">
            <v>4.9500753486754689</v>
          </cell>
          <cell r="CC60">
            <v>2.8868758095107978</v>
          </cell>
          <cell r="CE60">
            <v>5.9805769360859529</v>
          </cell>
          <cell r="CF60">
            <v>9.535751383346593</v>
          </cell>
          <cell r="CG60">
            <v>4.7881914759963848</v>
          </cell>
        </row>
        <row r="61">
          <cell r="Y61">
            <v>2769748.1</v>
          </cell>
          <cell r="Z61">
            <v>1513468.4874780001</v>
          </cell>
          <cell r="AA61">
            <v>33370.358404049999</v>
          </cell>
          <cell r="AB61">
            <v>284959.12647899002</v>
          </cell>
          <cell r="AG61">
            <v>582571.09203777998</v>
          </cell>
          <cell r="AH61">
            <v>538061.27339661901</v>
          </cell>
          <cell r="AM61">
            <v>1546838.8458820502</v>
          </cell>
          <cell r="AO61">
            <v>952695.51044351864</v>
          </cell>
          <cell r="AP61">
            <v>238374.1178414296</v>
          </cell>
          <cell r="AQ61">
            <v>714321.39260208909</v>
          </cell>
          <cell r="AT61">
            <v>4.9556652717787983</v>
          </cell>
          <cell r="AU61">
            <v>4.9672870217863903</v>
          </cell>
          <cell r="AV61">
            <v>3.5297969086274747</v>
          </cell>
          <cell r="AW61">
            <v>0.50046241180740481</v>
          </cell>
          <cell r="BB61">
            <v>-0.61309602068062929</v>
          </cell>
          <cell r="BC61">
            <v>-8.1013882595775328</v>
          </cell>
          <cell r="BH61">
            <v>4.9358545011948678</v>
          </cell>
          <cell r="BJ61">
            <v>4.0768192088891624</v>
          </cell>
          <cell r="BK61">
            <v>-3.6061466972554967E-2</v>
          </cell>
          <cell r="BL61">
            <v>5.5256789611129733</v>
          </cell>
          <cell r="BO61">
            <v>-1.7406122797729751</v>
          </cell>
          <cell r="BP61">
            <v>4.4407904825789046E-2</v>
          </cell>
          <cell r="BQ61">
            <v>0.39713813702024936</v>
          </cell>
          <cell r="BR61">
            <v>37.141872662318264</v>
          </cell>
          <cell r="BW61">
            <v>-3.4601047051525029</v>
          </cell>
          <cell r="BX61">
            <v>3.4888878580435261</v>
          </cell>
          <cell r="CC61">
            <v>5.1991286045648621E-2</v>
          </cell>
          <cell r="CE61">
            <v>3.8300222726017381</v>
          </cell>
          <cell r="CF61">
            <v>8.1106218326127077E-2</v>
          </cell>
          <cell r="CG61">
            <v>5.1443540806946686</v>
          </cell>
        </row>
        <row r="62">
          <cell r="Y62">
            <v>2703033</v>
          </cell>
          <cell r="Z62">
            <v>1483329.2327624999</v>
          </cell>
          <cell r="AA62">
            <v>32635.156039580001</v>
          </cell>
          <cell r="AB62">
            <v>159592.51031683001</v>
          </cell>
          <cell r="AG62">
            <v>548558.54644357006</v>
          </cell>
          <cell r="AH62">
            <v>466058.32163174998</v>
          </cell>
          <cell r="AM62">
            <v>1515964.3888020799</v>
          </cell>
          <cell r="AO62">
            <v>876325.83250602894</v>
          </cell>
          <cell r="AP62">
            <v>213210.12463603928</v>
          </cell>
          <cell r="AQ62">
            <v>663115.70786998956</v>
          </cell>
          <cell r="AT62">
            <v>2.9656056031194709</v>
          </cell>
          <cell r="AU62">
            <v>2.8269224261316026</v>
          </cell>
          <cell r="AV62">
            <v>-4.9874456248792711</v>
          </cell>
          <cell r="AW62">
            <v>3.8011013340715607</v>
          </cell>
          <cell r="BB62">
            <v>0.17179819470510438</v>
          </cell>
          <cell r="BC62">
            <v>-5.4383718849611853</v>
          </cell>
          <cell r="BH62">
            <v>2.6451834247296375</v>
          </cell>
          <cell r="BJ62">
            <v>1.7043000027107098</v>
          </cell>
          <cell r="BK62">
            <v>-1.4559119740849695</v>
          </cell>
          <cell r="BL62">
            <v>2.7639068478552815</v>
          </cell>
          <cell r="BO62">
            <v>-2.4087064090774248</v>
          </cell>
          <cell r="BP62">
            <v>-1.9914028580617043</v>
          </cell>
          <cell r="BQ62">
            <v>-2.2031599288450252</v>
          </cell>
          <cell r="BR62">
            <v>-43.994595895633914</v>
          </cell>
          <cell r="BW62">
            <v>-5.838351071495353</v>
          </cell>
          <cell r="BX62">
            <v>-13.381924201743061</v>
          </cell>
          <cell r="CC62">
            <v>-1.9959711486534815</v>
          </cell>
          <cell r="CE62">
            <v>-8.0161685554639064</v>
          </cell>
          <cell r="CF62">
            <v>-10.556512356819638</v>
          </cell>
          <cell r="CG62">
            <v>-7.1684378015854122</v>
          </cell>
        </row>
        <row r="63">
          <cell r="Y63">
            <v>2589789.1</v>
          </cell>
          <cell r="Z63">
            <v>1386530.1778062</v>
          </cell>
          <cell r="AA63">
            <v>32340.49535913</v>
          </cell>
          <cell r="AB63">
            <v>194973.88805981001</v>
          </cell>
          <cell r="AG63">
            <v>474512.65320551</v>
          </cell>
          <cell r="AH63">
            <v>392642.64749238</v>
          </cell>
          <cell r="AM63">
            <v>1418870.67316533</v>
          </cell>
          <cell r="AO63">
            <v>791207.14027006936</v>
          </cell>
          <cell r="AP63">
            <v>176961.76832244979</v>
          </cell>
          <cell r="AQ63">
            <v>614245.3719476196</v>
          </cell>
          <cell r="AT63">
            <v>-5.3236912100438474</v>
          </cell>
          <cell r="AU63">
            <v>-5.5229949907629674</v>
          </cell>
          <cell r="AV63">
            <v>-7.7841700566727923</v>
          </cell>
          <cell r="AW63">
            <v>-6.9209537778280321</v>
          </cell>
          <cell r="BB63">
            <v>-12.427026718945285</v>
          </cell>
          <cell r="BC63">
            <v>-20.742164302247673</v>
          </cell>
          <cell r="BH63">
            <v>-5.5757685059239748</v>
          </cell>
          <cell r="BJ63">
            <v>-8.6128137584884428</v>
          </cell>
          <cell r="BK63">
            <v>-18.618003613050433</v>
          </cell>
          <cell r="BL63">
            <v>-5.2571295058611156</v>
          </cell>
          <cell r="BO63">
            <v>-4.1895122997018461</v>
          </cell>
          <cell r="BP63">
            <v>-6.5257970259255842</v>
          </cell>
          <cell r="BQ63">
            <v>-0.90289343213997597</v>
          </cell>
          <cell r="BR63">
            <v>22.169823428893594</v>
          </cell>
          <cell r="BW63">
            <v>-13.498266268590015</v>
          </cell>
          <cell r="BX63">
            <v>-15.752465031056445</v>
          </cell>
          <cell r="CC63">
            <v>-6.4047491058463351</v>
          </cell>
          <cell r="CE63">
            <v>-9.7131328415306086</v>
          </cell>
          <cell r="CF63">
            <v>-17.001235928859998</v>
          </cell>
          <cell r="CG63">
            <v>-7.3698052002639969</v>
          </cell>
        </row>
        <row r="64">
          <cell r="Y64">
            <v>2720491.9</v>
          </cell>
          <cell r="Z64">
            <v>1451572.6760080999</v>
          </cell>
          <cell r="AA64">
            <v>32600.181887139999</v>
          </cell>
          <cell r="AB64">
            <v>228134.79462982001</v>
          </cell>
          <cell r="AG64">
            <v>524767.87987799</v>
          </cell>
          <cell r="AH64">
            <v>392576.99141650001</v>
          </cell>
          <cell r="AM64">
            <v>1484172.85789524</v>
          </cell>
          <cell r="AO64">
            <v>857689.26777005917</v>
          </cell>
          <cell r="AP64">
            <v>216362.0177126195</v>
          </cell>
          <cell r="AQ64">
            <v>641327.25005743967</v>
          </cell>
          <cell r="AT64">
            <v>-3.4880217475960791</v>
          </cell>
          <cell r="AU64">
            <v>-4.0470745816140834</v>
          </cell>
          <cell r="AV64">
            <v>-1.9199936486760549</v>
          </cell>
          <cell r="AW64">
            <v>9.7941074621931108</v>
          </cell>
          <cell r="BB64">
            <v>-13.038877366344025</v>
          </cell>
          <cell r="BC64">
            <v>-24.493067520206381</v>
          </cell>
          <cell r="BH64">
            <v>-4.0013442638593801</v>
          </cell>
          <cell r="BJ64">
            <v>-6.5242831530942169</v>
          </cell>
          <cell r="BK64">
            <v>-9.1606493507299973</v>
          </cell>
          <cell r="BL64">
            <v>-5.5999999999993832</v>
          </cell>
          <cell r="BO64">
            <v>5.0468511123164461</v>
          </cell>
          <cell r="BP64">
            <v>4.6910265094129926</v>
          </cell>
          <cell r="BQ64">
            <v>0.80297634629980053</v>
          </cell>
          <cell r="BR64">
            <v>17.007870592311107</v>
          </cell>
          <cell r="BW64">
            <v>10.590913926738764</v>
          </cell>
          <cell r="BX64">
            <v>-1.6721585466910938E-2</v>
          </cell>
          <cell r="CC64">
            <v>4.6024056994728539</v>
          </cell>
          <cell r="CE64">
            <v>8.402619758625633</v>
          </cell>
          <cell r="CF64">
            <v>22.264837068296472</v>
          </cell>
          <cell r="CG64">
            <v>4.4089673844753747</v>
          </cell>
        </row>
        <row r="65">
          <cell r="Y65">
            <v>2709740.8</v>
          </cell>
          <cell r="Z65">
            <v>1458791.3525986001</v>
          </cell>
          <cell r="AA65">
            <v>32672.829572089999</v>
          </cell>
          <cell r="AB65">
            <v>290072.86863302003</v>
          </cell>
          <cell r="AG65">
            <v>542434.275593</v>
          </cell>
          <cell r="AH65">
            <v>452887.05366322002</v>
          </cell>
          <cell r="AM65">
            <v>1491464.18217069</v>
          </cell>
          <cell r="AO65">
            <v>893959.36641706899</v>
          </cell>
          <cell r="AP65">
            <v>227024.72855029959</v>
          </cell>
          <cell r="AQ65">
            <v>666934.63786676945</v>
          </cell>
          <cell r="AT65">
            <v>-2.166525540716151</v>
          </cell>
          <cell r="AU65">
            <v>-3.6127038872485855</v>
          </cell>
          <cell r="AV65">
            <v>-2.0902647298967736</v>
          </cell>
          <cell r="AW65">
            <v>1.7945528599895795</v>
          </cell>
          <cell r="BB65">
            <v>-6.8895997404171112</v>
          </cell>
          <cell r="BC65">
            <v>-15.829836478607689</v>
          </cell>
          <cell r="BH65">
            <v>-3.5798599096975749</v>
          </cell>
          <cell r="BJ65">
            <v>-6.1652588243126729</v>
          </cell>
          <cell r="BK65">
            <v>-4.7611667717549011</v>
          </cell>
          <cell r="BL65">
            <v>-6.6338143062889259</v>
          </cell>
          <cell r="BO65">
            <v>-0.39518956112311798</v>
          </cell>
          <cell r="BP65">
            <v>0.49730039079764765</v>
          </cell>
          <cell r="BQ65">
            <v>0.22284441602657523</v>
          </cell>
          <cell r="BR65">
            <v>27.149770864064408</v>
          </cell>
          <cell r="BW65">
            <v>3.3665162050538413</v>
          </cell>
          <cell r="BX65">
            <v>15.362607479645888</v>
          </cell>
          <cell r="CC65">
            <v>0.49127190520046327</v>
          </cell>
          <cell r="CE65">
            <v>4.2288157273216171</v>
          </cell>
          <cell r="CF65">
            <v>4.9281805329818695</v>
          </cell>
          <cell r="CG65">
            <v>3.9928738108409192</v>
          </cell>
        </row>
        <row r="66">
          <cell r="Y66">
            <v>2684200.7999999998</v>
          </cell>
          <cell r="Z66">
            <v>1450477.9536760999</v>
          </cell>
          <cell r="AA66">
            <v>31429.359159020001</v>
          </cell>
          <cell r="AB66">
            <v>163658.62849701999</v>
          </cell>
          <cell r="AG66">
            <v>586652.42966717004</v>
          </cell>
          <cell r="AH66">
            <v>486613.86976397003</v>
          </cell>
          <cell r="AM66">
            <v>1481907.3128351199</v>
          </cell>
          <cell r="AO66">
            <v>874465.48336414841</v>
          </cell>
          <cell r="AP66">
            <v>216278.36920482898</v>
          </cell>
          <cell r="AQ66">
            <v>658187.11415931943</v>
          </cell>
          <cell r="AT66">
            <v>-0.69670625552852528</v>
          </cell>
          <cell r="AU66">
            <v>-2.2146990944969787</v>
          </cell>
          <cell r="AV66">
            <v>-3.6947789650449465</v>
          </cell>
          <cell r="AW66">
            <v>2.5478126587004368</v>
          </cell>
          <cell r="BB66">
            <v>6.9443605373704003</v>
          </cell>
          <cell r="BC66">
            <v>4.4105098392517732</v>
          </cell>
          <cell r="BH66">
            <v>-2.2465617410625356</v>
          </cell>
          <cell r="BJ66">
            <v>-0.21228966131930349</v>
          </cell>
          <cell r="BK66">
            <v>1.4390707636550388</v>
          </cell>
          <cell r="BL66">
            <v>-0.74324792071377033</v>
          </cell>
          <cell r="BO66">
            <v>-0.94252557292564632</v>
          </cell>
          <cell r="BP66">
            <v>-0.56988265715253306</v>
          </cell>
          <cell r="BQ66">
            <v>-3.8058240726484343</v>
          </cell>
          <cell r="BR66">
            <v>-43.58016684970648</v>
          </cell>
          <cell r="BW66">
            <v>8.1517994093993877</v>
          </cell>
          <cell r="BX66">
            <v>7.4470700427286403</v>
          </cell>
          <cell r="CC66">
            <v>-0.6407709584859731</v>
          </cell>
          <cell r="CE66">
            <v>-2.1806229438649751</v>
          </cell>
          <cell r="CF66">
            <v>-4.7335633497254292</v>
          </cell>
          <cell r="CG66">
            <v>-1.3116013490361667</v>
          </cell>
        </row>
        <row r="67">
          <cell r="Y67">
            <v>2772939.4</v>
          </cell>
          <cell r="Z67">
            <v>1469151.765896</v>
          </cell>
          <cell r="AA67">
            <v>33632.061950989999</v>
          </cell>
          <cell r="AB67">
            <v>210680.43069636999</v>
          </cell>
          <cell r="AG67">
            <v>623998.53362520004</v>
          </cell>
          <cell r="AH67">
            <v>517641.46922421001</v>
          </cell>
          <cell r="AM67">
            <v>1502783.82784699</v>
          </cell>
          <cell r="AO67">
            <v>850707.0158834894</v>
          </cell>
          <cell r="AP67">
            <v>209708.40607725969</v>
          </cell>
          <cell r="AQ67">
            <v>640998.60980622971</v>
          </cell>
          <cell r="AT67">
            <v>7.0720160186016585</v>
          </cell>
          <cell r="AU67">
            <v>5.9588741314325944</v>
          </cell>
          <cell r="AV67">
            <v>3.9936512335930558</v>
          </cell>
          <cell r="AW67">
            <v>8.0557159693824616</v>
          </cell>
          <cell r="BB67">
            <v>31.503033567146645</v>
          </cell>
          <cell r="BC67">
            <v>31.835263573668669</v>
          </cell>
          <cell r="BH67">
            <v>5.914080562004969</v>
          </cell>
          <cell r="BJ67">
            <v>7.5201388593523717</v>
          </cell>
          <cell r="BK67">
            <v>18.504922314711962</v>
          </cell>
          <cell r="BL67">
            <v>4.3554642949579261</v>
          </cell>
          <cell r="BO67">
            <v>3.3059598223799185</v>
          </cell>
          <cell r="BP67">
            <v>1.2874247535147276</v>
          </cell>
          <cell r="BQ67">
            <v>7.0084241324336318</v>
          </cell>
          <cell r="BR67">
            <v>28.731636474765054</v>
          </cell>
          <cell r="BW67">
            <v>6.365967661502367</v>
          </cell>
          <cell r="BX67">
            <v>6.3762258719197291</v>
          </cell>
          <cell r="CC67">
            <v>1.4087598347787207</v>
          </cell>
          <cell r="CE67">
            <v>-2.7169131238042752</v>
          </cell>
          <cell r="CF67">
            <v>-3.0377347266508821</v>
          </cell>
          <cell r="CG67">
            <v>-2.611492079276573</v>
          </cell>
        </row>
        <row r="68">
          <cell r="Y68">
            <v>2815869.7</v>
          </cell>
          <cell r="Z68">
            <v>1466420.5130441999</v>
          </cell>
          <cell r="AA68">
            <v>33508.2156244</v>
          </cell>
          <cell r="AB68">
            <v>229541.09232361999</v>
          </cell>
          <cell r="AG68">
            <v>677795.79793190002</v>
          </cell>
          <cell r="AH68">
            <v>510150.16078062</v>
          </cell>
          <cell r="AM68">
            <v>1499928.7286685999</v>
          </cell>
          <cell r="AO68">
            <v>889950.49366746808</v>
          </cell>
          <cell r="AP68">
            <v>227099.52723619912</v>
          </cell>
          <cell r="AQ68">
            <v>662850.96643126896</v>
          </cell>
          <cell r="AT68">
            <v>3.505902737663007</v>
          </cell>
          <cell r="AU68">
            <v>1.0228793419377666</v>
          </cell>
          <cell r="AV68">
            <v>2.7853640215982978</v>
          </cell>
          <cell r="AW68">
            <v>0.61643279626937897</v>
          </cell>
          <cell r="BB68">
            <v>29.161067954366672</v>
          </cell>
          <cell r="BC68">
            <v>29.949072904117827</v>
          </cell>
          <cell r="BH68">
            <v>1.0615927039458199</v>
          </cell>
          <cell r="BJ68">
            <v>3.7614118667109011</v>
          </cell>
          <cell r="BK68">
            <v>4.9627516128277023</v>
          </cell>
          <cell r="BL68">
            <v>3.3561206656822264</v>
          </cell>
          <cell r="BO68">
            <v>1.5481874576848185</v>
          </cell>
          <cell r="BP68">
            <v>-0.18590678752200063</v>
          </cell>
          <cell r="BQ68">
            <v>-0.36823887506652397</v>
          </cell>
          <cell r="BR68">
            <v>8.9522608079493295</v>
          </cell>
          <cell r="BW68">
            <v>8.6213767192941759</v>
          </cell>
          <cell r="BX68">
            <v>-1.4472002126910866</v>
          </cell>
          <cell r="CC68">
            <v>-0.18998735050806204</v>
          </cell>
          <cell r="CE68">
            <v>4.6130426869964083</v>
          </cell>
          <cell r="CF68">
            <v>8.2930014510397285</v>
          </cell>
          <cell r="CG68">
            <v>3.4091113913094375</v>
          </cell>
        </row>
        <row r="69">
          <cell r="Y69">
            <v>2845858.6</v>
          </cell>
          <cell r="Z69">
            <v>1510647.2008907001</v>
          </cell>
          <cell r="AA69">
            <v>33747.116520900003</v>
          </cell>
          <cell r="AB69">
            <v>305293.09848468</v>
          </cell>
          <cell r="AG69">
            <v>704235.57420675003</v>
          </cell>
          <cell r="AH69">
            <v>586946.16959572001</v>
          </cell>
          <cell r="AM69">
            <v>1544394.3174116001</v>
          </cell>
          <cell r="AO69">
            <v>934095.80904951924</v>
          </cell>
          <cell r="AP69">
            <v>250630.27636027959</v>
          </cell>
          <cell r="AQ69">
            <v>683465.53268923971</v>
          </cell>
          <cell r="AT69">
            <v>5.0232775031471704</v>
          </cell>
          <cell r="AU69">
            <v>3.5547131671521868</v>
          </cell>
          <cell r="AV69">
            <v>3.288013198978291</v>
          </cell>
          <cell r="AW69">
            <v>5.2470366923269722</v>
          </cell>
          <cell r="BB69">
            <v>29.828737949287159</v>
          </cell>
          <cell r="BC69">
            <v>29.601004234532667</v>
          </cell>
          <cell r="BH69">
            <v>3.5488706918777666</v>
          </cell>
          <cell r="BJ69">
            <v>4.4897390351548552</v>
          </cell>
          <cell r="BK69">
            <v>10.397787043163433</v>
          </cell>
          <cell r="BL69">
            <v>2.4786379180042672</v>
          </cell>
          <cell r="BO69">
            <v>1.0649960117117558</v>
          </cell>
          <cell r="BP69">
            <v>3.0159621645423016</v>
          </cell>
          <cell r="BQ69">
            <v>0.71296215584229117</v>
          </cell>
          <cell r="BR69">
            <v>33.001501123058432</v>
          </cell>
          <cell r="BW69">
            <v>3.9008468856731611</v>
          </cell>
          <cell r="BX69">
            <v>15.053608666434329</v>
          </cell>
          <cell r="CC69">
            <v>2.9645134394131958</v>
          </cell>
          <cell r="CE69">
            <v>4.9604237197654868</v>
          </cell>
          <cell r="CF69">
            <v>10.361425851673772</v>
          </cell>
          <cell r="CG69">
            <v>3.1099850949841255</v>
          </cell>
        </row>
        <row r="70">
          <cell r="Y70">
            <v>2806868.7765599997</v>
          </cell>
          <cell r="Z70">
            <v>1504000.5901667478</v>
          </cell>
          <cell r="AA70">
            <v>32787.107474689663</v>
          </cell>
          <cell r="AB70">
            <v>166522.65449571784</v>
          </cell>
          <cell r="AG70">
            <v>670074.40516584157</v>
          </cell>
          <cell r="AH70">
            <v>552063.43524722394</v>
          </cell>
          <cell r="AM70">
            <v>1536787.6976414374</v>
          </cell>
          <cell r="AO70">
            <v>910291.6943811177</v>
          </cell>
          <cell r="AP70">
            <v>242231.77350940846</v>
          </cell>
          <cell r="AQ70">
            <v>668059.92087170924</v>
          </cell>
          <cell r="AT70">
            <v>4.569999999999979</v>
          </cell>
          <cell r="AU70">
            <v>3.6899999999999977</v>
          </cell>
          <cell r="AV70">
            <v>4.3199999999999932</v>
          </cell>
          <cell r="AW70">
            <v>1.75</v>
          </cell>
          <cell r="BB70">
            <v>14.219999999999985</v>
          </cell>
          <cell r="BC70">
            <v>13.449999999999989</v>
          </cell>
          <cell r="BH70">
            <v>3.7033614944056694</v>
          </cell>
          <cell r="BJ70">
            <v>4.0969268311360452</v>
          </cell>
          <cell r="BK70">
            <v>12.000000000000014</v>
          </cell>
          <cell r="BL70">
            <v>1.5000000000000142</v>
          </cell>
          <cell r="BO70">
            <v>-1.3700548382832665</v>
          </cell>
          <cell r="BP70">
            <v>-0.43998431401013249</v>
          </cell>
          <cell r="BQ70">
            <v>-2.8447142902292057</v>
          </cell>
          <cell r="BR70">
            <v>-45.454825109951123</v>
          </cell>
          <cell r="BW70">
            <v>-4.8508155924084804</v>
          </cell>
          <cell r="BX70">
            <v>-5.9430891886597976</v>
          </cell>
          <cell r="CC70">
            <v>-0.49253093490472111</v>
          </cell>
          <cell r="CE70">
            <v>-2.5483590053383551</v>
          </cell>
          <cell r="CF70">
            <v>-3.3509530344204421</v>
          </cell>
          <cell r="CG70">
            <v>-2.2540437053078364</v>
          </cell>
        </row>
        <row r="71">
          <cell r="Y71">
            <v>2914359.3094000001</v>
          </cell>
          <cell r="Z71">
            <v>1533353.6980656553</v>
          </cell>
          <cell r="AA71">
            <v>35088.330233467866</v>
          </cell>
          <cell r="AB71">
            <v>223342.32458122182</v>
          </cell>
          <cell r="AG71">
            <v>653638.46397239703</v>
          </cell>
          <cell r="AH71">
            <v>538140.07140548865</v>
          </cell>
          <cell r="AM71">
            <v>1568442.0282991233</v>
          </cell>
          <cell r="AO71">
            <v>893017.17350197549</v>
          </cell>
          <cell r="AP71">
            <v>230993.80929410155</v>
          </cell>
          <cell r="AQ71">
            <v>662023.36420787394</v>
          </cell>
          <cell r="AT71">
            <v>5.1000000000000227</v>
          </cell>
          <cell r="AU71">
            <v>4.3700000000000045</v>
          </cell>
          <cell r="AV71">
            <v>4.3300000000000125</v>
          </cell>
          <cell r="AW71">
            <v>6.0100000000000051</v>
          </cell>
          <cell r="BB71">
            <v>4.7499999999999858</v>
          </cell>
          <cell r="BC71">
            <v>3.9599999999999795</v>
          </cell>
          <cell r="BH71">
            <v>4.369104806391249</v>
          </cell>
          <cell r="BJ71">
            <v>4.9735287035978644</v>
          </cell>
          <cell r="BK71">
            <v>10.149999999999991</v>
          </cell>
          <cell r="BL71">
            <v>3.2800000000000011</v>
          </cell>
          <cell r="BO71">
            <v>3.8295531924273689</v>
          </cell>
          <cell r="BP71">
            <v>1.9516686423409766</v>
          </cell>
          <cell r="BQ71">
            <v>7.018681841802163</v>
          </cell>
          <cell r="BR71">
            <v>34.121285333561104</v>
          </cell>
          <cell r="BW71">
            <v>-2.4528531558188291</v>
          </cell>
          <cell r="BX71">
            <v>-2.522058689777225</v>
          </cell>
          <cell r="CC71">
            <v>2.0597725181081898</v>
          </cell>
          <cell r="CE71">
            <v>-1.8976907057123782</v>
          </cell>
          <cell r="CF71">
            <v>-4.6393435726838845</v>
          </cell>
          <cell r="CG71">
            <v>-0.90359509308065356</v>
          </cell>
        </row>
        <row r="72">
          <cell r="Y72">
            <v>2968771.4247099999</v>
          </cell>
          <cell r="Z72">
            <v>1552352.7551085902</v>
          </cell>
          <cell r="AA72">
            <v>35304.255981867842</v>
          </cell>
          <cell r="AB72">
            <v>233098.9792546361</v>
          </cell>
          <cell r="AG72">
            <v>704839.8502693827</v>
          </cell>
          <cell r="AH72">
            <v>542595.71100626746</v>
          </cell>
          <cell r="AM72">
            <v>1587657.0110904581</v>
          </cell>
          <cell r="AO72">
            <v>948454.14594166609</v>
          </cell>
          <cell r="AP72">
            <v>244904.13017151714</v>
          </cell>
          <cell r="AQ72">
            <v>703550.01577014895</v>
          </cell>
          <cell r="AT72">
            <v>5.4300000000000068</v>
          </cell>
          <cell r="AU72">
            <v>5.8600000000000136</v>
          </cell>
          <cell r="AV72">
            <v>5.3600000000000136</v>
          </cell>
          <cell r="AW72">
            <v>1.5500000000000114</v>
          </cell>
          <cell r="BB72">
            <v>3.9899999999999807</v>
          </cell>
          <cell r="BC72">
            <v>6.3600000000000136</v>
          </cell>
          <cell r="BH72">
            <v>5.8488300640610902</v>
          </cell>
          <cell r="BJ72">
            <v>6.5738097445292283</v>
          </cell>
          <cell r="BK72">
            <v>7.8400000000000034</v>
          </cell>
          <cell r="BL72">
            <v>6.1400000000000148</v>
          </cell>
          <cell r="BO72">
            <v>1.867035239426329</v>
          </cell>
          <cell r="BP72">
            <v>1.2390524812965396</v>
          </cell>
          <cell r="BQ72">
            <v>0.61537766819699868</v>
          </cell>
          <cell r="BR72">
            <v>4.3684754744576395</v>
          </cell>
          <cell r="BW72">
            <v>7.833288449063474</v>
          </cell>
          <cell r="BX72">
            <v>0.82797023257192848</v>
          </cell>
          <cell r="CC72">
            <v>1.2250999682896975</v>
          </cell>
          <cell r="CE72">
            <v>6.2078282573552173</v>
          </cell>
          <cell r="CF72">
            <v>6.0219453152984528</v>
          </cell>
          <cell r="CG72">
            <v>6.2726867067543139</v>
          </cell>
        </row>
        <row r="73">
          <cell r="Y73">
            <v>2994412.4189200001</v>
          </cell>
          <cell r="Z73">
            <v>1589654.0494972838</v>
          </cell>
          <cell r="AA73">
            <v>35528.964273203521</v>
          </cell>
          <cell r="AB73">
            <v>317046.88277634018</v>
          </cell>
          <cell r="AG73">
            <v>737405.06975188793</v>
          </cell>
          <cell r="AH73">
            <v>627445.45529782469</v>
          </cell>
          <cell r="AM73">
            <v>1625183.0137704874</v>
          </cell>
          <cell r="AO73">
            <v>999469.22433932079</v>
          </cell>
          <cell r="AP73">
            <v>271783.47168508719</v>
          </cell>
          <cell r="AQ73">
            <v>727685.75265423348</v>
          </cell>
          <cell r="AT73">
            <v>5.2199999999999989</v>
          </cell>
          <cell r="AU73">
            <v>5.230000000000004</v>
          </cell>
          <cell r="AV73">
            <v>5.2800000000000011</v>
          </cell>
          <cell r="AW73">
            <v>3.8499999999999943</v>
          </cell>
          <cell r="BB73">
            <v>4.7099999999999937</v>
          </cell>
          <cell r="BC73">
            <v>6.8999999999999915</v>
          </cell>
          <cell r="BH73">
            <v>5.2310925680100269</v>
          </cell>
          <cell r="BJ73">
            <v>6.9985770898941979</v>
          </cell>
          <cell r="BK73">
            <v>8.4399999999999977</v>
          </cell>
          <cell r="BL73">
            <v>6.4699999999999989</v>
          </cell>
          <cell r="BO73">
            <v>0.86369041404070401</v>
          </cell>
          <cell r="BP73">
            <v>2.4028877628451255</v>
          </cell>
          <cell r="BQ73">
            <v>0.63649065838148999</v>
          </cell>
          <cell r="BR73">
            <v>36.01384432919366</v>
          </cell>
          <cell r="BW73">
            <v>4.6202296124515669</v>
          </cell>
          <cell r="BX73">
            <v>15.637746957896084</v>
          </cell>
          <cell r="CC73">
            <v>2.3636089166548118</v>
          </cell>
          <cell r="CE73">
            <v>5.3787606513127457</v>
          </cell>
          <cell r="CF73">
            <v>10.975454556338121</v>
          </cell>
          <cell r="CG73">
            <v>3.4305644720459725</v>
          </cell>
        </row>
        <row r="74">
          <cell r="Y74">
            <v>2954229.3873293996</v>
          </cell>
          <cell r="Z74">
            <v>1581607.0206193519</v>
          </cell>
          <cell r="AA74">
            <v>35777.291676381363</v>
          </cell>
          <cell r="AB74">
            <v>173066.99481739957</v>
          </cell>
          <cell r="AG74">
            <v>710412.88435682515</v>
          </cell>
          <cell r="AH74">
            <v>595897.27200585348</v>
          </cell>
          <cell r="AM74">
            <v>1617384.3122957333</v>
          </cell>
          <cell r="AO74">
            <v>980946.57426761894</v>
          </cell>
          <cell r="AP74">
            <v>265922.04095862858</v>
          </cell>
          <cell r="AQ74">
            <v>715024.53330899042</v>
          </cell>
          <cell r="AT74">
            <v>5.25</v>
          </cell>
          <cell r="AU74">
            <v>5.1599999999999824</v>
          </cell>
          <cell r="AV74">
            <v>9.1200000000000188</v>
          </cell>
          <cell r="AW74">
            <v>3.9300000000000068</v>
          </cell>
          <cell r="BB74">
            <v>6.0199999999999818</v>
          </cell>
          <cell r="BC74">
            <v>7.9399999999999977</v>
          </cell>
          <cell r="BH74">
            <v>5.2444859350442812</v>
          </cell>
          <cell r="BJ74">
            <v>7.7617845271605574</v>
          </cell>
          <cell r="BK74">
            <v>9.7799999999999869</v>
          </cell>
          <cell r="BL74">
            <v>7.0300000000000011</v>
          </cell>
          <cell r="BO74">
            <v>-1.3419337742759438</v>
          </cell>
          <cell r="BP74">
            <v>-0.50621258634711808</v>
          </cell>
          <cell r="BQ74">
            <v>0.69894354720926799</v>
          </cell>
          <cell r="BR74">
            <v>-45.412806679607321</v>
          </cell>
          <cell r="BW74">
            <v>-3.6604285083291899</v>
          </cell>
          <cell r="BX74">
            <v>-5.0280359871275948</v>
          </cell>
          <cell r="CC74">
            <v>-0.47986604638826691</v>
          </cell>
          <cell r="CE74">
            <v>-1.8532486664555137</v>
          </cell>
          <cell r="CF74">
            <v>-2.1566545934957304</v>
          </cell>
          <cell r="CG74">
            <v>-1.7399295367624461</v>
          </cell>
        </row>
        <row r="75">
          <cell r="Y75">
            <v>3067654.6090744399</v>
          </cell>
          <cell r="Z75">
            <v>1613701.4318442955</v>
          </cell>
          <cell r="AA75">
            <v>37867.325987958524</v>
          </cell>
          <cell r="AB75">
            <v>230221.26817832343</v>
          </cell>
          <cell r="AG75">
            <v>695209.87028104137</v>
          </cell>
          <cell r="AH75">
            <v>582859.51133928483</v>
          </cell>
          <cell r="AM75">
            <v>1651568.7578322541</v>
          </cell>
          <cell r="AO75">
            <v>965625.18591867504</v>
          </cell>
          <cell r="AP75">
            <v>254347.28341373522</v>
          </cell>
          <cell r="AQ75">
            <v>711277.90250493982</v>
          </cell>
          <cell r="AT75">
            <v>5.2599999999999909</v>
          </cell>
          <cell r="AU75">
            <v>5.2399999999999807</v>
          </cell>
          <cell r="AV75">
            <v>7.9200000000000159</v>
          </cell>
          <cell r="AW75">
            <v>3.0799999999999983</v>
          </cell>
          <cell r="BB75">
            <v>6.3599999999999852</v>
          </cell>
          <cell r="BC75">
            <v>8.3100000000000165</v>
          </cell>
          <cell r="BH75">
            <v>5.2999554993611326</v>
          </cell>
          <cell r="BJ75">
            <v>8.130640100902724</v>
          </cell>
          <cell r="BK75">
            <v>10.11</v>
          </cell>
          <cell r="BL75">
            <v>7.4399999999999977</v>
          </cell>
          <cell r="BO75">
            <v>3.8394182331107345</v>
          </cell>
          <cell r="BP75">
            <v>2.0292279185998723</v>
          </cell>
          <cell r="BQ75">
            <v>5.8417901793190055</v>
          </cell>
          <cell r="BR75">
            <v>33.024363438694053</v>
          </cell>
          <cell r="BW75">
            <v>-2.1400251051961021</v>
          </cell>
          <cell r="BX75">
            <v>-2.1879208513041419</v>
          </cell>
          <cell r="CC75">
            <v>2.113563565359371</v>
          </cell>
          <cell r="CE75">
            <v>-1.5618983490903133</v>
          </cell>
          <cell r="CF75">
            <v>-4.352688292842231</v>
          </cell>
          <cell r="CG75">
            <v>-0.52398632907208764</v>
          </cell>
        </row>
        <row r="76">
          <cell r="Y76">
            <v>3126413.1873621009</v>
          </cell>
          <cell r="Z76">
            <v>1635093.1569558783</v>
          </cell>
          <cell r="AA76">
            <v>37800.266879785893</v>
          </cell>
          <cell r="AB76">
            <v>237947.43802313253</v>
          </cell>
          <cell r="AG76">
            <v>751641.21632726968</v>
          </cell>
          <cell r="AH76">
            <v>594305.08226516482</v>
          </cell>
          <cell r="AM76">
            <v>1672893.4238356641</v>
          </cell>
          <cell r="AO76">
            <v>1028357.5725245707</v>
          </cell>
          <cell r="AP76">
            <v>270423.14053538925</v>
          </cell>
          <cell r="AQ76">
            <v>757934.43198918155</v>
          </cell>
          <cell r="AT76">
            <v>5.3099999999999881</v>
          </cell>
          <cell r="AU76">
            <v>5.3300000000000125</v>
          </cell>
          <cell r="AV76">
            <v>7.069999999999979</v>
          </cell>
          <cell r="AW76">
            <v>2.0799999999999983</v>
          </cell>
          <cell r="BB76">
            <v>6.6400000000000006</v>
          </cell>
          <cell r="BC76">
            <v>9.5300000000000153</v>
          </cell>
          <cell r="BH76">
            <v>5.3686918616422332</v>
          </cell>
          <cell r="BJ76">
            <v>8.4245956354139935</v>
          </cell>
          <cell r="BK76">
            <v>10.420000000000002</v>
          </cell>
          <cell r="BL76">
            <v>7.7300000000000182</v>
          </cell>
          <cell r="BO76">
            <v>1.9154235328138611</v>
          </cell>
          <cell r="BP76">
            <v>1.3256309184242525</v>
          </cell>
          <cell r="BQ76">
            <v>-0.1770896318212607</v>
          </cell>
          <cell r="BR76">
            <v>3.3559757123849323</v>
          </cell>
          <cell r="BW76">
            <v>8.1171669820245427</v>
          </cell>
          <cell r="BX76">
            <v>1.9636929145379298</v>
          </cell>
          <cell r="CC76">
            <v>1.2911763983353381</v>
          </cell>
          <cell r="CE76">
            <v>6.4965565853808442</v>
          </cell>
          <cell r="CF76">
            <v>6.3204359432863129</v>
          </cell>
          <cell r="CG76">
            <v>6.5595359169642791</v>
          </cell>
        </row>
        <row r="77">
          <cell r="Y77">
            <v>3148325.2172524882</v>
          </cell>
          <cell r="Z77">
            <v>1670726.4060216451</v>
          </cell>
          <cell r="AA77">
            <v>38506.291479297972</v>
          </cell>
          <cell r="AB77">
            <v>321485.53913520894</v>
          </cell>
          <cell r="AG77">
            <v>789244.64615544572</v>
          </cell>
          <cell r="AH77">
            <v>682472.42172744393</v>
          </cell>
          <cell r="AM77">
            <v>1709232.697500943</v>
          </cell>
          <cell r="AO77">
            <v>1080921.5483624924</v>
          </cell>
          <cell r="AP77">
            <v>297276.76132914837</v>
          </cell>
          <cell r="AQ77">
            <v>783644.78703334404</v>
          </cell>
          <cell r="AT77">
            <v>5.1400000000000148</v>
          </cell>
          <cell r="AU77">
            <v>5.0999999999999943</v>
          </cell>
          <cell r="AV77">
            <v>8.3799999999999812</v>
          </cell>
          <cell r="AW77">
            <v>1.4000000000000057</v>
          </cell>
          <cell r="BB77">
            <v>7.0300000000000011</v>
          </cell>
          <cell r="BC77">
            <v>8.7700000000000102</v>
          </cell>
          <cell r="BH77">
            <v>5.1717057721060655</v>
          </cell>
          <cell r="BJ77">
            <v>8.149557989343208</v>
          </cell>
          <cell r="BK77">
            <v>9.3800000000000097</v>
          </cell>
          <cell r="BL77">
            <v>7.6899999999999977</v>
          </cell>
          <cell r="BO77">
            <v>0.70086800999185073</v>
          </cell>
          <cell r="BP77">
            <v>2.1792794443655339</v>
          </cell>
          <cell r="BQ77">
            <v>1.8677767587128642</v>
          </cell>
          <cell r="BR77">
            <v>35.107795993144947</v>
          </cell>
          <cell r="BW77">
            <v>5.0028429803140568</v>
          </cell>
          <cell r="BX77">
            <v>14.835366900487145</v>
          </cell>
          <cell r="CC77">
            <v>2.172240810293772</v>
          </cell>
          <cell r="CE77">
            <v>5.1114492898495882</v>
          </cell>
          <cell r="CF77">
            <v>9.9302229611688517</v>
          </cell>
          <cell r="CG77">
            <v>3.3921608465109898</v>
          </cell>
        </row>
      </sheetData>
      <sheetData sheetId="8">
        <row r="1">
          <cell r="AX1" t="str">
            <v>2017-2019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445A-99EC-442F-B8B8-38D3AABD16C3}">
  <sheetPr>
    <tabColor rgb="FF00B050"/>
  </sheetPr>
  <dimension ref="B2:CB38"/>
  <sheetViews>
    <sheetView showGridLines="0" topLeftCell="B1" zoomScale="85" zoomScaleNormal="85" workbookViewId="0">
      <selection activeCell="BB14" sqref="BB14:BI14"/>
    </sheetView>
  </sheetViews>
  <sheetFormatPr defaultRowHeight="14.4" outlineLevelCol="1" x14ac:dyDescent="0.3"/>
  <cols>
    <col min="1" max="1" width="2.5546875" customWidth="1"/>
    <col min="2" max="2" width="35.88671875" bestFit="1" customWidth="1"/>
    <col min="4" max="7" width="9.109375" hidden="1" customWidth="1" outlineLevel="1"/>
    <col min="8" max="8" width="8.88671875" collapsed="1"/>
    <col min="9" max="12" width="9.109375" hidden="1" customWidth="1" outlineLevel="1"/>
    <col min="13" max="13" width="8.88671875" collapsed="1"/>
    <col min="14" max="17" width="9.109375" hidden="1" customWidth="1" outlineLevel="1"/>
    <col min="18" max="18" width="8.88671875" collapsed="1"/>
    <col min="19" max="22" width="9.109375" hidden="1" customWidth="1" outlineLevel="1"/>
    <col min="23" max="23" width="8.88671875" collapsed="1"/>
    <col min="24" max="27" width="9.109375" hidden="1" customWidth="1" outlineLevel="1"/>
    <col min="28" max="28" width="8.88671875" collapsed="1"/>
    <col min="29" max="32" width="9.109375" hidden="1" customWidth="1" outlineLevel="1"/>
    <col min="33" max="33" width="8.88671875" collapsed="1"/>
    <col min="35" max="38" width="9.109375" hidden="1" customWidth="1" outlineLevel="1"/>
    <col min="39" max="39" width="8.88671875" collapsed="1"/>
    <col min="40" max="43" width="9.109375" hidden="1" customWidth="1" outlineLevel="1"/>
    <col min="44" max="44" width="8.88671875" collapsed="1"/>
    <col min="45" max="48" width="9.109375" hidden="1" customWidth="1" outlineLevel="1"/>
    <col min="49" max="49" width="8.88671875" collapsed="1"/>
    <col min="50" max="61" width="9.109375" customWidth="1" outlineLevel="1"/>
    <col min="63" max="66" width="9.109375" hidden="1" customWidth="1" outlineLevel="1"/>
    <col min="67" max="67" width="8.88671875" collapsed="1"/>
    <col min="68" max="71" width="9.109375" customWidth="1" outlineLevel="1"/>
    <col min="73" max="76" width="9.109375" customWidth="1" outlineLevel="1"/>
  </cols>
  <sheetData>
    <row r="2" spans="2:77" ht="15.6" x14ac:dyDescent="0.3">
      <c r="H2" s="1" t="s">
        <v>61</v>
      </c>
      <c r="AM2" s="1" t="s">
        <v>64</v>
      </c>
      <c r="BK2" s="1"/>
    </row>
    <row r="3" spans="2:77" ht="15.6" x14ac:dyDescent="0.3">
      <c r="H3" s="2" t="s">
        <v>0</v>
      </c>
      <c r="AM3" s="2" t="s">
        <v>62</v>
      </c>
      <c r="BK3" s="2" t="s">
        <v>1</v>
      </c>
    </row>
    <row r="4" spans="2:77" x14ac:dyDescent="0.3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>
        <v>2018</v>
      </c>
      <c r="I4" s="5" t="s">
        <v>8</v>
      </c>
      <c r="J4" s="5" t="s">
        <v>9</v>
      </c>
      <c r="K4" s="5" t="s">
        <v>10</v>
      </c>
      <c r="L4" s="5" t="s">
        <v>11</v>
      </c>
      <c r="M4" s="6">
        <v>2019</v>
      </c>
      <c r="N4" s="5" t="s">
        <v>12</v>
      </c>
      <c r="O4" s="5" t="s">
        <v>13</v>
      </c>
      <c r="P4" s="5" t="s">
        <v>14</v>
      </c>
      <c r="Q4" s="5" t="s">
        <v>15</v>
      </c>
      <c r="R4" s="6">
        <v>2020</v>
      </c>
      <c r="S4" s="5" t="s">
        <v>16</v>
      </c>
      <c r="T4" s="5" t="s">
        <v>17</v>
      </c>
      <c r="U4" s="5" t="s">
        <v>18</v>
      </c>
      <c r="V4" s="5" t="s">
        <v>19</v>
      </c>
      <c r="W4" s="6">
        <v>2021</v>
      </c>
      <c r="X4" s="5" t="s">
        <v>20</v>
      </c>
      <c r="Y4" s="5" t="s">
        <v>21</v>
      </c>
      <c r="Z4" s="5" t="s">
        <v>22</v>
      </c>
      <c r="AA4" s="5" t="s">
        <v>23</v>
      </c>
      <c r="AB4" s="6">
        <v>2022</v>
      </c>
      <c r="AC4" s="5" t="s">
        <v>56</v>
      </c>
      <c r="AD4" s="5" t="s">
        <v>57</v>
      </c>
      <c r="AE4" s="5" t="s">
        <v>58</v>
      </c>
      <c r="AF4" s="5" t="s">
        <v>59</v>
      </c>
      <c r="AG4" s="6">
        <v>2023</v>
      </c>
      <c r="AI4" s="5" t="s">
        <v>4</v>
      </c>
      <c r="AJ4" s="5" t="s">
        <v>5</v>
      </c>
      <c r="AK4" s="5" t="s">
        <v>6</v>
      </c>
      <c r="AL4" s="5" t="s">
        <v>7</v>
      </c>
      <c r="AM4" s="6">
        <v>2018</v>
      </c>
      <c r="AN4" s="5" t="s">
        <v>8</v>
      </c>
      <c r="AO4" s="5" t="s">
        <v>9</v>
      </c>
      <c r="AP4" s="5" t="s">
        <v>10</v>
      </c>
      <c r="AQ4" s="5" t="s">
        <v>11</v>
      </c>
      <c r="AR4" s="6">
        <v>2019</v>
      </c>
      <c r="AS4" s="5" t="s">
        <v>12</v>
      </c>
      <c r="AT4" s="5" t="s">
        <v>13</v>
      </c>
      <c r="AU4" s="5" t="s">
        <v>14</v>
      </c>
      <c r="AV4" s="5" t="s">
        <v>15</v>
      </c>
      <c r="AW4" s="6">
        <v>2020</v>
      </c>
      <c r="AX4" s="5" t="s">
        <v>16</v>
      </c>
      <c r="AY4" s="5" t="s">
        <v>17</v>
      </c>
      <c r="AZ4" s="5" t="s">
        <v>18</v>
      </c>
      <c r="BA4" s="5" t="s">
        <v>19</v>
      </c>
      <c r="BB4" s="5" t="s">
        <v>20</v>
      </c>
      <c r="BC4" s="5" t="s">
        <v>21</v>
      </c>
      <c r="BD4" s="5" t="s">
        <v>22</v>
      </c>
      <c r="BE4" s="5" t="s">
        <v>23</v>
      </c>
      <c r="BF4" s="5" t="s">
        <v>56</v>
      </c>
      <c r="BG4" s="5" t="s">
        <v>57</v>
      </c>
      <c r="BH4" s="5" t="s">
        <v>58</v>
      </c>
      <c r="BI4" s="5" t="s">
        <v>59</v>
      </c>
      <c r="BK4" s="5" t="s">
        <v>16</v>
      </c>
      <c r="BL4" s="5" t="s">
        <v>17</v>
      </c>
      <c r="BM4" s="5" t="s">
        <v>18</v>
      </c>
      <c r="BN4" s="5" t="s">
        <v>19</v>
      </c>
      <c r="BO4" s="6">
        <v>2021</v>
      </c>
      <c r="BP4" s="5" t="s">
        <v>20</v>
      </c>
      <c r="BQ4" s="5" t="s">
        <v>21</v>
      </c>
      <c r="BR4" s="5" t="s">
        <v>22</v>
      </c>
      <c r="BS4" s="5" t="s">
        <v>23</v>
      </c>
      <c r="BT4" s="6">
        <v>2022</v>
      </c>
      <c r="BU4" s="5" t="s">
        <v>56</v>
      </c>
      <c r="BV4" s="5" t="s">
        <v>57</v>
      </c>
      <c r="BW4" s="5" t="s">
        <v>58</v>
      </c>
      <c r="BX4" s="5" t="s">
        <v>59</v>
      </c>
      <c r="BY4" s="6">
        <v>2023</v>
      </c>
    </row>
    <row r="5" spans="2:77" x14ac:dyDescent="0.3">
      <c r="B5" s="7" t="s">
        <v>24</v>
      </c>
    </row>
    <row r="6" spans="2:77" x14ac:dyDescent="0.3">
      <c r="B6" s="8" t="s">
        <v>25</v>
      </c>
      <c r="C6" s="9" t="s">
        <v>26</v>
      </c>
      <c r="D6" s="10">
        <v>3.898466482999674</v>
      </c>
      <c r="E6" s="11">
        <v>3.6973677479997802</v>
      </c>
      <c r="F6" s="11">
        <v>3.457830465999634</v>
      </c>
      <c r="G6" s="11">
        <v>3.3563353019996356</v>
      </c>
      <c r="H6" s="12">
        <v>3.6024999997496812</v>
      </c>
      <c r="I6" s="13">
        <v>2.8790300548984162</v>
      </c>
      <c r="J6" s="14">
        <v>2.734028717362055</v>
      </c>
      <c r="K6" s="14">
        <v>2.8210084604779078</v>
      </c>
      <c r="L6" s="14">
        <v>2.6219327672616197</v>
      </c>
      <c r="M6" s="15">
        <v>2.7639999999999993</v>
      </c>
      <c r="N6" s="13">
        <v>-1.5924130571616206</v>
      </c>
      <c r="O6" s="14">
        <v>-8.7226777292667066</v>
      </c>
      <c r="P6" s="14">
        <v>-2.1181017649251599</v>
      </c>
      <c r="Q6" s="14">
        <v>-0.55461135723298105</v>
      </c>
      <c r="R6" s="15">
        <v>-3.2469509771466165</v>
      </c>
      <c r="S6" s="16">
        <v>3.43</v>
      </c>
      <c r="T6" s="17">
        <v>12.21</v>
      </c>
      <c r="U6" s="17">
        <v>4.41</v>
      </c>
      <c r="V6" s="17">
        <v>2.5499999999999998</v>
      </c>
      <c r="W6" s="18">
        <v>5.65</v>
      </c>
      <c r="X6" s="19">
        <v>3.37</v>
      </c>
      <c r="Y6" s="20">
        <v>3.98</v>
      </c>
      <c r="Z6" s="17">
        <v>4.8</v>
      </c>
      <c r="AA6" s="17">
        <v>5.41</v>
      </c>
      <c r="AB6" s="21">
        <v>4.3899999999999997</v>
      </c>
      <c r="AC6" s="19">
        <v>4.9400000000000004</v>
      </c>
      <c r="AD6" s="20">
        <v>4.0999999999999996</v>
      </c>
      <c r="AE6" s="17">
        <v>3.25</v>
      </c>
      <c r="AF6" s="17">
        <v>2.4500000000000002</v>
      </c>
      <c r="AG6" s="21">
        <v>3.69</v>
      </c>
      <c r="AI6" s="10">
        <v>3.898466482999674</v>
      </c>
      <c r="AJ6" s="11">
        <v>3.6973677479997802</v>
      </c>
      <c r="AK6" s="11">
        <v>3.457830465999634</v>
      </c>
      <c r="AL6" s="11">
        <v>3.3563353019996356</v>
      </c>
      <c r="AM6" s="12">
        <v>3.6</v>
      </c>
      <c r="AN6" s="13">
        <v>2.88</v>
      </c>
      <c r="AO6" s="14">
        <v>2.73</v>
      </c>
      <c r="AP6" s="14">
        <v>2.82</v>
      </c>
      <c r="AQ6" s="14">
        <v>2.62</v>
      </c>
      <c r="AR6" s="15">
        <v>2.76</v>
      </c>
      <c r="AS6" s="13">
        <v>-1.59</v>
      </c>
      <c r="AT6" s="14">
        <v>-8.7200000000000006</v>
      </c>
      <c r="AU6" s="14">
        <v>-2.12</v>
      </c>
      <c r="AV6" s="14">
        <v>-0.55000000000000004</v>
      </c>
      <c r="AW6" s="15">
        <v>-3.25</v>
      </c>
      <c r="AX6" s="16">
        <v>3.43</v>
      </c>
      <c r="AY6" s="17">
        <v>12.21</v>
      </c>
      <c r="AZ6" s="17">
        <v>4.42</v>
      </c>
      <c r="BA6" s="17">
        <v>2.7</v>
      </c>
      <c r="BB6" s="19">
        <v>3.35</v>
      </c>
      <c r="BC6" s="20">
        <v>3.96</v>
      </c>
      <c r="BD6" s="17">
        <v>4.8899999999999997</v>
      </c>
      <c r="BE6" s="17">
        <v>5.35</v>
      </c>
      <c r="BF6" s="19">
        <v>5.01</v>
      </c>
      <c r="BG6" s="20">
        <v>4.17</v>
      </c>
      <c r="BH6" s="17">
        <v>3.21</v>
      </c>
      <c r="BI6" s="17">
        <v>2.35</v>
      </c>
      <c r="BK6" s="16">
        <f t="shared" ref="BK6:BN9" si="0">AX6-S6</f>
        <v>0</v>
      </c>
      <c r="BL6" s="17">
        <f t="shared" si="0"/>
        <v>0</v>
      </c>
      <c r="BM6" s="17">
        <f t="shared" si="0"/>
        <v>9.9999999999997868E-3</v>
      </c>
      <c r="BN6" s="17">
        <f t="shared" si="0"/>
        <v>0.15000000000000036</v>
      </c>
      <c r="BO6" s="18" t="e">
        <f>#REF!-W6</f>
        <v>#REF!</v>
      </c>
      <c r="BP6" s="19">
        <f t="shared" ref="BP6:BS9" si="1">BB6-X6</f>
        <v>-2.0000000000000018E-2</v>
      </c>
      <c r="BQ6" s="20">
        <f t="shared" si="1"/>
        <v>-2.0000000000000018E-2</v>
      </c>
      <c r="BR6" s="17">
        <f t="shared" si="1"/>
        <v>8.9999999999999858E-2</v>
      </c>
      <c r="BS6" s="17">
        <f t="shared" si="1"/>
        <v>-6.0000000000000497E-2</v>
      </c>
      <c r="BT6" s="21" t="e">
        <f>#REF!-AB6</f>
        <v>#REF!</v>
      </c>
      <c r="BU6" s="19">
        <f t="shared" ref="BU6:BX9" si="2">BF6-AC6</f>
        <v>6.9999999999999396E-2</v>
      </c>
      <c r="BV6" s="20">
        <f t="shared" si="2"/>
        <v>7.0000000000000284E-2</v>
      </c>
      <c r="BW6" s="17">
        <f t="shared" si="2"/>
        <v>-4.0000000000000036E-2</v>
      </c>
      <c r="BX6" s="17">
        <f t="shared" si="2"/>
        <v>-0.10000000000000009</v>
      </c>
      <c r="BY6" s="21" t="e">
        <f>#REF!-AG6</f>
        <v>#REF!</v>
      </c>
    </row>
    <row r="7" spans="2:77" x14ac:dyDescent="0.3">
      <c r="B7" s="22" t="s">
        <v>27</v>
      </c>
      <c r="C7" s="23" t="s">
        <v>28</v>
      </c>
      <c r="D7" s="24">
        <v>64</v>
      </c>
      <c r="E7" s="25">
        <v>73</v>
      </c>
      <c r="F7" s="25">
        <v>77</v>
      </c>
      <c r="G7" s="25">
        <v>69</v>
      </c>
      <c r="H7" s="26">
        <v>70.75</v>
      </c>
      <c r="I7" s="24">
        <v>58.334062500000002</v>
      </c>
      <c r="J7" s="25">
        <v>67.099999999999994</v>
      </c>
      <c r="K7" s="25">
        <v>59.97999999999999</v>
      </c>
      <c r="L7" s="25">
        <v>60.705151520000001</v>
      </c>
      <c r="M7" s="27">
        <v>61.529803505000004</v>
      </c>
      <c r="N7" s="24">
        <v>51.409999999999989</v>
      </c>
      <c r="O7" s="25">
        <v>31.58</v>
      </c>
      <c r="P7" s="25">
        <v>41.879999999999988</v>
      </c>
      <c r="Q7" s="25">
        <v>43.13</v>
      </c>
      <c r="R7" s="27">
        <v>41.999999999999993</v>
      </c>
      <c r="S7" s="28">
        <v>60.11</v>
      </c>
      <c r="T7" s="29">
        <v>66.569999999999993</v>
      </c>
      <c r="U7" s="29">
        <v>70.69</v>
      </c>
      <c r="V7" s="29">
        <v>77.459999999999994</v>
      </c>
      <c r="W7" s="30">
        <v>68.709999999999994</v>
      </c>
      <c r="X7" s="28">
        <v>73</v>
      </c>
      <c r="Y7" s="29">
        <v>65</v>
      </c>
      <c r="Z7" s="29">
        <v>64</v>
      </c>
      <c r="AA7" s="29">
        <v>63</v>
      </c>
      <c r="AB7" s="31">
        <v>66.25</v>
      </c>
      <c r="AC7" s="28">
        <v>62</v>
      </c>
      <c r="AD7" s="29">
        <v>61</v>
      </c>
      <c r="AE7" s="29">
        <v>62</v>
      </c>
      <c r="AF7" s="29">
        <v>64</v>
      </c>
      <c r="AG7" s="31">
        <v>62.25</v>
      </c>
      <c r="AI7" s="24">
        <v>64</v>
      </c>
      <c r="AJ7" s="25">
        <v>73</v>
      </c>
      <c r="AK7" s="25">
        <v>77</v>
      </c>
      <c r="AL7" s="25">
        <v>69</v>
      </c>
      <c r="AM7" s="26">
        <v>70.75</v>
      </c>
      <c r="AN7" s="24">
        <v>58.33</v>
      </c>
      <c r="AO7" s="25">
        <v>67.099999999999994</v>
      </c>
      <c r="AP7" s="25">
        <v>59.98</v>
      </c>
      <c r="AQ7" s="25">
        <v>60.71</v>
      </c>
      <c r="AR7" s="27">
        <v>61.53</v>
      </c>
      <c r="AS7" s="24">
        <v>51.41</v>
      </c>
      <c r="AT7" s="25">
        <v>31.58</v>
      </c>
      <c r="AU7" s="25">
        <v>41.88</v>
      </c>
      <c r="AV7" s="25">
        <v>43.13</v>
      </c>
      <c r="AW7" s="27">
        <v>42</v>
      </c>
      <c r="AX7" s="28">
        <v>60.11</v>
      </c>
      <c r="AY7" s="29">
        <v>66.66</v>
      </c>
      <c r="AZ7" s="29">
        <v>70.69</v>
      </c>
      <c r="BA7" s="29">
        <v>77.459999999999994</v>
      </c>
      <c r="BB7" s="28">
        <v>77.48</v>
      </c>
      <c r="BC7" s="29">
        <v>68.67</v>
      </c>
      <c r="BD7" s="29">
        <v>63.67</v>
      </c>
      <c r="BE7" s="29">
        <v>63.33</v>
      </c>
      <c r="BF7" s="28">
        <v>62.33</v>
      </c>
      <c r="BG7" s="29">
        <v>61.33</v>
      </c>
      <c r="BH7" s="29">
        <v>61.67</v>
      </c>
      <c r="BI7" s="29">
        <v>63.67</v>
      </c>
      <c r="BK7" s="28">
        <f t="shared" si="0"/>
        <v>0</v>
      </c>
      <c r="BL7" s="29">
        <f t="shared" si="0"/>
        <v>9.0000000000003411E-2</v>
      </c>
      <c r="BM7" s="29">
        <f t="shared" si="0"/>
        <v>0</v>
      </c>
      <c r="BN7" s="29">
        <f t="shared" si="0"/>
        <v>0</v>
      </c>
      <c r="BO7" s="30" t="e">
        <f>#REF!-W7</f>
        <v>#REF!</v>
      </c>
      <c r="BP7" s="28">
        <f t="shared" si="1"/>
        <v>4.480000000000004</v>
      </c>
      <c r="BQ7" s="29">
        <f t="shared" si="1"/>
        <v>3.6700000000000017</v>
      </c>
      <c r="BR7" s="29">
        <f t="shared" si="1"/>
        <v>-0.32999999999999829</v>
      </c>
      <c r="BS7" s="29">
        <f t="shared" si="1"/>
        <v>0.32999999999999829</v>
      </c>
      <c r="BT7" s="31" t="e">
        <f>#REF!-AB7</f>
        <v>#REF!</v>
      </c>
      <c r="BU7" s="28">
        <f t="shared" si="2"/>
        <v>0.32999999999999829</v>
      </c>
      <c r="BV7" s="29">
        <f t="shared" si="2"/>
        <v>0.32999999999999829</v>
      </c>
      <c r="BW7" s="29">
        <f t="shared" si="2"/>
        <v>-0.32999999999999829</v>
      </c>
      <c r="BX7" s="29">
        <f t="shared" si="2"/>
        <v>-0.32999999999999829</v>
      </c>
      <c r="BY7" s="31" t="e">
        <f>#REF!-AG7</f>
        <v>#REF!</v>
      </c>
    </row>
    <row r="8" spans="2:77" x14ac:dyDescent="0.3">
      <c r="B8" s="8" t="s">
        <v>29</v>
      </c>
      <c r="C8" s="9" t="s">
        <v>26</v>
      </c>
      <c r="D8" s="13">
        <v>-1.1127180920000423</v>
      </c>
      <c r="E8" s="14">
        <v>4.7889722979995941</v>
      </c>
      <c r="F8" s="14">
        <v>-2.7424075920003954</v>
      </c>
      <c r="G8" s="14">
        <v>-12.264120100000198</v>
      </c>
      <c r="H8" s="12">
        <v>-2.8325683715002605</v>
      </c>
      <c r="I8" s="13">
        <v>-6.131713679000006</v>
      </c>
      <c r="J8" s="14">
        <v>-4.6891540770002793</v>
      </c>
      <c r="K8" s="14">
        <v>-6.8323173980001979</v>
      </c>
      <c r="L8" s="32">
        <v>5.6379030239999128</v>
      </c>
      <c r="M8" s="15">
        <v>-3.0038205325001424</v>
      </c>
      <c r="N8" s="13">
        <v>1.4600000000000168</v>
      </c>
      <c r="O8" s="14">
        <v>-10.409999999999975</v>
      </c>
      <c r="P8" s="14">
        <v>-1.7200000000000104</v>
      </c>
      <c r="Q8" s="32">
        <v>7.4900000000000189</v>
      </c>
      <c r="R8" s="15">
        <v>-0.79499999999998772</v>
      </c>
      <c r="S8" s="16">
        <v>23.73</v>
      </c>
      <c r="T8" s="17">
        <v>58.52</v>
      </c>
      <c r="U8" s="17">
        <v>79.540000000000006</v>
      </c>
      <c r="V8" s="33">
        <v>76.55</v>
      </c>
      <c r="W8" s="18">
        <v>59.59</v>
      </c>
      <c r="X8" s="19">
        <v>30.58</v>
      </c>
      <c r="Y8" s="20">
        <v>7.89</v>
      </c>
      <c r="Z8" s="20">
        <v>-9.11</v>
      </c>
      <c r="AA8" s="20">
        <v>-18.34</v>
      </c>
      <c r="AB8" s="21">
        <v>2.76</v>
      </c>
      <c r="AC8" s="19">
        <v>-13.04</v>
      </c>
      <c r="AD8" s="20">
        <v>-8.42</v>
      </c>
      <c r="AE8" s="20">
        <v>-2.97</v>
      </c>
      <c r="AF8" s="20">
        <v>-3.97</v>
      </c>
      <c r="AG8" s="21">
        <v>-7.1</v>
      </c>
      <c r="AI8" s="13">
        <v>-1.1127180920000423</v>
      </c>
      <c r="AJ8" s="14">
        <v>4.7889722979995941</v>
      </c>
      <c r="AK8" s="14">
        <v>-2.7424075920003954</v>
      </c>
      <c r="AL8" s="14">
        <v>-12.264120100000198</v>
      </c>
      <c r="AM8" s="12">
        <v>-2.83</v>
      </c>
      <c r="AN8" s="13">
        <v>-6.13</v>
      </c>
      <c r="AO8" s="14">
        <v>-4.6900000000000004</v>
      </c>
      <c r="AP8" s="14">
        <v>-6.83</v>
      </c>
      <c r="AQ8" s="32">
        <v>5.64</v>
      </c>
      <c r="AR8" s="15">
        <v>-3</v>
      </c>
      <c r="AS8" s="13">
        <v>1.46</v>
      </c>
      <c r="AT8" s="14">
        <v>-10.41</v>
      </c>
      <c r="AU8" s="14">
        <v>-1.72</v>
      </c>
      <c r="AV8" s="32">
        <v>7.49</v>
      </c>
      <c r="AW8" s="15">
        <v>-0.79</v>
      </c>
      <c r="AX8" s="16">
        <v>23.73</v>
      </c>
      <c r="AY8" s="17">
        <v>58.52</v>
      </c>
      <c r="AZ8" s="17">
        <v>79.540000000000006</v>
      </c>
      <c r="BA8" s="33">
        <v>76.55</v>
      </c>
      <c r="BB8" s="19">
        <v>33.93</v>
      </c>
      <c r="BC8" s="20">
        <v>9.4700000000000006</v>
      </c>
      <c r="BD8" s="20">
        <v>-8.36</v>
      </c>
      <c r="BE8" s="20">
        <v>-18.34</v>
      </c>
      <c r="BF8" s="19">
        <v>-15.2</v>
      </c>
      <c r="BG8" s="20">
        <v>-9.68</v>
      </c>
      <c r="BH8" s="20">
        <v>-3.73</v>
      </c>
      <c r="BI8" s="20">
        <v>-3.97</v>
      </c>
      <c r="BK8" s="16">
        <f t="shared" si="0"/>
        <v>0</v>
      </c>
      <c r="BL8" s="17">
        <f t="shared" si="0"/>
        <v>0</v>
      </c>
      <c r="BM8" s="17">
        <f t="shared" si="0"/>
        <v>0</v>
      </c>
      <c r="BN8" s="33">
        <f t="shared" si="0"/>
        <v>0</v>
      </c>
      <c r="BO8" s="18" t="e">
        <f>#REF!-W8</f>
        <v>#REF!</v>
      </c>
      <c r="BP8" s="19">
        <f t="shared" si="1"/>
        <v>3.3500000000000014</v>
      </c>
      <c r="BQ8" s="20">
        <f t="shared" si="1"/>
        <v>1.580000000000001</v>
      </c>
      <c r="BR8" s="20">
        <f t="shared" si="1"/>
        <v>0.75</v>
      </c>
      <c r="BS8" s="20">
        <f t="shared" si="1"/>
        <v>0</v>
      </c>
      <c r="BT8" s="21" t="e">
        <f>#REF!-AB8</f>
        <v>#REF!</v>
      </c>
      <c r="BU8" s="19">
        <f t="shared" si="2"/>
        <v>-2.16</v>
      </c>
      <c r="BV8" s="20">
        <f t="shared" si="2"/>
        <v>-1.2599999999999998</v>
      </c>
      <c r="BW8" s="20">
        <f t="shared" si="2"/>
        <v>-0.75999999999999979</v>
      </c>
      <c r="BX8" s="20">
        <f t="shared" si="2"/>
        <v>0</v>
      </c>
      <c r="BY8" s="21" t="e">
        <f>#REF!-AG8</f>
        <v>#REF!</v>
      </c>
    </row>
    <row r="9" spans="2:77" x14ac:dyDescent="0.3">
      <c r="B9" s="8" t="s">
        <v>30</v>
      </c>
      <c r="C9" s="9" t="s">
        <v>31</v>
      </c>
      <c r="D9" s="34">
        <v>1.75</v>
      </c>
      <c r="E9" s="35">
        <v>2</v>
      </c>
      <c r="F9" s="35">
        <v>2.25</v>
      </c>
      <c r="G9" s="35">
        <v>2.5</v>
      </c>
      <c r="H9" s="36">
        <v>2.5</v>
      </c>
      <c r="I9" s="34">
        <v>2.5</v>
      </c>
      <c r="J9" s="35">
        <v>2.5</v>
      </c>
      <c r="K9" s="35">
        <v>2</v>
      </c>
      <c r="L9" s="35">
        <v>1.75</v>
      </c>
      <c r="M9" s="37">
        <v>1.75</v>
      </c>
      <c r="N9" s="34">
        <v>0.25</v>
      </c>
      <c r="O9" s="35">
        <v>0.25</v>
      </c>
      <c r="P9" s="35">
        <v>0.25</v>
      </c>
      <c r="Q9" s="35">
        <v>0.25</v>
      </c>
      <c r="R9" s="37">
        <v>0.25</v>
      </c>
      <c r="S9" s="38">
        <v>0.25</v>
      </c>
      <c r="T9" s="39">
        <v>0.25</v>
      </c>
      <c r="U9" s="39">
        <v>0.25</v>
      </c>
      <c r="V9" s="39">
        <v>0.25</v>
      </c>
      <c r="W9" s="40">
        <v>0.25</v>
      </c>
      <c r="X9" s="38">
        <v>0.5</v>
      </c>
      <c r="Y9" s="39">
        <v>0.75</v>
      </c>
      <c r="Z9" s="39">
        <v>1</v>
      </c>
      <c r="AA9" s="39">
        <v>1.25</v>
      </c>
      <c r="AB9" s="41">
        <v>1.25</v>
      </c>
      <c r="AC9" s="38">
        <v>1.5</v>
      </c>
      <c r="AD9" s="39">
        <v>1.75</v>
      </c>
      <c r="AE9" s="39">
        <v>1.75</v>
      </c>
      <c r="AF9" s="39">
        <v>2</v>
      </c>
      <c r="AG9" s="41">
        <v>2</v>
      </c>
      <c r="AI9" s="34">
        <v>1.75</v>
      </c>
      <c r="AJ9" s="35">
        <v>2</v>
      </c>
      <c r="AK9" s="35">
        <v>2.25</v>
      </c>
      <c r="AL9" s="35">
        <v>2.5</v>
      </c>
      <c r="AM9" s="36">
        <v>2.5</v>
      </c>
      <c r="AN9" s="34">
        <v>2.5</v>
      </c>
      <c r="AO9" s="35">
        <v>2.5</v>
      </c>
      <c r="AP9" s="35">
        <v>2</v>
      </c>
      <c r="AQ9" s="35">
        <v>1.75</v>
      </c>
      <c r="AR9" s="37">
        <v>1.75</v>
      </c>
      <c r="AS9" s="34">
        <v>0.25</v>
      </c>
      <c r="AT9" s="35">
        <v>0.25</v>
      </c>
      <c r="AU9" s="35">
        <v>0.25</v>
      </c>
      <c r="AV9" s="35">
        <v>0.25</v>
      </c>
      <c r="AW9" s="37">
        <v>0.25</v>
      </c>
      <c r="AX9" s="38">
        <v>0.25</v>
      </c>
      <c r="AY9" s="39">
        <v>0.25</v>
      </c>
      <c r="AZ9" s="39">
        <v>0.25</v>
      </c>
      <c r="BA9" s="39">
        <v>0.25</v>
      </c>
      <c r="BB9" s="38">
        <v>0.5</v>
      </c>
      <c r="BC9" s="39">
        <v>0.75</v>
      </c>
      <c r="BD9" s="39">
        <v>1</v>
      </c>
      <c r="BE9" s="39">
        <v>1.25</v>
      </c>
      <c r="BF9" s="38">
        <v>1.5</v>
      </c>
      <c r="BG9" s="39">
        <v>1.75</v>
      </c>
      <c r="BH9" s="39">
        <v>1.75</v>
      </c>
      <c r="BI9" s="39">
        <v>2</v>
      </c>
      <c r="BK9" s="38">
        <f t="shared" si="0"/>
        <v>0</v>
      </c>
      <c r="BL9" s="39">
        <f t="shared" si="0"/>
        <v>0</v>
      </c>
      <c r="BM9" s="39">
        <f t="shared" si="0"/>
        <v>0</v>
      </c>
      <c r="BN9" s="39">
        <f t="shared" si="0"/>
        <v>0</v>
      </c>
      <c r="BO9" s="40" t="e">
        <f>#REF!-W9</f>
        <v>#REF!</v>
      </c>
      <c r="BP9" s="38">
        <f t="shared" si="1"/>
        <v>0</v>
      </c>
      <c r="BQ9" s="39">
        <f t="shared" si="1"/>
        <v>0</v>
      </c>
      <c r="BR9" s="39">
        <f t="shared" si="1"/>
        <v>0</v>
      </c>
      <c r="BS9" s="39">
        <f t="shared" si="1"/>
        <v>0</v>
      </c>
      <c r="BT9" s="41" t="e">
        <f>#REF!-AB9</f>
        <v>#REF!</v>
      </c>
      <c r="BU9" s="38">
        <f t="shared" si="2"/>
        <v>0</v>
      </c>
      <c r="BV9" s="39">
        <f t="shared" si="2"/>
        <v>0</v>
      </c>
      <c r="BW9" s="39">
        <f t="shared" si="2"/>
        <v>0</v>
      </c>
      <c r="BX9" s="39">
        <f t="shared" si="2"/>
        <v>0</v>
      </c>
      <c r="BY9" s="41" t="e">
        <f>#REF!-AG9</f>
        <v>#REF!</v>
      </c>
    </row>
    <row r="10" spans="2:77" x14ac:dyDescent="0.3">
      <c r="AB10" s="42"/>
      <c r="AG10" s="42"/>
      <c r="BT10" s="42"/>
      <c r="BY10" s="42"/>
    </row>
    <row r="11" spans="2:77" x14ac:dyDescent="0.3">
      <c r="B11" s="8" t="s">
        <v>63</v>
      </c>
      <c r="C11" s="43" t="s">
        <v>31</v>
      </c>
      <c r="D11" s="44">
        <v>4.25</v>
      </c>
      <c r="E11" s="45">
        <v>5.25</v>
      </c>
      <c r="F11" s="45">
        <v>5.75</v>
      </c>
      <c r="G11" s="45">
        <v>6</v>
      </c>
      <c r="H11" s="46">
        <v>6</v>
      </c>
      <c r="I11" s="44">
        <v>6</v>
      </c>
      <c r="J11" s="45">
        <v>6</v>
      </c>
      <c r="K11" s="45">
        <v>5.25</v>
      </c>
      <c r="L11" s="45">
        <v>5</v>
      </c>
      <c r="M11" s="47">
        <v>5</v>
      </c>
      <c r="N11" s="44">
        <v>4.5</v>
      </c>
      <c r="O11" s="45">
        <v>4.25</v>
      </c>
      <c r="P11" s="45">
        <v>4</v>
      </c>
      <c r="Q11" s="45">
        <v>3.75</v>
      </c>
      <c r="R11" s="47">
        <v>3.75</v>
      </c>
      <c r="S11" s="48">
        <v>3.5</v>
      </c>
      <c r="T11" s="49">
        <v>3.5</v>
      </c>
      <c r="U11" s="49">
        <v>3.5</v>
      </c>
      <c r="V11" s="49">
        <v>3.5</v>
      </c>
      <c r="W11" s="50">
        <v>3.5</v>
      </c>
      <c r="X11" s="51">
        <v>3.5</v>
      </c>
      <c r="Y11" s="52">
        <v>3.5</v>
      </c>
      <c r="Z11" s="49">
        <v>3.5</v>
      </c>
      <c r="AA11" s="49">
        <v>3.5</v>
      </c>
      <c r="AB11" s="53">
        <v>3.5</v>
      </c>
      <c r="AC11" s="51">
        <v>3.5</v>
      </c>
      <c r="AD11" s="52">
        <v>3.5</v>
      </c>
      <c r="AE11" s="49">
        <v>3.5</v>
      </c>
      <c r="AF11" s="49">
        <v>3.5</v>
      </c>
      <c r="AG11" s="53">
        <v>3.5</v>
      </c>
      <c r="AI11" s="44">
        <v>4.25</v>
      </c>
      <c r="AJ11" s="45">
        <v>5.25</v>
      </c>
      <c r="AK11" s="45">
        <v>5.75</v>
      </c>
      <c r="AL11" s="45">
        <v>6</v>
      </c>
      <c r="AM11" s="46">
        <v>6</v>
      </c>
      <c r="AN11" s="44">
        <v>6</v>
      </c>
      <c r="AO11" s="45">
        <v>6</v>
      </c>
      <c r="AP11" s="45">
        <v>5.25</v>
      </c>
      <c r="AQ11" s="45">
        <v>5</v>
      </c>
      <c r="AR11" s="47">
        <v>5</v>
      </c>
      <c r="AS11" s="44">
        <v>4.5</v>
      </c>
      <c r="AT11" s="45">
        <v>4.25</v>
      </c>
      <c r="AU11" s="45">
        <v>4</v>
      </c>
      <c r="AV11" s="45">
        <v>3.75</v>
      </c>
      <c r="AW11" s="47">
        <v>3.75</v>
      </c>
      <c r="AX11" s="48">
        <v>3.5</v>
      </c>
      <c r="AY11" s="49">
        <v>3.5</v>
      </c>
      <c r="AZ11" s="49">
        <v>3.5</v>
      </c>
      <c r="BA11" s="49">
        <v>3.5</v>
      </c>
      <c r="BB11" s="51">
        <v>3.5</v>
      </c>
      <c r="BC11" s="52">
        <v>3.5</v>
      </c>
      <c r="BD11" s="49">
        <v>3.5</v>
      </c>
      <c r="BE11" s="49">
        <v>3.5</v>
      </c>
      <c r="BF11" s="51">
        <v>3.5</v>
      </c>
      <c r="BG11" s="52">
        <v>3.5</v>
      </c>
      <c r="BH11" s="49">
        <v>3.5</v>
      </c>
      <c r="BI11" s="49">
        <v>3.5</v>
      </c>
      <c r="BK11" s="48">
        <f t="shared" ref="BK11:BN12" si="3">AX11-S11</f>
        <v>0</v>
      </c>
      <c r="BL11" s="49">
        <f t="shared" si="3"/>
        <v>0</v>
      </c>
      <c r="BM11" s="49">
        <f t="shared" si="3"/>
        <v>0</v>
      </c>
      <c r="BN11" s="49">
        <f t="shared" si="3"/>
        <v>0</v>
      </c>
      <c r="BO11" s="50" t="e">
        <f>#REF!-W11</f>
        <v>#REF!</v>
      </c>
      <c r="BP11" s="51">
        <f t="shared" ref="BP11:BS12" si="4">BB11-X11</f>
        <v>0</v>
      </c>
      <c r="BQ11" s="52">
        <f t="shared" si="4"/>
        <v>0</v>
      </c>
      <c r="BR11" s="49">
        <f t="shared" si="4"/>
        <v>0</v>
      </c>
      <c r="BS11" s="49">
        <f t="shared" si="4"/>
        <v>0</v>
      </c>
      <c r="BT11" s="53" t="e">
        <f>#REF!-AB11</f>
        <v>#REF!</v>
      </c>
      <c r="BU11" s="51">
        <f t="shared" ref="BU11:BX12" si="5">BF11-AC11</f>
        <v>0</v>
      </c>
      <c r="BV11" s="52">
        <f t="shared" si="5"/>
        <v>0</v>
      </c>
      <c r="BW11" s="49">
        <f t="shared" si="5"/>
        <v>0</v>
      </c>
      <c r="BX11" s="49">
        <f t="shared" si="5"/>
        <v>0</v>
      </c>
      <c r="BY11" s="53" t="e">
        <f>#REF!-AG11</f>
        <v>#REF!</v>
      </c>
    </row>
    <row r="12" spans="2:77" x14ac:dyDescent="0.3">
      <c r="B12" s="8" t="s">
        <v>32</v>
      </c>
      <c r="C12" s="9" t="s">
        <v>33</v>
      </c>
      <c r="D12" s="54">
        <v>13576.23</v>
      </c>
      <c r="E12" s="55">
        <v>13966.27</v>
      </c>
      <c r="F12" s="55">
        <v>14614.36</v>
      </c>
      <c r="G12" s="55">
        <v>14790.89</v>
      </c>
      <c r="H12" s="56">
        <v>14246</v>
      </c>
      <c r="I12" s="54">
        <v>14134</v>
      </c>
      <c r="J12" s="55">
        <v>14254</v>
      </c>
      <c r="K12" s="55">
        <v>14120</v>
      </c>
      <c r="L12" s="55">
        <v>14064</v>
      </c>
      <c r="M12" s="57">
        <v>14139</v>
      </c>
      <c r="N12" s="54">
        <v>14219</v>
      </c>
      <c r="O12" s="55">
        <v>14893</v>
      </c>
      <c r="P12" s="55">
        <v>14669</v>
      </c>
      <c r="Q12" s="55">
        <v>14339</v>
      </c>
      <c r="R12" s="57">
        <v>14530.000000000002</v>
      </c>
      <c r="S12" s="58">
        <v>14157</v>
      </c>
      <c r="T12" s="59">
        <v>14399</v>
      </c>
      <c r="U12" s="59">
        <v>14373</v>
      </c>
      <c r="V12" s="59">
        <v>14259</v>
      </c>
      <c r="W12" s="60">
        <v>14300</v>
      </c>
      <c r="X12" s="58">
        <v>14500</v>
      </c>
      <c r="Y12" s="59">
        <v>14500</v>
      </c>
      <c r="Z12" s="59">
        <v>14520</v>
      </c>
      <c r="AA12" s="59">
        <v>14550</v>
      </c>
      <c r="AB12" s="61">
        <v>14520</v>
      </c>
      <c r="AC12" s="58">
        <v>14560</v>
      </c>
      <c r="AD12" s="59">
        <v>14570</v>
      </c>
      <c r="AE12" s="59">
        <v>14570</v>
      </c>
      <c r="AF12" s="59">
        <v>14580</v>
      </c>
      <c r="AG12" s="61">
        <v>14570</v>
      </c>
      <c r="AI12" s="54">
        <v>13576.23</v>
      </c>
      <c r="AJ12" s="55">
        <v>13966.27</v>
      </c>
      <c r="AK12" s="55">
        <v>14614.36</v>
      </c>
      <c r="AL12" s="55">
        <v>14790.89</v>
      </c>
      <c r="AM12" s="56">
        <v>14246</v>
      </c>
      <c r="AN12" s="54">
        <v>14134</v>
      </c>
      <c r="AO12" s="55">
        <v>14254</v>
      </c>
      <c r="AP12" s="55">
        <v>14120</v>
      </c>
      <c r="AQ12" s="55">
        <v>14064</v>
      </c>
      <c r="AR12" s="57">
        <v>14139</v>
      </c>
      <c r="AS12" s="54">
        <v>14219</v>
      </c>
      <c r="AT12" s="55">
        <v>14893</v>
      </c>
      <c r="AU12" s="55">
        <v>14669</v>
      </c>
      <c r="AV12" s="55">
        <v>14339</v>
      </c>
      <c r="AW12" s="57">
        <v>14530</v>
      </c>
      <c r="AX12" s="58">
        <v>14157</v>
      </c>
      <c r="AY12" s="59">
        <v>14399</v>
      </c>
      <c r="AZ12" s="59">
        <v>14373</v>
      </c>
      <c r="BA12" s="59">
        <v>14259</v>
      </c>
      <c r="BB12" s="58">
        <v>14500</v>
      </c>
      <c r="BC12" s="59">
        <v>14550</v>
      </c>
      <c r="BD12" s="59">
        <v>14560</v>
      </c>
      <c r="BE12" s="59">
        <v>14580</v>
      </c>
      <c r="BF12" s="58">
        <v>14590</v>
      </c>
      <c r="BG12" s="59">
        <v>14600</v>
      </c>
      <c r="BH12" s="59">
        <v>14600</v>
      </c>
      <c r="BI12" s="59">
        <v>14610</v>
      </c>
      <c r="BK12" s="58">
        <f t="shared" si="3"/>
        <v>0</v>
      </c>
      <c r="BL12" s="59">
        <f t="shared" si="3"/>
        <v>0</v>
      </c>
      <c r="BM12" s="59">
        <f t="shared" si="3"/>
        <v>0</v>
      </c>
      <c r="BN12" s="59">
        <f t="shared" si="3"/>
        <v>0</v>
      </c>
      <c r="BO12" s="60" t="e">
        <f>#REF!-W12</f>
        <v>#REF!</v>
      </c>
      <c r="BP12" s="58">
        <f t="shared" si="4"/>
        <v>0</v>
      </c>
      <c r="BQ12" s="59">
        <f t="shared" si="4"/>
        <v>50</v>
      </c>
      <c r="BR12" s="59">
        <f t="shared" si="4"/>
        <v>40</v>
      </c>
      <c r="BS12" s="59">
        <f t="shared" si="4"/>
        <v>30</v>
      </c>
      <c r="BT12" s="61" t="e">
        <f>#REF!-AB12</f>
        <v>#REF!</v>
      </c>
      <c r="BU12" s="58">
        <f t="shared" si="5"/>
        <v>30</v>
      </c>
      <c r="BV12" s="59">
        <f t="shared" si="5"/>
        <v>30</v>
      </c>
      <c r="BW12" s="59">
        <f t="shared" si="5"/>
        <v>30</v>
      </c>
      <c r="BX12" s="59">
        <f t="shared" si="5"/>
        <v>30</v>
      </c>
      <c r="BY12" s="61" t="e">
        <f>#REF!-AG12</f>
        <v>#REF!</v>
      </c>
    </row>
    <row r="13" spans="2:77" x14ac:dyDescent="0.3">
      <c r="B13" s="7" t="s">
        <v>34</v>
      </c>
    </row>
    <row r="14" spans="2:77" x14ac:dyDescent="0.3">
      <c r="B14" s="62" t="s">
        <v>35</v>
      </c>
      <c r="C14" s="63" t="s">
        <v>26</v>
      </c>
      <c r="D14" s="64">
        <v>5.0691589162313875</v>
      </c>
      <c r="E14" s="64">
        <v>5.2694285415116013</v>
      </c>
      <c r="F14" s="64">
        <v>5.1731832149628332</v>
      </c>
      <c r="G14" s="64">
        <v>5.1813252599072399</v>
      </c>
      <c r="H14" s="65">
        <v>5.1743036971518421</v>
      </c>
      <c r="I14" s="66">
        <v>5.0597551204667468</v>
      </c>
      <c r="J14" s="64">
        <v>5.0521285187758309</v>
      </c>
      <c r="K14" s="64">
        <v>5.0064597076665507</v>
      </c>
      <c r="L14" s="64">
        <v>4.9571613167258306</v>
      </c>
      <c r="M14" s="67">
        <v>5.0181601447862363</v>
      </c>
      <c r="N14" s="66">
        <v>2.9721620981240591</v>
      </c>
      <c r="O14" s="64">
        <v>-5.3222505056841669</v>
      </c>
      <c r="P14" s="64">
        <v>-3.4853738680153583</v>
      </c>
      <c r="Q14" s="64">
        <v>-2.1947889152527154</v>
      </c>
      <c r="R14" s="65">
        <v>-2.0695514921446545</v>
      </c>
      <c r="S14" s="66">
        <v>-0.71</v>
      </c>
      <c r="T14" s="64">
        <v>7.07</v>
      </c>
      <c r="U14" s="64">
        <v>3.51</v>
      </c>
      <c r="V14" s="64">
        <v>4.8499999999999996</v>
      </c>
      <c r="W14" s="65">
        <v>3.64</v>
      </c>
      <c r="X14" s="66">
        <v>4.53</v>
      </c>
      <c r="Y14" s="64">
        <v>5.09</v>
      </c>
      <c r="Z14" s="64">
        <v>5.41</v>
      </c>
      <c r="AA14" s="64">
        <v>5.18</v>
      </c>
      <c r="AB14" s="67">
        <v>5.0599999999999996</v>
      </c>
      <c r="AC14" s="66">
        <v>5.23</v>
      </c>
      <c r="AD14" s="64">
        <v>5.25</v>
      </c>
      <c r="AE14" s="64">
        <v>5.3</v>
      </c>
      <c r="AF14" s="64">
        <v>5.13</v>
      </c>
      <c r="AG14" s="67">
        <v>5.23</v>
      </c>
      <c r="AI14" s="64">
        <v>5.0691589162313875</v>
      </c>
      <c r="AJ14" s="64">
        <v>5.2694285415116013</v>
      </c>
      <c r="AK14" s="64">
        <v>5.1731832149628332</v>
      </c>
      <c r="AL14" s="64">
        <v>5.1813252599072399</v>
      </c>
      <c r="AM14" s="65">
        <v>5.17</v>
      </c>
      <c r="AN14" s="66">
        <v>5.0599999999999996</v>
      </c>
      <c r="AO14" s="64">
        <v>5.05</v>
      </c>
      <c r="AP14" s="64">
        <v>5.01</v>
      </c>
      <c r="AQ14" s="64">
        <v>4.96</v>
      </c>
      <c r="AR14" s="67">
        <v>5.0199999999999996</v>
      </c>
      <c r="AS14" s="66">
        <v>2.97</v>
      </c>
      <c r="AT14" s="64">
        <v>-5.32</v>
      </c>
      <c r="AU14" s="64">
        <v>-3.49</v>
      </c>
      <c r="AV14" s="64">
        <v>-2.17</v>
      </c>
      <c r="AW14" s="65">
        <v>-2.0699999999999998</v>
      </c>
      <c r="AX14" s="66">
        <v>-0.7</v>
      </c>
      <c r="AY14" s="64">
        <v>7.07</v>
      </c>
      <c r="AZ14" s="64">
        <v>3.51</v>
      </c>
      <c r="BA14" s="64">
        <v>5.0199999999999996</v>
      </c>
      <c r="BB14" s="66">
        <v>4.57</v>
      </c>
      <c r="BC14" s="64">
        <v>5.0999999999999996</v>
      </c>
      <c r="BD14" s="64">
        <v>5.43</v>
      </c>
      <c r="BE14" s="64">
        <v>5.22</v>
      </c>
      <c r="BF14" s="66">
        <v>5.25</v>
      </c>
      <c r="BG14" s="64">
        <v>5.26</v>
      </c>
      <c r="BH14" s="64">
        <v>5.31</v>
      </c>
      <c r="BI14" s="64">
        <v>5.14</v>
      </c>
      <c r="BK14" s="66">
        <f t="shared" ref="BK14:BK28" si="6">AX14-S14</f>
        <v>1.0000000000000009E-2</v>
      </c>
      <c r="BL14" s="64">
        <f t="shared" ref="BL14:BL28" si="7">AY14-T14</f>
        <v>0</v>
      </c>
      <c r="BM14" s="64">
        <f t="shared" ref="BM14:BM28" si="8">AZ14-U14</f>
        <v>0</v>
      </c>
      <c r="BN14" s="64">
        <f t="shared" ref="BN14:BN28" si="9">BA14-V14</f>
        <v>0.16999999999999993</v>
      </c>
      <c r="BO14" s="65" t="e">
        <f>#REF!-W14</f>
        <v>#REF!</v>
      </c>
      <c r="BP14" s="66">
        <f t="shared" ref="BP14:BP28" si="10">BB14-X14</f>
        <v>4.0000000000000036E-2</v>
      </c>
      <c r="BQ14" s="64">
        <f t="shared" ref="BQ14:BQ28" si="11">BC14-Y14</f>
        <v>9.9999999999997868E-3</v>
      </c>
      <c r="BR14" s="64">
        <f t="shared" ref="BR14:BR28" si="12">BD14-Z14</f>
        <v>1.9999999999999574E-2</v>
      </c>
      <c r="BS14" s="64">
        <f t="shared" ref="BS14:BS28" si="13">BE14-AA14</f>
        <v>4.0000000000000036E-2</v>
      </c>
      <c r="BT14" s="67" t="e">
        <f>#REF!-AB14</f>
        <v>#REF!</v>
      </c>
      <c r="BU14" s="66">
        <f t="shared" ref="BU14:BU28" si="14">BF14-AC14</f>
        <v>1.9999999999999574E-2</v>
      </c>
      <c r="BV14" s="64">
        <f t="shared" ref="BV14:BV28" si="15">BG14-AD14</f>
        <v>9.9999999999997868E-3</v>
      </c>
      <c r="BW14" s="64">
        <f t="shared" ref="BW14:BW28" si="16">BH14-AE14</f>
        <v>9.9999999999997868E-3</v>
      </c>
      <c r="BX14" s="64">
        <f t="shared" ref="BX14:BX28" si="17">BI14-AF14</f>
        <v>9.9999999999997868E-3</v>
      </c>
      <c r="BY14" s="67" t="e">
        <f>#REF!-AG14</f>
        <v>#REF!</v>
      </c>
    </row>
    <row r="15" spans="2:77" x14ac:dyDescent="0.3">
      <c r="B15" s="68" t="s">
        <v>38</v>
      </c>
      <c r="C15" s="69" t="s">
        <v>26</v>
      </c>
      <c r="D15" s="70">
        <v>5.021644308740747</v>
      </c>
      <c r="E15" s="71">
        <v>5.247356501043825</v>
      </c>
      <c r="F15" s="71">
        <v>5.0764715962642555</v>
      </c>
      <c r="G15" s="71">
        <v>5.2003551211379886</v>
      </c>
      <c r="H15" s="72">
        <v>5.136889091678114</v>
      </c>
      <c r="I15" s="72">
        <v>5.2669917790566245</v>
      </c>
      <c r="J15" s="73">
        <v>5.3957033850098952</v>
      </c>
      <c r="K15" s="73">
        <v>5.0568864045468445</v>
      </c>
      <c r="L15" s="73">
        <v>4.9358243785954556</v>
      </c>
      <c r="M15" s="72">
        <v>5.1606861010947256</v>
      </c>
      <c r="N15" s="70">
        <v>2.6445292769033557</v>
      </c>
      <c r="O15" s="71">
        <v>-5.5763298960839336</v>
      </c>
      <c r="P15" s="71">
        <v>-4.0013971223161207</v>
      </c>
      <c r="Q15" s="71">
        <v>-3.5825341761710092</v>
      </c>
      <c r="R15" s="72">
        <v>-2.6680440403884802</v>
      </c>
      <c r="S15" s="74">
        <v>-2.25</v>
      </c>
      <c r="T15" s="75">
        <v>5.92</v>
      </c>
      <c r="U15" s="75">
        <v>1.07</v>
      </c>
      <c r="V15" s="75">
        <v>3.04</v>
      </c>
      <c r="W15" s="76">
        <v>1.88</v>
      </c>
      <c r="X15" s="74">
        <v>3.48</v>
      </c>
      <c r="Y15" s="75">
        <v>4.33</v>
      </c>
      <c r="Z15" s="75">
        <v>5.81</v>
      </c>
      <c r="AA15" s="75">
        <v>5.19</v>
      </c>
      <c r="AB15" s="77">
        <v>4.71</v>
      </c>
      <c r="AC15" s="74">
        <v>5.2</v>
      </c>
      <c r="AD15" s="75">
        <v>5.24</v>
      </c>
      <c r="AE15" s="75">
        <v>5.31</v>
      </c>
      <c r="AF15" s="75">
        <v>5.1100000000000003</v>
      </c>
      <c r="AG15" s="77">
        <v>5.22</v>
      </c>
      <c r="AI15" s="70">
        <v>5.021644308740747</v>
      </c>
      <c r="AJ15" s="71">
        <v>5.247356501043825</v>
      </c>
      <c r="AK15" s="71">
        <v>5.0764715962642555</v>
      </c>
      <c r="AL15" s="71">
        <v>5.2003551211379886</v>
      </c>
      <c r="AM15" s="72">
        <v>5.14</v>
      </c>
      <c r="AN15" s="72">
        <v>5.27</v>
      </c>
      <c r="AO15" s="73">
        <v>5.4</v>
      </c>
      <c r="AP15" s="73">
        <v>5.0599999999999996</v>
      </c>
      <c r="AQ15" s="73">
        <v>4.9400000000000004</v>
      </c>
      <c r="AR15" s="72">
        <v>5.16</v>
      </c>
      <c r="AS15" s="70">
        <v>2.65</v>
      </c>
      <c r="AT15" s="71">
        <v>-5.58</v>
      </c>
      <c r="AU15" s="71">
        <v>-4</v>
      </c>
      <c r="AV15" s="71">
        <v>-3.58</v>
      </c>
      <c r="AW15" s="72">
        <v>-2.67</v>
      </c>
      <c r="AX15" s="74">
        <v>-2.25</v>
      </c>
      <c r="AY15" s="75">
        <v>5.91</v>
      </c>
      <c r="AZ15" s="75">
        <v>1.06</v>
      </c>
      <c r="BA15" s="75">
        <v>3.55</v>
      </c>
      <c r="BB15" s="74">
        <v>3.7</v>
      </c>
      <c r="BC15" s="75">
        <v>4.37</v>
      </c>
      <c r="BD15" s="75">
        <v>5.85</v>
      </c>
      <c r="BE15" s="75">
        <v>5.23</v>
      </c>
      <c r="BF15" s="74">
        <v>5.24</v>
      </c>
      <c r="BG15" s="75">
        <v>5.3</v>
      </c>
      <c r="BH15" s="75">
        <v>5.37</v>
      </c>
      <c r="BI15" s="75">
        <v>5.17</v>
      </c>
      <c r="BK15" s="74">
        <f t="shared" si="6"/>
        <v>0</v>
      </c>
      <c r="BL15" s="75">
        <f t="shared" si="7"/>
        <v>-9.9999999999997868E-3</v>
      </c>
      <c r="BM15" s="75">
        <f t="shared" si="8"/>
        <v>-1.0000000000000009E-2</v>
      </c>
      <c r="BN15" s="75">
        <f t="shared" si="9"/>
        <v>0.50999999999999979</v>
      </c>
      <c r="BO15" s="76" t="e">
        <f>#REF!-W15</f>
        <v>#REF!</v>
      </c>
      <c r="BP15" s="74">
        <f t="shared" si="10"/>
        <v>0.2200000000000002</v>
      </c>
      <c r="BQ15" s="75">
        <f t="shared" si="11"/>
        <v>4.0000000000000036E-2</v>
      </c>
      <c r="BR15" s="75">
        <f t="shared" si="12"/>
        <v>4.0000000000000036E-2</v>
      </c>
      <c r="BS15" s="75">
        <f t="shared" si="13"/>
        <v>4.0000000000000036E-2</v>
      </c>
      <c r="BT15" s="77" t="e">
        <f>#REF!-AB15</f>
        <v>#REF!</v>
      </c>
      <c r="BU15" s="74">
        <f t="shared" si="14"/>
        <v>4.0000000000000036E-2</v>
      </c>
      <c r="BV15" s="75">
        <f t="shared" si="15"/>
        <v>5.9999999999999609E-2</v>
      </c>
      <c r="BW15" s="75">
        <f t="shared" si="16"/>
        <v>6.0000000000000497E-2</v>
      </c>
      <c r="BX15" s="75">
        <f t="shared" si="17"/>
        <v>5.9999999999999609E-2</v>
      </c>
      <c r="BY15" s="77" t="e">
        <f>#REF!-AG15</f>
        <v>#REF!</v>
      </c>
    </row>
    <row r="16" spans="2:77" x14ac:dyDescent="0.3">
      <c r="B16" s="78" t="s">
        <v>36</v>
      </c>
      <c r="C16" s="79" t="s">
        <v>26</v>
      </c>
      <c r="D16" s="70">
        <v>4.9567453822773047</v>
      </c>
      <c r="E16" s="71">
        <v>5.1722864340167973</v>
      </c>
      <c r="F16" s="71">
        <v>5.0019678726567633</v>
      </c>
      <c r="G16" s="71">
        <v>5.0801630444684491</v>
      </c>
      <c r="H16" s="72">
        <v>5.0529135001688701</v>
      </c>
      <c r="I16" s="72">
        <v>5.016984145704015</v>
      </c>
      <c r="J16" s="73">
        <v>5.1801540307287297</v>
      </c>
      <c r="K16" s="73">
        <v>5.0065629231974782</v>
      </c>
      <c r="L16" s="73">
        <v>4.9672364909477267</v>
      </c>
      <c r="M16" s="72">
        <v>5.0419210479704475</v>
      </c>
      <c r="N16" s="70">
        <v>2.8269403673635907</v>
      </c>
      <c r="O16" s="71">
        <v>-5.5226784138567808</v>
      </c>
      <c r="P16" s="71">
        <v>-4.0460815297756341</v>
      </c>
      <c r="Q16" s="71">
        <v>-3.6142819009057376</v>
      </c>
      <c r="R16" s="72">
        <v>-2.6308878496880084</v>
      </c>
      <c r="S16" s="74">
        <v>-2.21</v>
      </c>
      <c r="T16" s="75">
        <v>5.96</v>
      </c>
      <c r="U16" s="75">
        <v>1.03</v>
      </c>
      <c r="V16" s="75">
        <v>3</v>
      </c>
      <c r="W16" s="76">
        <v>1.88</v>
      </c>
      <c r="X16" s="74">
        <v>3.42</v>
      </c>
      <c r="Y16" s="75">
        <v>4.32</v>
      </c>
      <c r="Z16" s="75">
        <v>5.82</v>
      </c>
      <c r="AA16" s="75">
        <v>5.19</v>
      </c>
      <c r="AB16" s="77">
        <v>4.6900000000000004</v>
      </c>
      <c r="AC16" s="74">
        <v>5.1100000000000003</v>
      </c>
      <c r="AD16" s="75">
        <v>5.18</v>
      </c>
      <c r="AE16" s="75">
        <v>5.27</v>
      </c>
      <c r="AF16" s="75">
        <v>5.04</v>
      </c>
      <c r="AG16" s="77">
        <v>5.15</v>
      </c>
      <c r="AI16" s="70">
        <v>4.9567453822773047</v>
      </c>
      <c r="AJ16" s="71">
        <v>5.1722864340167973</v>
      </c>
      <c r="AK16" s="71">
        <v>5.0019678726567633</v>
      </c>
      <c r="AL16" s="71">
        <v>5.0801630444684491</v>
      </c>
      <c r="AM16" s="72">
        <v>5.05</v>
      </c>
      <c r="AN16" s="72">
        <v>5.0199999999999996</v>
      </c>
      <c r="AO16" s="73">
        <v>5.18</v>
      </c>
      <c r="AP16" s="73">
        <v>5.01</v>
      </c>
      <c r="AQ16" s="73">
        <v>4.97</v>
      </c>
      <c r="AR16" s="72">
        <v>5.04</v>
      </c>
      <c r="AS16" s="70">
        <v>2.83</v>
      </c>
      <c r="AT16" s="71">
        <v>-5.52</v>
      </c>
      <c r="AU16" s="71">
        <v>-4.05</v>
      </c>
      <c r="AV16" s="71">
        <v>-3.61</v>
      </c>
      <c r="AW16" s="72">
        <v>-2.63</v>
      </c>
      <c r="AX16" s="74">
        <v>-2.21</v>
      </c>
      <c r="AY16" s="75">
        <v>5.96</v>
      </c>
      <c r="AZ16" s="75">
        <v>1.02</v>
      </c>
      <c r="BA16" s="75">
        <v>3.55</v>
      </c>
      <c r="BB16" s="74">
        <v>3.69</v>
      </c>
      <c r="BC16" s="75">
        <v>4.37</v>
      </c>
      <c r="BD16" s="75">
        <v>5.86</v>
      </c>
      <c r="BE16" s="75">
        <v>5.23</v>
      </c>
      <c r="BF16" s="74">
        <v>5.16</v>
      </c>
      <c r="BG16" s="75">
        <v>5.24</v>
      </c>
      <c r="BH16" s="75">
        <v>5.33</v>
      </c>
      <c r="BI16" s="75">
        <v>5.0999999999999996</v>
      </c>
      <c r="BK16" s="74">
        <f t="shared" si="6"/>
        <v>0</v>
      </c>
      <c r="BL16" s="75">
        <f t="shared" si="7"/>
        <v>0</v>
      </c>
      <c r="BM16" s="75">
        <f t="shared" si="8"/>
        <v>-1.0000000000000009E-2</v>
      </c>
      <c r="BN16" s="75">
        <f t="shared" si="9"/>
        <v>0.54999999999999982</v>
      </c>
      <c r="BO16" s="76" t="e">
        <f>#REF!-W16</f>
        <v>#REF!</v>
      </c>
      <c r="BP16" s="74">
        <f t="shared" si="10"/>
        <v>0.27</v>
      </c>
      <c r="BQ16" s="75">
        <f t="shared" si="11"/>
        <v>4.9999999999999822E-2</v>
      </c>
      <c r="BR16" s="75">
        <f t="shared" si="12"/>
        <v>4.0000000000000036E-2</v>
      </c>
      <c r="BS16" s="75">
        <f t="shared" si="13"/>
        <v>4.0000000000000036E-2</v>
      </c>
      <c r="BT16" s="77" t="e">
        <f>#REF!-AB16</f>
        <v>#REF!</v>
      </c>
      <c r="BU16" s="74">
        <f t="shared" si="14"/>
        <v>4.9999999999999822E-2</v>
      </c>
      <c r="BV16" s="75">
        <f t="shared" si="15"/>
        <v>6.0000000000000497E-2</v>
      </c>
      <c r="BW16" s="75">
        <f t="shared" si="16"/>
        <v>6.0000000000000497E-2</v>
      </c>
      <c r="BX16" s="75">
        <f t="shared" si="17"/>
        <v>5.9999999999999609E-2</v>
      </c>
      <c r="BY16" s="77" t="e">
        <f>#REF!-AG16</f>
        <v>#REF!</v>
      </c>
    </row>
    <row r="17" spans="2:80" x14ac:dyDescent="0.3">
      <c r="B17" s="78" t="s">
        <v>37</v>
      </c>
      <c r="C17" s="79" t="s">
        <v>26</v>
      </c>
      <c r="D17" s="70">
        <v>8.1460734152659171</v>
      </c>
      <c r="E17" s="71">
        <v>8.8132302539475518</v>
      </c>
      <c r="F17" s="71">
        <v>8.6649349226614021</v>
      </c>
      <c r="G17" s="71">
        <v>10.875477279763345</v>
      </c>
      <c r="H17" s="72">
        <v>9.14706301087584</v>
      </c>
      <c r="I17" s="72">
        <v>16.959606752706563</v>
      </c>
      <c r="J17" s="73">
        <v>15.281515969511261</v>
      </c>
      <c r="K17" s="73">
        <v>7.4011890371280913</v>
      </c>
      <c r="L17" s="73">
        <v>3.5264907185611065</v>
      </c>
      <c r="M17" s="72">
        <v>10.617839301083933</v>
      </c>
      <c r="N17" s="70">
        <v>-5.0147546729924244</v>
      </c>
      <c r="O17" s="71">
        <v>-7.8219318620543419</v>
      </c>
      <c r="P17" s="71">
        <v>-1.9672828547127921</v>
      </c>
      <c r="Q17" s="71">
        <v>-2.1387329487681654</v>
      </c>
      <c r="R17" s="72">
        <v>-4.288323649686717</v>
      </c>
      <c r="S17" s="74">
        <v>-3.99</v>
      </c>
      <c r="T17" s="75">
        <v>4.1500000000000004</v>
      </c>
      <c r="U17" s="75">
        <v>2.96</v>
      </c>
      <c r="V17" s="75">
        <v>4.82</v>
      </c>
      <c r="W17" s="76">
        <v>1.98</v>
      </c>
      <c r="X17" s="74">
        <v>6.17</v>
      </c>
      <c r="Y17" s="75">
        <v>4.55</v>
      </c>
      <c r="Z17" s="75">
        <v>5.52</v>
      </c>
      <c r="AA17" s="75">
        <v>5.38</v>
      </c>
      <c r="AB17" s="77">
        <v>5.39</v>
      </c>
      <c r="AC17" s="74">
        <v>9.19</v>
      </c>
      <c r="AD17" s="75">
        <v>7.97</v>
      </c>
      <c r="AE17" s="75">
        <v>7.1</v>
      </c>
      <c r="AF17" s="75">
        <v>8.39</v>
      </c>
      <c r="AG17" s="77">
        <v>8.15</v>
      </c>
      <c r="AI17" s="70">
        <v>8.1460734152659171</v>
      </c>
      <c r="AJ17" s="71">
        <v>8.8132302539475518</v>
      </c>
      <c r="AK17" s="71">
        <v>8.6649349226614021</v>
      </c>
      <c r="AL17" s="71">
        <v>10.875477279763345</v>
      </c>
      <c r="AM17" s="72">
        <v>9.15</v>
      </c>
      <c r="AN17" s="72">
        <v>16.96</v>
      </c>
      <c r="AO17" s="73">
        <v>15.28</v>
      </c>
      <c r="AP17" s="73">
        <v>7.4</v>
      </c>
      <c r="AQ17" s="73">
        <v>3.53</v>
      </c>
      <c r="AR17" s="72">
        <v>10.62</v>
      </c>
      <c r="AS17" s="70">
        <v>-4.99</v>
      </c>
      <c r="AT17" s="71">
        <v>-7.78</v>
      </c>
      <c r="AU17" s="71">
        <v>-1.92</v>
      </c>
      <c r="AV17" s="71">
        <v>-2.09</v>
      </c>
      <c r="AW17" s="72">
        <v>-4.25</v>
      </c>
      <c r="AX17" s="74">
        <v>-3.69</v>
      </c>
      <c r="AY17" s="75">
        <v>3.99</v>
      </c>
      <c r="AZ17" s="75">
        <v>2.79</v>
      </c>
      <c r="BA17" s="75">
        <v>3.29</v>
      </c>
      <c r="BB17" s="74">
        <v>4.32</v>
      </c>
      <c r="BC17" s="75">
        <v>4.33</v>
      </c>
      <c r="BD17" s="75">
        <v>5.36</v>
      </c>
      <c r="BE17" s="75">
        <v>5.28</v>
      </c>
      <c r="BF17" s="74">
        <v>9.1199999999999992</v>
      </c>
      <c r="BG17" s="75">
        <v>7.92</v>
      </c>
      <c r="BH17" s="75">
        <v>7.07</v>
      </c>
      <c r="BI17" s="75">
        <v>8.3800000000000008</v>
      </c>
      <c r="BK17" s="74">
        <f t="shared" si="6"/>
        <v>0.30000000000000027</v>
      </c>
      <c r="BL17" s="75">
        <f t="shared" si="7"/>
        <v>-0.16000000000000014</v>
      </c>
      <c r="BM17" s="75">
        <f t="shared" si="8"/>
        <v>-0.16999999999999993</v>
      </c>
      <c r="BN17" s="75">
        <f t="shared" si="9"/>
        <v>-1.5300000000000002</v>
      </c>
      <c r="BO17" s="76" t="e">
        <f>#REF!-W17</f>
        <v>#REF!</v>
      </c>
      <c r="BP17" s="74">
        <f t="shared" si="10"/>
        <v>-1.8499999999999996</v>
      </c>
      <c r="BQ17" s="75">
        <f t="shared" si="11"/>
        <v>-0.21999999999999975</v>
      </c>
      <c r="BR17" s="75">
        <f t="shared" si="12"/>
        <v>-0.15999999999999925</v>
      </c>
      <c r="BS17" s="75">
        <f t="shared" si="13"/>
        <v>-9.9999999999999645E-2</v>
      </c>
      <c r="BT17" s="77" t="e">
        <f>#REF!-AB17</f>
        <v>#REF!</v>
      </c>
      <c r="BU17" s="74">
        <f t="shared" si="14"/>
        <v>-7.0000000000000284E-2</v>
      </c>
      <c r="BV17" s="75">
        <f t="shared" si="15"/>
        <v>-4.9999999999999822E-2</v>
      </c>
      <c r="BW17" s="75">
        <f t="shared" si="16"/>
        <v>-2.9999999999999361E-2</v>
      </c>
      <c r="BX17" s="75">
        <f t="shared" si="17"/>
        <v>-9.9999999999997868E-3</v>
      </c>
      <c r="BY17" s="77" t="e">
        <f>#REF!-AG17</f>
        <v>#REF!</v>
      </c>
    </row>
    <row r="18" spans="2:80" x14ac:dyDescent="0.3">
      <c r="B18" s="78" t="s">
        <v>39</v>
      </c>
      <c r="C18" s="79" t="s">
        <v>26</v>
      </c>
      <c r="D18" s="70">
        <v>2.7330329217267462</v>
      </c>
      <c r="E18" s="71">
        <v>5.218759939000023</v>
      </c>
      <c r="F18" s="71">
        <v>6.2570692812806925</v>
      </c>
      <c r="G18" s="71">
        <v>4.6196993725181557</v>
      </c>
      <c r="H18" s="72">
        <v>4.820726079485425</v>
      </c>
      <c r="I18" s="72">
        <v>5.2528058734046823</v>
      </c>
      <c r="J18" s="73">
        <v>8.2301987871873337</v>
      </c>
      <c r="K18" s="73">
        <v>0.99059806750744883</v>
      </c>
      <c r="L18" s="73">
        <v>0.49915338253742902</v>
      </c>
      <c r="M18" s="72">
        <v>3.2639599187623389</v>
      </c>
      <c r="N18" s="70">
        <v>3.7661318071331635</v>
      </c>
      <c r="O18" s="71">
        <v>-6.89810743534143</v>
      </c>
      <c r="P18" s="71">
        <v>9.7596744128067172</v>
      </c>
      <c r="Q18" s="71">
        <v>1.757573290416687</v>
      </c>
      <c r="R18" s="72">
        <v>1.9426103138244315</v>
      </c>
      <c r="S18" s="74">
        <v>2.58</v>
      </c>
      <c r="T18" s="75">
        <v>8.0299999999999994</v>
      </c>
      <c r="U18" s="75">
        <v>0.66</v>
      </c>
      <c r="V18" s="75">
        <v>7.66</v>
      </c>
      <c r="W18" s="76">
        <v>4.99</v>
      </c>
      <c r="X18" s="74">
        <v>2.0299999999999998</v>
      </c>
      <c r="Y18" s="75">
        <v>6.29</v>
      </c>
      <c r="Z18" s="75">
        <v>1.73</v>
      </c>
      <c r="AA18" s="75">
        <v>3.93</v>
      </c>
      <c r="AB18" s="77">
        <v>3.58</v>
      </c>
      <c r="AC18" s="74">
        <v>3.99</v>
      </c>
      <c r="AD18" s="75">
        <v>3.12</v>
      </c>
      <c r="AE18" s="75">
        <v>2.1</v>
      </c>
      <c r="AF18" s="75">
        <v>1.41</v>
      </c>
      <c r="AG18" s="77">
        <v>2.44</v>
      </c>
      <c r="AI18" s="70">
        <v>2.7330329217267462</v>
      </c>
      <c r="AJ18" s="71">
        <v>5.218759939000023</v>
      </c>
      <c r="AK18" s="71">
        <v>6.2570692812806925</v>
      </c>
      <c r="AL18" s="71">
        <v>4.6196993725181557</v>
      </c>
      <c r="AM18" s="72">
        <v>4.82</v>
      </c>
      <c r="AN18" s="72">
        <v>5.26</v>
      </c>
      <c r="AO18" s="73">
        <v>8.24</v>
      </c>
      <c r="AP18" s="73">
        <v>1</v>
      </c>
      <c r="AQ18" s="73">
        <v>0.5</v>
      </c>
      <c r="AR18" s="72">
        <v>3.27</v>
      </c>
      <c r="AS18" s="70">
        <v>3.8</v>
      </c>
      <c r="AT18" s="71">
        <v>-6.92</v>
      </c>
      <c r="AU18" s="71">
        <v>9.7899999999999991</v>
      </c>
      <c r="AV18" s="71">
        <v>1.79</v>
      </c>
      <c r="AW18" s="72">
        <v>1.96</v>
      </c>
      <c r="AX18" s="74">
        <v>2.5499999999999998</v>
      </c>
      <c r="AY18" s="75">
        <v>8.06</v>
      </c>
      <c r="AZ18" s="75">
        <v>0.62</v>
      </c>
      <c r="BA18" s="75">
        <v>5.25</v>
      </c>
      <c r="BB18" s="74">
        <v>1.75</v>
      </c>
      <c r="BC18" s="75">
        <v>6.01</v>
      </c>
      <c r="BD18" s="75">
        <v>1.55</v>
      </c>
      <c r="BE18" s="75">
        <v>3.85</v>
      </c>
      <c r="BF18" s="74">
        <v>3.93</v>
      </c>
      <c r="BG18" s="75">
        <v>3.08</v>
      </c>
      <c r="BH18" s="75">
        <v>2.08</v>
      </c>
      <c r="BI18" s="75">
        <v>1.4</v>
      </c>
      <c r="BK18" s="74">
        <f t="shared" si="6"/>
        <v>-3.0000000000000249E-2</v>
      </c>
      <c r="BL18" s="75">
        <f t="shared" si="7"/>
        <v>3.0000000000001137E-2</v>
      </c>
      <c r="BM18" s="75">
        <f t="shared" si="8"/>
        <v>-4.0000000000000036E-2</v>
      </c>
      <c r="BN18" s="75">
        <f t="shared" si="9"/>
        <v>-2.41</v>
      </c>
      <c r="BO18" s="76" t="e">
        <f>#REF!-W18</f>
        <v>#REF!</v>
      </c>
      <c r="BP18" s="74">
        <f t="shared" si="10"/>
        <v>-0.2799999999999998</v>
      </c>
      <c r="BQ18" s="75">
        <f t="shared" si="11"/>
        <v>-0.28000000000000025</v>
      </c>
      <c r="BR18" s="75">
        <f t="shared" si="12"/>
        <v>-0.17999999999999994</v>
      </c>
      <c r="BS18" s="75">
        <f t="shared" si="13"/>
        <v>-8.0000000000000071E-2</v>
      </c>
      <c r="BT18" s="77" t="e">
        <f>#REF!-AB18</f>
        <v>#REF!</v>
      </c>
      <c r="BU18" s="74">
        <f t="shared" si="14"/>
        <v>-6.0000000000000053E-2</v>
      </c>
      <c r="BV18" s="75">
        <f t="shared" si="15"/>
        <v>-4.0000000000000036E-2</v>
      </c>
      <c r="BW18" s="75">
        <f t="shared" si="16"/>
        <v>-2.0000000000000018E-2</v>
      </c>
      <c r="BX18" s="75">
        <f t="shared" si="17"/>
        <v>-1.0000000000000009E-2</v>
      </c>
      <c r="BY18" s="77" t="e">
        <f>#REF!-AG18</f>
        <v>#REF!</v>
      </c>
    </row>
    <row r="19" spans="2:80" x14ac:dyDescent="0.3">
      <c r="B19" s="78" t="s">
        <v>40</v>
      </c>
      <c r="C19" s="79" t="s">
        <v>26</v>
      </c>
      <c r="D19" s="70">
        <v>4.8014342737297824</v>
      </c>
      <c r="E19" s="71">
        <v>5.2439980293491857</v>
      </c>
      <c r="F19" s="71">
        <v>5.2198710401037687</v>
      </c>
      <c r="G19" s="71">
        <v>5.1062292791909272</v>
      </c>
      <c r="H19" s="72">
        <v>5.0970953751912589</v>
      </c>
      <c r="I19" s="72">
        <v>5.2656755343528658</v>
      </c>
      <c r="J19" s="73">
        <v>5.7344677602931142</v>
      </c>
      <c r="K19" s="73">
        <v>4.5581395903421509</v>
      </c>
      <c r="L19" s="73">
        <v>4.2200817013916492</v>
      </c>
      <c r="M19" s="72">
        <v>4.9225978154565695</v>
      </c>
      <c r="N19" s="70">
        <v>2.7503328449767253</v>
      </c>
      <c r="O19" s="71">
        <v>-5.7380424351840418</v>
      </c>
      <c r="P19" s="71">
        <v>-2.37112749578489</v>
      </c>
      <c r="Q19" s="71">
        <v>-2.7517847267677098</v>
      </c>
      <c r="R19" s="72">
        <v>-2.098419884890447</v>
      </c>
      <c r="S19" s="74">
        <v>-1.79</v>
      </c>
      <c r="T19" s="75">
        <v>6.17</v>
      </c>
      <c r="U19" s="75">
        <v>1.02</v>
      </c>
      <c r="V19" s="75">
        <v>3.79</v>
      </c>
      <c r="W19" s="76">
        <v>2.2799999999999998</v>
      </c>
      <c r="X19" s="74">
        <v>3.33</v>
      </c>
      <c r="Y19" s="75">
        <v>4.57</v>
      </c>
      <c r="Z19" s="75">
        <v>5.27</v>
      </c>
      <c r="AA19" s="75">
        <v>4.9800000000000004</v>
      </c>
      <c r="AB19" s="77">
        <v>4.5599999999999996</v>
      </c>
      <c r="AC19" s="74">
        <v>5.08</v>
      </c>
      <c r="AD19" s="75">
        <v>4.9800000000000004</v>
      </c>
      <c r="AE19" s="75">
        <v>4.9000000000000004</v>
      </c>
      <c r="AF19" s="75">
        <v>4.5</v>
      </c>
      <c r="AG19" s="77">
        <v>4.8499999999999996</v>
      </c>
      <c r="AI19" s="70">
        <v>4.8014342737297824</v>
      </c>
      <c r="AJ19" s="71">
        <v>5.2439980293491857</v>
      </c>
      <c r="AK19" s="71">
        <v>5.2198710401037687</v>
      </c>
      <c r="AL19" s="71">
        <v>5.1062292791909272</v>
      </c>
      <c r="AM19" s="72">
        <v>5.0999999999999996</v>
      </c>
      <c r="AN19" s="72">
        <v>5.27</v>
      </c>
      <c r="AO19" s="73">
        <v>5.74</v>
      </c>
      <c r="AP19" s="73">
        <v>4.5599999999999996</v>
      </c>
      <c r="AQ19" s="73">
        <v>4.22</v>
      </c>
      <c r="AR19" s="72">
        <v>4.92</v>
      </c>
      <c r="AS19" s="70">
        <v>2.75</v>
      </c>
      <c r="AT19" s="71">
        <v>-5.74</v>
      </c>
      <c r="AU19" s="71">
        <v>-2.37</v>
      </c>
      <c r="AV19" s="71">
        <v>-2.74</v>
      </c>
      <c r="AW19" s="72">
        <v>-2.09</v>
      </c>
      <c r="AX19" s="74">
        <v>-1.79</v>
      </c>
      <c r="AY19" s="75">
        <v>6.17</v>
      </c>
      <c r="AZ19" s="75">
        <v>1</v>
      </c>
      <c r="BA19" s="75">
        <v>3.83</v>
      </c>
      <c r="BB19" s="74">
        <v>3.51</v>
      </c>
      <c r="BC19" s="75">
        <v>4.57</v>
      </c>
      <c r="BD19" s="75">
        <v>5.28</v>
      </c>
      <c r="BE19" s="75">
        <v>5</v>
      </c>
      <c r="BF19" s="74">
        <v>5.12</v>
      </c>
      <c r="BG19" s="75">
        <v>5.0199999999999996</v>
      </c>
      <c r="BH19" s="75">
        <v>4.95</v>
      </c>
      <c r="BI19" s="75">
        <v>4.5599999999999996</v>
      </c>
      <c r="BK19" s="74">
        <f t="shared" si="6"/>
        <v>0</v>
      </c>
      <c r="BL19" s="75">
        <f t="shared" si="7"/>
        <v>0</v>
      </c>
      <c r="BM19" s="75">
        <f t="shared" si="8"/>
        <v>-2.0000000000000018E-2</v>
      </c>
      <c r="BN19" s="75">
        <f t="shared" si="9"/>
        <v>4.0000000000000036E-2</v>
      </c>
      <c r="BO19" s="76" t="e">
        <f>#REF!-W19</f>
        <v>#REF!</v>
      </c>
      <c r="BP19" s="74">
        <f t="shared" si="10"/>
        <v>0.17999999999999972</v>
      </c>
      <c r="BQ19" s="75">
        <f t="shared" si="11"/>
        <v>0</v>
      </c>
      <c r="BR19" s="75">
        <f t="shared" si="12"/>
        <v>1.0000000000000675E-2</v>
      </c>
      <c r="BS19" s="75">
        <f t="shared" si="13"/>
        <v>1.9999999999999574E-2</v>
      </c>
      <c r="BT19" s="77" t="e">
        <f>#REF!-AB19</f>
        <v>#REF!</v>
      </c>
      <c r="BU19" s="74">
        <f t="shared" si="14"/>
        <v>4.0000000000000036E-2</v>
      </c>
      <c r="BV19" s="75">
        <f t="shared" si="15"/>
        <v>3.9999999999999147E-2</v>
      </c>
      <c r="BW19" s="75">
        <f t="shared" si="16"/>
        <v>4.9999999999999822E-2</v>
      </c>
      <c r="BX19" s="75">
        <f t="shared" si="17"/>
        <v>5.9999999999999609E-2</v>
      </c>
      <c r="BY19" s="77" t="e">
        <f>#REF!-AG19</f>
        <v>#REF!</v>
      </c>
    </row>
    <row r="20" spans="2:80" x14ac:dyDescent="0.3">
      <c r="B20" s="78" t="s">
        <v>41</v>
      </c>
      <c r="C20" s="79" t="s">
        <v>26</v>
      </c>
      <c r="D20" s="70">
        <v>7.9205198700324786</v>
      </c>
      <c r="E20" s="71">
        <v>5.8060564971000588</v>
      </c>
      <c r="F20" s="71">
        <v>6.9185491448793073</v>
      </c>
      <c r="G20" s="71">
        <v>6.1362889288652127</v>
      </c>
      <c r="H20" s="72">
        <v>6.6758445881596202</v>
      </c>
      <c r="I20" s="72">
        <v>5.0267978707973384</v>
      </c>
      <c r="J20" s="73">
        <v>4.554572790066814</v>
      </c>
      <c r="K20" s="73">
        <v>4.211502945182005</v>
      </c>
      <c r="L20" s="73">
        <v>4.0768221013151731</v>
      </c>
      <c r="M20" s="72">
        <v>4.4523835280573678</v>
      </c>
      <c r="N20" s="70">
        <v>1.7031341014568824</v>
      </c>
      <c r="O20" s="71">
        <v>-8.6131299517068385</v>
      </c>
      <c r="P20" s="71">
        <v>-6.4797564827317728</v>
      </c>
      <c r="Q20" s="71">
        <v>-6.1519551630085374</v>
      </c>
      <c r="R20" s="72">
        <v>-4.946542952689768</v>
      </c>
      <c r="S20" s="74">
        <v>-0.23</v>
      </c>
      <c r="T20" s="75">
        <v>7.54</v>
      </c>
      <c r="U20" s="75">
        <v>3.74</v>
      </c>
      <c r="V20" s="75">
        <v>4.74</v>
      </c>
      <c r="W20" s="76">
        <v>3.87</v>
      </c>
      <c r="X20" s="74">
        <v>4.0199999999999996</v>
      </c>
      <c r="Y20" s="75">
        <v>4.82</v>
      </c>
      <c r="Z20" s="75">
        <v>6.62</v>
      </c>
      <c r="AA20" s="75">
        <v>7.01</v>
      </c>
      <c r="AB20" s="77">
        <v>5.65</v>
      </c>
      <c r="AC20" s="74">
        <v>7.84</v>
      </c>
      <c r="AD20" s="75">
        <v>8.16</v>
      </c>
      <c r="AE20" s="75">
        <v>8.48</v>
      </c>
      <c r="AF20" s="75">
        <v>8.18</v>
      </c>
      <c r="AG20" s="77">
        <v>8.17</v>
      </c>
      <c r="AI20" s="70">
        <v>7.9205198700324786</v>
      </c>
      <c r="AJ20" s="71">
        <v>5.8060564971000588</v>
      </c>
      <c r="AK20" s="71">
        <v>6.9185491448793073</v>
      </c>
      <c r="AL20" s="71">
        <v>6.1362889288652127</v>
      </c>
      <c r="AM20" s="72">
        <v>6.68</v>
      </c>
      <c r="AN20" s="72">
        <v>5.03</v>
      </c>
      <c r="AO20" s="73">
        <v>4.55</v>
      </c>
      <c r="AP20" s="73">
        <v>4.21</v>
      </c>
      <c r="AQ20" s="73">
        <v>4.08</v>
      </c>
      <c r="AR20" s="72">
        <v>4.45</v>
      </c>
      <c r="AS20" s="70">
        <v>1.7</v>
      </c>
      <c r="AT20" s="71">
        <v>-8.61</v>
      </c>
      <c r="AU20" s="71">
        <v>-6.52</v>
      </c>
      <c r="AV20" s="71">
        <v>-6.17</v>
      </c>
      <c r="AW20" s="72">
        <v>-4.96</v>
      </c>
      <c r="AX20" s="74">
        <v>-0.21</v>
      </c>
      <c r="AY20" s="75">
        <v>7.52</v>
      </c>
      <c r="AZ20" s="75">
        <v>3.76</v>
      </c>
      <c r="BA20" s="75">
        <v>4.49</v>
      </c>
      <c r="BB20" s="74">
        <v>4.0999999999999996</v>
      </c>
      <c r="BC20" s="75">
        <v>4.97</v>
      </c>
      <c r="BD20" s="75">
        <v>6.57</v>
      </c>
      <c r="BE20" s="75">
        <v>7</v>
      </c>
      <c r="BF20" s="74">
        <v>7.76</v>
      </c>
      <c r="BG20" s="75">
        <v>8.1300000000000008</v>
      </c>
      <c r="BH20" s="75">
        <v>8.42</v>
      </c>
      <c r="BI20" s="75">
        <v>8.15</v>
      </c>
      <c r="BK20" s="74">
        <f t="shared" si="6"/>
        <v>2.0000000000000018E-2</v>
      </c>
      <c r="BL20" s="75">
        <f t="shared" si="7"/>
        <v>-2.0000000000000462E-2</v>
      </c>
      <c r="BM20" s="75">
        <f t="shared" si="8"/>
        <v>1.9999999999999574E-2</v>
      </c>
      <c r="BN20" s="75">
        <f t="shared" si="9"/>
        <v>-0.25</v>
      </c>
      <c r="BO20" s="76" t="e">
        <f>#REF!-W20</f>
        <v>#REF!</v>
      </c>
      <c r="BP20" s="74">
        <f t="shared" si="10"/>
        <v>8.0000000000000071E-2</v>
      </c>
      <c r="BQ20" s="75">
        <f t="shared" si="11"/>
        <v>0.14999999999999947</v>
      </c>
      <c r="BR20" s="75">
        <f t="shared" si="12"/>
        <v>-4.9999999999999822E-2</v>
      </c>
      <c r="BS20" s="75">
        <f t="shared" si="13"/>
        <v>-9.9999999999997868E-3</v>
      </c>
      <c r="BT20" s="77" t="e">
        <f>#REF!-AB20</f>
        <v>#REF!</v>
      </c>
      <c r="BU20" s="74">
        <f t="shared" si="14"/>
        <v>-8.0000000000000071E-2</v>
      </c>
      <c r="BV20" s="75">
        <f t="shared" si="15"/>
        <v>-2.9999999999999361E-2</v>
      </c>
      <c r="BW20" s="75">
        <f t="shared" si="16"/>
        <v>-6.0000000000000497E-2</v>
      </c>
      <c r="BX20" s="75">
        <f t="shared" si="17"/>
        <v>-2.9999999999999361E-2</v>
      </c>
      <c r="BY20" s="77" t="e">
        <f>#REF!-AG20</f>
        <v>#REF!</v>
      </c>
    </row>
    <row r="21" spans="2:80" x14ac:dyDescent="0.3">
      <c r="B21" s="78" t="s">
        <v>42</v>
      </c>
      <c r="C21" s="79" t="s">
        <v>26</v>
      </c>
      <c r="D21" s="70">
        <v>13.558336929624986</v>
      </c>
      <c r="E21" s="71">
        <v>8.3323089801404109</v>
      </c>
      <c r="F21" s="71">
        <v>10.733144223500332</v>
      </c>
      <c r="G21" s="71">
        <v>9.447420647669972</v>
      </c>
      <c r="H21" s="72">
        <v>10.44451131772648</v>
      </c>
      <c r="I21" s="72">
        <v>3.6862366600357177</v>
      </c>
      <c r="J21" s="73">
        <v>1.9550235797524351</v>
      </c>
      <c r="K21" s="73">
        <v>1.9460763877891196</v>
      </c>
      <c r="L21" s="73">
        <v>-3.6064733680802874E-2</v>
      </c>
      <c r="M21" s="72">
        <v>1.8256817994212042</v>
      </c>
      <c r="N21" s="70">
        <v>-1.4605280733370023</v>
      </c>
      <c r="O21" s="71">
        <v>-18.619214535300287</v>
      </c>
      <c r="P21" s="71">
        <v>-8.9890919045145949</v>
      </c>
      <c r="Q21" s="71">
        <v>-4.7079779220980811</v>
      </c>
      <c r="R21" s="72">
        <v>-8.379050550171911</v>
      </c>
      <c r="S21" s="74">
        <v>1.39</v>
      </c>
      <c r="T21" s="75">
        <v>18.579999999999998</v>
      </c>
      <c r="U21" s="75">
        <v>4.8899999999999997</v>
      </c>
      <c r="V21" s="75">
        <v>7.45</v>
      </c>
      <c r="W21" s="76">
        <v>7.6</v>
      </c>
      <c r="X21" s="74">
        <v>10.86</v>
      </c>
      <c r="Y21" s="75">
        <v>5.41</v>
      </c>
      <c r="Z21" s="75">
        <v>7.84</v>
      </c>
      <c r="AA21" s="75">
        <v>8.44</v>
      </c>
      <c r="AB21" s="77">
        <v>8.16</v>
      </c>
      <c r="AC21" s="74">
        <v>10.050000000000001</v>
      </c>
      <c r="AD21" s="75">
        <v>10.33</v>
      </c>
      <c r="AE21" s="75">
        <v>10.59</v>
      </c>
      <c r="AF21" s="75">
        <v>9.5</v>
      </c>
      <c r="AG21" s="77">
        <v>10.1</v>
      </c>
      <c r="AI21" s="70">
        <v>13.558336929624986</v>
      </c>
      <c r="AJ21" s="71">
        <v>8.3323089801404109</v>
      </c>
      <c r="AK21" s="71">
        <v>10.733144223500332</v>
      </c>
      <c r="AL21" s="71">
        <v>9.447420647669972</v>
      </c>
      <c r="AM21" s="72">
        <v>10.44</v>
      </c>
      <c r="AN21" s="72">
        <v>3.69</v>
      </c>
      <c r="AO21" s="73">
        <v>1.96</v>
      </c>
      <c r="AP21" s="73">
        <v>1.95</v>
      </c>
      <c r="AQ21" s="73">
        <v>-0.04</v>
      </c>
      <c r="AR21" s="72">
        <v>1.83</v>
      </c>
      <c r="AS21" s="70">
        <v>-1.46</v>
      </c>
      <c r="AT21" s="71">
        <v>-18.62</v>
      </c>
      <c r="AU21" s="71">
        <v>-9.16</v>
      </c>
      <c r="AV21" s="71">
        <v>-4.76</v>
      </c>
      <c r="AW21" s="72">
        <v>-8.44</v>
      </c>
      <c r="AX21" s="74">
        <v>1.44</v>
      </c>
      <c r="AY21" s="75">
        <v>18.5</v>
      </c>
      <c r="AZ21" s="75">
        <v>4.96</v>
      </c>
      <c r="BA21" s="75">
        <v>10.4</v>
      </c>
      <c r="BB21" s="74">
        <v>12</v>
      </c>
      <c r="BC21" s="75">
        <v>10.15</v>
      </c>
      <c r="BD21" s="75">
        <v>7.84</v>
      </c>
      <c r="BE21" s="75">
        <v>8.44</v>
      </c>
      <c r="BF21" s="74">
        <v>9.7799999999999994</v>
      </c>
      <c r="BG21" s="75">
        <v>10.11</v>
      </c>
      <c r="BH21" s="75">
        <v>10.42</v>
      </c>
      <c r="BI21" s="75">
        <v>9.3800000000000008</v>
      </c>
      <c r="BK21" s="74">
        <f t="shared" si="6"/>
        <v>5.0000000000000044E-2</v>
      </c>
      <c r="BL21" s="75">
        <f t="shared" si="7"/>
        <v>-7.9999999999998295E-2</v>
      </c>
      <c r="BM21" s="75">
        <f t="shared" si="8"/>
        <v>7.0000000000000284E-2</v>
      </c>
      <c r="BN21" s="75">
        <f t="shared" si="9"/>
        <v>2.95</v>
      </c>
      <c r="BO21" s="76" t="e">
        <f>#REF!-W21</f>
        <v>#REF!</v>
      </c>
      <c r="BP21" s="74">
        <f t="shared" si="10"/>
        <v>1.1400000000000006</v>
      </c>
      <c r="BQ21" s="75">
        <f t="shared" si="11"/>
        <v>4.74</v>
      </c>
      <c r="BR21" s="75">
        <f t="shared" si="12"/>
        <v>0</v>
      </c>
      <c r="BS21" s="75">
        <f t="shared" si="13"/>
        <v>0</v>
      </c>
      <c r="BT21" s="77" t="e">
        <f>#REF!-AB21</f>
        <v>#REF!</v>
      </c>
      <c r="BU21" s="74">
        <f t="shared" si="14"/>
        <v>-0.27000000000000135</v>
      </c>
      <c r="BV21" s="75">
        <f t="shared" si="15"/>
        <v>-0.22000000000000064</v>
      </c>
      <c r="BW21" s="75">
        <f t="shared" si="16"/>
        <v>-0.16999999999999993</v>
      </c>
      <c r="BX21" s="75">
        <f t="shared" si="17"/>
        <v>-0.11999999999999922</v>
      </c>
      <c r="BY21" s="77" t="e">
        <f>#REF!-AG21</f>
        <v>#REF!</v>
      </c>
    </row>
    <row r="22" spans="2:80" x14ac:dyDescent="0.3">
      <c r="B22" s="78" t="s">
        <v>43</v>
      </c>
      <c r="C22" s="79" t="s">
        <v>26</v>
      </c>
      <c r="D22" s="70">
        <v>6.1233174408464208</v>
      </c>
      <c r="E22" s="71">
        <v>4.9569738548199496</v>
      </c>
      <c r="F22" s="71">
        <v>5.604551637011852</v>
      </c>
      <c r="G22" s="71">
        <v>5.0170801645293324</v>
      </c>
      <c r="H22" s="72">
        <v>5.4148442518943085</v>
      </c>
      <c r="I22" s="72">
        <v>5.4840601183947939</v>
      </c>
      <c r="J22" s="73">
        <v>5.456388822153599</v>
      </c>
      <c r="K22" s="73">
        <v>5.0297624891066306</v>
      </c>
      <c r="L22" s="73">
        <v>5.5256840165509402</v>
      </c>
      <c r="M22" s="72">
        <v>5.3732120139674606</v>
      </c>
      <c r="N22" s="70">
        <v>2.76391344108076</v>
      </c>
      <c r="O22" s="71">
        <v>-5.2571310641867086</v>
      </c>
      <c r="P22" s="71">
        <v>-5.5999944654777494</v>
      </c>
      <c r="Q22" s="71">
        <v>-6.633820574324119</v>
      </c>
      <c r="R22" s="72">
        <v>-3.7837227962859998</v>
      </c>
      <c r="S22" s="74">
        <v>-0.74</v>
      </c>
      <c r="T22" s="75">
        <v>4.3600000000000003</v>
      </c>
      <c r="U22" s="75">
        <v>3.36</v>
      </c>
      <c r="V22" s="75">
        <v>3.82</v>
      </c>
      <c r="W22" s="76">
        <v>2.66</v>
      </c>
      <c r="X22" s="74">
        <v>1.78</v>
      </c>
      <c r="Y22" s="75">
        <v>4.63</v>
      </c>
      <c r="Z22" s="75">
        <v>6.2</v>
      </c>
      <c r="AA22" s="75">
        <v>6.5</v>
      </c>
      <c r="AB22" s="77">
        <v>4.8</v>
      </c>
      <c r="AC22" s="74">
        <v>7.05</v>
      </c>
      <c r="AD22" s="75">
        <v>7.45</v>
      </c>
      <c r="AE22" s="75">
        <v>7.74</v>
      </c>
      <c r="AF22" s="75">
        <v>7.7</v>
      </c>
      <c r="AG22" s="77">
        <v>7.49</v>
      </c>
      <c r="AI22" s="70">
        <v>6.1233174408464208</v>
      </c>
      <c r="AJ22" s="71">
        <v>4.9569738548199496</v>
      </c>
      <c r="AK22" s="71">
        <v>5.604551637011852</v>
      </c>
      <c r="AL22" s="71">
        <v>5.0170801645293324</v>
      </c>
      <c r="AM22" s="72">
        <v>5.41</v>
      </c>
      <c r="AN22" s="72">
        <v>5.48</v>
      </c>
      <c r="AO22" s="73">
        <v>5.46</v>
      </c>
      <c r="AP22" s="73">
        <v>5.03</v>
      </c>
      <c r="AQ22" s="73">
        <v>5.53</v>
      </c>
      <c r="AR22" s="72">
        <v>5.37</v>
      </c>
      <c r="AS22" s="70">
        <v>2.76</v>
      </c>
      <c r="AT22" s="71">
        <v>-5.26</v>
      </c>
      <c r="AU22" s="71">
        <v>-5.6</v>
      </c>
      <c r="AV22" s="71">
        <v>-6.63</v>
      </c>
      <c r="AW22" s="72">
        <v>-3.78</v>
      </c>
      <c r="AX22" s="74">
        <v>-0.74</v>
      </c>
      <c r="AY22" s="75">
        <v>4.3600000000000003</v>
      </c>
      <c r="AZ22" s="75">
        <v>3.36</v>
      </c>
      <c r="BA22" s="75">
        <v>2.48</v>
      </c>
      <c r="BB22" s="74">
        <v>1.5</v>
      </c>
      <c r="BC22" s="75">
        <v>3.28</v>
      </c>
      <c r="BD22" s="75">
        <v>6.14</v>
      </c>
      <c r="BE22" s="75">
        <v>6.47</v>
      </c>
      <c r="BF22" s="74">
        <v>7.03</v>
      </c>
      <c r="BG22" s="75">
        <v>7.44</v>
      </c>
      <c r="BH22" s="75">
        <v>7.73</v>
      </c>
      <c r="BI22" s="75">
        <v>7.69</v>
      </c>
      <c r="BK22" s="74">
        <f t="shared" si="6"/>
        <v>0</v>
      </c>
      <c r="BL22" s="75">
        <f t="shared" si="7"/>
        <v>0</v>
      </c>
      <c r="BM22" s="75">
        <f t="shared" si="8"/>
        <v>0</v>
      </c>
      <c r="BN22" s="75">
        <f t="shared" si="9"/>
        <v>-1.3399999999999999</v>
      </c>
      <c r="BO22" s="76" t="e">
        <f>#REF!-W22</f>
        <v>#REF!</v>
      </c>
      <c r="BP22" s="74">
        <f t="shared" si="10"/>
        <v>-0.28000000000000003</v>
      </c>
      <c r="BQ22" s="75">
        <f t="shared" si="11"/>
        <v>-1.35</v>
      </c>
      <c r="BR22" s="75">
        <f t="shared" si="12"/>
        <v>-6.0000000000000497E-2</v>
      </c>
      <c r="BS22" s="75">
        <f t="shared" si="13"/>
        <v>-3.0000000000000249E-2</v>
      </c>
      <c r="BT22" s="77" t="e">
        <f>#REF!-AB22</f>
        <v>#REF!</v>
      </c>
      <c r="BU22" s="74">
        <f t="shared" si="14"/>
        <v>-1.9999999999999574E-2</v>
      </c>
      <c r="BV22" s="75">
        <f t="shared" si="15"/>
        <v>-9.9999999999997868E-3</v>
      </c>
      <c r="BW22" s="75">
        <f t="shared" si="16"/>
        <v>-9.9999999999997868E-3</v>
      </c>
      <c r="BX22" s="75">
        <f t="shared" si="17"/>
        <v>-9.9999999999997868E-3</v>
      </c>
      <c r="BY22" s="77" t="e">
        <f>#REF!-AG22</f>
        <v>#REF!</v>
      </c>
    </row>
    <row r="23" spans="2:80" x14ac:dyDescent="0.3">
      <c r="B23" s="78" t="s">
        <v>44</v>
      </c>
      <c r="C23" s="79" t="s">
        <v>26</v>
      </c>
      <c r="D23" s="70">
        <v>5.8607687118291238</v>
      </c>
      <c r="E23" s="71">
        <v>5.4334850221803492</v>
      </c>
      <c r="F23" s="71">
        <v>5.7984718135931814</v>
      </c>
      <c r="G23" s="71">
        <v>5.4567705822338581</v>
      </c>
      <c r="H23" s="72">
        <v>5.6330066237642313</v>
      </c>
      <c r="I23" s="72">
        <v>5.1829712201584215</v>
      </c>
      <c r="J23" s="73">
        <v>5.3352625176672746</v>
      </c>
      <c r="K23" s="73">
        <v>4.4388137881315544</v>
      </c>
      <c r="L23" s="73">
        <v>4.1710094807403664</v>
      </c>
      <c r="M23" s="72">
        <v>4.7614095009431736</v>
      </c>
      <c r="N23" s="70">
        <v>2.3882549312276353</v>
      </c>
      <c r="O23" s="71">
        <v>-6.7036167535335096</v>
      </c>
      <c r="P23" s="71">
        <v>-3.78234307618591</v>
      </c>
      <c r="Q23" s="71">
        <v>-3.915152834146582</v>
      </c>
      <c r="R23" s="72">
        <v>-3.0718825280702049</v>
      </c>
      <c r="S23" s="74">
        <v>-1.25</v>
      </c>
      <c r="T23" s="75">
        <v>6.62</v>
      </c>
      <c r="U23" s="75">
        <v>1.93</v>
      </c>
      <c r="V23" s="75">
        <v>4.1100000000000003</v>
      </c>
      <c r="W23" s="76">
        <v>2.81</v>
      </c>
      <c r="X23" s="74">
        <v>3.57</v>
      </c>
      <c r="Y23" s="75">
        <v>4.6500000000000004</v>
      </c>
      <c r="Z23" s="75">
        <v>5.73</v>
      </c>
      <c r="AA23" s="75">
        <v>5.66</v>
      </c>
      <c r="AB23" s="77">
        <v>4.93</v>
      </c>
      <c r="AC23" s="74">
        <v>6.04</v>
      </c>
      <c r="AD23" s="75">
        <v>6.04</v>
      </c>
      <c r="AE23" s="75">
        <v>6.12</v>
      </c>
      <c r="AF23" s="75">
        <v>5.75</v>
      </c>
      <c r="AG23" s="77">
        <v>5.98</v>
      </c>
      <c r="AI23" s="70">
        <v>5.8607687118291238</v>
      </c>
      <c r="AJ23" s="71">
        <v>5.4334850221803492</v>
      </c>
      <c r="AK23" s="71">
        <v>5.7984718135931814</v>
      </c>
      <c r="AL23" s="71">
        <v>5.4567705822338581</v>
      </c>
      <c r="AM23" s="72">
        <v>5.63</v>
      </c>
      <c r="AN23" s="72">
        <v>5.18</v>
      </c>
      <c r="AO23" s="73">
        <v>5.34</v>
      </c>
      <c r="AP23" s="73">
        <v>4.4400000000000004</v>
      </c>
      <c r="AQ23" s="73">
        <v>4.17</v>
      </c>
      <c r="AR23" s="72">
        <v>4.76</v>
      </c>
      <c r="AS23" s="70">
        <v>2.39</v>
      </c>
      <c r="AT23" s="71">
        <v>-6.71</v>
      </c>
      <c r="AU23" s="71">
        <v>-3.79</v>
      </c>
      <c r="AV23" s="71">
        <v>-3.91</v>
      </c>
      <c r="AW23" s="72">
        <v>-3.07</v>
      </c>
      <c r="AX23" s="74">
        <v>-1.25</v>
      </c>
      <c r="AY23" s="75">
        <v>6.62</v>
      </c>
      <c r="AZ23" s="75">
        <v>1.92</v>
      </c>
      <c r="BA23" s="75">
        <v>4.05</v>
      </c>
      <c r="BB23" s="74">
        <v>3.71</v>
      </c>
      <c r="BC23" s="75">
        <v>4.7</v>
      </c>
      <c r="BD23" s="75">
        <v>5.72</v>
      </c>
      <c r="BE23" s="75">
        <v>5.67</v>
      </c>
      <c r="BF23" s="74">
        <v>6.04</v>
      </c>
      <c r="BG23" s="75">
        <v>6.06</v>
      </c>
      <c r="BH23" s="75">
        <v>6.14</v>
      </c>
      <c r="BI23" s="75">
        <v>5.78</v>
      </c>
      <c r="BK23" s="74">
        <f t="shared" si="6"/>
        <v>0</v>
      </c>
      <c r="BL23" s="75">
        <f t="shared" si="7"/>
        <v>0</v>
      </c>
      <c r="BM23" s="75">
        <f t="shared" si="8"/>
        <v>-1.0000000000000009E-2</v>
      </c>
      <c r="BN23" s="75">
        <f t="shared" si="9"/>
        <v>-6.0000000000000497E-2</v>
      </c>
      <c r="BO23" s="76" t="e">
        <f>#REF!-W23</f>
        <v>#REF!</v>
      </c>
      <c r="BP23" s="74">
        <f t="shared" si="10"/>
        <v>0.14000000000000012</v>
      </c>
      <c r="BQ23" s="75">
        <f t="shared" si="11"/>
        <v>4.9999999999999822E-2</v>
      </c>
      <c r="BR23" s="75">
        <f t="shared" si="12"/>
        <v>-1.0000000000000675E-2</v>
      </c>
      <c r="BS23" s="75">
        <f t="shared" si="13"/>
        <v>9.9999999999997868E-3</v>
      </c>
      <c r="BT23" s="77" t="e">
        <f>#REF!-AB23</f>
        <v>#REF!</v>
      </c>
      <c r="BU23" s="74">
        <f t="shared" si="14"/>
        <v>0</v>
      </c>
      <c r="BV23" s="75">
        <f t="shared" si="15"/>
        <v>1.9999999999999574E-2</v>
      </c>
      <c r="BW23" s="75">
        <f t="shared" si="16"/>
        <v>1.9999999999999574E-2</v>
      </c>
      <c r="BX23" s="75">
        <f t="shared" si="17"/>
        <v>3.0000000000000249E-2</v>
      </c>
      <c r="BY23" s="77" t="e">
        <f>#REF!-AG23</f>
        <v>#REF!</v>
      </c>
    </row>
    <row r="24" spans="2:80" x14ac:dyDescent="0.3">
      <c r="B24" s="80" t="s">
        <v>45</v>
      </c>
      <c r="C24" s="79" t="s">
        <v>26</v>
      </c>
      <c r="D24" s="70">
        <v>5.51610372113403</v>
      </c>
      <c r="E24" s="71">
        <v>5.0989018452702712</v>
      </c>
      <c r="F24" s="71">
        <v>5.4925425998619986</v>
      </c>
      <c r="G24" s="71">
        <v>5.51269603646434</v>
      </c>
      <c r="H24" s="72">
        <v>5.4050730520790733</v>
      </c>
      <c r="I24" s="72">
        <v>4.9149196901746413</v>
      </c>
      <c r="J24" s="73">
        <v>5.0145303901564304</v>
      </c>
      <c r="K24" s="73">
        <v>4.2296183929558699</v>
      </c>
      <c r="L24" s="73">
        <v>4.2247922484909033</v>
      </c>
      <c r="M24" s="72">
        <v>4.5886701068967826</v>
      </c>
      <c r="N24" s="70">
        <v>2.2673959269002748</v>
      </c>
      <c r="O24" s="71">
        <v>-6.3176065830153751</v>
      </c>
      <c r="P24" s="71">
        <v>-3.5846032350831307</v>
      </c>
      <c r="Q24" s="71">
        <v>-3.9359330028146493</v>
      </c>
      <c r="R24" s="72">
        <v>-2.953199819637145</v>
      </c>
      <c r="S24" s="74">
        <v>-1.18</v>
      </c>
      <c r="T24" s="75">
        <v>6.15</v>
      </c>
      <c r="U24" s="75">
        <v>1.82</v>
      </c>
      <c r="V24" s="75">
        <v>4.0599999999999996</v>
      </c>
      <c r="W24" s="76">
        <v>2.67</v>
      </c>
      <c r="X24" s="74">
        <v>3.36</v>
      </c>
      <c r="Y24" s="75">
        <v>4.3</v>
      </c>
      <c r="Z24" s="75">
        <v>5.33</v>
      </c>
      <c r="AA24" s="75">
        <v>5.55</v>
      </c>
      <c r="AB24" s="77">
        <v>4.6500000000000004</v>
      </c>
      <c r="AC24" s="74">
        <v>5.62</v>
      </c>
      <c r="AD24" s="75">
        <v>5.56</v>
      </c>
      <c r="AE24" s="75">
        <v>5.72</v>
      </c>
      <c r="AF24" s="75">
        <v>5.66</v>
      </c>
      <c r="AG24" s="77">
        <v>5.64</v>
      </c>
      <c r="AI24" s="70">
        <v>5.51610372113403</v>
      </c>
      <c r="AJ24" s="71">
        <v>5.0989018452702712</v>
      </c>
      <c r="AK24" s="71">
        <v>5.4925425998619986</v>
      </c>
      <c r="AL24" s="71">
        <v>5.51269603646434</v>
      </c>
      <c r="AM24" s="72">
        <v>5.41</v>
      </c>
      <c r="AN24" s="72">
        <v>4.92</v>
      </c>
      <c r="AO24" s="73">
        <v>5.01</v>
      </c>
      <c r="AP24" s="73">
        <v>4.2300000000000004</v>
      </c>
      <c r="AQ24" s="73">
        <v>4.22</v>
      </c>
      <c r="AR24" s="72">
        <v>4.59</v>
      </c>
      <c r="AS24" s="70">
        <v>2.27</v>
      </c>
      <c r="AT24" s="71">
        <v>-6.32</v>
      </c>
      <c r="AU24" s="71">
        <v>-3.6</v>
      </c>
      <c r="AV24" s="71">
        <v>-3.94</v>
      </c>
      <c r="AW24" s="72">
        <v>-2.96</v>
      </c>
      <c r="AX24" s="74">
        <v>-1.18</v>
      </c>
      <c r="AY24" s="75">
        <v>6.14</v>
      </c>
      <c r="AZ24" s="75">
        <v>1.82</v>
      </c>
      <c r="BA24" s="75">
        <v>4</v>
      </c>
      <c r="BB24" s="74">
        <v>3.49</v>
      </c>
      <c r="BC24" s="75">
        <v>4.3499999999999996</v>
      </c>
      <c r="BD24" s="75">
        <v>5.32</v>
      </c>
      <c r="BE24" s="75">
        <v>5.55</v>
      </c>
      <c r="BF24" s="74">
        <v>5.62</v>
      </c>
      <c r="BG24" s="75">
        <v>5.58</v>
      </c>
      <c r="BH24" s="75">
        <v>5.73</v>
      </c>
      <c r="BI24" s="75">
        <v>5.68</v>
      </c>
      <c r="BK24" s="74">
        <f t="shared" si="6"/>
        <v>0</v>
      </c>
      <c r="BL24" s="75">
        <f t="shared" si="7"/>
        <v>-1.0000000000000675E-2</v>
      </c>
      <c r="BM24" s="75">
        <f t="shared" si="8"/>
        <v>0</v>
      </c>
      <c r="BN24" s="75">
        <f t="shared" si="9"/>
        <v>-5.9999999999999609E-2</v>
      </c>
      <c r="BO24" s="76" t="e">
        <f>#REF!-W24</f>
        <v>#REF!</v>
      </c>
      <c r="BP24" s="74">
        <f t="shared" si="10"/>
        <v>0.13000000000000034</v>
      </c>
      <c r="BQ24" s="75">
        <f t="shared" si="11"/>
        <v>4.9999999999999822E-2</v>
      </c>
      <c r="BR24" s="75">
        <f t="shared" si="12"/>
        <v>-9.9999999999997868E-3</v>
      </c>
      <c r="BS24" s="75">
        <f t="shared" si="13"/>
        <v>0</v>
      </c>
      <c r="BT24" s="77" t="e">
        <f>#REF!-AB24</f>
        <v>#REF!</v>
      </c>
      <c r="BU24" s="74">
        <f t="shared" si="14"/>
        <v>0</v>
      </c>
      <c r="BV24" s="75">
        <f t="shared" si="15"/>
        <v>2.0000000000000462E-2</v>
      </c>
      <c r="BW24" s="75">
        <f t="shared" si="16"/>
        <v>1.0000000000000675E-2</v>
      </c>
      <c r="BX24" s="75">
        <f t="shared" si="17"/>
        <v>1.9999999999999574E-2</v>
      </c>
      <c r="BY24" s="77" t="e">
        <f>#REF!-AG24</f>
        <v>#REF!</v>
      </c>
    </row>
    <row r="25" spans="2:80" x14ac:dyDescent="0.3">
      <c r="B25" s="80" t="s">
        <v>46</v>
      </c>
      <c r="C25" s="79" t="s">
        <v>26</v>
      </c>
      <c r="D25" s="70">
        <v>0.3505705276811687</v>
      </c>
      <c r="E25" s="71">
        <v>0.9824945709686741</v>
      </c>
      <c r="F25" s="71">
        <v>-2.1241794882158202E-2</v>
      </c>
      <c r="G25" s="71">
        <v>1.5300697542084625</v>
      </c>
      <c r="H25" s="72">
        <v>0.71105205180990005</v>
      </c>
      <c r="I25" s="72">
        <v>-0.2898152071885729</v>
      </c>
      <c r="J25" s="73">
        <v>-0.85487606662278248</v>
      </c>
      <c r="K25" s="73">
        <v>-0.36542383286271374</v>
      </c>
      <c r="L25" s="73">
        <v>-1.0650095894164009</v>
      </c>
      <c r="M25" s="72">
        <v>-0.64662138758083809</v>
      </c>
      <c r="N25" s="70">
        <v>-0.41817671459662753</v>
      </c>
      <c r="O25" s="71">
        <v>0.24951775590278077</v>
      </c>
      <c r="P25" s="71">
        <v>-1.5332562660155247</v>
      </c>
      <c r="Q25" s="71">
        <v>-1.1282136961231468</v>
      </c>
      <c r="R25" s="72">
        <v>-0.71805122565056168</v>
      </c>
      <c r="S25" s="74">
        <v>0.4</v>
      </c>
      <c r="T25" s="75">
        <v>-0.38</v>
      </c>
      <c r="U25" s="75">
        <v>0.56999999999999995</v>
      </c>
      <c r="V25" s="75">
        <v>0.37</v>
      </c>
      <c r="W25" s="76">
        <v>0.25</v>
      </c>
      <c r="X25" s="74">
        <v>0.37</v>
      </c>
      <c r="Y25" s="75">
        <v>0.18</v>
      </c>
      <c r="Z25" s="75">
        <v>-0.08</v>
      </c>
      <c r="AA25" s="75">
        <v>-0.35</v>
      </c>
      <c r="AB25" s="77">
        <v>0.02</v>
      </c>
      <c r="AC25" s="74">
        <v>-0.44</v>
      </c>
      <c r="AD25" s="75">
        <v>-0.31</v>
      </c>
      <c r="AE25" s="75">
        <v>-0.33</v>
      </c>
      <c r="AF25" s="75">
        <v>-0.41</v>
      </c>
      <c r="AG25" s="77">
        <v>-0.37</v>
      </c>
      <c r="AI25" s="70">
        <v>0.3505705276811687</v>
      </c>
      <c r="AJ25" s="71">
        <v>0.9824945709686741</v>
      </c>
      <c r="AK25" s="71">
        <v>-2.1241794882158202E-2</v>
      </c>
      <c r="AL25" s="71">
        <v>1.5300697542084625</v>
      </c>
      <c r="AM25" s="72">
        <v>0.71</v>
      </c>
      <c r="AN25" s="72">
        <v>-0.28999999999999998</v>
      </c>
      <c r="AO25" s="73">
        <v>-0.85</v>
      </c>
      <c r="AP25" s="73">
        <v>-0.37</v>
      </c>
      <c r="AQ25" s="73">
        <v>-1.07</v>
      </c>
      <c r="AR25" s="72">
        <v>-0.65</v>
      </c>
      <c r="AS25" s="70">
        <v>-0.42</v>
      </c>
      <c r="AT25" s="71">
        <v>0.25</v>
      </c>
      <c r="AU25" s="71">
        <v>-1.53</v>
      </c>
      <c r="AV25" s="71">
        <v>-1.1299999999999999</v>
      </c>
      <c r="AW25" s="72">
        <v>-0.72</v>
      </c>
      <c r="AX25" s="74">
        <v>0.4</v>
      </c>
      <c r="AY25" s="75">
        <v>-0.39</v>
      </c>
      <c r="AZ25" s="75">
        <v>0.56999999999999995</v>
      </c>
      <c r="BA25" s="75">
        <v>-0.19</v>
      </c>
      <c r="BB25" s="74">
        <v>0.41</v>
      </c>
      <c r="BC25" s="75">
        <v>0.42</v>
      </c>
      <c r="BD25" s="75">
        <v>0.3</v>
      </c>
      <c r="BE25" s="75">
        <v>-7.0000000000000007E-2</v>
      </c>
      <c r="BF25" s="74">
        <v>-0.25</v>
      </c>
      <c r="BG25" s="75">
        <v>-0.21</v>
      </c>
      <c r="BH25" s="75">
        <v>-0.25</v>
      </c>
      <c r="BI25" s="75">
        <v>-0.43</v>
      </c>
      <c r="BK25" s="74">
        <f t="shared" si="6"/>
        <v>0</v>
      </c>
      <c r="BL25" s="75">
        <f t="shared" si="7"/>
        <v>-1.0000000000000009E-2</v>
      </c>
      <c r="BM25" s="75">
        <f t="shared" si="8"/>
        <v>0</v>
      </c>
      <c r="BN25" s="75">
        <f t="shared" si="9"/>
        <v>-0.56000000000000005</v>
      </c>
      <c r="BO25" s="76" t="e">
        <f>#REF!-W25</f>
        <v>#REF!</v>
      </c>
      <c r="BP25" s="74">
        <f t="shared" si="10"/>
        <v>3.999999999999998E-2</v>
      </c>
      <c r="BQ25" s="75">
        <f t="shared" si="11"/>
        <v>0.24</v>
      </c>
      <c r="BR25" s="75">
        <f t="shared" si="12"/>
        <v>0.38</v>
      </c>
      <c r="BS25" s="75">
        <f t="shared" si="13"/>
        <v>0.27999999999999997</v>
      </c>
      <c r="BT25" s="77" t="e">
        <f>#REF!-AB25</f>
        <v>#REF!</v>
      </c>
      <c r="BU25" s="74">
        <f t="shared" si="14"/>
        <v>0.19</v>
      </c>
      <c r="BV25" s="75">
        <f t="shared" si="15"/>
        <v>0.1</v>
      </c>
      <c r="BW25" s="75">
        <f t="shared" si="16"/>
        <v>8.0000000000000016E-2</v>
      </c>
      <c r="BX25" s="75">
        <f t="shared" si="17"/>
        <v>-2.0000000000000018E-2</v>
      </c>
      <c r="BY25" s="77" t="e">
        <f>#REF!-AG25</f>
        <v>#REF!</v>
      </c>
    </row>
    <row r="26" spans="2:80" x14ac:dyDescent="0.3">
      <c r="B26" s="78" t="s">
        <v>47</v>
      </c>
      <c r="C26" s="79" t="s">
        <v>26</v>
      </c>
      <c r="D26" s="70">
        <v>5.7587618232136464</v>
      </c>
      <c r="E26" s="71">
        <v>7.4243996452495935</v>
      </c>
      <c r="F26" s="71">
        <v>8.2987777986181186</v>
      </c>
      <c r="G26" s="71">
        <v>4.6304895705055173</v>
      </c>
      <c r="H26" s="72">
        <v>6.5141438796737674</v>
      </c>
      <c r="I26" s="72">
        <v>-1.4627761688125247</v>
      </c>
      <c r="J26" s="73">
        <v>-1.8388830860599228</v>
      </c>
      <c r="K26" s="73">
        <v>0.11524849223243905</v>
      </c>
      <c r="L26" s="73">
        <v>-0.37893780042746528</v>
      </c>
      <c r="M26" s="72">
        <v>-0.86229639780493983</v>
      </c>
      <c r="N26" s="70">
        <v>0.36395781617241596</v>
      </c>
      <c r="O26" s="71">
        <v>-12.015520286903197</v>
      </c>
      <c r="P26" s="71">
        <v>-11.657055035348762</v>
      </c>
      <c r="Q26" s="71">
        <v>-7.211672497138423</v>
      </c>
      <c r="R26" s="72">
        <v>-7.7047247045490934</v>
      </c>
      <c r="S26" s="74">
        <v>7.09</v>
      </c>
      <c r="T26" s="75">
        <v>31.98</v>
      </c>
      <c r="U26" s="75">
        <v>29.16</v>
      </c>
      <c r="V26" s="75">
        <v>22.73</v>
      </c>
      <c r="W26" s="76">
        <v>22.36</v>
      </c>
      <c r="X26" s="74">
        <v>15.06</v>
      </c>
      <c r="Y26" s="75">
        <v>4.75</v>
      </c>
      <c r="Z26" s="75">
        <v>4.72</v>
      </c>
      <c r="AA26" s="75">
        <v>5.29</v>
      </c>
      <c r="AB26" s="77">
        <v>7.24</v>
      </c>
      <c r="AC26" s="74">
        <v>6.45</v>
      </c>
      <c r="AD26" s="75">
        <v>6.64</v>
      </c>
      <c r="AE26" s="75">
        <v>6.82</v>
      </c>
      <c r="AF26" s="75">
        <v>7.11</v>
      </c>
      <c r="AG26" s="77">
        <v>6.76</v>
      </c>
      <c r="AI26" s="70">
        <v>5.7587618232136464</v>
      </c>
      <c r="AJ26" s="71">
        <v>7.4243996452495935</v>
      </c>
      <c r="AK26" s="71">
        <v>8.2987777986181186</v>
      </c>
      <c r="AL26" s="71">
        <v>4.6304895705055173</v>
      </c>
      <c r="AM26" s="72">
        <v>6.51</v>
      </c>
      <c r="AN26" s="72">
        <v>-1.06</v>
      </c>
      <c r="AO26" s="73">
        <v>-1.23</v>
      </c>
      <c r="AP26" s="73">
        <v>0.88</v>
      </c>
      <c r="AQ26" s="73">
        <v>-0.61</v>
      </c>
      <c r="AR26" s="72">
        <v>-0.48</v>
      </c>
      <c r="AS26" s="70">
        <v>0.17</v>
      </c>
      <c r="AT26" s="71">
        <v>-12.43</v>
      </c>
      <c r="AU26" s="71">
        <v>-13.04</v>
      </c>
      <c r="AV26" s="71">
        <v>-6.89</v>
      </c>
      <c r="AW26" s="72">
        <v>-8.14</v>
      </c>
      <c r="AX26" s="74">
        <v>6.94</v>
      </c>
      <c r="AY26" s="75">
        <v>31.5</v>
      </c>
      <c r="AZ26" s="75">
        <v>29.16</v>
      </c>
      <c r="BA26" s="75">
        <v>29.83</v>
      </c>
      <c r="BB26" s="74">
        <v>14.22</v>
      </c>
      <c r="BC26" s="75">
        <v>4.75</v>
      </c>
      <c r="BD26" s="75">
        <v>3.99</v>
      </c>
      <c r="BE26" s="75">
        <v>4.71</v>
      </c>
      <c r="BF26" s="74">
        <v>6.02</v>
      </c>
      <c r="BG26" s="75">
        <v>6.36</v>
      </c>
      <c r="BH26" s="75">
        <v>6.64</v>
      </c>
      <c r="BI26" s="75">
        <v>7.03</v>
      </c>
      <c r="BK26" s="74">
        <f t="shared" si="6"/>
        <v>-0.14999999999999947</v>
      </c>
      <c r="BL26" s="75">
        <f t="shared" si="7"/>
        <v>-0.48000000000000043</v>
      </c>
      <c r="BM26" s="75">
        <f t="shared" si="8"/>
        <v>0</v>
      </c>
      <c r="BN26" s="75">
        <f t="shared" si="9"/>
        <v>7.0999999999999979</v>
      </c>
      <c r="BO26" s="76" t="e">
        <f>#REF!-W26</f>
        <v>#REF!</v>
      </c>
      <c r="BP26" s="74">
        <f t="shared" si="10"/>
        <v>-0.83999999999999986</v>
      </c>
      <c r="BQ26" s="75">
        <f t="shared" si="11"/>
        <v>0</v>
      </c>
      <c r="BR26" s="75">
        <f t="shared" si="12"/>
        <v>-0.72999999999999954</v>
      </c>
      <c r="BS26" s="75">
        <f t="shared" si="13"/>
        <v>-0.58000000000000007</v>
      </c>
      <c r="BT26" s="77" t="e">
        <f>#REF!-AB26</f>
        <v>#REF!</v>
      </c>
      <c r="BU26" s="74">
        <f t="shared" si="14"/>
        <v>-0.4300000000000006</v>
      </c>
      <c r="BV26" s="75">
        <f t="shared" si="15"/>
        <v>-0.27999999999999936</v>
      </c>
      <c r="BW26" s="75">
        <f t="shared" si="16"/>
        <v>-0.1800000000000006</v>
      </c>
      <c r="BX26" s="75">
        <f t="shared" si="17"/>
        <v>-8.0000000000000071E-2</v>
      </c>
      <c r="BY26" s="77" t="e">
        <f>#REF!-AG26</f>
        <v>#REF!</v>
      </c>
      <c r="CA26" s="84"/>
      <c r="CB26" s="84"/>
    </row>
    <row r="27" spans="2:80" x14ac:dyDescent="0.3">
      <c r="B27" s="78" t="s">
        <v>48</v>
      </c>
      <c r="C27" s="79" t="s">
        <v>26</v>
      </c>
      <c r="D27" s="70">
        <v>12.544299095013173</v>
      </c>
      <c r="E27" s="71">
        <v>15.199976885460217</v>
      </c>
      <c r="F27" s="71">
        <v>14.160103046558973</v>
      </c>
      <c r="G27" s="71">
        <v>7.3730885851890093</v>
      </c>
      <c r="H27" s="72">
        <v>12.136012310954627</v>
      </c>
      <c r="I27" s="72">
        <v>-6.4698556333424762</v>
      </c>
      <c r="J27" s="73">
        <v>-6.726655585475271</v>
      </c>
      <c r="K27" s="73">
        <v>-8.343824005873131</v>
      </c>
      <c r="L27" s="73">
        <v>-7.8988103218732135</v>
      </c>
      <c r="M27" s="72">
        <v>-7.3942733933777163</v>
      </c>
      <c r="N27" s="70">
        <v>-3.6161559437747002</v>
      </c>
      <c r="O27" s="71">
        <v>-18.290306481019371</v>
      </c>
      <c r="P27" s="71">
        <v>-23.003167224743549</v>
      </c>
      <c r="Q27" s="71">
        <v>-13.517061000201394</v>
      </c>
      <c r="R27" s="72">
        <v>-14.712534456641635</v>
      </c>
      <c r="S27" s="74">
        <v>5.38</v>
      </c>
      <c r="T27" s="75">
        <v>31.72</v>
      </c>
      <c r="U27" s="75">
        <v>30.11</v>
      </c>
      <c r="V27" s="75">
        <v>23.97</v>
      </c>
      <c r="W27" s="76">
        <v>22.13</v>
      </c>
      <c r="X27" s="74">
        <v>13.41</v>
      </c>
      <c r="Y27" s="75">
        <v>2.4500000000000002</v>
      </c>
      <c r="Z27" s="75">
        <v>5.31</v>
      </c>
      <c r="AA27" s="75">
        <v>6.19</v>
      </c>
      <c r="AB27" s="77">
        <v>6.73</v>
      </c>
      <c r="AC27" s="74">
        <v>7.49</v>
      </c>
      <c r="AD27" s="75">
        <v>8.0399999999999991</v>
      </c>
      <c r="AE27" s="75">
        <v>9.36</v>
      </c>
      <c r="AF27" s="75">
        <v>8.69</v>
      </c>
      <c r="AG27" s="77">
        <v>8.4</v>
      </c>
      <c r="AI27" s="70">
        <v>12.544299095013173</v>
      </c>
      <c r="AJ27" s="71">
        <v>15.199976885460217</v>
      </c>
      <c r="AK27" s="71">
        <v>14.160103046558973</v>
      </c>
      <c r="AL27" s="71">
        <v>7.3730885851890093</v>
      </c>
      <c r="AM27" s="72">
        <v>12.14</v>
      </c>
      <c r="AN27" s="72">
        <v>-5.8</v>
      </c>
      <c r="AO27" s="73">
        <v>-5.87</v>
      </c>
      <c r="AP27" s="73">
        <v>-8.51</v>
      </c>
      <c r="AQ27" s="73">
        <v>-8.1</v>
      </c>
      <c r="AR27" s="72">
        <v>-7.13</v>
      </c>
      <c r="AS27" s="70">
        <v>-5.44</v>
      </c>
      <c r="AT27" s="71">
        <v>-20.74</v>
      </c>
      <c r="AU27" s="71">
        <v>-24.49</v>
      </c>
      <c r="AV27" s="71">
        <v>-15.83</v>
      </c>
      <c r="AW27" s="72">
        <v>-16.72</v>
      </c>
      <c r="AX27" s="74">
        <v>4.41</v>
      </c>
      <c r="AY27" s="75">
        <v>31.84</v>
      </c>
      <c r="AZ27" s="75">
        <v>29.95</v>
      </c>
      <c r="BA27" s="75">
        <v>29.6</v>
      </c>
      <c r="BB27" s="74">
        <v>13.45</v>
      </c>
      <c r="BC27" s="75">
        <v>3.96</v>
      </c>
      <c r="BD27" s="75">
        <v>6.36</v>
      </c>
      <c r="BE27" s="75">
        <v>6.9</v>
      </c>
      <c r="BF27" s="74">
        <v>7.94</v>
      </c>
      <c r="BG27" s="75">
        <v>8.31</v>
      </c>
      <c r="BH27" s="75">
        <v>9.5299999999999994</v>
      </c>
      <c r="BI27" s="75">
        <v>8.77</v>
      </c>
      <c r="BK27" s="74">
        <f t="shared" si="6"/>
        <v>-0.96999999999999975</v>
      </c>
      <c r="BL27" s="75">
        <f t="shared" si="7"/>
        <v>0.12000000000000099</v>
      </c>
      <c r="BM27" s="75">
        <f t="shared" si="8"/>
        <v>-0.16000000000000014</v>
      </c>
      <c r="BN27" s="75">
        <f t="shared" si="9"/>
        <v>5.6300000000000026</v>
      </c>
      <c r="BO27" s="76" t="e">
        <f>#REF!-W27</f>
        <v>#REF!</v>
      </c>
      <c r="BP27" s="74">
        <f t="shared" si="10"/>
        <v>3.9999999999999147E-2</v>
      </c>
      <c r="BQ27" s="75">
        <f t="shared" si="11"/>
        <v>1.5099999999999998</v>
      </c>
      <c r="BR27" s="75">
        <f t="shared" si="12"/>
        <v>1.0500000000000007</v>
      </c>
      <c r="BS27" s="75">
        <f t="shared" si="13"/>
        <v>0.71</v>
      </c>
      <c r="BT27" s="77" t="e">
        <f>#REF!-AB27</f>
        <v>#REF!</v>
      </c>
      <c r="BU27" s="74">
        <f t="shared" si="14"/>
        <v>0.45000000000000018</v>
      </c>
      <c r="BV27" s="75">
        <f t="shared" si="15"/>
        <v>0.27000000000000135</v>
      </c>
      <c r="BW27" s="75">
        <f t="shared" si="16"/>
        <v>0.16999999999999993</v>
      </c>
      <c r="BX27" s="75">
        <f t="shared" si="17"/>
        <v>8.0000000000000071E-2</v>
      </c>
      <c r="BY27" s="77" t="e">
        <f>#REF!-AG27</f>
        <v>#REF!</v>
      </c>
    </row>
    <row r="28" spans="2:80" x14ac:dyDescent="0.3">
      <c r="B28" s="80" t="s">
        <v>49</v>
      </c>
      <c r="C28" s="79" t="s">
        <v>26</v>
      </c>
      <c r="D28" s="70">
        <v>-1.1849104302258948</v>
      </c>
      <c r="E28" s="71">
        <v>-1.2746163048263739</v>
      </c>
      <c r="F28" s="71">
        <v>-0.96580061019544283</v>
      </c>
      <c r="G28" s="71">
        <v>-0.56850375372861317</v>
      </c>
      <c r="H28" s="72">
        <v>-0.99486650160275281</v>
      </c>
      <c r="I28" s="72">
        <v>1.030700788970895</v>
      </c>
      <c r="J28" s="73">
        <v>0.97219005834814443</v>
      </c>
      <c r="K28" s="73">
        <v>1.7920994869487092</v>
      </c>
      <c r="L28" s="73">
        <v>1.6682986165056786</v>
      </c>
      <c r="M28" s="72">
        <v>1.3735115966050913</v>
      </c>
      <c r="N28" s="70">
        <v>0.74969353851967591</v>
      </c>
      <c r="O28" s="71">
        <v>0.91698371318595739</v>
      </c>
      <c r="P28" s="71">
        <v>1.7740131875367626</v>
      </c>
      <c r="Q28" s="71">
        <v>1.1112150099574425</v>
      </c>
      <c r="R28" s="72">
        <v>1.1466430980837694</v>
      </c>
      <c r="S28" s="74">
        <v>0.5</v>
      </c>
      <c r="T28" s="75">
        <v>0.94</v>
      </c>
      <c r="U28" s="75">
        <v>1.23</v>
      </c>
      <c r="V28" s="75">
        <v>0.42</v>
      </c>
      <c r="W28" s="76">
        <v>0.77</v>
      </c>
      <c r="X28" s="74">
        <v>0.81</v>
      </c>
      <c r="Y28" s="75">
        <v>0.6</v>
      </c>
      <c r="Z28" s="75">
        <v>0.16</v>
      </c>
      <c r="AA28" s="75">
        <v>-0.02</v>
      </c>
      <c r="AB28" s="77">
        <v>0.38</v>
      </c>
      <c r="AC28" s="74">
        <v>0.05</v>
      </c>
      <c r="AD28" s="75">
        <v>0</v>
      </c>
      <c r="AE28" s="75">
        <v>-0.09</v>
      </c>
      <c r="AF28" s="75">
        <v>-0.12</v>
      </c>
      <c r="AG28" s="77">
        <v>-0.04</v>
      </c>
      <c r="AI28" s="70">
        <v>-1.1849104302258948</v>
      </c>
      <c r="AJ28" s="71">
        <v>-1.2746163048263739</v>
      </c>
      <c r="AK28" s="71">
        <v>-0.96580061019544283</v>
      </c>
      <c r="AL28" s="71">
        <v>-0.56850375372861317</v>
      </c>
      <c r="AM28" s="72">
        <v>-0.99</v>
      </c>
      <c r="AN28" s="72">
        <v>0.98</v>
      </c>
      <c r="AO28" s="73">
        <v>0.93</v>
      </c>
      <c r="AP28" s="73">
        <v>2</v>
      </c>
      <c r="AQ28" s="73">
        <v>1.66</v>
      </c>
      <c r="AR28" s="72">
        <v>1.4</v>
      </c>
      <c r="AS28" s="70">
        <v>1.06</v>
      </c>
      <c r="AT28" s="71">
        <v>1.29</v>
      </c>
      <c r="AU28" s="71">
        <v>1.73</v>
      </c>
      <c r="AV28" s="71">
        <v>1.63</v>
      </c>
      <c r="AW28" s="72">
        <v>1.43</v>
      </c>
      <c r="AX28" s="74">
        <v>0.65</v>
      </c>
      <c r="AY28" s="75">
        <v>0.95</v>
      </c>
      <c r="AZ28" s="75">
        <v>1.3</v>
      </c>
      <c r="BA28" s="75">
        <v>1.02</v>
      </c>
      <c r="BB28" s="74">
        <v>0.67</v>
      </c>
      <c r="BC28" s="75">
        <v>0.33</v>
      </c>
      <c r="BD28" s="75">
        <v>-0.19</v>
      </c>
      <c r="BE28" s="75">
        <v>-0.26</v>
      </c>
      <c r="BF28" s="74">
        <v>-0.12</v>
      </c>
      <c r="BG28" s="75">
        <v>-0.11</v>
      </c>
      <c r="BH28" s="75">
        <v>-0.17</v>
      </c>
      <c r="BI28" s="75">
        <v>-0.11</v>
      </c>
      <c r="BK28" s="74">
        <f t="shared" si="6"/>
        <v>0.15000000000000002</v>
      </c>
      <c r="BL28" s="75">
        <f t="shared" si="7"/>
        <v>1.0000000000000009E-2</v>
      </c>
      <c r="BM28" s="75">
        <f t="shared" si="8"/>
        <v>7.0000000000000062E-2</v>
      </c>
      <c r="BN28" s="75">
        <f t="shared" si="9"/>
        <v>0.60000000000000009</v>
      </c>
      <c r="BO28" s="76" t="e">
        <f>#REF!-W28</f>
        <v>#REF!</v>
      </c>
      <c r="BP28" s="74">
        <f t="shared" si="10"/>
        <v>-0.14000000000000001</v>
      </c>
      <c r="BQ28" s="75">
        <f t="shared" si="11"/>
        <v>-0.26999999999999996</v>
      </c>
      <c r="BR28" s="75">
        <f t="shared" si="12"/>
        <v>-0.35</v>
      </c>
      <c r="BS28" s="75">
        <f t="shared" si="13"/>
        <v>-0.24000000000000002</v>
      </c>
      <c r="BT28" s="77" t="e">
        <f>#REF!-AB28</f>
        <v>#REF!</v>
      </c>
      <c r="BU28" s="74">
        <f t="shared" si="14"/>
        <v>-0.16999999999999998</v>
      </c>
      <c r="BV28" s="75">
        <f t="shared" si="15"/>
        <v>-0.11</v>
      </c>
      <c r="BW28" s="75">
        <f t="shared" si="16"/>
        <v>-8.0000000000000016E-2</v>
      </c>
      <c r="BX28" s="75">
        <f t="shared" si="17"/>
        <v>9.999999999999995E-3</v>
      </c>
      <c r="BY28" s="77" t="e">
        <f>#REF!-AG28</f>
        <v>#REF!</v>
      </c>
    </row>
    <row r="29" spans="2:80" x14ac:dyDescent="0.3">
      <c r="B29" s="81"/>
      <c r="C29" s="82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Y29" s="84"/>
      <c r="Z29" s="84"/>
      <c r="AA29" s="84"/>
      <c r="AB29" s="84"/>
      <c r="AC29" s="84"/>
      <c r="AD29" s="84"/>
      <c r="AE29" s="84"/>
      <c r="AF29" s="84"/>
      <c r="AG29" s="84"/>
      <c r="AI29" s="83"/>
      <c r="AJ29" s="83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F29" s="84"/>
      <c r="BG29" s="84"/>
      <c r="BH29" s="84"/>
      <c r="BI29" s="84"/>
      <c r="BK29" s="84"/>
      <c r="BL29" s="84"/>
      <c r="BM29" s="84"/>
      <c r="BN29" s="84"/>
      <c r="BO29" s="84"/>
      <c r="BQ29" s="103"/>
      <c r="BR29" s="103"/>
      <c r="BS29" s="103"/>
      <c r="BT29" s="84"/>
      <c r="BY29" s="84"/>
    </row>
    <row r="30" spans="2:80" x14ac:dyDescent="0.3">
      <c r="B30" s="62" t="s">
        <v>50</v>
      </c>
      <c r="C30" s="63" t="s">
        <v>51</v>
      </c>
      <c r="D30" s="85">
        <v>3.4003945224932108</v>
      </c>
      <c r="E30" s="86">
        <v>3.1220882971565889</v>
      </c>
      <c r="F30" s="86">
        <v>2.8828861880105583</v>
      </c>
      <c r="G30" s="86">
        <v>3.130708331148746</v>
      </c>
      <c r="H30" s="87">
        <v>3.130708331148746</v>
      </c>
      <c r="I30" s="85">
        <v>2.4815178868091703</v>
      </c>
      <c r="J30" s="86">
        <v>3.2817487841372728</v>
      </c>
      <c r="K30" s="86">
        <v>3.3923282594816806</v>
      </c>
      <c r="L30" s="86">
        <v>2.7180989914313169</v>
      </c>
      <c r="M30" s="88">
        <v>2.7180989914313169</v>
      </c>
      <c r="N30" s="85">
        <v>2.9594275945312498</v>
      </c>
      <c r="O30" s="86">
        <v>1.9604209262130246</v>
      </c>
      <c r="P30" s="86">
        <v>1.4219389413223871</v>
      </c>
      <c r="Q30" s="86">
        <v>1.6838265281207576</v>
      </c>
      <c r="R30" s="88">
        <v>1.6838265281207576</v>
      </c>
      <c r="S30" s="85">
        <v>1.37</v>
      </c>
      <c r="T30" s="86">
        <v>1.33</v>
      </c>
      <c r="U30" s="86">
        <v>1.6</v>
      </c>
      <c r="V30" s="86">
        <v>1.87</v>
      </c>
      <c r="W30" s="88">
        <v>1.87</v>
      </c>
      <c r="X30" s="85">
        <v>2.34</v>
      </c>
      <c r="Y30" s="86">
        <v>3.23</v>
      </c>
      <c r="Z30" s="86">
        <v>3.53</v>
      </c>
      <c r="AA30" s="86">
        <v>3.29</v>
      </c>
      <c r="AB30" s="88">
        <v>3.29</v>
      </c>
      <c r="AC30" s="85">
        <v>3.45</v>
      </c>
      <c r="AD30" s="86">
        <v>3.41</v>
      </c>
      <c r="AE30" s="86">
        <v>3.33</v>
      </c>
      <c r="AF30" s="86">
        <v>3.23</v>
      </c>
      <c r="AG30" s="88">
        <v>3.23</v>
      </c>
      <c r="AI30" s="85">
        <v>3.4003945224932108</v>
      </c>
      <c r="AJ30" s="86">
        <v>3.1220882971565889</v>
      </c>
      <c r="AK30" s="86">
        <v>2.8828861880105583</v>
      </c>
      <c r="AL30" s="86">
        <v>3.130708331148746</v>
      </c>
      <c r="AM30" s="87">
        <v>3.13</v>
      </c>
      <c r="AN30" s="85">
        <v>2.48</v>
      </c>
      <c r="AO30" s="86">
        <v>3.28</v>
      </c>
      <c r="AP30" s="86">
        <v>3.39</v>
      </c>
      <c r="AQ30" s="86">
        <v>2.72</v>
      </c>
      <c r="AR30" s="88">
        <v>2.72</v>
      </c>
      <c r="AS30" s="85">
        <v>2.96</v>
      </c>
      <c r="AT30" s="86">
        <v>1.96</v>
      </c>
      <c r="AU30" s="86">
        <v>1.42</v>
      </c>
      <c r="AV30" s="86">
        <v>1.68</v>
      </c>
      <c r="AW30" s="88">
        <v>1.68</v>
      </c>
      <c r="AX30" s="85">
        <v>1.37</v>
      </c>
      <c r="AY30" s="86">
        <v>1.33</v>
      </c>
      <c r="AZ30" s="86">
        <v>1.6</v>
      </c>
      <c r="BA30" s="86">
        <v>1.87</v>
      </c>
      <c r="BB30" s="85">
        <v>2.2999999999999998</v>
      </c>
      <c r="BC30" s="86">
        <v>3.29</v>
      </c>
      <c r="BD30" s="86">
        <v>3.55</v>
      </c>
      <c r="BE30" s="86">
        <v>3.29</v>
      </c>
      <c r="BF30" s="85">
        <v>3.48</v>
      </c>
      <c r="BG30" s="86">
        <v>3.43</v>
      </c>
      <c r="BH30" s="86">
        <v>3.34</v>
      </c>
      <c r="BI30" s="86">
        <v>3.24</v>
      </c>
      <c r="BK30" s="85">
        <f t="shared" ref="BK30:BN33" si="18">AX30-S30</f>
        <v>0</v>
      </c>
      <c r="BL30" s="86">
        <f t="shared" si="18"/>
        <v>0</v>
      </c>
      <c r="BM30" s="86">
        <f t="shared" si="18"/>
        <v>0</v>
      </c>
      <c r="BN30" s="86">
        <f t="shared" si="18"/>
        <v>0</v>
      </c>
      <c r="BO30" s="88" t="e">
        <f>#REF!-W30</f>
        <v>#REF!</v>
      </c>
      <c r="BP30" s="85">
        <f t="shared" ref="BP30:BS33" si="19">BB30-X30</f>
        <v>-4.0000000000000036E-2</v>
      </c>
      <c r="BQ30" s="86">
        <f t="shared" si="19"/>
        <v>6.0000000000000053E-2</v>
      </c>
      <c r="BR30" s="86">
        <f t="shared" si="19"/>
        <v>2.0000000000000018E-2</v>
      </c>
      <c r="BS30" s="86">
        <f t="shared" si="19"/>
        <v>0</v>
      </c>
      <c r="BT30" s="88" t="e">
        <f>#REF!-AB30</f>
        <v>#REF!</v>
      </c>
      <c r="BU30" s="85">
        <f t="shared" ref="BU30:BX33" si="20">BF30-AC30</f>
        <v>2.9999999999999805E-2</v>
      </c>
      <c r="BV30" s="86">
        <f t="shared" si="20"/>
        <v>2.0000000000000018E-2</v>
      </c>
      <c r="BW30" s="86">
        <f t="shared" si="20"/>
        <v>9.9999999999997868E-3</v>
      </c>
      <c r="BX30" s="86">
        <f t="shared" si="20"/>
        <v>1.0000000000000231E-2</v>
      </c>
      <c r="BY30" s="88" t="e">
        <f>#REF!-AG30</f>
        <v>#REF!</v>
      </c>
    </row>
    <row r="31" spans="2:80" x14ac:dyDescent="0.3">
      <c r="B31" s="89" t="s">
        <v>52</v>
      </c>
      <c r="C31" s="90" t="s">
        <v>51</v>
      </c>
      <c r="D31" s="91">
        <v>2.6730672171301428</v>
      </c>
      <c r="E31" s="92">
        <v>2.7242750416885064</v>
      </c>
      <c r="F31" s="92">
        <v>2.8227364188111892</v>
      </c>
      <c r="G31" s="92">
        <v>3.0713400996230655</v>
      </c>
      <c r="H31" s="93">
        <v>3.0713400996230655</v>
      </c>
      <c r="I31" s="94">
        <v>3.0320315960376654</v>
      </c>
      <c r="J31" s="95">
        <v>3.2549096883980555</v>
      </c>
      <c r="K31" s="95">
        <v>3.3182443601305733</v>
      </c>
      <c r="L31" s="95">
        <v>3.0192278736085543</v>
      </c>
      <c r="M31" s="93">
        <v>3.0192278736085543</v>
      </c>
      <c r="N31" s="91">
        <v>2.8728487432225558</v>
      </c>
      <c r="O31" s="92">
        <v>2.2554876058855866</v>
      </c>
      <c r="P31" s="92">
        <v>1.8581076337699898</v>
      </c>
      <c r="Q31" s="92">
        <v>1.6014601960215424</v>
      </c>
      <c r="R31" s="96">
        <v>1.6014601960215424</v>
      </c>
      <c r="S31" s="97">
        <v>1.21</v>
      </c>
      <c r="T31" s="98">
        <v>1.49</v>
      </c>
      <c r="U31" s="98">
        <v>1.3</v>
      </c>
      <c r="V31" s="98">
        <v>1.56</v>
      </c>
      <c r="W31" s="99">
        <v>1.56</v>
      </c>
      <c r="X31" s="97">
        <v>2.14</v>
      </c>
      <c r="Y31" s="98">
        <v>2.77</v>
      </c>
      <c r="Z31" s="98">
        <v>3.22</v>
      </c>
      <c r="AA31" s="98">
        <v>3.26</v>
      </c>
      <c r="AB31" s="100">
        <v>3.26</v>
      </c>
      <c r="AC31" s="97">
        <v>3.51</v>
      </c>
      <c r="AD31" s="98">
        <v>3.41</v>
      </c>
      <c r="AE31" s="98">
        <v>3.34</v>
      </c>
      <c r="AF31" s="98">
        <v>3.23</v>
      </c>
      <c r="AG31" s="100">
        <v>3.23</v>
      </c>
      <c r="AI31" s="91">
        <v>2.6730672171301428</v>
      </c>
      <c r="AJ31" s="92">
        <v>2.7242750416885064</v>
      </c>
      <c r="AK31" s="92">
        <v>2.8227364188111892</v>
      </c>
      <c r="AL31" s="92">
        <v>3.0713400996230655</v>
      </c>
      <c r="AM31" s="93">
        <v>3.07</v>
      </c>
      <c r="AN31" s="94">
        <v>3.03</v>
      </c>
      <c r="AO31" s="95">
        <v>3.25</v>
      </c>
      <c r="AP31" s="95">
        <v>3.32</v>
      </c>
      <c r="AQ31" s="95">
        <v>3.02</v>
      </c>
      <c r="AR31" s="93">
        <v>3.02</v>
      </c>
      <c r="AS31" s="91">
        <v>2.87</v>
      </c>
      <c r="AT31" s="92">
        <v>2.2599999999999998</v>
      </c>
      <c r="AU31" s="92">
        <v>1.86</v>
      </c>
      <c r="AV31" s="92">
        <v>1.6</v>
      </c>
      <c r="AW31" s="96">
        <v>1.6</v>
      </c>
      <c r="AX31" s="97">
        <v>1.21</v>
      </c>
      <c r="AY31" s="98">
        <v>1.49</v>
      </c>
      <c r="AZ31" s="98">
        <v>1.3</v>
      </c>
      <c r="BA31" s="98">
        <v>1.56</v>
      </c>
      <c r="BB31" s="97">
        <v>2.23</v>
      </c>
      <c r="BC31" s="98">
        <v>2.83</v>
      </c>
      <c r="BD31" s="98">
        <v>3.25</v>
      </c>
      <c r="BE31" s="98">
        <v>3.26</v>
      </c>
      <c r="BF31" s="97">
        <v>3.52</v>
      </c>
      <c r="BG31" s="98">
        <v>3.45</v>
      </c>
      <c r="BH31" s="98">
        <v>3.35</v>
      </c>
      <c r="BI31" s="98">
        <v>3.25</v>
      </c>
      <c r="BK31" s="97">
        <f t="shared" si="18"/>
        <v>0</v>
      </c>
      <c r="BL31" s="98">
        <f t="shared" si="18"/>
        <v>0</v>
      </c>
      <c r="BM31" s="98">
        <f t="shared" si="18"/>
        <v>0</v>
      </c>
      <c r="BN31" s="98">
        <f t="shared" si="18"/>
        <v>0</v>
      </c>
      <c r="BO31" s="99" t="e">
        <f>#REF!-W31</f>
        <v>#REF!</v>
      </c>
      <c r="BP31" s="97">
        <f t="shared" si="19"/>
        <v>8.9999999999999858E-2</v>
      </c>
      <c r="BQ31" s="98">
        <f t="shared" si="19"/>
        <v>6.0000000000000053E-2</v>
      </c>
      <c r="BR31" s="98">
        <f t="shared" si="19"/>
        <v>2.9999999999999805E-2</v>
      </c>
      <c r="BS31" s="98">
        <f t="shared" si="19"/>
        <v>0</v>
      </c>
      <c r="BT31" s="100" t="e">
        <f>#REF!-AB31</f>
        <v>#REF!</v>
      </c>
      <c r="BU31" s="97">
        <f t="shared" si="20"/>
        <v>1.0000000000000231E-2</v>
      </c>
      <c r="BV31" s="98">
        <f t="shared" si="20"/>
        <v>4.0000000000000036E-2</v>
      </c>
      <c r="BW31" s="98">
        <f t="shared" si="20"/>
        <v>1.0000000000000231E-2</v>
      </c>
      <c r="BX31" s="98">
        <f t="shared" si="20"/>
        <v>2.0000000000000018E-2</v>
      </c>
      <c r="BY31" s="100" t="e">
        <f>#REF!-AG31</f>
        <v>#REF!</v>
      </c>
    </row>
    <row r="32" spans="2:80" x14ac:dyDescent="0.3">
      <c r="B32" s="101" t="s">
        <v>53</v>
      </c>
      <c r="C32" s="90" t="s">
        <v>51</v>
      </c>
      <c r="D32" s="91">
        <v>5.1075357755206552</v>
      </c>
      <c r="E32" s="92">
        <v>2.880024027721606</v>
      </c>
      <c r="F32" s="92">
        <v>2.3965654809845027</v>
      </c>
      <c r="G32" s="92">
        <v>3.361757902757434</v>
      </c>
      <c r="H32" s="93">
        <v>3.361757902757434</v>
      </c>
      <c r="I32" s="94">
        <v>3.2527084301566811</v>
      </c>
      <c r="J32" s="95">
        <v>1.8856085163703629</v>
      </c>
      <c r="K32" s="95">
        <v>1.8802023171649251</v>
      </c>
      <c r="L32" s="95">
        <v>0.50819053677475523</v>
      </c>
      <c r="M32" s="93">
        <v>0.50819053677475523</v>
      </c>
      <c r="N32" s="91">
        <v>0.15613418453961359</v>
      </c>
      <c r="O32" s="92">
        <v>0.52485964507622551</v>
      </c>
      <c r="P32" s="92">
        <v>0.63427378347007402</v>
      </c>
      <c r="Q32" s="92">
        <v>0.25185875209163822</v>
      </c>
      <c r="R32" s="96">
        <v>0.25185875209163822</v>
      </c>
      <c r="S32" s="97">
        <v>0.88</v>
      </c>
      <c r="T32" s="98">
        <v>0.49</v>
      </c>
      <c r="U32" s="98">
        <v>0.99</v>
      </c>
      <c r="V32" s="98">
        <v>1.79</v>
      </c>
      <c r="W32" s="99">
        <v>1.79</v>
      </c>
      <c r="X32" s="97">
        <v>2.38</v>
      </c>
      <c r="Y32" s="98">
        <v>3.26</v>
      </c>
      <c r="Z32" s="98">
        <v>3.26</v>
      </c>
      <c r="AA32" s="98">
        <v>3.13</v>
      </c>
      <c r="AB32" s="100">
        <v>3.13</v>
      </c>
      <c r="AC32" s="97">
        <v>2.93</v>
      </c>
      <c r="AD32" s="98">
        <v>2.48</v>
      </c>
      <c r="AE32" s="98">
        <v>2.64</v>
      </c>
      <c r="AF32" s="98">
        <v>3.1</v>
      </c>
      <c r="AG32" s="100">
        <v>3.1</v>
      </c>
      <c r="AI32" s="91">
        <v>5.1075357755206552</v>
      </c>
      <c r="AJ32" s="92">
        <v>2.880024027721606</v>
      </c>
      <c r="AK32" s="92">
        <v>2.3965654809845027</v>
      </c>
      <c r="AL32" s="92">
        <v>3.361757902757434</v>
      </c>
      <c r="AM32" s="93">
        <v>3.36</v>
      </c>
      <c r="AN32" s="94">
        <v>3.25</v>
      </c>
      <c r="AO32" s="95">
        <v>1.89</v>
      </c>
      <c r="AP32" s="95">
        <v>1.88</v>
      </c>
      <c r="AQ32" s="95">
        <v>0.51</v>
      </c>
      <c r="AR32" s="93">
        <v>0.51</v>
      </c>
      <c r="AS32" s="91">
        <v>0.16</v>
      </c>
      <c r="AT32" s="92">
        <v>0.52</v>
      </c>
      <c r="AU32" s="92">
        <v>0.63</v>
      </c>
      <c r="AV32" s="92">
        <v>0.25</v>
      </c>
      <c r="AW32" s="96">
        <v>0.25</v>
      </c>
      <c r="AX32" s="97">
        <v>0.88</v>
      </c>
      <c r="AY32" s="98">
        <v>0.49</v>
      </c>
      <c r="AZ32" s="98">
        <v>0.99</v>
      </c>
      <c r="BA32" s="98">
        <v>1.79</v>
      </c>
      <c r="BB32" s="97">
        <v>2.38</v>
      </c>
      <c r="BC32" s="98">
        <v>3.25</v>
      </c>
      <c r="BD32" s="98">
        <v>3.25</v>
      </c>
      <c r="BE32" s="98">
        <v>3.13</v>
      </c>
      <c r="BF32" s="97">
        <v>2.93</v>
      </c>
      <c r="BG32" s="98">
        <v>2.4900000000000002</v>
      </c>
      <c r="BH32" s="98">
        <v>2.64</v>
      </c>
      <c r="BI32" s="98">
        <v>3.1</v>
      </c>
      <c r="BK32" s="97">
        <f t="shared" si="18"/>
        <v>0</v>
      </c>
      <c r="BL32" s="98">
        <f t="shared" si="18"/>
        <v>0</v>
      </c>
      <c r="BM32" s="98">
        <f t="shared" si="18"/>
        <v>0</v>
      </c>
      <c r="BN32" s="98">
        <f t="shared" si="18"/>
        <v>0</v>
      </c>
      <c r="BO32" s="99" t="e">
        <f>#REF!-W32</f>
        <v>#REF!</v>
      </c>
      <c r="BP32" s="97">
        <f t="shared" si="19"/>
        <v>0</v>
      </c>
      <c r="BQ32" s="98">
        <f t="shared" si="19"/>
        <v>-9.9999999999997868E-3</v>
      </c>
      <c r="BR32" s="98">
        <f t="shared" si="19"/>
        <v>-9.9999999999997868E-3</v>
      </c>
      <c r="BS32" s="98">
        <f t="shared" si="19"/>
        <v>0</v>
      </c>
      <c r="BT32" s="100" t="e">
        <f>#REF!-AB32</f>
        <v>#REF!</v>
      </c>
      <c r="BU32" s="97">
        <f t="shared" si="20"/>
        <v>0</v>
      </c>
      <c r="BV32" s="98">
        <f t="shared" si="20"/>
        <v>1.0000000000000231E-2</v>
      </c>
      <c r="BW32" s="98">
        <f t="shared" si="20"/>
        <v>0</v>
      </c>
      <c r="BX32" s="98">
        <f t="shared" si="20"/>
        <v>0</v>
      </c>
      <c r="BY32" s="100" t="e">
        <f>#REF!-AG32</f>
        <v>#REF!</v>
      </c>
    </row>
    <row r="33" spans="2:77" x14ac:dyDescent="0.3">
      <c r="B33" s="101" t="s">
        <v>54</v>
      </c>
      <c r="C33" s="90" t="s">
        <v>51</v>
      </c>
      <c r="D33" s="91">
        <v>4.0571207104322937</v>
      </c>
      <c r="E33" s="92">
        <v>4.5954443215568297</v>
      </c>
      <c r="F33" s="92">
        <v>3.7518427518427711</v>
      </c>
      <c r="G33" s="92">
        <v>3.387809894454219</v>
      </c>
      <c r="H33" s="93">
        <v>3.387809894454219</v>
      </c>
      <c r="I33" s="94">
        <v>0.1630544780400367</v>
      </c>
      <c r="J33" s="95">
        <v>4.912378666730044</v>
      </c>
      <c r="K33" s="95">
        <v>5.4897431646904638</v>
      </c>
      <c r="L33" s="95">
        <v>4.3037458992373878</v>
      </c>
      <c r="M33" s="93">
        <v>4.3037458992373878</v>
      </c>
      <c r="N33" s="91">
        <v>6.4761702069148441</v>
      </c>
      <c r="O33" s="92">
        <v>2.3177398002575123</v>
      </c>
      <c r="P33" s="92">
        <v>0.54672268588313866</v>
      </c>
      <c r="Q33" s="92">
        <v>3.6212022060125193</v>
      </c>
      <c r="R33" s="96">
        <v>3.6212022060125193</v>
      </c>
      <c r="S33" s="97">
        <v>2.4900000000000002</v>
      </c>
      <c r="T33" s="98">
        <v>1.6</v>
      </c>
      <c r="U33" s="98">
        <v>3.51</v>
      </c>
      <c r="V33" s="98">
        <v>3.2</v>
      </c>
      <c r="W33" s="99">
        <v>3.2</v>
      </c>
      <c r="X33" s="97">
        <v>3.11</v>
      </c>
      <c r="Y33" s="98">
        <v>5.03</v>
      </c>
      <c r="Z33" s="98">
        <v>5.03</v>
      </c>
      <c r="AA33" s="98">
        <v>3.66</v>
      </c>
      <c r="AB33" s="100">
        <v>3.66</v>
      </c>
      <c r="AC33" s="97">
        <v>3.77</v>
      </c>
      <c r="AD33" s="98">
        <v>4.42</v>
      </c>
      <c r="AE33" s="98">
        <v>4.04</v>
      </c>
      <c r="AF33" s="98">
        <v>3.36</v>
      </c>
      <c r="AG33" s="100">
        <v>3.36</v>
      </c>
      <c r="AI33" s="91">
        <v>4.0571207104322937</v>
      </c>
      <c r="AJ33" s="92">
        <v>4.5954443215568297</v>
      </c>
      <c r="AK33" s="92">
        <v>3.7518427518427711</v>
      </c>
      <c r="AL33" s="92">
        <v>3.387809894454219</v>
      </c>
      <c r="AM33" s="93">
        <v>3.39</v>
      </c>
      <c r="AN33" s="94">
        <v>0.16</v>
      </c>
      <c r="AO33" s="95">
        <v>4.91</v>
      </c>
      <c r="AP33" s="95">
        <v>5.49</v>
      </c>
      <c r="AQ33" s="95">
        <v>4.3</v>
      </c>
      <c r="AR33" s="93">
        <v>4.3</v>
      </c>
      <c r="AS33" s="91">
        <v>6.48</v>
      </c>
      <c r="AT33" s="92">
        <v>2.3199999999999998</v>
      </c>
      <c r="AU33" s="92">
        <v>0.55000000000000004</v>
      </c>
      <c r="AV33" s="92">
        <v>3.62</v>
      </c>
      <c r="AW33" s="96">
        <v>3.62</v>
      </c>
      <c r="AX33" s="97">
        <v>2.4900000000000002</v>
      </c>
      <c r="AY33" s="98">
        <v>1.6</v>
      </c>
      <c r="AZ33" s="98">
        <v>3.51</v>
      </c>
      <c r="BA33" s="98">
        <v>3.2</v>
      </c>
      <c r="BB33" s="97">
        <v>2.48</v>
      </c>
      <c r="BC33" s="98">
        <v>5.15</v>
      </c>
      <c r="BD33" s="98">
        <v>5.03</v>
      </c>
      <c r="BE33" s="98">
        <v>3.66</v>
      </c>
      <c r="BF33" s="97">
        <v>3.91</v>
      </c>
      <c r="BG33" s="98">
        <v>4.3600000000000003</v>
      </c>
      <c r="BH33" s="98">
        <v>4.04</v>
      </c>
      <c r="BI33" s="98">
        <v>3.36</v>
      </c>
      <c r="BK33" s="97">
        <f t="shared" si="18"/>
        <v>0</v>
      </c>
      <c r="BL33" s="98">
        <f t="shared" si="18"/>
        <v>0</v>
      </c>
      <c r="BM33" s="98">
        <f t="shared" si="18"/>
        <v>0</v>
      </c>
      <c r="BN33" s="98">
        <f t="shared" si="18"/>
        <v>0</v>
      </c>
      <c r="BO33" s="99" t="e">
        <f>#REF!-W33</f>
        <v>#REF!</v>
      </c>
      <c r="BP33" s="97">
        <f t="shared" si="19"/>
        <v>-0.62999999999999989</v>
      </c>
      <c r="BQ33" s="98">
        <f t="shared" si="19"/>
        <v>0.12000000000000011</v>
      </c>
      <c r="BR33" s="98">
        <f t="shared" si="19"/>
        <v>0</v>
      </c>
      <c r="BS33" s="98">
        <f t="shared" si="19"/>
        <v>0</v>
      </c>
      <c r="BT33" s="100" t="e">
        <f>#REF!-AB33</f>
        <v>#REF!</v>
      </c>
      <c r="BU33" s="97">
        <f t="shared" si="20"/>
        <v>0.14000000000000012</v>
      </c>
      <c r="BV33" s="98">
        <f t="shared" si="20"/>
        <v>-5.9999999999999609E-2</v>
      </c>
      <c r="BW33" s="98">
        <f t="shared" si="20"/>
        <v>0</v>
      </c>
      <c r="BX33" s="98">
        <f t="shared" si="20"/>
        <v>0</v>
      </c>
      <c r="BY33" s="100" t="e">
        <f>#REF!-AG33</f>
        <v>#REF!</v>
      </c>
    </row>
    <row r="34" spans="2:77" x14ac:dyDescent="0.3">
      <c r="BK34" s="102" t="s">
        <v>55</v>
      </c>
    </row>
    <row r="35" spans="2:77" x14ac:dyDescent="0.3">
      <c r="B35" s="62" t="s">
        <v>60</v>
      </c>
      <c r="C35" s="63" t="s">
        <v>51</v>
      </c>
      <c r="D35" s="85">
        <v>3.4003945224932108</v>
      </c>
      <c r="E35" s="86">
        <v>3.1220882971565889</v>
      </c>
      <c r="F35" s="86">
        <v>2.8828861880105583</v>
      </c>
      <c r="G35" s="86">
        <v>3.130708331148746</v>
      </c>
      <c r="H35" s="87">
        <v>3.130708331148746</v>
      </c>
      <c r="I35" s="85">
        <v>2.4815178868091703</v>
      </c>
      <c r="J35" s="86">
        <v>3.2817487841372728</v>
      </c>
      <c r="K35" s="86">
        <v>3.3923282594816806</v>
      </c>
      <c r="L35" s="86">
        <v>2.7180989914313169</v>
      </c>
      <c r="M35" s="88">
        <v>2.7180989914313169</v>
      </c>
      <c r="N35" s="85">
        <v>2.9594275945312498</v>
      </c>
      <c r="O35" s="86">
        <v>1.9604209262130246</v>
      </c>
      <c r="P35" s="86">
        <v>1.4219389413223871</v>
      </c>
      <c r="Q35" s="86">
        <v>1.6838265281207576</v>
      </c>
      <c r="R35" s="88">
        <v>1.6838265281207576</v>
      </c>
      <c r="S35" s="85">
        <v>1.3700032080236069</v>
      </c>
      <c r="T35" s="86">
        <v>1.3299412686365475</v>
      </c>
      <c r="U35" s="86">
        <v>1.6000193569186916</v>
      </c>
      <c r="V35" s="86">
        <v>1.8699776879874674</v>
      </c>
      <c r="W35" s="88">
        <v>1.8699776879874674</v>
      </c>
      <c r="X35" s="85">
        <v>2.34</v>
      </c>
      <c r="Y35" s="86">
        <v>3.23</v>
      </c>
      <c r="Z35" s="86">
        <v>3.5799999999999996</v>
      </c>
      <c r="AA35" s="86">
        <v>3.52</v>
      </c>
      <c r="AB35" s="88">
        <v>3.52</v>
      </c>
      <c r="AC35" s="85">
        <v>4.3503517297474019</v>
      </c>
      <c r="AD35" s="86">
        <v>4.8048107802239768</v>
      </c>
      <c r="AE35" s="86">
        <v>4.7739215197829132</v>
      </c>
      <c r="AF35" s="86">
        <v>4.912111560543277</v>
      </c>
      <c r="AG35" s="88">
        <v>4.912111560543277</v>
      </c>
      <c r="AI35" s="85">
        <v>3.4003945224932108</v>
      </c>
      <c r="AJ35" s="86">
        <v>3.1220882971565889</v>
      </c>
      <c r="AK35" s="86">
        <v>2.8828861880105583</v>
      </c>
      <c r="AL35" s="86">
        <v>3.130708331148746</v>
      </c>
      <c r="AM35" s="87">
        <v>3.130708331148746</v>
      </c>
      <c r="AN35" s="85">
        <v>2.4815178868091703</v>
      </c>
      <c r="AO35" s="86">
        <v>3.2817487841372728</v>
      </c>
      <c r="AP35" s="86">
        <v>3.3923282594816806</v>
      </c>
      <c r="AQ35" s="86">
        <v>2.7180989914313169</v>
      </c>
      <c r="AR35" s="88">
        <v>2.7180989914313169</v>
      </c>
      <c r="AS35" s="85">
        <v>2.9594275945312498</v>
      </c>
      <c r="AT35" s="86">
        <v>1.9604209262130246</v>
      </c>
      <c r="AU35" s="86">
        <v>1.4219389413223871</v>
      </c>
      <c r="AV35" s="86">
        <v>1.6838265281207576</v>
      </c>
      <c r="AW35" s="88">
        <v>1.6838265281207576</v>
      </c>
      <c r="AX35" s="85">
        <v>1.37</v>
      </c>
      <c r="AY35" s="86">
        <v>1.33</v>
      </c>
      <c r="AZ35" s="86">
        <v>1.6</v>
      </c>
      <c r="BA35" s="86">
        <v>1.87</v>
      </c>
      <c r="BB35" s="85">
        <v>2.2999999999999998</v>
      </c>
      <c r="BC35" s="86">
        <v>3.29</v>
      </c>
      <c r="BD35" s="86">
        <v>3.5573969491183335</v>
      </c>
      <c r="BE35" s="86">
        <v>3.3240684360088397</v>
      </c>
      <c r="BF35" s="85">
        <v>3.61505275946211</v>
      </c>
      <c r="BG35" s="86">
        <v>3.6392216170335967</v>
      </c>
      <c r="BH35" s="86">
        <v>3.5565976652164148</v>
      </c>
      <c r="BI35" s="86">
        <v>3.492340268872169</v>
      </c>
      <c r="BK35" s="85">
        <f t="shared" ref="BK35:BN38" si="21">AX35-AX30</f>
        <v>0</v>
      </c>
      <c r="BL35" s="86">
        <f t="shared" si="21"/>
        <v>0</v>
      </c>
      <c r="BM35" s="86">
        <f t="shared" si="21"/>
        <v>0</v>
      </c>
      <c r="BN35" s="86">
        <f t="shared" si="21"/>
        <v>0</v>
      </c>
      <c r="BO35" s="88" t="e">
        <f>#REF!-#REF!</f>
        <v>#REF!</v>
      </c>
      <c r="BP35" s="85">
        <f t="shared" ref="BP35:BS38" si="22">BB35-BB30</f>
        <v>0</v>
      </c>
      <c r="BQ35" s="86">
        <f t="shared" si="22"/>
        <v>0</v>
      </c>
      <c r="BR35" s="86">
        <f t="shared" si="22"/>
        <v>7.3969491183336622E-3</v>
      </c>
      <c r="BS35" s="86">
        <f t="shared" si="22"/>
        <v>3.4068436008839686E-2</v>
      </c>
      <c r="BT35" s="88" t="e">
        <f>#REF!-#REF!</f>
        <v>#REF!</v>
      </c>
      <c r="BU35" s="85">
        <f t="shared" ref="BU35:BX38" si="23">BF35-BF30</f>
        <v>0.13505275946211004</v>
      </c>
      <c r="BV35" s="86">
        <f t="shared" si="23"/>
        <v>0.20922161703359654</v>
      </c>
      <c r="BW35" s="86">
        <f t="shared" si="23"/>
        <v>0.21659766521641499</v>
      </c>
      <c r="BX35" s="86">
        <f t="shared" si="23"/>
        <v>0.25234026887216876</v>
      </c>
      <c r="BY35" s="88" t="e">
        <f>#REF!-#REF!</f>
        <v>#REF!</v>
      </c>
    </row>
    <row r="36" spans="2:77" x14ac:dyDescent="0.3">
      <c r="B36" s="89" t="s">
        <v>52</v>
      </c>
      <c r="C36" s="90" t="s">
        <v>51</v>
      </c>
      <c r="D36" s="91">
        <v>2.6730672171301428</v>
      </c>
      <c r="E36" s="92">
        <v>2.7242750416885064</v>
      </c>
      <c r="F36" s="92">
        <v>2.8227364188111892</v>
      </c>
      <c r="G36" s="92">
        <v>3.0713400996230655</v>
      </c>
      <c r="H36" s="93">
        <v>3.0713400996230655</v>
      </c>
      <c r="I36" s="94">
        <v>3.0320315960376654</v>
      </c>
      <c r="J36" s="95">
        <v>3.2549096883980555</v>
      </c>
      <c r="K36" s="95">
        <v>3.3182443601305733</v>
      </c>
      <c r="L36" s="95">
        <v>3.0192278736085543</v>
      </c>
      <c r="M36" s="93">
        <v>3.0192278736085543</v>
      </c>
      <c r="N36" s="91">
        <v>2.8728487432225558</v>
      </c>
      <c r="O36" s="92">
        <v>2.2554876058855866</v>
      </c>
      <c r="P36" s="92">
        <v>1.8581076337699898</v>
      </c>
      <c r="Q36" s="92">
        <v>1.6014601960215424</v>
      </c>
      <c r="R36" s="96">
        <v>1.6014601960215424</v>
      </c>
      <c r="S36" s="97">
        <v>1.2104161987730455</v>
      </c>
      <c r="T36" s="98">
        <v>1.4926470792295143</v>
      </c>
      <c r="U36" s="98">
        <v>1.3043376377049665</v>
      </c>
      <c r="V36" s="98">
        <v>1.5600425372286564</v>
      </c>
      <c r="W36" s="99">
        <v>1.5600425372286564</v>
      </c>
      <c r="X36" s="97">
        <v>2.14</v>
      </c>
      <c r="Y36" s="98">
        <v>2.77</v>
      </c>
      <c r="Z36" s="98">
        <v>3.2958940497874925</v>
      </c>
      <c r="AA36" s="98">
        <v>3.609118093503342</v>
      </c>
      <c r="AB36" s="100">
        <v>3.609118093503342</v>
      </c>
      <c r="AC36" s="97">
        <v>4.8769880536542232</v>
      </c>
      <c r="AD36" s="98">
        <v>5.526212477571308</v>
      </c>
      <c r="AE36" s="98">
        <v>5.5308037640906393</v>
      </c>
      <c r="AF36" s="98">
        <v>5.7859404379831165</v>
      </c>
      <c r="AG36" s="100">
        <v>5.7859404379831165</v>
      </c>
      <c r="AI36" s="91">
        <v>2.6730672171301428</v>
      </c>
      <c r="AJ36" s="92">
        <v>2.7242750416885064</v>
      </c>
      <c r="AK36" s="92">
        <v>2.8227364188111892</v>
      </c>
      <c r="AL36" s="92">
        <v>3.0713400996230655</v>
      </c>
      <c r="AM36" s="93">
        <v>3.0713400996230655</v>
      </c>
      <c r="AN36" s="94">
        <v>3.0320315960376654</v>
      </c>
      <c r="AO36" s="95">
        <v>3.2549096883980555</v>
      </c>
      <c r="AP36" s="95">
        <v>3.3182443601305733</v>
      </c>
      <c r="AQ36" s="95">
        <v>3.0192278736085543</v>
      </c>
      <c r="AR36" s="93">
        <v>3.0192278736085543</v>
      </c>
      <c r="AS36" s="91">
        <v>2.8728487432225558</v>
      </c>
      <c r="AT36" s="92">
        <v>2.2554876058855866</v>
      </c>
      <c r="AU36" s="92">
        <v>1.8581076337699898</v>
      </c>
      <c r="AV36" s="92">
        <v>1.6014601960215424</v>
      </c>
      <c r="AW36" s="96">
        <v>1.6014601960215424</v>
      </c>
      <c r="AX36" s="97">
        <v>1.21</v>
      </c>
      <c r="AY36" s="98">
        <v>1.49</v>
      </c>
      <c r="AZ36" s="98">
        <v>1.3</v>
      </c>
      <c r="BA36" s="98">
        <v>1.56</v>
      </c>
      <c r="BB36" s="97">
        <v>2.23</v>
      </c>
      <c r="BC36" s="98">
        <v>2.83</v>
      </c>
      <c r="BD36" s="98">
        <v>3.2612248772288002</v>
      </c>
      <c r="BE36" s="98">
        <v>3.3117113479187004</v>
      </c>
      <c r="BF36" s="97">
        <v>3.7249920453280359</v>
      </c>
      <c r="BG36" s="98">
        <v>3.767578350081358</v>
      </c>
      <c r="BH36" s="98">
        <v>3.678779091099603</v>
      </c>
      <c r="BI36" s="98">
        <v>3.6330240875412403</v>
      </c>
      <c r="BK36" s="97">
        <f t="shared" si="21"/>
        <v>0</v>
      </c>
      <c r="BL36" s="98">
        <f t="shared" si="21"/>
        <v>0</v>
      </c>
      <c r="BM36" s="98">
        <f t="shared" si="21"/>
        <v>0</v>
      </c>
      <c r="BN36" s="98">
        <f t="shared" si="21"/>
        <v>0</v>
      </c>
      <c r="BO36" s="99" t="e">
        <f>#REF!-#REF!</f>
        <v>#REF!</v>
      </c>
      <c r="BP36" s="97">
        <f t="shared" si="22"/>
        <v>0</v>
      </c>
      <c r="BQ36" s="98">
        <f t="shared" si="22"/>
        <v>0</v>
      </c>
      <c r="BR36" s="98">
        <f t="shared" si="22"/>
        <v>1.1224877228800167E-2</v>
      </c>
      <c r="BS36" s="98">
        <f t="shared" si="22"/>
        <v>5.1711347918700579E-2</v>
      </c>
      <c r="BT36" s="100" t="e">
        <f>#REF!-#REF!</f>
        <v>#REF!</v>
      </c>
      <c r="BU36" s="97">
        <f t="shared" si="23"/>
        <v>0.20499204532803583</v>
      </c>
      <c r="BV36" s="98">
        <f t="shared" si="23"/>
        <v>0.31757835008135782</v>
      </c>
      <c r="BW36" s="98">
        <f t="shared" si="23"/>
        <v>0.3287790910996029</v>
      </c>
      <c r="BX36" s="98">
        <f t="shared" si="23"/>
        <v>0.38302408754124029</v>
      </c>
      <c r="BY36" s="100" t="e">
        <f>#REF!-#REF!</f>
        <v>#REF!</v>
      </c>
    </row>
    <row r="37" spans="2:77" x14ac:dyDescent="0.3">
      <c r="B37" s="101" t="s">
        <v>53</v>
      </c>
      <c r="C37" s="90" t="s">
        <v>51</v>
      </c>
      <c r="D37" s="91">
        <v>5.1075357755206552</v>
      </c>
      <c r="E37" s="92">
        <v>2.880024027721606</v>
      </c>
      <c r="F37" s="92">
        <v>2.3965654809845027</v>
      </c>
      <c r="G37" s="92">
        <v>3.361757902757434</v>
      </c>
      <c r="H37" s="93">
        <v>3.361757902757434</v>
      </c>
      <c r="I37" s="94">
        <v>3.2527084301566811</v>
      </c>
      <c r="J37" s="95">
        <v>1.8856085163703629</v>
      </c>
      <c r="K37" s="95">
        <v>1.8802023171649251</v>
      </c>
      <c r="L37" s="95">
        <v>0.50819053677475523</v>
      </c>
      <c r="M37" s="93">
        <v>0.50819053677475523</v>
      </c>
      <c r="N37" s="91">
        <v>0.15613418453961359</v>
      </c>
      <c r="O37" s="92">
        <v>0.52485964507622551</v>
      </c>
      <c r="P37" s="92">
        <v>0.63427378347007402</v>
      </c>
      <c r="Q37" s="92">
        <v>0.25185875209163822</v>
      </c>
      <c r="R37" s="96">
        <v>0.25185875209163822</v>
      </c>
      <c r="S37" s="97">
        <v>0.87685582847716326</v>
      </c>
      <c r="T37" s="98">
        <v>0.49314219514806634</v>
      </c>
      <c r="U37" s="98">
        <v>0.98903950444466648</v>
      </c>
      <c r="V37" s="98">
        <v>1.7899705399816668</v>
      </c>
      <c r="W37" s="99">
        <v>1.7899705399816668</v>
      </c>
      <c r="X37" s="97">
        <v>2.38</v>
      </c>
      <c r="Y37" s="98">
        <v>3.26</v>
      </c>
      <c r="Z37" s="98">
        <v>3.26</v>
      </c>
      <c r="AA37" s="98">
        <v>3.13</v>
      </c>
      <c r="AB37" s="100">
        <v>3.13</v>
      </c>
      <c r="AC37" s="97">
        <v>2.93</v>
      </c>
      <c r="AD37" s="98">
        <v>2.48</v>
      </c>
      <c r="AE37" s="98">
        <v>2.64</v>
      </c>
      <c r="AF37" s="98">
        <v>3.1</v>
      </c>
      <c r="AG37" s="100">
        <v>3.1</v>
      </c>
      <c r="AI37" s="91">
        <v>5.1075357755206552</v>
      </c>
      <c r="AJ37" s="92">
        <v>2.880024027721606</v>
      </c>
      <c r="AK37" s="92">
        <v>2.3965654809845027</v>
      </c>
      <c r="AL37" s="92">
        <v>3.361757902757434</v>
      </c>
      <c r="AM37" s="93">
        <v>3.361757902757434</v>
      </c>
      <c r="AN37" s="94">
        <v>3.2527084301566811</v>
      </c>
      <c r="AO37" s="95">
        <v>1.8856085163703629</v>
      </c>
      <c r="AP37" s="95">
        <v>1.8802023171649251</v>
      </c>
      <c r="AQ37" s="95">
        <v>0.50819053677475523</v>
      </c>
      <c r="AR37" s="93">
        <v>0.50819053677475523</v>
      </c>
      <c r="AS37" s="91">
        <v>0.15613418453961359</v>
      </c>
      <c r="AT37" s="92">
        <v>0.52485964507622551</v>
      </c>
      <c r="AU37" s="92">
        <v>0.63427378347007402</v>
      </c>
      <c r="AV37" s="92">
        <v>0.25185875209163822</v>
      </c>
      <c r="AW37" s="96">
        <v>0.25185875209163822</v>
      </c>
      <c r="AX37" s="97">
        <v>0.88</v>
      </c>
      <c r="AY37" s="98">
        <v>0.49</v>
      </c>
      <c r="AZ37" s="98">
        <v>0.99</v>
      </c>
      <c r="BA37" s="98">
        <v>1.79</v>
      </c>
      <c r="BB37" s="97">
        <v>2.38</v>
      </c>
      <c r="BC37" s="98">
        <v>3.25</v>
      </c>
      <c r="BD37" s="98">
        <v>3.25</v>
      </c>
      <c r="BE37" s="98">
        <v>3.13</v>
      </c>
      <c r="BF37" s="97">
        <v>2.93</v>
      </c>
      <c r="BG37" s="98">
        <v>2.4900000000000002</v>
      </c>
      <c r="BH37" s="98">
        <v>2.64</v>
      </c>
      <c r="BI37" s="98">
        <v>3.1</v>
      </c>
      <c r="BK37" s="97">
        <f t="shared" si="21"/>
        <v>0</v>
      </c>
      <c r="BL37" s="98">
        <f t="shared" si="21"/>
        <v>0</v>
      </c>
      <c r="BM37" s="98">
        <f t="shared" si="21"/>
        <v>0</v>
      </c>
      <c r="BN37" s="98">
        <f t="shared" si="21"/>
        <v>0</v>
      </c>
      <c r="BO37" s="99" t="e">
        <f>#REF!-#REF!</f>
        <v>#REF!</v>
      </c>
      <c r="BP37" s="97">
        <f t="shared" si="22"/>
        <v>0</v>
      </c>
      <c r="BQ37" s="98">
        <f t="shared" si="22"/>
        <v>0</v>
      </c>
      <c r="BR37" s="98">
        <f t="shared" si="22"/>
        <v>0</v>
      </c>
      <c r="BS37" s="98">
        <f t="shared" si="22"/>
        <v>0</v>
      </c>
      <c r="BT37" s="100" t="e">
        <f>#REF!-#REF!</f>
        <v>#REF!</v>
      </c>
      <c r="BU37" s="97">
        <f t="shared" si="23"/>
        <v>0</v>
      </c>
      <c r="BV37" s="98">
        <f t="shared" si="23"/>
        <v>0</v>
      </c>
      <c r="BW37" s="98">
        <f t="shared" si="23"/>
        <v>0</v>
      </c>
      <c r="BX37" s="98">
        <f t="shared" si="23"/>
        <v>0</v>
      </c>
      <c r="BY37" s="100" t="e">
        <f>#REF!-#REF!</f>
        <v>#REF!</v>
      </c>
    </row>
    <row r="38" spans="2:77" x14ac:dyDescent="0.3">
      <c r="B38" s="101" t="s">
        <v>54</v>
      </c>
      <c r="C38" s="90" t="s">
        <v>51</v>
      </c>
      <c r="D38" s="91">
        <v>4.0571207104322937</v>
      </c>
      <c r="E38" s="92">
        <v>4.5954443215568297</v>
      </c>
      <c r="F38" s="92">
        <v>3.7518427518427711</v>
      </c>
      <c r="G38" s="92">
        <v>3.387809894454219</v>
      </c>
      <c r="H38" s="93">
        <v>3.387809894454219</v>
      </c>
      <c r="I38" s="94">
        <v>0.1630544780400367</v>
      </c>
      <c r="J38" s="95">
        <v>4.912378666730044</v>
      </c>
      <c r="K38" s="95">
        <v>5.4897431646904638</v>
      </c>
      <c r="L38" s="95">
        <v>4.3037458992373878</v>
      </c>
      <c r="M38" s="93">
        <v>4.3037458992373878</v>
      </c>
      <c r="N38" s="91">
        <v>6.4761702069148441</v>
      </c>
      <c r="O38" s="92">
        <v>2.3177398002575123</v>
      </c>
      <c r="P38" s="92">
        <v>0.54672268588313866</v>
      </c>
      <c r="Q38" s="92">
        <v>3.6212022060125193</v>
      </c>
      <c r="R38" s="96">
        <v>3.6212022060125193</v>
      </c>
      <c r="S38" s="97">
        <v>2.4856193976008356</v>
      </c>
      <c r="T38" s="98">
        <v>1.5978908770137412</v>
      </c>
      <c r="U38" s="98">
        <v>3.505234551532288</v>
      </c>
      <c r="V38" s="98">
        <v>3.1999929462165566</v>
      </c>
      <c r="W38" s="99">
        <v>3.1999929462165566</v>
      </c>
      <c r="X38" s="97">
        <v>3.11</v>
      </c>
      <c r="Y38" s="98">
        <v>5.03</v>
      </c>
      <c r="Z38" s="98">
        <v>5.03</v>
      </c>
      <c r="AA38" s="98">
        <v>3.66</v>
      </c>
      <c r="AB38" s="100">
        <v>3.66</v>
      </c>
      <c r="AC38" s="97">
        <v>3.77</v>
      </c>
      <c r="AD38" s="98">
        <v>4.42</v>
      </c>
      <c r="AE38" s="98">
        <v>4.04</v>
      </c>
      <c r="AF38" s="98">
        <v>3.36</v>
      </c>
      <c r="AG38" s="100">
        <v>3.36</v>
      </c>
      <c r="AI38" s="91">
        <v>4.0571207104322937</v>
      </c>
      <c r="AJ38" s="92">
        <v>4.5954443215568297</v>
      </c>
      <c r="AK38" s="92">
        <v>3.7518427518427711</v>
      </c>
      <c r="AL38" s="92">
        <v>3.387809894454219</v>
      </c>
      <c r="AM38" s="93">
        <v>3.387809894454219</v>
      </c>
      <c r="AN38" s="94">
        <v>0.1630544780400367</v>
      </c>
      <c r="AO38" s="95">
        <v>4.912378666730044</v>
      </c>
      <c r="AP38" s="95">
        <v>5.4897431646904638</v>
      </c>
      <c r="AQ38" s="95">
        <v>4.3037458992373878</v>
      </c>
      <c r="AR38" s="93">
        <v>4.3037458992373878</v>
      </c>
      <c r="AS38" s="91">
        <v>6.4761702069148441</v>
      </c>
      <c r="AT38" s="92">
        <v>2.3177398002575123</v>
      </c>
      <c r="AU38" s="92">
        <v>0.54672268588313866</v>
      </c>
      <c r="AV38" s="92">
        <v>3.6212022060125193</v>
      </c>
      <c r="AW38" s="96">
        <v>3.6212022060125193</v>
      </c>
      <c r="AX38" s="97">
        <v>2.4900000000000002</v>
      </c>
      <c r="AY38" s="98">
        <v>1.6</v>
      </c>
      <c r="AZ38" s="98">
        <v>3.51</v>
      </c>
      <c r="BA38" s="98">
        <v>3.2</v>
      </c>
      <c r="BB38" s="97">
        <v>2.48</v>
      </c>
      <c r="BC38" s="98">
        <v>5.15</v>
      </c>
      <c r="BD38" s="98">
        <v>5.03</v>
      </c>
      <c r="BE38" s="98">
        <v>3.66</v>
      </c>
      <c r="BF38" s="97">
        <v>3.91</v>
      </c>
      <c r="BG38" s="98">
        <v>4.3600000000000003</v>
      </c>
      <c r="BH38" s="98">
        <v>4.04</v>
      </c>
      <c r="BI38" s="98">
        <v>3.36</v>
      </c>
      <c r="BK38" s="97">
        <f t="shared" si="21"/>
        <v>0</v>
      </c>
      <c r="BL38" s="98">
        <f t="shared" si="21"/>
        <v>0</v>
      </c>
      <c r="BM38" s="98">
        <f t="shared" si="21"/>
        <v>0</v>
      </c>
      <c r="BN38" s="98">
        <f t="shared" si="21"/>
        <v>0</v>
      </c>
      <c r="BO38" s="99" t="e">
        <f>#REF!-#REF!</f>
        <v>#REF!</v>
      </c>
      <c r="BP38" s="97">
        <f t="shared" si="22"/>
        <v>0</v>
      </c>
      <c r="BQ38" s="98">
        <f t="shared" si="22"/>
        <v>0</v>
      </c>
      <c r="BR38" s="98">
        <f t="shared" si="22"/>
        <v>0</v>
      </c>
      <c r="BS38" s="98">
        <f t="shared" si="22"/>
        <v>0</v>
      </c>
      <c r="BT38" s="100" t="e">
        <f>#REF!-#REF!</f>
        <v>#REF!</v>
      </c>
      <c r="BU38" s="97">
        <f t="shared" si="23"/>
        <v>0</v>
      </c>
      <c r="BV38" s="98">
        <f t="shared" si="23"/>
        <v>0</v>
      </c>
      <c r="BW38" s="98">
        <f t="shared" si="23"/>
        <v>0</v>
      </c>
      <c r="BX38" s="98">
        <f t="shared" si="23"/>
        <v>0</v>
      </c>
      <c r="BY38" s="100" t="e">
        <f>#REF!-#REF!</f>
        <v>#REF!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2:CE38"/>
  <sheetViews>
    <sheetView showGridLines="0" tabSelected="1" topLeftCell="AM9" zoomScale="85" zoomScaleNormal="85" workbookViewId="0">
      <selection activeCell="A22" sqref="A22:XFD22"/>
    </sheetView>
  </sheetViews>
  <sheetFormatPr defaultRowHeight="14.4" outlineLevelCol="1" x14ac:dyDescent="0.3"/>
  <cols>
    <col min="1" max="1" width="2.5546875" customWidth="1"/>
    <col min="2" max="2" width="35.88671875" bestFit="1" customWidth="1"/>
    <col min="4" max="7" width="9.109375" hidden="1" customWidth="1" outlineLevel="1"/>
    <col min="8" max="8" width="9.109375" collapsed="1"/>
    <col min="9" max="12" width="9.109375" hidden="1" customWidth="1" outlineLevel="1"/>
    <col min="13" max="13" width="9.109375" collapsed="1"/>
    <col min="14" max="17" width="9.109375" hidden="1" customWidth="1" outlineLevel="1"/>
    <col min="18" max="18" width="9.109375" collapsed="1"/>
    <col min="19" max="22" width="9.109375" hidden="1" customWidth="1" outlineLevel="1"/>
    <col min="23" max="23" width="9.109375" collapsed="1"/>
    <col min="24" max="27" width="9.109375" hidden="1" customWidth="1" outlineLevel="1"/>
    <col min="28" max="28" width="8.88671875" collapsed="1"/>
    <col min="29" max="32" width="9.109375" hidden="1" customWidth="1" outlineLevel="1"/>
    <col min="33" max="33" width="8.88671875" collapsed="1"/>
    <col min="35" max="38" width="9.109375" hidden="1" customWidth="1" outlineLevel="1"/>
    <col min="39" max="39" width="9.109375" collapsed="1"/>
    <col min="40" max="43" width="9.109375" hidden="1" customWidth="1" outlineLevel="1"/>
    <col min="44" max="44" width="9.109375" collapsed="1"/>
    <col min="45" max="48" width="9.109375" hidden="1" customWidth="1" outlineLevel="1"/>
    <col min="49" max="49" width="9.109375" collapsed="1"/>
    <col min="50" max="53" width="9.109375" hidden="1" customWidth="1" outlineLevel="1"/>
    <col min="54" max="54" width="9.109375" collapsed="1"/>
    <col min="55" max="58" width="9.109375" customWidth="1" outlineLevel="1"/>
    <col min="60" max="63" width="9.109375" customWidth="1" outlineLevel="1"/>
    <col min="66" max="69" width="9.109375" hidden="1" customWidth="1" outlineLevel="1"/>
    <col min="70" max="70" width="9.109375" collapsed="1"/>
    <col min="71" max="74" width="9.109375" customWidth="1" outlineLevel="1"/>
    <col min="76" max="79" width="9.109375" customWidth="1" outlineLevel="1"/>
  </cols>
  <sheetData>
    <row r="2" spans="2:80" ht="15.6" x14ac:dyDescent="0.3">
      <c r="H2" s="1" t="s">
        <v>61</v>
      </c>
      <c r="AM2" s="1" t="s">
        <v>64</v>
      </c>
      <c r="BN2" s="1"/>
    </row>
    <row r="3" spans="2:80" ht="15.6" x14ac:dyDescent="0.3">
      <c r="H3" s="2" t="s">
        <v>0</v>
      </c>
      <c r="AM3" s="2" t="s">
        <v>62</v>
      </c>
      <c r="BN3" s="2" t="s">
        <v>1</v>
      </c>
    </row>
    <row r="4" spans="2:80" x14ac:dyDescent="0.3">
      <c r="B4" s="3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>
        <v>2018</v>
      </c>
      <c r="I4" s="5" t="s">
        <v>8</v>
      </c>
      <c r="J4" s="5" t="s">
        <v>9</v>
      </c>
      <c r="K4" s="5" t="s">
        <v>10</v>
      </c>
      <c r="L4" s="5" t="s">
        <v>11</v>
      </c>
      <c r="M4" s="6">
        <v>2019</v>
      </c>
      <c r="N4" s="5" t="s">
        <v>12</v>
      </c>
      <c r="O4" s="5" t="s">
        <v>13</v>
      </c>
      <c r="P4" s="5" t="s">
        <v>14</v>
      </c>
      <c r="Q4" s="5" t="s">
        <v>15</v>
      </c>
      <c r="R4" s="6">
        <v>2020</v>
      </c>
      <c r="S4" s="5" t="s">
        <v>16</v>
      </c>
      <c r="T4" s="5" t="s">
        <v>17</v>
      </c>
      <c r="U4" s="5" t="s">
        <v>18</v>
      </c>
      <c r="V4" s="5" t="s">
        <v>19</v>
      </c>
      <c r="W4" s="6">
        <v>2021</v>
      </c>
      <c r="X4" s="5" t="s">
        <v>20</v>
      </c>
      <c r="Y4" s="5" t="s">
        <v>21</v>
      </c>
      <c r="Z4" s="5" t="s">
        <v>22</v>
      </c>
      <c r="AA4" s="5" t="s">
        <v>23</v>
      </c>
      <c r="AB4" s="6">
        <v>2022</v>
      </c>
      <c r="AC4" s="5" t="s">
        <v>56</v>
      </c>
      <c r="AD4" s="5" t="s">
        <v>57</v>
      </c>
      <c r="AE4" s="5" t="s">
        <v>58</v>
      </c>
      <c r="AF4" s="5" t="s">
        <v>59</v>
      </c>
      <c r="AG4" s="6">
        <v>2023</v>
      </c>
      <c r="AI4" s="5" t="s">
        <v>4</v>
      </c>
      <c r="AJ4" s="5" t="s">
        <v>5</v>
      </c>
      <c r="AK4" s="5" t="s">
        <v>6</v>
      </c>
      <c r="AL4" s="5" t="s">
        <v>7</v>
      </c>
      <c r="AM4" s="6">
        <v>2018</v>
      </c>
      <c r="AN4" s="5" t="s">
        <v>8</v>
      </c>
      <c r="AO4" s="5" t="s">
        <v>9</v>
      </c>
      <c r="AP4" s="5" t="s">
        <v>10</v>
      </c>
      <c r="AQ4" s="5" t="s">
        <v>11</v>
      </c>
      <c r="AR4" s="6">
        <v>2019</v>
      </c>
      <c r="AS4" s="5" t="s">
        <v>12</v>
      </c>
      <c r="AT4" s="5" t="s">
        <v>13</v>
      </c>
      <c r="AU4" s="5" t="s">
        <v>14</v>
      </c>
      <c r="AV4" s="5" t="s">
        <v>15</v>
      </c>
      <c r="AW4" s="6">
        <v>2020</v>
      </c>
      <c r="AX4" s="5" t="s">
        <v>16</v>
      </c>
      <c r="AY4" s="5" t="s">
        <v>17</v>
      </c>
      <c r="AZ4" s="5" t="s">
        <v>18</v>
      </c>
      <c r="BA4" s="5" t="s">
        <v>19</v>
      </c>
      <c r="BB4" s="6">
        <v>2021</v>
      </c>
      <c r="BC4" s="5" t="s">
        <v>20</v>
      </c>
      <c r="BD4" s="5" t="s">
        <v>21</v>
      </c>
      <c r="BE4" s="5" t="s">
        <v>22</v>
      </c>
      <c r="BF4" s="5" t="s">
        <v>23</v>
      </c>
      <c r="BG4" s="6">
        <v>2022</v>
      </c>
      <c r="BH4" s="5" t="s">
        <v>56</v>
      </c>
      <c r="BI4" s="5" t="s">
        <v>57</v>
      </c>
      <c r="BJ4" s="5" t="s">
        <v>58</v>
      </c>
      <c r="BK4" s="5" t="s">
        <v>59</v>
      </c>
      <c r="BL4" s="6">
        <v>2023</v>
      </c>
      <c r="BN4" s="5" t="s">
        <v>16</v>
      </c>
      <c r="BO4" s="5" t="s">
        <v>17</v>
      </c>
      <c r="BP4" s="5" t="s">
        <v>18</v>
      </c>
      <c r="BQ4" s="5" t="s">
        <v>19</v>
      </c>
      <c r="BR4" s="6">
        <v>2021</v>
      </c>
      <c r="BS4" s="5" t="s">
        <v>20</v>
      </c>
      <c r="BT4" s="5" t="s">
        <v>21</v>
      </c>
      <c r="BU4" s="5" t="s">
        <v>22</v>
      </c>
      <c r="BV4" s="5" t="s">
        <v>23</v>
      </c>
      <c r="BW4" s="6">
        <v>2022</v>
      </c>
      <c r="BX4" s="5" t="s">
        <v>56</v>
      </c>
      <c r="BY4" s="5" t="s">
        <v>57</v>
      </c>
      <c r="BZ4" s="5" t="s">
        <v>58</v>
      </c>
      <c r="CA4" s="5" t="s">
        <v>59</v>
      </c>
      <c r="CB4" s="6">
        <v>2023</v>
      </c>
    </row>
    <row r="5" spans="2:80" x14ac:dyDescent="0.3">
      <c r="B5" s="7" t="s">
        <v>24</v>
      </c>
    </row>
    <row r="6" spans="2:80" x14ac:dyDescent="0.3">
      <c r="B6" s="8" t="s">
        <v>25</v>
      </c>
      <c r="C6" s="9" t="s">
        <v>26</v>
      </c>
      <c r="D6" s="10">
        <v>3.898466482999674</v>
      </c>
      <c r="E6" s="11">
        <v>3.6973677479997802</v>
      </c>
      <c r="F6" s="11">
        <v>3.457830465999634</v>
      </c>
      <c r="G6" s="11">
        <v>3.3563353019996356</v>
      </c>
      <c r="H6" s="12">
        <v>3.6024999997496812</v>
      </c>
      <c r="I6" s="13">
        <v>2.8790300548984162</v>
      </c>
      <c r="J6" s="14">
        <v>2.734028717362055</v>
      </c>
      <c r="K6" s="14">
        <v>2.8210084604779078</v>
      </c>
      <c r="L6" s="14">
        <v>2.6219327672616197</v>
      </c>
      <c r="M6" s="15">
        <v>2.7639999999999993</v>
      </c>
      <c r="N6" s="13">
        <v>-1.5924130571616206</v>
      </c>
      <c r="O6" s="14">
        <v>-8.7226777292667066</v>
      </c>
      <c r="P6" s="14">
        <v>-2.1181017649251599</v>
      </c>
      <c r="Q6" s="14">
        <v>-0.55461135723298105</v>
      </c>
      <c r="R6" s="15">
        <v>-3.2469509771466165</v>
      </c>
      <c r="S6" s="16">
        <v>3.43</v>
      </c>
      <c r="T6" s="17">
        <v>12.21</v>
      </c>
      <c r="U6" s="17">
        <v>4.41</v>
      </c>
      <c r="V6" s="17">
        <v>2.5499999999999998</v>
      </c>
      <c r="W6" s="18">
        <v>5.65</v>
      </c>
      <c r="X6" s="19">
        <v>3.37</v>
      </c>
      <c r="Y6" s="20">
        <v>3.98</v>
      </c>
      <c r="Z6" s="17">
        <v>4.8</v>
      </c>
      <c r="AA6" s="17">
        <v>5.41</v>
      </c>
      <c r="AB6" s="21">
        <v>4.3899999999999997</v>
      </c>
      <c r="AC6" s="19">
        <v>4.9400000000000004</v>
      </c>
      <c r="AD6" s="20">
        <v>4.0999999999999996</v>
      </c>
      <c r="AE6" s="17">
        <v>3.25</v>
      </c>
      <c r="AF6" s="17">
        <v>2.4500000000000002</v>
      </c>
      <c r="AG6" s="21">
        <v>3.69</v>
      </c>
      <c r="AI6" s="10">
        <v>3.898466482999674</v>
      </c>
      <c r="AJ6" s="11">
        <v>3.6973677479997802</v>
      </c>
      <c r="AK6" s="11">
        <v>3.457830465999634</v>
      </c>
      <c r="AL6" s="11">
        <v>3.3563353019996356</v>
      </c>
      <c r="AM6" s="12">
        <v>3.6</v>
      </c>
      <c r="AN6" s="13">
        <v>2.88</v>
      </c>
      <c r="AO6" s="14">
        <v>2.73</v>
      </c>
      <c r="AP6" s="14">
        <v>2.82</v>
      </c>
      <c r="AQ6" s="14">
        <v>2.62</v>
      </c>
      <c r="AR6" s="15">
        <v>2.76</v>
      </c>
      <c r="AS6" s="13">
        <v>-1.59</v>
      </c>
      <c r="AT6" s="14">
        <v>-8.7200000000000006</v>
      </c>
      <c r="AU6" s="14">
        <v>-2.12</v>
      </c>
      <c r="AV6" s="14">
        <v>-0.55000000000000004</v>
      </c>
      <c r="AW6" s="15">
        <v>-3.25</v>
      </c>
      <c r="AX6" s="16">
        <v>3.43</v>
      </c>
      <c r="AY6" s="17">
        <v>12.21</v>
      </c>
      <c r="AZ6" s="17">
        <v>4.42</v>
      </c>
      <c r="BA6" s="17">
        <v>2.7</v>
      </c>
      <c r="BB6" s="15">
        <v>5.69</v>
      </c>
      <c r="BC6" s="19">
        <v>3.35</v>
      </c>
      <c r="BD6" s="20">
        <v>3.96</v>
      </c>
      <c r="BE6" s="17">
        <v>4.8899999999999997</v>
      </c>
      <c r="BF6" s="17">
        <v>5.35</v>
      </c>
      <c r="BG6" s="21">
        <v>4.3899999999999997</v>
      </c>
      <c r="BH6" s="19">
        <v>5.01</v>
      </c>
      <c r="BI6" s="20">
        <v>4.17</v>
      </c>
      <c r="BJ6" s="17">
        <v>3.21</v>
      </c>
      <c r="BK6" s="17">
        <v>2.35</v>
      </c>
      <c r="BL6" s="21">
        <v>3.68</v>
      </c>
      <c r="BN6" s="16">
        <f t="shared" ref="BN6:CB6" si="0">AX6-S6</f>
        <v>0</v>
      </c>
      <c r="BO6" s="17">
        <f t="shared" si="0"/>
        <v>0</v>
      </c>
      <c r="BP6" s="17">
        <f t="shared" si="0"/>
        <v>9.9999999999997868E-3</v>
      </c>
      <c r="BQ6" s="17">
        <f t="shared" si="0"/>
        <v>0.15000000000000036</v>
      </c>
      <c r="BR6" s="18">
        <f t="shared" si="0"/>
        <v>4.0000000000000036E-2</v>
      </c>
      <c r="BS6" s="19">
        <f t="shared" si="0"/>
        <v>-2.0000000000000018E-2</v>
      </c>
      <c r="BT6" s="20">
        <f t="shared" si="0"/>
        <v>-2.0000000000000018E-2</v>
      </c>
      <c r="BU6" s="17">
        <f t="shared" si="0"/>
        <v>8.9999999999999858E-2</v>
      </c>
      <c r="BV6" s="17">
        <f t="shared" si="0"/>
        <v>-6.0000000000000497E-2</v>
      </c>
      <c r="BW6" s="21">
        <f t="shared" si="0"/>
        <v>0</v>
      </c>
      <c r="BX6" s="19">
        <f t="shared" si="0"/>
        <v>6.9999999999999396E-2</v>
      </c>
      <c r="BY6" s="20">
        <f t="shared" si="0"/>
        <v>7.0000000000000284E-2</v>
      </c>
      <c r="BZ6" s="17">
        <f t="shared" si="0"/>
        <v>-4.0000000000000036E-2</v>
      </c>
      <c r="CA6" s="17">
        <f t="shared" si="0"/>
        <v>-0.10000000000000009</v>
      </c>
      <c r="CB6" s="21">
        <f t="shared" si="0"/>
        <v>-9.9999999999997868E-3</v>
      </c>
    </row>
    <row r="7" spans="2:80" x14ac:dyDescent="0.3">
      <c r="B7" s="22" t="s">
        <v>27</v>
      </c>
      <c r="C7" s="23" t="s">
        <v>28</v>
      </c>
      <c r="D7" s="24">
        <v>64</v>
      </c>
      <c r="E7" s="25">
        <v>73</v>
      </c>
      <c r="F7" s="25">
        <v>77</v>
      </c>
      <c r="G7" s="25">
        <v>69</v>
      </c>
      <c r="H7" s="26">
        <v>70.75</v>
      </c>
      <c r="I7" s="24">
        <v>58.334062500000002</v>
      </c>
      <c r="J7" s="25">
        <v>67.099999999999994</v>
      </c>
      <c r="K7" s="25">
        <v>59.97999999999999</v>
      </c>
      <c r="L7" s="25">
        <v>60.705151520000001</v>
      </c>
      <c r="M7" s="27">
        <v>61.529803505000004</v>
      </c>
      <c r="N7" s="24">
        <v>51.409999999999989</v>
      </c>
      <c r="O7" s="25">
        <v>31.58</v>
      </c>
      <c r="P7" s="25">
        <v>41.879999999999988</v>
      </c>
      <c r="Q7" s="25">
        <v>43.13</v>
      </c>
      <c r="R7" s="27">
        <v>41.999999999999993</v>
      </c>
      <c r="S7" s="28">
        <v>60.11</v>
      </c>
      <c r="T7" s="29">
        <v>66.569999999999993</v>
      </c>
      <c r="U7" s="29">
        <v>70.69</v>
      </c>
      <c r="V7" s="29">
        <v>77.459999999999994</v>
      </c>
      <c r="W7" s="30">
        <v>68.709999999999994</v>
      </c>
      <c r="X7" s="28">
        <v>73</v>
      </c>
      <c r="Y7" s="29">
        <v>65</v>
      </c>
      <c r="Z7" s="29">
        <v>64</v>
      </c>
      <c r="AA7" s="29">
        <v>63</v>
      </c>
      <c r="AB7" s="31">
        <v>66.25</v>
      </c>
      <c r="AC7" s="28">
        <v>62</v>
      </c>
      <c r="AD7" s="29">
        <v>61</v>
      </c>
      <c r="AE7" s="29">
        <v>62</v>
      </c>
      <c r="AF7" s="29">
        <v>64</v>
      </c>
      <c r="AG7" s="31">
        <v>62.25</v>
      </c>
      <c r="AI7" s="24">
        <v>64</v>
      </c>
      <c r="AJ7" s="25">
        <v>73</v>
      </c>
      <c r="AK7" s="25">
        <v>77</v>
      </c>
      <c r="AL7" s="25">
        <v>69</v>
      </c>
      <c r="AM7" s="26">
        <v>70.75</v>
      </c>
      <c r="AN7" s="24">
        <v>58.33</v>
      </c>
      <c r="AO7" s="25">
        <v>67.099999999999994</v>
      </c>
      <c r="AP7" s="25">
        <v>59.98</v>
      </c>
      <c r="AQ7" s="25">
        <v>60.71</v>
      </c>
      <c r="AR7" s="27">
        <v>61.53</v>
      </c>
      <c r="AS7" s="24">
        <v>51.41</v>
      </c>
      <c r="AT7" s="25">
        <v>31.58</v>
      </c>
      <c r="AU7" s="25">
        <v>41.88</v>
      </c>
      <c r="AV7" s="25">
        <v>43.13</v>
      </c>
      <c r="AW7" s="27">
        <v>42</v>
      </c>
      <c r="AX7" s="28">
        <v>60.11</v>
      </c>
      <c r="AY7" s="29">
        <v>66.66</v>
      </c>
      <c r="AZ7" s="29">
        <v>70.69</v>
      </c>
      <c r="BA7" s="29">
        <v>77.459999999999994</v>
      </c>
      <c r="BB7" s="27">
        <v>68.73</v>
      </c>
      <c r="BC7" s="28">
        <v>77.48</v>
      </c>
      <c r="BD7" s="29">
        <v>68.67</v>
      </c>
      <c r="BE7" s="29">
        <v>63.67</v>
      </c>
      <c r="BF7" s="29">
        <v>63.33</v>
      </c>
      <c r="BG7" s="31">
        <v>68.290000000000006</v>
      </c>
      <c r="BH7" s="28">
        <v>62.33</v>
      </c>
      <c r="BI7" s="29">
        <v>61.33</v>
      </c>
      <c r="BJ7" s="29">
        <v>61.67</v>
      </c>
      <c r="BK7" s="29">
        <v>63.67</v>
      </c>
      <c r="BL7" s="31">
        <v>62.25</v>
      </c>
      <c r="BN7" s="28">
        <f t="shared" ref="BN7:BN33" si="1">AX7-S7</f>
        <v>0</v>
      </c>
      <c r="BO7" s="29">
        <f t="shared" ref="BO7:CB9" si="2">AY7-T7</f>
        <v>9.0000000000003411E-2</v>
      </c>
      <c r="BP7" s="29">
        <f t="shared" si="2"/>
        <v>0</v>
      </c>
      <c r="BQ7" s="29">
        <f t="shared" si="2"/>
        <v>0</v>
      </c>
      <c r="BR7" s="30">
        <f t="shared" si="2"/>
        <v>2.0000000000010232E-2</v>
      </c>
      <c r="BS7" s="28">
        <f t="shared" si="2"/>
        <v>4.480000000000004</v>
      </c>
      <c r="BT7" s="29">
        <f t="shared" si="2"/>
        <v>3.6700000000000017</v>
      </c>
      <c r="BU7" s="29">
        <f t="shared" si="2"/>
        <v>-0.32999999999999829</v>
      </c>
      <c r="BV7" s="29">
        <f t="shared" si="2"/>
        <v>0.32999999999999829</v>
      </c>
      <c r="BW7" s="31">
        <f t="shared" si="2"/>
        <v>2.0400000000000063</v>
      </c>
      <c r="BX7" s="28">
        <f t="shared" si="2"/>
        <v>0.32999999999999829</v>
      </c>
      <c r="BY7" s="29">
        <f t="shared" si="2"/>
        <v>0.32999999999999829</v>
      </c>
      <c r="BZ7" s="29">
        <f t="shared" si="2"/>
        <v>-0.32999999999999829</v>
      </c>
      <c r="CA7" s="29">
        <f t="shared" si="2"/>
        <v>-0.32999999999999829</v>
      </c>
      <c r="CB7" s="31">
        <f t="shared" si="2"/>
        <v>0</v>
      </c>
    </row>
    <row r="8" spans="2:80" x14ac:dyDescent="0.3">
      <c r="B8" s="8" t="s">
        <v>29</v>
      </c>
      <c r="C8" s="9" t="s">
        <v>26</v>
      </c>
      <c r="D8" s="13">
        <v>-1.1127180920000423</v>
      </c>
      <c r="E8" s="14">
        <v>4.7889722979995941</v>
      </c>
      <c r="F8" s="14">
        <v>-2.7424075920003954</v>
      </c>
      <c r="G8" s="14">
        <v>-12.264120100000198</v>
      </c>
      <c r="H8" s="12">
        <v>-2.8325683715002605</v>
      </c>
      <c r="I8" s="13">
        <v>-6.131713679000006</v>
      </c>
      <c r="J8" s="14">
        <v>-4.6891540770002793</v>
      </c>
      <c r="K8" s="14">
        <v>-6.8323173980001979</v>
      </c>
      <c r="L8" s="32">
        <v>5.6379030239999128</v>
      </c>
      <c r="M8" s="15">
        <v>-3.0038205325001424</v>
      </c>
      <c r="N8" s="13">
        <v>1.4600000000000168</v>
      </c>
      <c r="O8" s="14">
        <v>-10.409999999999975</v>
      </c>
      <c r="P8" s="14">
        <v>-1.7200000000000104</v>
      </c>
      <c r="Q8" s="32">
        <v>7.4900000000000189</v>
      </c>
      <c r="R8" s="15">
        <v>-0.79499999999998772</v>
      </c>
      <c r="S8" s="16">
        <v>23.73</v>
      </c>
      <c r="T8" s="17">
        <v>58.52</v>
      </c>
      <c r="U8" s="17">
        <v>79.540000000000006</v>
      </c>
      <c r="V8" s="33">
        <v>76.55</v>
      </c>
      <c r="W8" s="18">
        <v>59.59</v>
      </c>
      <c r="X8" s="19">
        <v>30.58</v>
      </c>
      <c r="Y8" s="20">
        <v>7.89</v>
      </c>
      <c r="Z8" s="20">
        <v>-9.11</v>
      </c>
      <c r="AA8" s="20">
        <v>-18.34</v>
      </c>
      <c r="AB8" s="21">
        <v>2.76</v>
      </c>
      <c r="AC8" s="19">
        <v>-13.04</v>
      </c>
      <c r="AD8" s="20">
        <v>-8.42</v>
      </c>
      <c r="AE8" s="20">
        <v>-2.97</v>
      </c>
      <c r="AF8" s="20">
        <v>-3.97</v>
      </c>
      <c r="AG8" s="21">
        <v>-7.1</v>
      </c>
      <c r="AI8" s="13">
        <v>-1.1127180920000423</v>
      </c>
      <c r="AJ8" s="14">
        <v>4.7889722979995941</v>
      </c>
      <c r="AK8" s="14">
        <v>-2.7424075920003954</v>
      </c>
      <c r="AL8" s="14">
        <v>-12.264120100000198</v>
      </c>
      <c r="AM8" s="12">
        <v>-2.83</v>
      </c>
      <c r="AN8" s="13">
        <v>-6.13</v>
      </c>
      <c r="AO8" s="14">
        <v>-4.6900000000000004</v>
      </c>
      <c r="AP8" s="14">
        <v>-6.83</v>
      </c>
      <c r="AQ8" s="32">
        <v>5.64</v>
      </c>
      <c r="AR8" s="15">
        <v>-3</v>
      </c>
      <c r="AS8" s="13">
        <v>1.46</v>
      </c>
      <c r="AT8" s="14">
        <v>-10.41</v>
      </c>
      <c r="AU8" s="14">
        <v>-1.72</v>
      </c>
      <c r="AV8" s="32">
        <v>7.49</v>
      </c>
      <c r="AW8" s="15">
        <v>-0.79</v>
      </c>
      <c r="AX8" s="16">
        <v>23.73</v>
      </c>
      <c r="AY8" s="17">
        <v>58.52</v>
      </c>
      <c r="AZ8" s="17">
        <v>79.540000000000006</v>
      </c>
      <c r="BA8" s="33">
        <v>76.55</v>
      </c>
      <c r="BB8" s="15">
        <v>59.59</v>
      </c>
      <c r="BC8" s="19">
        <v>33.93</v>
      </c>
      <c r="BD8" s="20">
        <v>9.4700000000000006</v>
      </c>
      <c r="BE8" s="20">
        <v>-8.36</v>
      </c>
      <c r="BF8" s="20">
        <v>-18.34</v>
      </c>
      <c r="BG8" s="21">
        <v>4.17</v>
      </c>
      <c r="BH8" s="19">
        <v>-15.2</v>
      </c>
      <c r="BI8" s="20">
        <v>-9.68</v>
      </c>
      <c r="BJ8" s="20">
        <v>-3.73</v>
      </c>
      <c r="BK8" s="20">
        <v>-3.97</v>
      </c>
      <c r="BL8" s="21">
        <v>-8.14</v>
      </c>
      <c r="BN8" s="16">
        <f t="shared" si="1"/>
        <v>0</v>
      </c>
      <c r="BO8" s="17">
        <f t="shared" si="2"/>
        <v>0</v>
      </c>
      <c r="BP8" s="17">
        <f t="shared" si="2"/>
        <v>0</v>
      </c>
      <c r="BQ8" s="33">
        <f t="shared" si="2"/>
        <v>0</v>
      </c>
      <c r="BR8" s="18">
        <f t="shared" si="2"/>
        <v>0</v>
      </c>
      <c r="BS8" s="19">
        <f t="shared" si="2"/>
        <v>3.3500000000000014</v>
      </c>
      <c r="BT8" s="20">
        <f t="shared" si="2"/>
        <v>1.580000000000001</v>
      </c>
      <c r="BU8" s="20">
        <f t="shared" si="2"/>
        <v>0.75</v>
      </c>
      <c r="BV8" s="20">
        <f t="shared" si="2"/>
        <v>0</v>
      </c>
      <c r="BW8" s="21">
        <f t="shared" si="2"/>
        <v>1.4100000000000001</v>
      </c>
      <c r="BX8" s="19">
        <f t="shared" si="2"/>
        <v>-2.16</v>
      </c>
      <c r="BY8" s="20">
        <f t="shared" si="2"/>
        <v>-1.2599999999999998</v>
      </c>
      <c r="BZ8" s="20">
        <f t="shared" si="2"/>
        <v>-0.75999999999999979</v>
      </c>
      <c r="CA8" s="20">
        <f t="shared" si="2"/>
        <v>0</v>
      </c>
      <c r="CB8" s="21">
        <f t="shared" si="2"/>
        <v>-1.0400000000000009</v>
      </c>
    </row>
    <row r="9" spans="2:80" x14ac:dyDescent="0.3">
      <c r="B9" s="8" t="s">
        <v>30</v>
      </c>
      <c r="C9" s="9" t="s">
        <v>31</v>
      </c>
      <c r="D9" s="34">
        <v>1.75</v>
      </c>
      <c r="E9" s="35">
        <v>2</v>
      </c>
      <c r="F9" s="35">
        <v>2.25</v>
      </c>
      <c r="G9" s="35">
        <v>2.5</v>
      </c>
      <c r="H9" s="36">
        <v>2.5</v>
      </c>
      <c r="I9" s="34">
        <v>2.5</v>
      </c>
      <c r="J9" s="35">
        <v>2.5</v>
      </c>
      <c r="K9" s="35">
        <v>2</v>
      </c>
      <c r="L9" s="35">
        <v>1.75</v>
      </c>
      <c r="M9" s="37">
        <v>1.75</v>
      </c>
      <c r="N9" s="34">
        <v>0.25</v>
      </c>
      <c r="O9" s="35">
        <v>0.25</v>
      </c>
      <c r="P9" s="35">
        <v>0.25</v>
      </c>
      <c r="Q9" s="35">
        <v>0.25</v>
      </c>
      <c r="R9" s="37">
        <v>0.25</v>
      </c>
      <c r="S9" s="38">
        <v>0.25</v>
      </c>
      <c r="T9" s="39">
        <v>0.25</v>
      </c>
      <c r="U9" s="39">
        <v>0.25</v>
      </c>
      <c r="V9" s="39">
        <v>0.25</v>
      </c>
      <c r="W9" s="40">
        <v>0.25</v>
      </c>
      <c r="X9" s="38">
        <v>0.5</v>
      </c>
      <c r="Y9" s="39">
        <v>0.75</v>
      </c>
      <c r="Z9" s="39">
        <v>1</v>
      </c>
      <c r="AA9" s="39">
        <v>1.25</v>
      </c>
      <c r="AB9" s="41">
        <v>1.25</v>
      </c>
      <c r="AC9" s="38">
        <v>1.5</v>
      </c>
      <c r="AD9" s="39">
        <v>1.75</v>
      </c>
      <c r="AE9" s="39">
        <v>1.75</v>
      </c>
      <c r="AF9" s="39">
        <v>2</v>
      </c>
      <c r="AG9" s="41">
        <v>2</v>
      </c>
      <c r="AI9" s="34">
        <v>1.75</v>
      </c>
      <c r="AJ9" s="35">
        <v>2</v>
      </c>
      <c r="AK9" s="35">
        <v>2.25</v>
      </c>
      <c r="AL9" s="35">
        <v>2.5</v>
      </c>
      <c r="AM9" s="36">
        <v>2.5</v>
      </c>
      <c r="AN9" s="34">
        <v>2.5</v>
      </c>
      <c r="AO9" s="35">
        <v>2.5</v>
      </c>
      <c r="AP9" s="35">
        <v>2</v>
      </c>
      <c r="AQ9" s="35">
        <v>1.75</v>
      </c>
      <c r="AR9" s="37">
        <v>1.75</v>
      </c>
      <c r="AS9" s="34">
        <v>0.25</v>
      </c>
      <c r="AT9" s="35">
        <v>0.25</v>
      </c>
      <c r="AU9" s="35">
        <v>0.25</v>
      </c>
      <c r="AV9" s="35">
        <v>0.25</v>
      </c>
      <c r="AW9" s="37">
        <v>0.25</v>
      </c>
      <c r="AX9" s="38">
        <v>0.25</v>
      </c>
      <c r="AY9" s="39">
        <v>0.25</v>
      </c>
      <c r="AZ9" s="39">
        <v>0.25</v>
      </c>
      <c r="BA9" s="39">
        <v>0.25</v>
      </c>
      <c r="BB9" s="37">
        <v>0.25</v>
      </c>
      <c r="BC9" s="38">
        <v>0.5</v>
      </c>
      <c r="BD9" s="39">
        <v>0.75</v>
      </c>
      <c r="BE9" s="39">
        <v>1</v>
      </c>
      <c r="BF9" s="39">
        <v>1.25</v>
      </c>
      <c r="BG9" s="41">
        <v>1.25</v>
      </c>
      <c r="BH9" s="38">
        <v>1.5</v>
      </c>
      <c r="BI9" s="39">
        <v>1.75</v>
      </c>
      <c r="BJ9" s="39">
        <v>1.75</v>
      </c>
      <c r="BK9" s="39">
        <v>2</v>
      </c>
      <c r="BL9" s="41">
        <v>2</v>
      </c>
      <c r="BN9" s="38">
        <f t="shared" si="1"/>
        <v>0</v>
      </c>
      <c r="BO9" s="39">
        <f t="shared" si="2"/>
        <v>0</v>
      </c>
      <c r="BP9" s="39">
        <f t="shared" si="2"/>
        <v>0</v>
      </c>
      <c r="BQ9" s="39">
        <f t="shared" si="2"/>
        <v>0</v>
      </c>
      <c r="BR9" s="40">
        <f t="shared" si="2"/>
        <v>0</v>
      </c>
      <c r="BS9" s="38">
        <f t="shared" si="2"/>
        <v>0</v>
      </c>
      <c r="BT9" s="39">
        <f t="shared" si="2"/>
        <v>0</v>
      </c>
      <c r="BU9" s="39">
        <f t="shared" si="2"/>
        <v>0</v>
      </c>
      <c r="BV9" s="39">
        <f t="shared" si="2"/>
        <v>0</v>
      </c>
      <c r="BW9" s="41">
        <f t="shared" si="2"/>
        <v>0</v>
      </c>
      <c r="BX9" s="38">
        <f t="shared" si="2"/>
        <v>0</v>
      </c>
      <c r="BY9" s="39">
        <f t="shared" si="2"/>
        <v>0</v>
      </c>
      <c r="BZ9" s="39">
        <f t="shared" si="2"/>
        <v>0</v>
      </c>
      <c r="CA9" s="39">
        <f t="shared" si="2"/>
        <v>0</v>
      </c>
      <c r="CB9" s="41">
        <f t="shared" si="2"/>
        <v>0</v>
      </c>
    </row>
    <row r="10" spans="2:80" x14ac:dyDescent="0.3">
      <c r="AB10" s="42"/>
      <c r="AG10" s="42"/>
      <c r="BG10" s="42"/>
      <c r="BL10" s="42"/>
      <c r="BW10" s="42"/>
      <c r="CB10" s="42"/>
    </row>
    <row r="11" spans="2:80" x14ac:dyDescent="0.3">
      <c r="B11" s="8" t="s">
        <v>63</v>
      </c>
      <c r="C11" s="43" t="s">
        <v>31</v>
      </c>
      <c r="D11" s="44">
        <v>4.25</v>
      </c>
      <c r="E11" s="45">
        <v>5.25</v>
      </c>
      <c r="F11" s="45">
        <v>5.75</v>
      </c>
      <c r="G11" s="45">
        <v>6</v>
      </c>
      <c r="H11" s="46">
        <v>6</v>
      </c>
      <c r="I11" s="44">
        <v>6</v>
      </c>
      <c r="J11" s="45">
        <v>6</v>
      </c>
      <c r="K11" s="45">
        <v>5.25</v>
      </c>
      <c r="L11" s="45">
        <v>5</v>
      </c>
      <c r="M11" s="47">
        <v>5</v>
      </c>
      <c r="N11" s="44">
        <v>4.5</v>
      </c>
      <c r="O11" s="45">
        <v>4.25</v>
      </c>
      <c r="P11" s="45">
        <v>4</v>
      </c>
      <c r="Q11" s="45">
        <v>3.75</v>
      </c>
      <c r="R11" s="47">
        <v>3.75</v>
      </c>
      <c r="S11" s="48">
        <v>3.5</v>
      </c>
      <c r="T11" s="49">
        <v>3.5</v>
      </c>
      <c r="U11" s="49">
        <v>3.5</v>
      </c>
      <c r="V11" s="49">
        <v>3.5</v>
      </c>
      <c r="W11" s="50">
        <v>3.5</v>
      </c>
      <c r="X11" s="51">
        <v>3.5</v>
      </c>
      <c r="Y11" s="52">
        <v>3.5</v>
      </c>
      <c r="Z11" s="49">
        <v>3.5</v>
      </c>
      <c r="AA11" s="49">
        <v>3.5</v>
      </c>
      <c r="AB11" s="53">
        <v>3.5</v>
      </c>
      <c r="AC11" s="51">
        <v>3.5</v>
      </c>
      <c r="AD11" s="52">
        <v>3.5</v>
      </c>
      <c r="AE11" s="49">
        <v>3.5</v>
      </c>
      <c r="AF11" s="49">
        <v>3.5</v>
      </c>
      <c r="AG11" s="53">
        <v>3.5</v>
      </c>
      <c r="AI11" s="44">
        <v>4.25</v>
      </c>
      <c r="AJ11" s="45">
        <v>5.25</v>
      </c>
      <c r="AK11" s="45">
        <v>5.75</v>
      </c>
      <c r="AL11" s="45">
        <v>6</v>
      </c>
      <c r="AM11" s="46">
        <v>6</v>
      </c>
      <c r="AN11" s="44">
        <v>6</v>
      </c>
      <c r="AO11" s="45">
        <v>6</v>
      </c>
      <c r="AP11" s="45">
        <v>5.25</v>
      </c>
      <c r="AQ11" s="45">
        <v>5</v>
      </c>
      <c r="AR11" s="47">
        <v>5</v>
      </c>
      <c r="AS11" s="44">
        <v>4.5</v>
      </c>
      <c r="AT11" s="45">
        <v>4.25</v>
      </c>
      <c r="AU11" s="45">
        <v>4</v>
      </c>
      <c r="AV11" s="45">
        <v>3.75</v>
      </c>
      <c r="AW11" s="47">
        <v>3.75</v>
      </c>
      <c r="AX11" s="48">
        <v>3.5</v>
      </c>
      <c r="AY11" s="49">
        <v>3.5</v>
      </c>
      <c r="AZ11" s="49">
        <v>3.5</v>
      </c>
      <c r="BA11" s="49">
        <v>3.5</v>
      </c>
      <c r="BB11" s="47">
        <v>3.5</v>
      </c>
      <c r="BC11" s="51">
        <v>3.5</v>
      </c>
      <c r="BD11" s="52">
        <v>3.5</v>
      </c>
      <c r="BE11" s="49">
        <v>3.5</v>
      </c>
      <c r="BF11" s="49">
        <v>3.5</v>
      </c>
      <c r="BG11" s="53">
        <v>3.5</v>
      </c>
      <c r="BH11" s="51">
        <v>3.5</v>
      </c>
      <c r="BI11" s="52">
        <v>3.5</v>
      </c>
      <c r="BJ11" s="49">
        <v>3.5</v>
      </c>
      <c r="BK11" s="49">
        <v>3.5</v>
      </c>
      <c r="BL11" s="53">
        <v>3.5</v>
      </c>
      <c r="BN11" s="48">
        <f t="shared" si="1"/>
        <v>0</v>
      </c>
      <c r="BO11" s="49">
        <f t="shared" ref="BO11:CB12" si="3">AY11-T11</f>
        <v>0</v>
      </c>
      <c r="BP11" s="49">
        <f t="shared" si="3"/>
        <v>0</v>
      </c>
      <c r="BQ11" s="49">
        <f t="shared" si="3"/>
        <v>0</v>
      </c>
      <c r="BR11" s="50">
        <f t="shared" si="3"/>
        <v>0</v>
      </c>
      <c r="BS11" s="51">
        <f t="shared" si="3"/>
        <v>0</v>
      </c>
      <c r="BT11" s="52">
        <f t="shared" si="3"/>
        <v>0</v>
      </c>
      <c r="BU11" s="49">
        <f t="shared" si="3"/>
        <v>0</v>
      </c>
      <c r="BV11" s="49">
        <f t="shared" si="3"/>
        <v>0</v>
      </c>
      <c r="BW11" s="53">
        <f t="shared" si="3"/>
        <v>0</v>
      </c>
      <c r="BX11" s="51">
        <f t="shared" si="3"/>
        <v>0</v>
      </c>
      <c r="BY11" s="52">
        <f t="shared" si="3"/>
        <v>0</v>
      </c>
      <c r="BZ11" s="49">
        <f t="shared" si="3"/>
        <v>0</v>
      </c>
      <c r="CA11" s="49">
        <f t="shared" si="3"/>
        <v>0</v>
      </c>
      <c r="CB11" s="53">
        <f t="shared" si="3"/>
        <v>0</v>
      </c>
    </row>
    <row r="12" spans="2:80" x14ac:dyDescent="0.3">
      <c r="B12" s="8" t="s">
        <v>32</v>
      </c>
      <c r="C12" s="9" t="s">
        <v>33</v>
      </c>
      <c r="D12" s="54">
        <v>13576.23</v>
      </c>
      <c r="E12" s="55">
        <v>13966.27</v>
      </c>
      <c r="F12" s="55">
        <v>14614.36</v>
      </c>
      <c r="G12" s="55">
        <v>14790.89</v>
      </c>
      <c r="H12" s="56">
        <v>14246</v>
      </c>
      <c r="I12" s="54">
        <v>14134</v>
      </c>
      <c r="J12" s="55">
        <v>14254</v>
      </c>
      <c r="K12" s="55">
        <v>14120</v>
      </c>
      <c r="L12" s="55">
        <v>14064</v>
      </c>
      <c r="M12" s="57">
        <v>14139</v>
      </c>
      <c r="N12" s="54">
        <v>14219</v>
      </c>
      <c r="O12" s="55">
        <v>14893</v>
      </c>
      <c r="P12" s="55">
        <v>14669</v>
      </c>
      <c r="Q12" s="55">
        <v>14339</v>
      </c>
      <c r="R12" s="57">
        <v>14530.000000000002</v>
      </c>
      <c r="S12" s="58">
        <v>14157</v>
      </c>
      <c r="T12" s="59">
        <v>14399</v>
      </c>
      <c r="U12" s="59">
        <v>14373</v>
      </c>
      <c r="V12" s="59">
        <v>14259</v>
      </c>
      <c r="W12" s="60">
        <v>14300</v>
      </c>
      <c r="X12" s="58">
        <v>14500</v>
      </c>
      <c r="Y12" s="59">
        <v>14500</v>
      </c>
      <c r="Z12" s="59">
        <v>14520</v>
      </c>
      <c r="AA12" s="59">
        <v>14550</v>
      </c>
      <c r="AB12" s="61">
        <v>14520</v>
      </c>
      <c r="AC12" s="58">
        <v>14560</v>
      </c>
      <c r="AD12" s="59">
        <v>14570</v>
      </c>
      <c r="AE12" s="59">
        <v>14570</v>
      </c>
      <c r="AF12" s="59">
        <v>14580</v>
      </c>
      <c r="AG12" s="61">
        <v>14570</v>
      </c>
      <c r="AI12" s="54">
        <v>13576.23</v>
      </c>
      <c r="AJ12" s="55">
        <v>13966.27</v>
      </c>
      <c r="AK12" s="55">
        <v>14614.36</v>
      </c>
      <c r="AL12" s="55">
        <v>14790.89</v>
      </c>
      <c r="AM12" s="56">
        <v>14246</v>
      </c>
      <c r="AN12" s="54">
        <v>14134</v>
      </c>
      <c r="AO12" s="55">
        <v>14254</v>
      </c>
      <c r="AP12" s="55">
        <v>14120</v>
      </c>
      <c r="AQ12" s="55">
        <v>14064</v>
      </c>
      <c r="AR12" s="57">
        <v>14139</v>
      </c>
      <c r="AS12" s="54">
        <v>14219</v>
      </c>
      <c r="AT12" s="55">
        <v>14893</v>
      </c>
      <c r="AU12" s="55">
        <v>14669</v>
      </c>
      <c r="AV12" s="55">
        <v>14339</v>
      </c>
      <c r="AW12" s="57">
        <v>14530</v>
      </c>
      <c r="AX12" s="58">
        <v>14157</v>
      </c>
      <c r="AY12" s="59">
        <v>14399</v>
      </c>
      <c r="AZ12" s="59">
        <v>14373</v>
      </c>
      <c r="BA12" s="59">
        <v>14259</v>
      </c>
      <c r="BB12" s="57">
        <v>14300</v>
      </c>
      <c r="BC12" s="58">
        <v>14500</v>
      </c>
      <c r="BD12" s="59">
        <v>14550</v>
      </c>
      <c r="BE12" s="59">
        <v>14560</v>
      </c>
      <c r="BF12" s="59">
        <v>14580</v>
      </c>
      <c r="BG12" s="61">
        <v>14550</v>
      </c>
      <c r="BH12" s="58">
        <v>14590</v>
      </c>
      <c r="BI12" s="59">
        <v>14600</v>
      </c>
      <c r="BJ12" s="59">
        <v>14600</v>
      </c>
      <c r="BK12" s="59">
        <v>14610</v>
      </c>
      <c r="BL12" s="61">
        <v>14600</v>
      </c>
      <c r="BN12" s="58">
        <f t="shared" si="1"/>
        <v>0</v>
      </c>
      <c r="BO12" s="59">
        <f t="shared" si="3"/>
        <v>0</v>
      </c>
      <c r="BP12" s="59">
        <f t="shared" si="3"/>
        <v>0</v>
      </c>
      <c r="BQ12" s="59">
        <f t="shared" si="3"/>
        <v>0</v>
      </c>
      <c r="BR12" s="60">
        <f t="shared" si="3"/>
        <v>0</v>
      </c>
      <c r="BS12" s="58">
        <f t="shared" si="3"/>
        <v>0</v>
      </c>
      <c r="BT12" s="59">
        <f t="shared" si="3"/>
        <v>50</v>
      </c>
      <c r="BU12" s="59">
        <f t="shared" si="3"/>
        <v>40</v>
      </c>
      <c r="BV12" s="59">
        <f t="shared" si="3"/>
        <v>30</v>
      </c>
      <c r="BW12" s="61">
        <f t="shared" si="3"/>
        <v>30</v>
      </c>
      <c r="BX12" s="58">
        <f t="shared" si="3"/>
        <v>30</v>
      </c>
      <c r="BY12" s="59">
        <f t="shared" si="3"/>
        <v>30</v>
      </c>
      <c r="BZ12" s="59">
        <f t="shared" si="3"/>
        <v>30</v>
      </c>
      <c r="CA12" s="59">
        <f t="shared" si="3"/>
        <v>30</v>
      </c>
      <c r="CB12" s="61">
        <f t="shared" si="3"/>
        <v>30</v>
      </c>
    </row>
    <row r="13" spans="2:80" x14ac:dyDescent="0.3">
      <c r="B13" s="7" t="s">
        <v>34</v>
      </c>
    </row>
    <row r="14" spans="2:80" x14ac:dyDescent="0.3">
      <c r="B14" s="62" t="s">
        <v>35</v>
      </c>
      <c r="C14" s="63" t="s">
        <v>26</v>
      </c>
      <c r="D14" s="64">
        <v>5.0691589162313875</v>
      </c>
      <c r="E14" s="64">
        <v>5.2694285415116013</v>
      </c>
      <c r="F14" s="64">
        <v>5.1731832149628332</v>
      </c>
      <c r="G14" s="64">
        <v>5.1813252599072399</v>
      </c>
      <c r="H14" s="65">
        <v>5.1743036971518421</v>
      </c>
      <c r="I14" s="66">
        <v>5.0597551204667468</v>
      </c>
      <c r="J14" s="64">
        <v>5.0521285187758309</v>
      </c>
      <c r="K14" s="64">
        <v>5.0064597076665507</v>
      </c>
      <c r="L14" s="64">
        <v>4.9571613167258306</v>
      </c>
      <c r="M14" s="67">
        <v>5.0181601447862363</v>
      </c>
      <c r="N14" s="66">
        <v>2.9721620981240591</v>
      </c>
      <c r="O14" s="64">
        <v>-5.3222505056841669</v>
      </c>
      <c r="P14" s="64">
        <v>-3.4853738680153583</v>
      </c>
      <c r="Q14" s="64">
        <v>-2.1947889152527154</v>
      </c>
      <c r="R14" s="65">
        <v>-2.0695514921446545</v>
      </c>
      <c r="S14" s="66">
        <v>-0.71</v>
      </c>
      <c r="T14" s="64">
        <v>7.07</v>
      </c>
      <c r="U14" s="64">
        <v>3.51</v>
      </c>
      <c r="V14" s="64">
        <v>4.8499999999999996</v>
      </c>
      <c r="W14" s="65">
        <v>3.64</v>
      </c>
      <c r="X14" s="66">
        <v>4.53</v>
      </c>
      <c r="Y14" s="64">
        <v>5.09</v>
      </c>
      <c r="Z14" s="64">
        <v>5.41</v>
      </c>
      <c r="AA14" s="64">
        <v>5.18</v>
      </c>
      <c r="AB14" s="67">
        <v>5.0599999999999996</v>
      </c>
      <c r="AC14" s="66">
        <v>5.23</v>
      </c>
      <c r="AD14" s="64">
        <v>5.25</v>
      </c>
      <c r="AE14" s="64">
        <v>5.3</v>
      </c>
      <c r="AF14" s="64">
        <v>5.13</v>
      </c>
      <c r="AG14" s="67">
        <v>5.23</v>
      </c>
      <c r="AI14" s="64">
        <v>5.0691589162313875</v>
      </c>
      <c r="AJ14" s="64">
        <v>5.2694285415116013</v>
      </c>
      <c r="AK14" s="64">
        <v>5.1731832149628332</v>
      </c>
      <c r="AL14" s="64">
        <v>5.1813252599072399</v>
      </c>
      <c r="AM14" s="65">
        <v>5.17</v>
      </c>
      <c r="AN14" s="66">
        <v>5.0599999999999996</v>
      </c>
      <c r="AO14" s="64">
        <v>5.05</v>
      </c>
      <c r="AP14" s="64">
        <v>5.01</v>
      </c>
      <c r="AQ14" s="64">
        <v>4.96</v>
      </c>
      <c r="AR14" s="67">
        <v>5.0199999999999996</v>
      </c>
      <c r="AS14" s="66">
        <v>2.97</v>
      </c>
      <c r="AT14" s="64">
        <v>-5.32</v>
      </c>
      <c r="AU14" s="64">
        <v>-3.49</v>
      </c>
      <c r="AV14" s="64">
        <v>-2.17</v>
      </c>
      <c r="AW14" s="65">
        <v>-2.0699999999999998</v>
      </c>
      <c r="AX14" s="66">
        <v>-0.7</v>
      </c>
      <c r="AY14" s="64">
        <v>7.07</v>
      </c>
      <c r="AZ14" s="64">
        <v>3.51</v>
      </c>
      <c r="BA14" s="64">
        <v>5.0199999999999996</v>
      </c>
      <c r="BB14" s="65">
        <v>3.69</v>
      </c>
      <c r="BC14" s="66">
        <v>4.57</v>
      </c>
      <c r="BD14" s="64">
        <v>5.0999999999999996</v>
      </c>
      <c r="BE14" s="64">
        <v>5.43</v>
      </c>
      <c r="BF14" s="64">
        <v>5.22</v>
      </c>
      <c r="BG14" s="67">
        <v>5.09</v>
      </c>
      <c r="BH14" s="66">
        <v>5.25</v>
      </c>
      <c r="BI14" s="64">
        <v>5.26</v>
      </c>
      <c r="BJ14" s="64">
        <v>5.31</v>
      </c>
      <c r="BK14" s="64">
        <v>5.14</v>
      </c>
      <c r="BL14" s="67">
        <v>5.24</v>
      </c>
      <c r="BN14" s="66">
        <f t="shared" si="1"/>
        <v>1.0000000000000009E-2</v>
      </c>
      <c r="BO14" s="64">
        <f t="shared" ref="BO14:BO28" si="4">AY14-T14</f>
        <v>0</v>
      </c>
      <c r="BP14" s="64">
        <f t="shared" ref="BP14:BP28" si="5">AZ14-U14</f>
        <v>0</v>
      </c>
      <c r="BQ14" s="64">
        <f t="shared" ref="BQ14:BQ28" si="6">BA14-V14</f>
        <v>0.16999999999999993</v>
      </c>
      <c r="BR14" s="65">
        <f t="shared" ref="BR14:BR28" si="7">BB14-W14</f>
        <v>4.9999999999999822E-2</v>
      </c>
      <c r="BS14" s="66">
        <f t="shared" ref="BS14:BS28" si="8">BC14-X14</f>
        <v>4.0000000000000036E-2</v>
      </c>
      <c r="BT14" s="64">
        <f t="shared" ref="BT14:BT28" si="9">BD14-Y14</f>
        <v>9.9999999999997868E-3</v>
      </c>
      <c r="BU14" s="64">
        <f t="shared" ref="BU14:BU28" si="10">BE14-Z14</f>
        <v>1.9999999999999574E-2</v>
      </c>
      <c r="BV14" s="64">
        <f t="shared" ref="BV14:BV28" si="11">BF14-AA14</f>
        <v>4.0000000000000036E-2</v>
      </c>
      <c r="BW14" s="67">
        <f t="shared" ref="BW14:BW28" si="12">BG14-AB14</f>
        <v>3.0000000000000249E-2</v>
      </c>
      <c r="BX14" s="66">
        <f t="shared" ref="BX14:BX28" si="13">BH14-AC14</f>
        <v>1.9999999999999574E-2</v>
      </c>
      <c r="BY14" s="64">
        <f t="shared" ref="BY14:BY28" si="14">BI14-AD14</f>
        <v>9.9999999999997868E-3</v>
      </c>
      <c r="BZ14" s="64">
        <f t="shared" ref="BZ14:BZ28" si="15">BJ14-AE14</f>
        <v>9.9999999999997868E-3</v>
      </c>
      <c r="CA14" s="64">
        <f t="shared" ref="CA14:CA28" si="16">BK14-AF14</f>
        <v>9.9999999999997868E-3</v>
      </c>
      <c r="CB14" s="67">
        <f t="shared" ref="CB14:CB28" si="17">BL14-AG14</f>
        <v>9.9999999999997868E-3</v>
      </c>
    </row>
    <row r="15" spans="2:80" x14ac:dyDescent="0.3">
      <c r="B15" s="68" t="s">
        <v>38</v>
      </c>
      <c r="C15" s="69" t="s">
        <v>26</v>
      </c>
      <c r="D15" s="70">
        <v>5.021644308740747</v>
      </c>
      <c r="E15" s="71">
        <v>5.247356501043825</v>
      </c>
      <c r="F15" s="71">
        <v>5.0764715962642555</v>
      </c>
      <c r="G15" s="71">
        <v>5.2003551211379886</v>
      </c>
      <c r="H15" s="72">
        <v>5.136889091678114</v>
      </c>
      <c r="I15" s="72">
        <v>5.2669917790566245</v>
      </c>
      <c r="J15" s="73">
        <v>5.3957033850098952</v>
      </c>
      <c r="K15" s="73">
        <v>5.0568864045468445</v>
      </c>
      <c r="L15" s="73">
        <v>4.9358243785954556</v>
      </c>
      <c r="M15" s="72">
        <v>5.1606861010947256</v>
      </c>
      <c r="N15" s="70">
        <v>2.6445292769033557</v>
      </c>
      <c r="O15" s="71">
        <v>-5.5763298960839336</v>
      </c>
      <c r="P15" s="71">
        <v>-4.0013971223161207</v>
      </c>
      <c r="Q15" s="71">
        <v>-3.5825341761710092</v>
      </c>
      <c r="R15" s="72">
        <v>-2.6680440403884802</v>
      </c>
      <c r="S15" s="74">
        <v>-2.25</v>
      </c>
      <c r="T15" s="75">
        <v>5.92</v>
      </c>
      <c r="U15" s="75">
        <v>1.07</v>
      </c>
      <c r="V15" s="75">
        <v>3.04</v>
      </c>
      <c r="W15" s="76">
        <v>1.88</v>
      </c>
      <c r="X15" s="74">
        <v>3.48</v>
      </c>
      <c r="Y15" s="75">
        <v>4.33</v>
      </c>
      <c r="Z15" s="75">
        <v>5.81</v>
      </c>
      <c r="AA15" s="75">
        <v>5.19</v>
      </c>
      <c r="AB15" s="77">
        <v>4.71</v>
      </c>
      <c r="AC15" s="74">
        <v>5.2</v>
      </c>
      <c r="AD15" s="75">
        <v>5.24</v>
      </c>
      <c r="AE15" s="75">
        <v>5.31</v>
      </c>
      <c r="AF15" s="75">
        <v>5.1100000000000003</v>
      </c>
      <c r="AG15" s="77">
        <v>5.22</v>
      </c>
      <c r="AI15" s="70">
        <v>5.021644308740747</v>
      </c>
      <c r="AJ15" s="71">
        <v>5.247356501043825</v>
      </c>
      <c r="AK15" s="71">
        <v>5.0764715962642555</v>
      </c>
      <c r="AL15" s="71">
        <v>5.2003551211379886</v>
      </c>
      <c r="AM15" s="72">
        <v>5.14</v>
      </c>
      <c r="AN15" s="72">
        <v>5.27</v>
      </c>
      <c r="AO15" s="73">
        <v>5.4</v>
      </c>
      <c r="AP15" s="73">
        <v>5.0599999999999996</v>
      </c>
      <c r="AQ15" s="73">
        <v>4.9400000000000004</v>
      </c>
      <c r="AR15" s="72">
        <v>5.16</v>
      </c>
      <c r="AS15" s="70">
        <v>2.65</v>
      </c>
      <c r="AT15" s="71">
        <v>-5.58</v>
      </c>
      <c r="AU15" s="71">
        <v>-4</v>
      </c>
      <c r="AV15" s="71">
        <v>-3.58</v>
      </c>
      <c r="AW15" s="72">
        <v>-2.67</v>
      </c>
      <c r="AX15" s="74">
        <v>-2.25</v>
      </c>
      <c r="AY15" s="75">
        <v>5.91</v>
      </c>
      <c r="AZ15" s="75">
        <v>1.06</v>
      </c>
      <c r="BA15" s="75">
        <v>3.55</v>
      </c>
      <c r="BB15" s="72">
        <v>2.0099999999999998</v>
      </c>
      <c r="BC15" s="74">
        <v>3.7</v>
      </c>
      <c r="BD15" s="75">
        <v>4.37</v>
      </c>
      <c r="BE15" s="75">
        <v>5.85</v>
      </c>
      <c r="BF15" s="75">
        <v>5.23</v>
      </c>
      <c r="BG15" s="77">
        <v>4.79</v>
      </c>
      <c r="BH15" s="74">
        <v>5.24</v>
      </c>
      <c r="BI15" s="75">
        <v>5.3</v>
      </c>
      <c r="BJ15" s="75">
        <v>5.37</v>
      </c>
      <c r="BK15" s="75">
        <v>5.17</v>
      </c>
      <c r="BL15" s="77">
        <v>5.27</v>
      </c>
      <c r="BN15" s="74">
        <f t="shared" si="1"/>
        <v>0</v>
      </c>
      <c r="BO15" s="75">
        <f t="shared" si="4"/>
        <v>-9.9999999999997868E-3</v>
      </c>
      <c r="BP15" s="75">
        <f t="shared" si="5"/>
        <v>-1.0000000000000009E-2</v>
      </c>
      <c r="BQ15" s="75">
        <f t="shared" si="6"/>
        <v>0.50999999999999979</v>
      </c>
      <c r="BR15" s="76">
        <f t="shared" si="7"/>
        <v>0.12999999999999989</v>
      </c>
      <c r="BS15" s="74">
        <f t="shared" si="8"/>
        <v>0.2200000000000002</v>
      </c>
      <c r="BT15" s="75">
        <f t="shared" si="9"/>
        <v>4.0000000000000036E-2</v>
      </c>
      <c r="BU15" s="75">
        <f t="shared" si="10"/>
        <v>4.0000000000000036E-2</v>
      </c>
      <c r="BV15" s="75">
        <f t="shared" si="11"/>
        <v>4.0000000000000036E-2</v>
      </c>
      <c r="BW15" s="77">
        <f t="shared" si="12"/>
        <v>8.0000000000000071E-2</v>
      </c>
      <c r="BX15" s="74">
        <f t="shared" si="13"/>
        <v>4.0000000000000036E-2</v>
      </c>
      <c r="BY15" s="75">
        <f t="shared" si="14"/>
        <v>5.9999999999999609E-2</v>
      </c>
      <c r="BZ15" s="75">
        <f t="shared" si="15"/>
        <v>6.0000000000000497E-2</v>
      </c>
      <c r="CA15" s="75">
        <f t="shared" si="16"/>
        <v>5.9999999999999609E-2</v>
      </c>
      <c r="CB15" s="77">
        <f t="shared" si="17"/>
        <v>4.9999999999999822E-2</v>
      </c>
    </row>
    <row r="16" spans="2:80" x14ac:dyDescent="0.3">
      <c r="B16" s="78" t="s">
        <v>36</v>
      </c>
      <c r="C16" s="79" t="s">
        <v>26</v>
      </c>
      <c r="D16" s="70">
        <v>4.9567453822773047</v>
      </c>
      <c r="E16" s="71">
        <v>5.1722864340167973</v>
      </c>
      <c r="F16" s="71">
        <v>5.0019678726567633</v>
      </c>
      <c r="G16" s="71">
        <v>5.0801630444684491</v>
      </c>
      <c r="H16" s="72">
        <v>5.0529135001688701</v>
      </c>
      <c r="I16" s="72">
        <v>5.016984145704015</v>
      </c>
      <c r="J16" s="73">
        <v>5.1801540307287297</v>
      </c>
      <c r="K16" s="73">
        <v>5.0065629231974782</v>
      </c>
      <c r="L16" s="73">
        <v>4.9672364909477267</v>
      </c>
      <c r="M16" s="72">
        <v>5.0419210479704475</v>
      </c>
      <c r="N16" s="70">
        <v>2.8269403673635907</v>
      </c>
      <c r="O16" s="71">
        <v>-5.5226784138567808</v>
      </c>
      <c r="P16" s="71">
        <v>-4.0460815297756341</v>
      </c>
      <c r="Q16" s="71">
        <v>-3.6142819009057376</v>
      </c>
      <c r="R16" s="72">
        <v>-2.6308878496880084</v>
      </c>
      <c r="S16" s="74">
        <v>-2.21</v>
      </c>
      <c r="T16" s="75">
        <v>5.96</v>
      </c>
      <c r="U16" s="75">
        <v>1.03</v>
      </c>
      <c r="V16" s="75">
        <v>3</v>
      </c>
      <c r="W16" s="76">
        <v>1.88</v>
      </c>
      <c r="X16" s="74">
        <v>3.42</v>
      </c>
      <c r="Y16" s="75">
        <v>4.32</v>
      </c>
      <c r="Z16" s="75">
        <v>5.82</v>
      </c>
      <c r="AA16" s="75">
        <v>5.19</v>
      </c>
      <c r="AB16" s="77">
        <v>4.6900000000000004</v>
      </c>
      <c r="AC16" s="74">
        <v>5.1100000000000003</v>
      </c>
      <c r="AD16" s="75">
        <v>5.18</v>
      </c>
      <c r="AE16" s="75">
        <v>5.27</v>
      </c>
      <c r="AF16" s="75">
        <v>5.04</v>
      </c>
      <c r="AG16" s="77">
        <v>5.15</v>
      </c>
      <c r="AI16" s="70">
        <v>4.9567453822773047</v>
      </c>
      <c r="AJ16" s="71">
        <v>5.1722864340167973</v>
      </c>
      <c r="AK16" s="71">
        <v>5.0019678726567633</v>
      </c>
      <c r="AL16" s="71">
        <v>5.0801630444684491</v>
      </c>
      <c r="AM16" s="72">
        <v>5.05</v>
      </c>
      <c r="AN16" s="72">
        <v>5.0199999999999996</v>
      </c>
      <c r="AO16" s="73">
        <v>5.18</v>
      </c>
      <c r="AP16" s="73">
        <v>5.01</v>
      </c>
      <c r="AQ16" s="73">
        <v>4.97</v>
      </c>
      <c r="AR16" s="72">
        <v>5.04</v>
      </c>
      <c r="AS16" s="70">
        <v>2.83</v>
      </c>
      <c r="AT16" s="71">
        <v>-5.52</v>
      </c>
      <c r="AU16" s="71">
        <v>-4.05</v>
      </c>
      <c r="AV16" s="71">
        <v>-3.61</v>
      </c>
      <c r="AW16" s="72">
        <v>-2.63</v>
      </c>
      <c r="AX16" s="74">
        <v>-2.21</v>
      </c>
      <c r="AY16" s="75">
        <v>5.96</v>
      </c>
      <c r="AZ16" s="75">
        <v>1.02</v>
      </c>
      <c r="BA16" s="75">
        <v>3.55</v>
      </c>
      <c r="BB16" s="72">
        <v>2.02</v>
      </c>
      <c r="BC16" s="74">
        <v>3.69</v>
      </c>
      <c r="BD16" s="75">
        <v>4.37</v>
      </c>
      <c r="BE16" s="75">
        <v>5.86</v>
      </c>
      <c r="BF16" s="75">
        <v>5.23</v>
      </c>
      <c r="BG16" s="77">
        <v>4.79</v>
      </c>
      <c r="BH16" s="74">
        <v>5.16</v>
      </c>
      <c r="BI16" s="75">
        <v>5.24</v>
      </c>
      <c r="BJ16" s="75">
        <v>5.33</v>
      </c>
      <c r="BK16" s="75">
        <v>5.0999999999999996</v>
      </c>
      <c r="BL16" s="77">
        <v>5.21</v>
      </c>
      <c r="BN16" s="74">
        <f t="shared" si="1"/>
        <v>0</v>
      </c>
      <c r="BO16" s="75">
        <f t="shared" si="4"/>
        <v>0</v>
      </c>
      <c r="BP16" s="75">
        <f t="shared" si="5"/>
        <v>-1.0000000000000009E-2</v>
      </c>
      <c r="BQ16" s="75">
        <f t="shared" si="6"/>
        <v>0.54999999999999982</v>
      </c>
      <c r="BR16" s="76">
        <f t="shared" si="7"/>
        <v>0.14000000000000012</v>
      </c>
      <c r="BS16" s="74">
        <f t="shared" si="8"/>
        <v>0.27</v>
      </c>
      <c r="BT16" s="75">
        <f t="shared" si="9"/>
        <v>4.9999999999999822E-2</v>
      </c>
      <c r="BU16" s="75">
        <f t="shared" si="10"/>
        <v>4.0000000000000036E-2</v>
      </c>
      <c r="BV16" s="75">
        <f t="shared" si="11"/>
        <v>4.0000000000000036E-2</v>
      </c>
      <c r="BW16" s="77">
        <f t="shared" si="12"/>
        <v>9.9999999999999645E-2</v>
      </c>
      <c r="BX16" s="74">
        <f t="shared" si="13"/>
        <v>4.9999999999999822E-2</v>
      </c>
      <c r="BY16" s="75">
        <f t="shared" si="14"/>
        <v>6.0000000000000497E-2</v>
      </c>
      <c r="BZ16" s="75">
        <f t="shared" si="15"/>
        <v>6.0000000000000497E-2</v>
      </c>
      <c r="CA16" s="75">
        <f t="shared" si="16"/>
        <v>5.9999999999999609E-2</v>
      </c>
      <c r="CB16" s="77">
        <f t="shared" si="17"/>
        <v>5.9999999999999609E-2</v>
      </c>
    </row>
    <row r="17" spans="2:83" x14ac:dyDescent="0.3">
      <c r="B17" s="78" t="s">
        <v>37</v>
      </c>
      <c r="C17" s="79" t="s">
        <v>26</v>
      </c>
      <c r="D17" s="70">
        <v>8.1460734152659171</v>
      </c>
      <c r="E17" s="71">
        <v>8.8132302539475518</v>
      </c>
      <c r="F17" s="71">
        <v>8.6649349226614021</v>
      </c>
      <c r="G17" s="71">
        <v>10.875477279763345</v>
      </c>
      <c r="H17" s="72">
        <v>9.14706301087584</v>
      </c>
      <c r="I17" s="72">
        <v>16.959606752706563</v>
      </c>
      <c r="J17" s="73">
        <v>15.281515969511261</v>
      </c>
      <c r="K17" s="73">
        <v>7.4011890371280913</v>
      </c>
      <c r="L17" s="73">
        <v>3.5264907185611065</v>
      </c>
      <c r="M17" s="72">
        <v>10.617839301083933</v>
      </c>
      <c r="N17" s="70">
        <v>-5.0147546729924244</v>
      </c>
      <c r="O17" s="71">
        <v>-7.8219318620543419</v>
      </c>
      <c r="P17" s="71">
        <v>-1.9672828547127921</v>
      </c>
      <c r="Q17" s="71">
        <v>-2.1387329487681654</v>
      </c>
      <c r="R17" s="72">
        <v>-4.288323649686717</v>
      </c>
      <c r="S17" s="74">
        <v>-3.99</v>
      </c>
      <c r="T17" s="75">
        <v>4.1500000000000004</v>
      </c>
      <c r="U17" s="75">
        <v>2.96</v>
      </c>
      <c r="V17" s="75">
        <v>4.82</v>
      </c>
      <c r="W17" s="76">
        <v>1.98</v>
      </c>
      <c r="X17" s="74">
        <v>6.17</v>
      </c>
      <c r="Y17" s="75">
        <v>4.55</v>
      </c>
      <c r="Z17" s="75">
        <v>5.52</v>
      </c>
      <c r="AA17" s="75">
        <v>5.38</v>
      </c>
      <c r="AB17" s="77">
        <v>5.39</v>
      </c>
      <c r="AC17" s="74">
        <v>9.19</v>
      </c>
      <c r="AD17" s="75">
        <v>7.97</v>
      </c>
      <c r="AE17" s="75">
        <v>7.1</v>
      </c>
      <c r="AF17" s="75">
        <v>8.39</v>
      </c>
      <c r="AG17" s="77">
        <v>8.15</v>
      </c>
      <c r="AI17" s="70">
        <v>8.1460734152659171</v>
      </c>
      <c r="AJ17" s="71">
        <v>8.8132302539475518</v>
      </c>
      <c r="AK17" s="71">
        <v>8.6649349226614021</v>
      </c>
      <c r="AL17" s="71">
        <v>10.875477279763345</v>
      </c>
      <c r="AM17" s="72">
        <v>9.15</v>
      </c>
      <c r="AN17" s="72">
        <v>16.96</v>
      </c>
      <c r="AO17" s="73">
        <v>15.28</v>
      </c>
      <c r="AP17" s="73">
        <v>7.4</v>
      </c>
      <c r="AQ17" s="73">
        <v>3.53</v>
      </c>
      <c r="AR17" s="72">
        <v>10.62</v>
      </c>
      <c r="AS17" s="70">
        <v>-4.99</v>
      </c>
      <c r="AT17" s="71">
        <v>-7.78</v>
      </c>
      <c r="AU17" s="71">
        <v>-1.92</v>
      </c>
      <c r="AV17" s="71">
        <v>-2.09</v>
      </c>
      <c r="AW17" s="72">
        <v>-4.25</v>
      </c>
      <c r="AX17" s="74">
        <v>-3.69</v>
      </c>
      <c r="AY17" s="75">
        <v>3.99</v>
      </c>
      <c r="AZ17" s="75">
        <v>2.79</v>
      </c>
      <c r="BA17" s="75">
        <v>3.29</v>
      </c>
      <c r="BB17" s="72">
        <v>1.59</v>
      </c>
      <c r="BC17" s="74">
        <v>4.32</v>
      </c>
      <c r="BD17" s="75">
        <v>4.33</v>
      </c>
      <c r="BE17" s="75">
        <v>5.36</v>
      </c>
      <c r="BF17" s="75">
        <v>5.28</v>
      </c>
      <c r="BG17" s="77">
        <v>4.83</v>
      </c>
      <c r="BH17" s="74">
        <v>9.1199999999999992</v>
      </c>
      <c r="BI17" s="75">
        <v>7.92</v>
      </c>
      <c r="BJ17" s="75">
        <v>7.07</v>
      </c>
      <c r="BK17" s="75">
        <v>8.3800000000000008</v>
      </c>
      <c r="BL17" s="77">
        <v>8.11</v>
      </c>
      <c r="BN17" s="74">
        <f t="shared" si="1"/>
        <v>0.30000000000000027</v>
      </c>
      <c r="BO17" s="75">
        <f t="shared" si="4"/>
        <v>-0.16000000000000014</v>
      </c>
      <c r="BP17" s="75">
        <f t="shared" si="5"/>
        <v>-0.16999999999999993</v>
      </c>
      <c r="BQ17" s="75">
        <f t="shared" si="6"/>
        <v>-1.5300000000000002</v>
      </c>
      <c r="BR17" s="76">
        <f t="shared" si="7"/>
        <v>-0.3899999999999999</v>
      </c>
      <c r="BS17" s="74">
        <f t="shared" si="8"/>
        <v>-1.8499999999999996</v>
      </c>
      <c r="BT17" s="75">
        <f t="shared" si="9"/>
        <v>-0.21999999999999975</v>
      </c>
      <c r="BU17" s="75">
        <f t="shared" si="10"/>
        <v>-0.15999999999999925</v>
      </c>
      <c r="BV17" s="75">
        <f t="shared" si="11"/>
        <v>-9.9999999999999645E-2</v>
      </c>
      <c r="BW17" s="77">
        <f t="shared" si="12"/>
        <v>-0.55999999999999961</v>
      </c>
      <c r="BX17" s="74">
        <f t="shared" si="13"/>
        <v>-7.0000000000000284E-2</v>
      </c>
      <c r="BY17" s="75">
        <f t="shared" si="14"/>
        <v>-4.9999999999999822E-2</v>
      </c>
      <c r="BZ17" s="75">
        <f t="shared" si="15"/>
        <v>-2.9999999999999361E-2</v>
      </c>
      <c r="CA17" s="75">
        <f t="shared" si="16"/>
        <v>-9.9999999999997868E-3</v>
      </c>
      <c r="CB17" s="77">
        <f t="shared" si="17"/>
        <v>-4.0000000000000924E-2</v>
      </c>
    </row>
    <row r="18" spans="2:83" x14ac:dyDescent="0.3">
      <c r="B18" s="78" t="s">
        <v>39</v>
      </c>
      <c r="C18" s="79" t="s">
        <v>26</v>
      </c>
      <c r="D18" s="70">
        <v>2.7330329217267462</v>
      </c>
      <c r="E18" s="71">
        <v>5.218759939000023</v>
      </c>
      <c r="F18" s="71">
        <v>6.2570692812806925</v>
      </c>
      <c r="G18" s="71">
        <v>4.6196993725181557</v>
      </c>
      <c r="H18" s="72">
        <v>4.820726079485425</v>
      </c>
      <c r="I18" s="72">
        <v>5.2528058734046823</v>
      </c>
      <c r="J18" s="73">
        <v>8.2301987871873337</v>
      </c>
      <c r="K18" s="73">
        <v>0.99059806750744883</v>
      </c>
      <c r="L18" s="73">
        <v>0.49915338253742902</v>
      </c>
      <c r="M18" s="72">
        <v>3.2639599187623389</v>
      </c>
      <c r="N18" s="70">
        <v>3.7661318071331635</v>
      </c>
      <c r="O18" s="71">
        <v>-6.89810743534143</v>
      </c>
      <c r="P18" s="71">
        <v>9.7596744128067172</v>
      </c>
      <c r="Q18" s="71">
        <v>1.757573290416687</v>
      </c>
      <c r="R18" s="72">
        <v>1.9426103138244315</v>
      </c>
      <c r="S18" s="74">
        <v>2.58</v>
      </c>
      <c r="T18" s="75">
        <v>8.0299999999999994</v>
      </c>
      <c r="U18" s="75">
        <v>0.66</v>
      </c>
      <c r="V18" s="75">
        <v>7.66</v>
      </c>
      <c r="W18" s="76">
        <v>4.99</v>
      </c>
      <c r="X18" s="74">
        <v>2.0299999999999998</v>
      </c>
      <c r="Y18" s="75">
        <v>6.29</v>
      </c>
      <c r="Z18" s="75">
        <v>1.73</v>
      </c>
      <c r="AA18" s="75">
        <v>3.93</v>
      </c>
      <c r="AB18" s="77">
        <v>3.58</v>
      </c>
      <c r="AC18" s="74">
        <v>3.99</v>
      </c>
      <c r="AD18" s="75">
        <v>3.12</v>
      </c>
      <c r="AE18" s="75">
        <v>2.1</v>
      </c>
      <c r="AF18" s="75">
        <v>1.41</v>
      </c>
      <c r="AG18" s="77">
        <v>2.44</v>
      </c>
      <c r="AI18" s="70">
        <v>2.7330329217267462</v>
      </c>
      <c r="AJ18" s="71">
        <v>5.218759939000023</v>
      </c>
      <c r="AK18" s="71">
        <v>6.2570692812806925</v>
      </c>
      <c r="AL18" s="71">
        <v>4.6196993725181557</v>
      </c>
      <c r="AM18" s="72">
        <v>4.82</v>
      </c>
      <c r="AN18" s="72">
        <v>5.26</v>
      </c>
      <c r="AO18" s="73">
        <v>8.24</v>
      </c>
      <c r="AP18" s="73">
        <v>1</v>
      </c>
      <c r="AQ18" s="73">
        <v>0.5</v>
      </c>
      <c r="AR18" s="72">
        <v>3.27</v>
      </c>
      <c r="AS18" s="70">
        <v>3.8</v>
      </c>
      <c r="AT18" s="71">
        <v>-6.92</v>
      </c>
      <c r="AU18" s="71">
        <v>9.7899999999999991</v>
      </c>
      <c r="AV18" s="71">
        <v>1.79</v>
      </c>
      <c r="AW18" s="72">
        <v>1.96</v>
      </c>
      <c r="AX18" s="74">
        <v>2.5499999999999998</v>
      </c>
      <c r="AY18" s="75">
        <v>8.06</v>
      </c>
      <c r="AZ18" s="75">
        <v>0.62</v>
      </c>
      <c r="BA18" s="75">
        <v>5.25</v>
      </c>
      <c r="BB18" s="72">
        <v>4.17</v>
      </c>
      <c r="BC18" s="74">
        <v>1.75</v>
      </c>
      <c r="BD18" s="75">
        <v>6.01</v>
      </c>
      <c r="BE18" s="75">
        <v>1.55</v>
      </c>
      <c r="BF18" s="75">
        <v>3.85</v>
      </c>
      <c r="BG18" s="77">
        <v>3.39</v>
      </c>
      <c r="BH18" s="74">
        <v>3.93</v>
      </c>
      <c r="BI18" s="75">
        <v>3.08</v>
      </c>
      <c r="BJ18" s="75">
        <v>2.08</v>
      </c>
      <c r="BK18" s="75">
        <v>1.4</v>
      </c>
      <c r="BL18" s="77">
        <v>2.42</v>
      </c>
      <c r="BN18" s="74">
        <f t="shared" si="1"/>
        <v>-3.0000000000000249E-2</v>
      </c>
      <c r="BO18" s="75">
        <f t="shared" si="4"/>
        <v>3.0000000000001137E-2</v>
      </c>
      <c r="BP18" s="75">
        <f t="shared" si="5"/>
        <v>-4.0000000000000036E-2</v>
      </c>
      <c r="BQ18" s="75">
        <f t="shared" si="6"/>
        <v>-2.41</v>
      </c>
      <c r="BR18" s="76">
        <f t="shared" si="7"/>
        <v>-0.82000000000000028</v>
      </c>
      <c r="BS18" s="74">
        <f t="shared" si="8"/>
        <v>-0.2799999999999998</v>
      </c>
      <c r="BT18" s="75">
        <f t="shared" si="9"/>
        <v>-0.28000000000000025</v>
      </c>
      <c r="BU18" s="75">
        <f t="shared" si="10"/>
        <v>-0.17999999999999994</v>
      </c>
      <c r="BV18" s="75">
        <f t="shared" si="11"/>
        <v>-8.0000000000000071E-2</v>
      </c>
      <c r="BW18" s="77">
        <f t="shared" si="12"/>
        <v>-0.18999999999999995</v>
      </c>
      <c r="BX18" s="74">
        <f t="shared" si="13"/>
        <v>-6.0000000000000053E-2</v>
      </c>
      <c r="BY18" s="75">
        <f t="shared" si="14"/>
        <v>-4.0000000000000036E-2</v>
      </c>
      <c r="BZ18" s="75">
        <f t="shared" si="15"/>
        <v>-2.0000000000000018E-2</v>
      </c>
      <c r="CA18" s="75">
        <f t="shared" si="16"/>
        <v>-1.0000000000000009E-2</v>
      </c>
      <c r="CB18" s="77">
        <f t="shared" si="17"/>
        <v>-2.0000000000000018E-2</v>
      </c>
    </row>
    <row r="19" spans="2:83" x14ac:dyDescent="0.3">
      <c r="B19" s="78" t="s">
        <v>40</v>
      </c>
      <c r="C19" s="79" t="s">
        <v>26</v>
      </c>
      <c r="D19" s="70">
        <v>4.8014342737297824</v>
      </c>
      <c r="E19" s="71">
        <v>5.2439980293491857</v>
      </c>
      <c r="F19" s="71">
        <v>5.2198710401037687</v>
      </c>
      <c r="G19" s="71">
        <v>5.1062292791909272</v>
      </c>
      <c r="H19" s="72">
        <v>5.0970953751912589</v>
      </c>
      <c r="I19" s="72">
        <v>5.2656755343528658</v>
      </c>
      <c r="J19" s="73">
        <v>5.7344677602931142</v>
      </c>
      <c r="K19" s="73">
        <v>4.5581395903421509</v>
      </c>
      <c r="L19" s="73">
        <v>4.2200817013916492</v>
      </c>
      <c r="M19" s="72">
        <v>4.9225978154565695</v>
      </c>
      <c r="N19" s="70">
        <v>2.7503328449767253</v>
      </c>
      <c r="O19" s="71">
        <v>-5.7380424351840418</v>
      </c>
      <c r="P19" s="71">
        <v>-2.37112749578489</v>
      </c>
      <c r="Q19" s="71">
        <v>-2.7517847267677098</v>
      </c>
      <c r="R19" s="72">
        <v>-2.098419884890447</v>
      </c>
      <c r="S19" s="74">
        <v>-1.79</v>
      </c>
      <c r="T19" s="75">
        <v>6.17</v>
      </c>
      <c r="U19" s="75">
        <v>1.02</v>
      </c>
      <c r="V19" s="75">
        <v>3.79</v>
      </c>
      <c r="W19" s="76">
        <v>2.2799999999999998</v>
      </c>
      <c r="X19" s="74">
        <v>3.33</v>
      </c>
      <c r="Y19" s="75">
        <v>4.57</v>
      </c>
      <c r="Z19" s="75">
        <v>5.27</v>
      </c>
      <c r="AA19" s="75">
        <v>4.9800000000000004</v>
      </c>
      <c r="AB19" s="77">
        <v>4.5599999999999996</v>
      </c>
      <c r="AC19" s="74">
        <v>5.08</v>
      </c>
      <c r="AD19" s="75">
        <v>4.9800000000000004</v>
      </c>
      <c r="AE19" s="75">
        <v>4.9000000000000004</v>
      </c>
      <c r="AF19" s="75">
        <v>4.5</v>
      </c>
      <c r="AG19" s="77">
        <v>4.8499999999999996</v>
      </c>
      <c r="AI19" s="70">
        <v>4.8014342737297824</v>
      </c>
      <c r="AJ19" s="71">
        <v>5.2439980293491857</v>
      </c>
      <c r="AK19" s="71">
        <v>5.2198710401037687</v>
      </c>
      <c r="AL19" s="71">
        <v>5.1062292791909272</v>
      </c>
      <c r="AM19" s="72">
        <v>5.0999999999999996</v>
      </c>
      <c r="AN19" s="72">
        <v>5.27</v>
      </c>
      <c r="AO19" s="73">
        <v>5.74</v>
      </c>
      <c r="AP19" s="73">
        <v>4.5599999999999996</v>
      </c>
      <c r="AQ19" s="73">
        <v>4.22</v>
      </c>
      <c r="AR19" s="72">
        <v>4.92</v>
      </c>
      <c r="AS19" s="70">
        <v>2.75</v>
      </c>
      <c r="AT19" s="71">
        <v>-5.74</v>
      </c>
      <c r="AU19" s="71">
        <v>-2.37</v>
      </c>
      <c r="AV19" s="71">
        <v>-2.74</v>
      </c>
      <c r="AW19" s="72">
        <v>-2.09</v>
      </c>
      <c r="AX19" s="74">
        <v>-1.79</v>
      </c>
      <c r="AY19" s="75">
        <v>6.17</v>
      </c>
      <c r="AZ19" s="75">
        <v>1</v>
      </c>
      <c r="BA19" s="75">
        <v>3.83</v>
      </c>
      <c r="BB19" s="72">
        <v>2.2799999999999998</v>
      </c>
      <c r="BC19" s="74">
        <v>3.51</v>
      </c>
      <c r="BD19" s="75">
        <v>4.57</v>
      </c>
      <c r="BE19" s="75">
        <v>5.28</v>
      </c>
      <c r="BF19" s="75">
        <v>5</v>
      </c>
      <c r="BG19" s="77">
        <v>4.6100000000000003</v>
      </c>
      <c r="BH19" s="74">
        <v>5.12</v>
      </c>
      <c r="BI19" s="75">
        <v>5.0199999999999996</v>
      </c>
      <c r="BJ19" s="75">
        <v>4.95</v>
      </c>
      <c r="BK19" s="75">
        <v>4.5599999999999996</v>
      </c>
      <c r="BL19" s="77">
        <v>4.9000000000000004</v>
      </c>
      <c r="BN19" s="74">
        <f t="shared" si="1"/>
        <v>0</v>
      </c>
      <c r="BO19" s="75">
        <f t="shared" si="4"/>
        <v>0</v>
      </c>
      <c r="BP19" s="75">
        <f t="shared" si="5"/>
        <v>-2.0000000000000018E-2</v>
      </c>
      <c r="BQ19" s="75">
        <f t="shared" si="6"/>
        <v>4.0000000000000036E-2</v>
      </c>
      <c r="BR19" s="76">
        <f t="shared" si="7"/>
        <v>0</v>
      </c>
      <c r="BS19" s="74">
        <f t="shared" si="8"/>
        <v>0.17999999999999972</v>
      </c>
      <c r="BT19" s="75">
        <f t="shared" si="9"/>
        <v>0</v>
      </c>
      <c r="BU19" s="75">
        <f t="shared" si="10"/>
        <v>1.0000000000000675E-2</v>
      </c>
      <c r="BV19" s="75">
        <f t="shared" si="11"/>
        <v>1.9999999999999574E-2</v>
      </c>
      <c r="BW19" s="77">
        <f t="shared" si="12"/>
        <v>5.0000000000000711E-2</v>
      </c>
      <c r="BX19" s="74">
        <f t="shared" si="13"/>
        <v>4.0000000000000036E-2</v>
      </c>
      <c r="BY19" s="75">
        <f t="shared" si="14"/>
        <v>3.9999999999999147E-2</v>
      </c>
      <c r="BZ19" s="75">
        <f t="shared" si="15"/>
        <v>4.9999999999999822E-2</v>
      </c>
      <c r="CA19" s="75">
        <f t="shared" si="16"/>
        <v>5.9999999999999609E-2</v>
      </c>
      <c r="CB19" s="77">
        <f t="shared" si="17"/>
        <v>5.0000000000000711E-2</v>
      </c>
    </row>
    <row r="20" spans="2:83" x14ac:dyDescent="0.3">
      <c r="B20" s="78" t="s">
        <v>41</v>
      </c>
      <c r="C20" s="79" t="s">
        <v>26</v>
      </c>
      <c r="D20" s="70">
        <v>7.9205198700324786</v>
      </c>
      <c r="E20" s="71">
        <v>5.8060564971000588</v>
      </c>
      <c r="F20" s="71">
        <v>6.9185491448793073</v>
      </c>
      <c r="G20" s="71">
        <v>6.1362889288652127</v>
      </c>
      <c r="H20" s="72">
        <v>6.6758445881596202</v>
      </c>
      <c r="I20" s="72">
        <v>5.0267978707973384</v>
      </c>
      <c r="J20" s="73">
        <v>4.554572790066814</v>
      </c>
      <c r="K20" s="73">
        <v>4.211502945182005</v>
      </c>
      <c r="L20" s="73">
        <v>4.0768221013151731</v>
      </c>
      <c r="M20" s="72">
        <v>4.4523835280573678</v>
      </c>
      <c r="N20" s="70">
        <v>1.7031341014568824</v>
      </c>
      <c r="O20" s="71">
        <v>-8.6131299517068385</v>
      </c>
      <c r="P20" s="71">
        <v>-6.4797564827317728</v>
      </c>
      <c r="Q20" s="71">
        <v>-6.1519551630085374</v>
      </c>
      <c r="R20" s="72">
        <v>-4.946542952689768</v>
      </c>
      <c r="S20" s="74">
        <v>-0.23</v>
      </c>
      <c r="T20" s="75">
        <v>7.54</v>
      </c>
      <c r="U20" s="75">
        <v>3.74</v>
      </c>
      <c r="V20" s="75">
        <v>4.74</v>
      </c>
      <c r="W20" s="76">
        <v>3.87</v>
      </c>
      <c r="X20" s="74">
        <v>4.0199999999999996</v>
      </c>
      <c r="Y20" s="75">
        <v>4.82</v>
      </c>
      <c r="Z20" s="75">
        <v>6.62</v>
      </c>
      <c r="AA20" s="75">
        <v>7.01</v>
      </c>
      <c r="AB20" s="77">
        <v>5.65</v>
      </c>
      <c r="AC20" s="74">
        <v>7.84</v>
      </c>
      <c r="AD20" s="75">
        <v>8.16</v>
      </c>
      <c r="AE20" s="75">
        <v>8.48</v>
      </c>
      <c r="AF20" s="75">
        <v>8.18</v>
      </c>
      <c r="AG20" s="77">
        <v>8.17</v>
      </c>
      <c r="AI20" s="70">
        <v>7.9205198700324786</v>
      </c>
      <c r="AJ20" s="71">
        <v>5.8060564971000588</v>
      </c>
      <c r="AK20" s="71">
        <v>6.9185491448793073</v>
      </c>
      <c r="AL20" s="71">
        <v>6.1362889288652127</v>
      </c>
      <c r="AM20" s="72">
        <v>6.68</v>
      </c>
      <c r="AN20" s="72">
        <v>5.03</v>
      </c>
      <c r="AO20" s="73">
        <v>4.55</v>
      </c>
      <c r="AP20" s="73">
        <v>4.21</v>
      </c>
      <c r="AQ20" s="73">
        <v>4.08</v>
      </c>
      <c r="AR20" s="72">
        <v>4.45</v>
      </c>
      <c r="AS20" s="70">
        <v>1.7</v>
      </c>
      <c r="AT20" s="71">
        <v>-8.61</v>
      </c>
      <c r="AU20" s="71">
        <v>-6.52</v>
      </c>
      <c r="AV20" s="71">
        <v>-6.17</v>
      </c>
      <c r="AW20" s="72">
        <v>-4.96</v>
      </c>
      <c r="AX20" s="74">
        <v>-0.21</v>
      </c>
      <c r="AY20" s="75">
        <v>7.52</v>
      </c>
      <c r="AZ20" s="75">
        <v>3.76</v>
      </c>
      <c r="BA20" s="75">
        <v>4.49</v>
      </c>
      <c r="BB20" s="72">
        <v>3.8</v>
      </c>
      <c r="BC20" s="74">
        <v>4.0999999999999996</v>
      </c>
      <c r="BD20" s="75">
        <v>4.97</v>
      </c>
      <c r="BE20" s="75">
        <v>6.57</v>
      </c>
      <c r="BF20" s="75">
        <v>7</v>
      </c>
      <c r="BG20" s="77">
        <v>5.69</v>
      </c>
      <c r="BH20" s="74">
        <v>7.76</v>
      </c>
      <c r="BI20" s="75">
        <v>8.1300000000000008</v>
      </c>
      <c r="BJ20" s="75">
        <v>8.42</v>
      </c>
      <c r="BK20" s="75">
        <v>8.15</v>
      </c>
      <c r="BL20" s="77">
        <v>8.1199999999999992</v>
      </c>
      <c r="BN20" s="74">
        <f t="shared" si="1"/>
        <v>2.0000000000000018E-2</v>
      </c>
      <c r="BO20" s="75">
        <f t="shared" si="4"/>
        <v>-2.0000000000000462E-2</v>
      </c>
      <c r="BP20" s="75">
        <f t="shared" si="5"/>
        <v>1.9999999999999574E-2</v>
      </c>
      <c r="BQ20" s="75">
        <f t="shared" si="6"/>
        <v>-0.25</v>
      </c>
      <c r="BR20" s="76">
        <f t="shared" si="7"/>
        <v>-7.0000000000000284E-2</v>
      </c>
      <c r="BS20" s="74">
        <f t="shared" si="8"/>
        <v>8.0000000000000071E-2</v>
      </c>
      <c r="BT20" s="75">
        <f t="shared" si="9"/>
        <v>0.14999999999999947</v>
      </c>
      <c r="BU20" s="75">
        <f t="shared" si="10"/>
        <v>-4.9999999999999822E-2</v>
      </c>
      <c r="BV20" s="75">
        <f t="shared" si="11"/>
        <v>-9.9999999999997868E-3</v>
      </c>
      <c r="BW20" s="77">
        <f t="shared" si="12"/>
        <v>4.0000000000000036E-2</v>
      </c>
      <c r="BX20" s="74">
        <f t="shared" si="13"/>
        <v>-8.0000000000000071E-2</v>
      </c>
      <c r="BY20" s="75">
        <f t="shared" si="14"/>
        <v>-2.9999999999999361E-2</v>
      </c>
      <c r="BZ20" s="75">
        <f t="shared" si="15"/>
        <v>-6.0000000000000497E-2</v>
      </c>
      <c r="CA20" s="75">
        <f t="shared" si="16"/>
        <v>-2.9999999999999361E-2</v>
      </c>
      <c r="CB20" s="77">
        <f t="shared" si="17"/>
        <v>-5.0000000000000711E-2</v>
      </c>
    </row>
    <row r="21" spans="2:83" x14ac:dyDescent="0.3">
      <c r="B21" s="78" t="s">
        <v>42</v>
      </c>
      <c r="C21" s="79" t="s">
        <v>26</v>
      </c>
      <c r="D21" s="70">
        <v>13.558336929624986</v>
      </c>
      <c r="E21" s="71">
        <v>8.3323089801404109</v>
      </c>
      <c r="F21" s="71">
        <v>10.733144223500332</v>
      </c>
      <c r="G21" s="71">
        <v>9.447420647669972</v>
      </c>
      <c r="H21" s="72">
        <v>10.44451131772648</v>
      </c>
      <c r="I21" s="72">
        <v>3.6862366600357177</v>
      </c>
      <c r="J21" s="73">
        <v>1.9550235797524351</v>
      </c>
      <c r="K21" s="73">
        <v>1.9460763877891196</v>
      </c>
      <c r="L21" s="73">
        <v>-3.6064733680802874E-2</v>
      </c>
      <c r="M21" s="72">
        <v>1.8256817994212042</v>
      </c>
      <c r="N21" s="70">
        <v>-1.4605280733370023</v>
      </c>
      <c r="O21" s="71">
        <v>-18.619214535300287</v>
      </c>
      <c r="P21" s="71">
        <v>-8.9890919045145949</v>
      </c>
      <c r="Q21" s="71">
        <v>-4.7079779220980811</v>
      </c>
      <c r="R21" s="72">
        <v>-8.379050550171911</v>
      </c>
      <c r="S21" s="74">
        <v>1.39</v>
      </c>
      <c r="T21" s="75">
        <v>18.579999999999998</v>
      </c>
      <c r="U21" s="75">
        <v>4.8899999999999997</v>
      </c>
      <c r="V21" s="75">
        <v>7.45</v>
      </c>
      <c r="W21" s="76">
        <v>7.6</v>
      </c>
      <c r="X21" s="74">
        <v>10.86</v>
      </c>
      <c r="Y21" s="75">
        <v>5.41</v>
      </c>
      <c r="Z21" s="75">
        <v>7.84</v>
      </c>
      <c r="AA21" s="75">
        <v>8.44</v>
      </c>
      <c r="AB21" s="77">
        <v>8.16</v>
      </c>
      <c r="AC21" s="74">
        <v>10.050000000000001</v>
      </c>
      <c r="AD21" s="75">
        <v>10.33</v>
      </c>
      <c r="AE21" s="75">
        <v>10.59</v>
      </c>
      <c r="AF21" s="75">
        <v>9.5</v>
      </c>
      <c r="AG21" s="77">
        <v>10.1</v>
      </c>
      <c r="AI21" s="70">
        <v>13.558336929624986</v>
      </c>
      <c r="AJ21" s="71">
        <v>8.3323089801404109</v>
      </c>
      <c r="AK21" s="71">
        <v>10.733144223500332</v>
      </c>
      <c r="AL21" s="71">
        <v>9.447420647669972</v>
      </c>
      <c r="AM21" s="72">
        <v>10.44</v>
      </c>
      <c r="AN21" s="72">
        <v>3.69</v>
      </c>
      <c r="AO21" s="73">
        <v>1.96</v>
      </c>
      <c r="AP21" s="73">
        <v>1.95</v>
      </c>
      <c r="AQ21" s="73">
        <v>-0.04</v>
      </c>
      <c r="AR21" s="72">
        <v>1.83</v>
      </c>
      <c r="AS21" s="70">
        <v>-1.46</v>
      </c>
      <c r="AT21" s="71">
        <v>-18.62</v>
      </c>
      <c r="AU21" s="71">
        <v>-9.16</v>
      </c>
      <c r="AV21" s="71">
        <v>-4.76</v>
      </c>
      <c r="AW21" s="72">
        <v>-8.44</v>
      </c>
      <c r="AX21" s="74">
        <v>1.44</v>
      </c>
      <c r="AY21" s="75">
        <v>18.5</v>
      </c>
      <c r="AZ21" s="75">
        <v>4.96</v>
      </c>
      <c r="BA21" s="75">
        <v>10.4</v>
      </c>
      <c r="BB21" s="72">
        <v>8.42</v>
      </c>
      <c r="BC21" s="74">
        <v>12</v>
      </c>
      <c r="BD21" s="75">
        <v>10.15</v>
      </c>
      <c r="BE21" s="75">
        <v>7.84</v>
      </c>
      <c r="BF21" s="75">
        <v>8.44</v>
      </c>
      <c r="BG21" s="77">
        <v>9.5399999999999991</v>
      </c>
      <c r="BH21" s="74">
        <v>9.7799999999999994</v>
      </c>
      <c r="BI21" s="75">
        <v>10.11</v>
      </c>
      <c r="BJ21" s="75">
        <v>10.42</v>
      </c>
      <c r="BK21" s="75">
        <v>9.3800000000000008</v>
      </c>
      <c r="BL21" s="77">
        <v>9.91</v>
      </c>
      <c r="BN21" s="74">
        <f t="shared" si="1"/>
        <v>5.0000000000000044E-2</v>
      </c>
      <c r="BO21" s="75">
        <f t="shared" si="4"/>
        <v>-7.9999999999998295E-2</v>
      </c>
      <c r="BP21" s="75">
        <f t="shared" si="5"/>
        <v>7.0000000000000284E-2</v>
      </c>
      <c r="BQ21" s="75">
        <f t="shared" si="6"/>
        <v>2.95</v>
      </c>
      <c r="BR21" s="76">
        <f t="shared" si="7"/>
        <v>0.82000000000000028</v>
      </c>
      <c r="BS21" s="74">
        <f t="shared" si="8"/>
        <v>1.1400000000000006</v>
      </c>
      <c r="BT21" s="75">
        <f t="shared" si="9"/>
        <v>4.74</v>
      </c>
      <c r="BU21" s="75">
        <f t="shared" si="10"/>
        <v>0</v>
      </c>
      <c r="BV21" s="75">
        <f t="shared" si="11"/>
        <v>0</v>
      </c>
      <c r="BW21" s="77">
        <f t="shared" si="12"/>
        <v>1.379999999999999</v>
      </c>
      <c r="BX21" s="74">
        <f t="shared" si="13"/>
        <v>-0.27000000000000135</v>
      </c>
      <c r="BY21" s="75">
        <f t="shared" si="14"/>
        <v>-0.22000000000000064</v>
      </c>
      <c r="BZ21" s="75">
        <f t="shared" si="15"/>
        <v>-0.16999999999999993</v>
      </c>
      <c r="CA21" s="75">
        <f t="shared" si="16"/>
        <v>-0.11999999999999922</v>
      </c>
      <c r="CB21" s="77">
        <f t="shared" si="17"/>
        <v>-0.1899999999999995</v>
      </c>
    </row>
    <row r="22" spans="2:83" x14ac:dyDescent="0.3">
      <c r="B22" s="78" t="s">
        <v>43</v>
      </c>
      <c r="C22" s="79" t="s">
        <v>26</v>
      </c>
      <c r="D22" s="70">
        <v>6.1233174408464208</v>
      </c>
      <c r="E22" s="71">
        <v>4.9569738548199496</v>
      </c>
      <c r="F22" s="71">
        <v>5.604551637011852</v>
      </c>
      <c r="G22" s="71">
        <v>5.0170801645293324</v>
      </c>
      <c r="H22" s="72">
        <v>5.4148442518943085</v>
      </c>
      <c r="I22" s="72">
        <v>5.4840601183947939</v>
      </c>
      <c r="J22" s="73">
        <v>5.456388822153599</v>
      </c>
      <c r="K22" s="73">
        <v>5.0297624891066306</v>
      </c>
      <c r="L22" s="73">
        <v>5.5256840165509402</v>
      </c>
      <c r="M22" s="72">
        <v>5.3732120139674606</v>
      </c>
      <c r="N22" s="70">
        <v>2.76391344108076</v>
      </c>
      <c r="O22" s="71">
        <v>-5.2571310641867086</v>
      </c>
      <c r="P22" s="71">
        <v>-5.5999944654777494</v>
      </c>
      <c r="Q22" s="71">
        <v>-6.633820574324119</v>
      </c>
      <c r="R22" s="72">
        <v>-3.7837227962859998</v>
      </c>
      <c r="S22" s="74">
        <v>-0.74</v>
      </c>
      <c r="T22" s="75">
        <v>4.3600000000000003</v>
      </c>
      <c r="U22" s="75">
        <v>3.36</v>
      </c>
      <c r="V22" s="75">
        <v>3.82</v>
      </c>
      <c r="W22" s="76">
        <v>2.66</v>
      </c>
      <c r="X22" s="74">
        <v>1.78</v>
      </c>
      <c r="Y22" s="75">
        <v>4.63</v>
      </c>
      <c r="Z22" s="75">
        <v>6.2</v>
      </c>
      <c r="AA22" s="75">
        <v>6.5</v>
      </c>
      <c r="AB22" s="77">
        <v>4.8</v>
      </c>
      <c r="AC22" s="74">
        <v>7.05</v>
      </c>
      <c r="AD22" s="75">
        <v>7.45</v>
      </c>
      <c r="AE22" s="75">
        <v>7.74</v>
      </c>
      <c r="AF22" s="75">
        <v>7.7</v>
      </c>
      <c r="AG22" s="77">
        <v>7.49</v>
      </c>
      <c r="AI22" s="70">
        <v>6.1233174408464208</v>
      </c>
      <c r="AJ22" s="71">
        <v>4.9569738548199496</v>
      </c>
      <c r="AK22" s="71">
        <v>5.604551637011852</v>
      </c>
      <c r="AL22" s="71">
        <v>5.0170801645293324</v>
      </c>
      <c r="AM22" s="72">
        <v>5.41</v>
      </c>
      <c r="AN22" s="72">
        <v>5.48</v>
      </c>
      <c r="AO22" s="73">
        <v>5.46</v>
      </c>
      <c r="AP22" s="73">
        <v>5.03</v>
      </c>
      <c r="AQ22" s="73">
        <v>5.53</v>
      </c>
      <c r="AR22" s="72">
        <v>5.37</v>
      </c>
      <c r="AS22" s="70">
        <v>2.76</v>
      </c>
      <c r="AT22" s="71">
        <v>-5.26</v>
      </c>
      <c r="AU22" s="71">
        <v>-5.6</v>
      </c>
      <c r="AV22" s="71">
        <v>-6.63</v>
      </c>
      <c r="AW22" s="72">
        <v>-3.78</v>
      </c>
      <c r="AX22" s="74">
        <v>-0.74</v>
      </c>
      <c r="AY22" s="75">
        <v>4.3600000000000003</v>
      </c>
      <c r="AZ22" s="75">
        <v>3.36</v>
      </c>
      <c r="BA22" s="75">
        <v>2.48</v>
      </c>
      <c r="BB22" s="72">
        <v>2.3199999999999998</v>
      </c>
      <c r="BC22" s="74">
        <v>1.5</v>
      </c>
      <c r="BD22" s="75">
        <v>3.28</v>
      </c>
      <c r="BE22" s="75">
        <v>6.14</v>
      </c>
      <c r="BF22" s="75">
        <v>6.47</v>
      </c>
      <c r="BG22" s="77">
        <v>4.38</v>
      </c>
      <c r="BH22" s="74">
        <v>7.03</v>
      </c>
      <c r="BI22" s="75">
        <v>7.44</v>
      </c>
      <c r="BJ22" s="75">
        <v>7.73</v>
      </c>
      <c r="BK22" s="75">
        <v>7.69</v>
      </c>
      <c r="BL22" s="77">
        <v>7.48</v>
      </c>
      <c r="BN22" s="74">
        <f t="shared" si="1"/>
        <v>0</v>
      </c>
      <c r="BO22" s="75">
        <f t="shared" si="4"/>
        <v>0</v>
      </c>
      <c r="BP22" s="75">
        <f t="shared" si="5"/>
        <v>0</v>
      </c>
      <c r="BQ22" s="75">
        <f t="shared" si="6"/>
        <v>-1.3399999999999999</v>
      </c>
      <c r="BR22" s="76">
        <f t="shared" si="7"/>
        <v>-0.3400000000000003</v>
      </c>
      <c r="BS22" s="74">
        <f t="shared" si="8"/>
        <v>-0.28000000000000003</v>
      </c>
      <c r="BT22" s="75">
        <f t="shared" si="9"/>
        <v>-1.35</v>
      </c>
      <c r="BU22" s="75">
        <f t="shared" si="10"/>
        <v>-6.0000000000000497E-2</v>
      </c>
      <c r="BV22" s="75">
        <f t="shared" si="11"/>
        <v>-3.0000000000000249E-2</v>
      </c>
      <c r="BW22" s="77">
        <f t="shared" si="12"/>
        <v>-0.41999999999999993</v>
      </c>
      <c r="BX22" s="74">
        <f t="shared" si="13"/>
        <v>-1.9999999999999574E-2</v>
      </c>
      <c r="BY22" s="75">
        <f t="shared" si="14"/>
        <v>-9.9999999999997868E-3</v>
      </c>
      <c r="BZ22" s="75">
        <f t="shared" si="15"/>
        <v>-9.9999999999997868E-3</v>
      </c>
      <c r="CA22" s="75">
        <f t="shared" si="16"/>
        <v>-9.9999999999997868E-3</v>
      </c>
      <c r="CB22" s="77">
        <f t="shared" si="17"/>
        <v>-9.9999999999997868E-3</v>
      </c>
    </row>
    <row r="23" spans="2:83" x14ac:dyDescent="0.3">
      <c r="B23" s="78" t="s">
        <v>44</v>
      </c>
      <c r="C23" s="79" t="s">
        <v>26</v>
      </c>
      <c r="D23" s="70">
        <v>5.8607687118291238</v>
      </c>
      <c r="E23" s="71">
        <v>5.4334850221803492</v>
      </c>
      <c r="F23" s="71">
        <v>5.7984718135931814</v>
      </c>
      <c r="G23" s="71">
        <v>5.4567705822338581</v>
      </c>
      <c r="H23" s="72">
        <v>5.6330066237642313</v>
      </c>
      <c r="I23" s="72">
        <v>5.1829712201584215</v>
      </c>
      <c r="J23" s="73">
        <v>5.3352625176672746</v>
      </c>
      <c r="K23" s="73">
        <v>4.4388137881315544</v>
      </c>
      <c r="L23" s="73">
        <v>4.1710094807403664</v>
      </c>
      <c r="M23" s="72">
        <v>4.7614095009431736</v>
      </c>
      <c r="N23" s="70">
        <v>2.3882549312276353</v>
      </c>
      <c r="O23" s="71">
        <v>-6.7036167535335096</v>
      </c>
      <c r="P23" s="71">
        <v>-3.78234307618591</v>
      </c>
      <c r="Q23" s="71">
        <v>-3.915152834146582</v>
      </c>
      <c r="R23" s="72">
        <v>-3.0718825280702049</v>
      </c>
      <c r="S23" s="74">
        <v>-1.25</v>
      </c>
      <c r="T23" s="75">
        <v>6.62</v>
      </c>
      <c r="U23" s="75">
        <v>1.93</v>
      </c>
      <c r="V23" s="75">
        <v>4.1100000000000003</v>
      </c>
      <c r="W23" s="76">
        <v>2.81</v>
      </c>
      <c r="X23" s="74">
        <v>3.57</v>
      </c>
      <c r="Y23" s="75">
        <v>4.6500000000000004</v>
      </c>
      <c r="Z23" s="75">
        <v>5.73</v>
      </c>
      <c r="AA23" s="75">
        <v>5.66</v>
      </c>
      <c r="AB23" s="77">
        <v>4.93</v>
      </c>
      <c r="AC23" s="74">
        <v>6.04</v>
      </c>
      <c r="AD23" s="75">
        <v>6.04</v>
      </c>
      <c r="AE23" s="75">
        <v>6.12</v>
      </c>
      <c r="AF23" s="75">
        <v>5.75</v>
      </c>
      <c r="AG23" s="77">
        <v>5.98</v>
      </c>
      <c r="AI23" s="70">
        <v>5.8607687118291238</v>
      </c>
      <c r="AJ23" s="71">
        <v>5.4334850221803492</v>
      </c>
      <c r="AK23" s="71">
        <v>5.7984718135931814</v>
      </c>
      <c r="AL23" s="71">
        <v>5.4567705822338581</v>
      </c>
      <c r="AM23" s="72">
        <v>5.63</v>
      </c>
      <c r="AN23" s="72">
        <v>5.18</v>
      </c>
      <c r="AO23" s="73">
        <v>5.34</v>
      </c>
      <c r="AP23" s="73">
        <v>4.4400000000000004</v>
      </c>
      <c r="AQ23" s="73">
        <v>4.17</v>
      </c>
      <c r="AR23" s="72">
        <v>4.76</v>
      </c>
      <c r="AS23" s="70">
        <v>2.39</v>
      </c>
      <c r="AT23" s="71">
        <v>-6.71</v>
      </c>
      <c r="AU23" s="71">
        <v>-3.79</v>
      </c>
      <c r="AV23" s="71">
        <v>-3.91</v>
      </c>
      <c r="AW23" s="72">
        <v>-3.07</v>
      </c>
      <c r="AX23" s="74">
        <v>-1.25</v>
      </c>
      <c r="AY23" s="75">
        <v>6.62</v>
      </c>
      <c r="AZ23" s="75">
        <v>1.92</v>
      </c>
      <c r="BA23" s="75">
        <v>4.05</v>
      </c>
      <c r="BB23" s="72">
        <v>2.79</v>
      </c>
      <c r="BC23" s="74">
        <v>3.71</v>
      </c>
      <c r="BD23" s="75">
        <v>4.7</v>
      </c>
      <c r="BE23" s="75">
        <v>5.72</v>
      </c>
      <c r="BF23" s="75">
        <v>5.67</v>
      </c>
      <c r="BG23" s="77">
        <v>4.9800000000000004</v>
      </c>
      <c r="BH23" s="74">
        <v>6.04</v>
      </c>
      <c r="BI23" s="75">
        <v>6.06</v>
      </c>
      <c r="BJ23" s="75">
        <v>6.14</v>
      </c>
      <c r="BK23" s="75">
        <v>5.78</v>
      </c>
      <c r="BL23" s="77">
        <v>6</v>
      </c>
      <c r="BN23" s="74">
        <f t="shared" si="1"/>
        <v>0</v>
      </c>
      <c r="BO23" s="75">
        <f t="shared" si="4"/>
        <v>0</v>
      </c>
      <c r="BP23" s="75">
        <f t="shared" si="5"/>
        <v>-1.0000000000000009E-2</v>
      </c>
      <c r="BQ23" s="75">
        <f t="shared" si="6"/>
        <v>-6.0000000000000497E-2</v>
      </c>
      <c r="BR23" s="76">
        <f t="shared" si="7"/>
        <v>-2.0000000000000018E-2</v>
      </c>
      <c r="BS23" s="74">
        <f t="shared" si="8"/>
        <v>0.14000000000000012</v>
      </c>
      <c r="BT23" s="75">
        <f t="shared" si="9"/>
        <v>4.9999999999999822E-2</v>
      </c>
      <c r="BU23" s="75">
        <f t="shared" si="10"/>
        <v>-1.0000000000000675E-2</v>
      </c>
      <c r="BV23" s="75">
        <f t="shared" si="11"/>
        <v>9.9999999999997868E-3</v>
      </c>
      <c r="BW23" s="77">
        <f t="shared" si="12"/>
        <v>5.0000000000000711E-2</v>
      </c>
      <c r="BX23" s="74">
        <f t="shared" si="13"/>
        <v>0</v>
      </c>
      <c r="BY23" s="75">
        <f t="shared" si="14"/>
        <v>1.9999999999999574E-2</v>
      </c>
      <c r="BZ23" s="75">
        <f t="shared" si="15"/>
        <v>1.9999999999999574E-2</v>
      </c>
      <c r="CA23" s="75">
        <f t="shared" si="16"/>
        <v>3.0000000000000249E-2</v>
      </c>
      <c r="CB23" s="77">
        <f t="shared" si="17"/>
        <v>1.9999999999999574E-2</v>
      </c>
    </row>
    <row r="24" spans="2:83" x14ac:dyDescent="0.3">
      <c r="B24" s="80" t="s">
        <v>45</v>
      </c>
      <c r="C24" s="79" t="s">
        <v>26</v>
      </c>
      <c r="D24" s="70">
        <v>5.51610372113403</v>
      </c>
      <c r="E24" s="71">
        <v>5.0989018452702712</v>
      </c>
      <c r="F24" s="71">
        <v>5.4925425998619986</v>
      </c>
      <c r="G24" s="71">
        <v>5.51269603646434</v>
      </c>
      <c r="H24" s="72">
        <v>5.4050730520790733</v>
      </c>
      <c r="I24" s="72">
        <v>4.9149196901746413</v>
      </c>
      <c r="J24" s="73">
        <v>5.0145303901564304</v>
      </c>
      <c r="K24" s="73">
        <v>4.2296183929558699</v>
      </c>
      <c r="L24" s="73">
        <v>4.2247922484909033</v>
      </c>
      <c r="M24" s="72">
        <v>4.5886701068967826</v>
      </c>
      <c r="N24" s="70">
        <v>2.2673959269002748</v>
      </c>
      <c r="O24" s="71">
        <v>-6.3176065830153751</v>
      </c>
      <c r="P24" s="71">
        <v>-3.5846032350831307</v>
      </c>
      <c r="Q24" s="71">
        <v>-3.9359330028146493</v>
      </c>
      <c r="R24" s="72">
        <v>-2.953199819637145</v>
      </c>
      <c r="S24" s="74">
        <v>-1.18</v>
      </c>
      <c r="T24" s="75">
        <v>6.15</v>
      </c>
      <c r="U24" s="75">
        <v>1.82</v>
      </c>
      <c r="V24" s="75">
        <v>4.0599999999999996</v>
      </c>
      <c r="W24" s="76">
        <v>2.67</v>
      </c>
      <c r="X24" s="74">
        <v>3.36</v>
      </c>
      <c r="Y24" s="75">
        <v>4.3</v>
      </c>
      <c r="Z24" s="75">
        <v>5.33</v>
      </c>
      <c r="AA24" s="75">
        <v>5.55</v>
      </c>
      <c r="AB24" s="77">
        <v>4.6500000000000004</v>
      </c>
      <c r="AC24" s="74">
        <v>5.62</v>
      </c>
      <c r="AD24" s="75">
        <v>5.56</v>
      </c>
      <c r="AE24" s="75">
        <v>5.72</v>
      </c>
      <c r="AF24" s="75">
        <v>5.66</v>
      </c>
      <c r="AG24" s="77">
        <v>5.64</v>
      </c>
      <c r="AI24" s="70">
        <v>5.51610372113403</v>
      </c>
      <c r="AJ24" s="71">
        <v>5.0989018452702712</v>
      </c>
      <c r="AK24" s="71">
        <v>5.4925425998619986</v>
      </c>
      <c r="AL24" s="71">
        <v>5.51269603646434</v>
      </c>
      <c r="AM24" s="72">
        <v>5.41</v>
      </c>
      <c r="AN24" s="72">
        <v>4.92</v>
      </c>
      <c r="AO24" s="73">
        <v>5.01</v>
      </c>
      <c r="AP24" s="73">
        <v>4.2300000000000004</v>
      </c>
      <c r="AQ24" s="73">
        <v>4.22</v>
      </c>
      <c r="AR24" s="72">
        <v>4.59</v>
      </c>
      <c r="AS24" s="70">
        <v>2.27</v>
      </c>
      <c r="AT24" s="71">
        <v>-6.32</v>
      </c>
      <c r="AU24" s="71">
        <v>-3.6</v>
      </c>
      <c r="AV24" s="71">
        <v>-3.94</v>
      </c>
      <c r="AW24" s="72">
        <v>-2.96</v>
      </c>
      <c r="AX24" s="74">
        <v>-1.18</v>
      </c>
      <c r="AY24" s="75">
        <v>6.14</v>
      </c>
      <c r="AZ24" s="75">
        <v>1.82</v>
      </c>
      <c r="BA24" s="75">
        <v>4</v>
      </c>
      <c r="BB24" s="72">
        <v>2.66</v>
      </c>
      <c r="BC24" s="74">
        <v>3.49</v>
      </c>
      <c r="BD24" s="75">
        <v>4.3499999999999996</v>
      </c>
      <c r="BE24" s="75">
        <v>5.32</v>
      </c>
      <c r="BF24" s="75">
        <v>5.55</v>
      </c>
      <c r="BG24" s="77">
        <v>4.6900000000000004</v>
      </c>
      <c r="BH24" s="74">
        <v>5.62</v>
      </c>
      <c r="BI24" s="75">
        <v>5.58</v>
      </c>
      <c r="BJ24" s="75">
        <v>5.73</v>
      </c>
      <c r="BK24" s="75">
        <v>5.68</v>
      </c>
      <c r="BL24" s="77">
        <v>5.65</v>
      </c>
      <c r="BN24" s="74">
        <f t="shared" si="1"/>
        <v>0</v>
      </c>
      <c r="BO24" s="75">
        <f t="shared" si="4"/>
        <v>-1.0000000000000675E-2</v>
      </c>
      <c r="BP24" s="75">
        <f t="shared" si="5"/>
        <v>0</v>
      </c>
      <c r="BQ24" s="75">
        <f t="shared" si="6"/>
        <v>-5.9999999999999609E-2</v>
      </c>
      <c r="BR24" s="76">
        <f t="shared" si="7"/>
        <v>-9.9999999999997868E-3</v>
      </c>
      <c r="BS24" s="74">
        <f t="shared" si="8"/>
        <v>0.13000000000000034</v>
      </c>
      <c r="BT24" s="75">
        <f t="shared" si="9"/>
        <v>4.9999999999999822E-2</v>
      </c>
      <c r="BU24" s="75">
        <f t="shared" si="10"/>
        <v>-9.9999999999997868E-3</v>
      </c>
      <c r="BV24" s="75">
        <f t="shared" si="11"/>
        <v>0</v>
      </c>
      <c r="BW24" s="77">
        <f t="shared" si="12"/>
        <v>4.0000000000000036E-2</v>
      </c>
      <c r="BX24" s="74">
        <f t="shared" si="13"/>
        <v>0</v>
      </c>
      <c r="BY24" s="75">
        <f t="shared" si="14"/>
        <v>2.0000000000000462E-2</v>
      </c>
      <c r="BZ24" s="75">
        <f t="shared" si="15"/>
        <v>1.0000000000000675E-2</v>
      </c>
      <c r="CA24" s="75">
        <f t="shared" si="16"/>
        <v>1.9999999999999574E-2</v>
      </c>
      <c r="CB24" s="77">
        <f t="shared" si="17"/>
        <v>1.0000000000000675E-2</v>
      </c>
    </row>
    <row r="25" spans="2:83" x14ac:dyDescent="0.3">
      <c r="B25" s="80" t="s">
        <v>46</v>
      </c>
      <c r="C25" s="79" t="s">
        <v>26</v>
      </c>
      <c r="D25" s="70">
        <v>0.3505705276811687</v>
      </c>
      <c r="E25" s="71">
        <v>0.9824945709686741</v>
      </c>
      <c r="F25" s="71">
        <v>-2.1241794882158202E-2</v>
      </c>
      <c r="G25" s="71">
        <v>1.5300697542084625</v>
      </c>
      <c r="H25" s="72">
        <v>0.71105205180990005</v>
      </c>
      <c r="I25" s="72">
        <v>-0.2898152071885729</v>
      </c>
      <c r="J25" s="73">
        <v>-0.85487606662278248</v>
      </c>
      <c r="K25" s="73">
        <v>-0.36542383286271374</v>
      </c>
      <c r="L25" s="73">
        <v>-1.0650095894164009</v>
      </c>
      <c r="M25" s="72">
        <v>-0.64662138758083809</v>
      </c>
      <c r="N25" s="70">
        <v>-0.41817671459662753</v>
      </c>
      <c r="O25" s="71">
        <v>0.24951775590278077</v>
      </c>
      <c r="P25" s="71">
        <v>-1.5332562660155247</v>
      </c>
      <c r="Q25" s="71">
        <v>-1.1282136961231468</v>
      </c>
      <c r="R25" s="72">
        <v>-0.71805122565056168</v>
      </c>
      <c r="S25" s="74">
        <v>0.4</v>
      </c>
      <c r="T25" s="75">
        <v>-0.38</v>
      </c>
      <c r="U25" s="75">
        <v>0.56999999999999995</v>
      </c>
      <c r="V25" s="75">
        <v>0.37</v>
      </c>
      <c r="W25" s="76">
        <v>0.25</v>
      </c>
      <c r="X25" s="74">
        <v>0.37</v>
      </c>
      <c r="Y25" s="75">
        <v>0.18</v>
      </c>
      <c r="Z25" s="75">
        <v>-0.08</v>
      </c>
      <c r="AA25" s="75">
        <v>-0.35</v>
      </c>
      <c r="AB25" s="77">
        <v>0.02</v>
      </c>
      <c r="AC25" s="74">
        <v>-0.44</v>
      </c>
      <c r="AD25" s="75">
        <v>-0.31</v>
      </c>
      <c r="AE25" s="75">
        <v>-0.33</v>
      </c>
      <c r="AF25" s="75">
        <v>-0.41</v>
      </c>
      <c r="AG25" s="77">
        <v>-0.37</v>
      </c>
      <c r="AI25" s="70">
        <v>0.3505705276811687</v>
      </c>
      <c r="AJ25" s="71">
        <v>0.9824945709686741</v>
      </c>
      <c r="AK25" s="71">
        <v>-2.1241794882158202E-2</v>
      </c>
      <c r="AL25" s="71">
        <v>1.5300697542084625</v>
      </c>
      <c r="AM25" s="72">
        <v>0.71</v>
      </c>
      <c r="AN25" s="72">
        <v>-0.28999999999999998</v>
      </c>
      <c r="AO25" s="73">
        <v>-0.85</v>
      </c>
      <c r="AP25" s="73">
        <v>-0.37</v>
      </c>
      <c r="AQ25" s="73">
        <v>-1.07</v>
      </c>
      <c r="AR25" s="72">
        <v>-0.65</v>
      </c>
      <c r="AS25" s="70">
        <v>-0.42</v>
      </c>
      <c r="AT25" s="71">
        <v>0.25</v>
      </c>
      <c r="AU25" s="71">
        <v>-1.53</v>
      </c>
      <c r="AV25" s="71">
        <v>-1.1299999999999999</v>
      </c>
      <c r="AW25" s="72">
        <v>-0.72</v>
      </c>
      <c r="AX25" s="74">
        <v>0.4</v>
      </c>
      <c r="AY25" s="75">
        <v>-0.39</v>
      </c>
      <c r="AZ25" s="75">
        <v>0.56999999999999995</v>
      </c>
      <c r="BA25" s="75">
        <v>-0.19</v>
      </c>
      <c r="BB25" s="72">
        <v>0.11</v>
      </c>
      <c r="BC25" s="74">
        <v>0.41</v>
      </c>
      <c r="BD25" s="75">
        <v>0.42</v>
      </c>
      <c r="BE25" s="75">
        <v>0.3</v>
      </c>
      <c r="BF25" s="75">
        <v>-7.0000000000000007E-2</v>
      </c>
      <c r="BG25" s="77">
        <v>0.26</v>
      </c>
      <c r="BH25" s="74">
        <v>-0.25</v>
      </c>
      <c r="BI25" s="75">
        <v>-0.21</v>
      </c>
      <c r="BJ25" s="75">
        <v>-0.25</v>
      </c>
      <c r="BK25" s="75">
        <v>-0.43</v>
      </c>
      <c r="BL25" s="77">
        <v>-0.28999999999999998</v>
      </c>
      <c r="BN25" s="74">
        <f t="shared" si="1"/>
        <v>0</v>
      </c>
      <c r="BO25" s="75">
        <f t="shared" si="4"/>
        <v>-1.0000000000000009E-2</v>
      </c>
      <c r="BP25" s="75">
        <f t="shared" si="5"/>
        <v>0</v>
      </c>
      <c r="BQ25" s="75">
        <f t="shared" si="6"/>
        <v>-0.56000000000000005</v>
      </c>
      <c r="BR25" s="76">
        <f t="shared" si="7"/>
        <v>-0.14000000000000001</v>
      </c>
      <c r="BS25" s="74">
        <f t="shared" si="8"/>
        <v>3.999999999999998E-2</v>
      </c>
      <c r="BT25" s="75">
        <f t="shared" si="9"/>
        <v>0.24</v>
      </c>
      <c r="BU25" s="75">
        <f t="shared" si="10"/>
        <v>0.38</v>
      </c>
      <c r="BV25" s="75">
        <f t="shared" si="11"/>
        <v>0.27999999999999997</v>
      </c>
      <c r="BW25" s="77">
        <f t="shared" si="12"/>
        <v>0.24000000000000002</v>
      </c>
      <c r="BX25" s="74">
        <f t="shared" si="13"/>
        <v>0.19</v>
      </c>
      <c r="BY25" s="75">
        <f t="shared" si="14"/>
        <v>0.1</v>
      </c>
      <c r="BZ25" s="75">
        <f t="shared" si="15"/>
        <v>8.0000000000000016E-2</v>
      </c>
      <c r="CA25" s="75">
        <f t="shared" si="16"/>
        <v>-2.0000000000000018E-2</v>
      </c>
      <c r="CB25" s="77">
        <f t="shared" si="17"/>
        <v>8.0000000000000016E-2</v>
      </c>
    </row>
    <row r="26" spans="2:83" x14ac:dyDescent="0.3">
      <c r="B26" s="78" t="s">
        <v>47</v>
      </c>
      <c r="C26" s="79" t="s">
        <v>26</v>
      </c>
      <c r="D26" s="70">
        <v>5.7587618232136464</v>
      </c>
      <c r="E26" s="71">
        <v>7.4243996452495935</v>
      </c>
      <c r="F26" s="71">
        <v>8.2987777986181186</v>
      </c>
      <c r="G26" s="71">
        <v>4.6304895705055173</v>
      </c>
      <c r="H26" s="72">
        <v>6.5141438796737674</v>
      </c>
      <c r="I26" s="72">
        <v>-1.4627761688125247</v>
      </c>
      <c r="J26" s="73">
        <v>-1.8388830860599228</v>
      </c>
      <c r="K26" s="73">
        <v>0.11524849223243905</v>
      </c>
      <c r="L26" s="73">
        <v>-0.37893780042746528</v>
      </c>
      <c r="M26" s="72">
        <v>-0.86229639780493983</v>
      </c>
      <c r="N26" s="70">
        <v>0.36395781617241596</v>
      </c>
      <c r="O26" s="71">
        <v>-12.015520286903197</v>
      </c>
      <c r="P26" s="71">
        <v>-11.657055035348762</v>
      </c>
      <c r="Q26" s="71">
        <v>-7.211672497138423</v>
      </c>
      <c r="R26" s="72">
        <v>-7.7047247045490934</v>
      </c>
      <c r="S26" s="74">
        <v>7.09</v>
      </c>
      <c r="T26" s="75">
        <v>31.98</v>
      </c>
      <c r="U26" s="75">
        <v>29.16</v>
      </c>
      <c r="V26" s="75">
        <v>22.73</v>
      </c>
      <c r="W26" s="76">
        <v>22.36</v>
      </c>
      <c r="X26" s="74">
        <v>15.06</v>
      </c>
      <c r="Y26" s="75">
        <v>4.75</v>
      </c>
      <c r="Z26" s="75">
        <v>4.72</v>
      </c>
      <c r="AA26" s="75">
        <v>5.29</v>
      </c>
      <c r="AB26" s="77">
        <v>7.24</v>
      </c>
      <c r="AC26" s="74">
        <v>6.45</v>
      </c>
      <c r="AD26" s="75">
        <v>6.64</v>
      </c>
      <c r="AE26" s="75">
        <v>6.82</v>
      </c>
      <c r="AF26" s="75">
        <v>7.11</v>
      </c>
      <c r="AG26" s="77">
        <v>6.76</v>
      </c>
      <c r="AI26" s="70">
        <v>5.7587618232136464</v>
      </c>
      <c r="AJ26" s="71">
        <v>7.4243996452495935</v>
      </c>
      <c r="AK26" s="71">
        <v>8.2987777986181186</v>
      </c>
      <c r="AL26" s="71">
        <v>4.6304895705055173</v>
      </c>
      <c r="AM26" s="72">
        <v>6.51</v>
      </c>
      <c r="AN26" s="72">
        <v>-1.06</v>
      </c>
      <c r="AO26" s="73">
        <v>-1.23</v>
      </c>
      <c r="AP26" s="73">
        <v>0.88</v>
      </c>
      <c r="AQ26" s="73">
        <v>-0.61</v>
      </c>
      <c r="AR26" s="72">
        <v>-0.48</v>
      </c>
      <c r="AS26" s="70">
        <v>0.17</v>
      </c>
      <c r="AT26" s="71">
        <v>-12.43</v>
      </c>
      <c r="AU26" s="71">
        <v>-13.04</v>
      </c>
      <c r="AV26" s="71">
        <v>-6.89</v>
      </c>
      <c r="AW26" s="72">
        <v>-8.14</v>
      </c>
      <c r="AX26" s="74">
        <v>6.94</v>
      </c>
      <c r="AY26" s="75">
        <v>31.5</v>
      </c>
      <c r="AZ26" s="75">
        <v>29.16</v>
      </c>
      <c r="BA26" s="75">
        <v>29.83</v>
      </c>
      <c r="BB26" s="72">
        <v>24.04</v>
      </c>
      <c r="BC26" s="74">
        <v>14.22</v>
      </c>
      <c r="BD26" s="75">
        <v>4.75</v>
      </c>
      <c r="BE26" s="75">
        <v>3.99</v>
      </c>
      <c r="BF26" s="75">
        <v>4.71</v>
      </c>
      <c r="BG26" s="77">
        <v>6.68</v>
      </c>
      <c r="BH26" s="74">
        <v>6.02</v>
      </c>
      <c r="BI26" s="75">
        <v>6.36</v>
      </c>
      <c r="BJ26" s="75">
        <v>6.64</v>
      </c>
      <c r="BK26" s="75">
        <v>7.03</v>
      </c>
      <c r="BL26" s="77">
        <v>6.53</v>
      </c>
      <c r="BN26" s="74">
        <f t="shared" si="1"/>
        <v>-0.14999999999999947</v>
      </c>
      <c r="BO26" s="75">
        <f t="shared" si="4"/>
        <v>-0.48000000000000043</v>
      </c>
      <c r="BP26" s="75">
        <f t="shared" si="5"/>
        <v>0</v>
      </c>
      <c r="BQ26" s="75">
        <f t="shared" si="6"/>
        <v>7.0999999999999979</v>
      </c>
      <c r="BR26" s="76">
        <f t="shared" si="7"/>
        <v>1.6799999999999997</v>
      </c>
      <c r="BS26" s="74">
        <f t="shared" si="8"/>
        <v>-0.83999999999999986</v>
      </c>
      <c r="BT26" s="75">
        <f t="shared" si="9"/>
        <v>0</v>
      </c>
      <c r="BU26" s="75">
        <f t="shared" si="10"/>
        <v>-0.72999999999999954</v>
      </c>
      <c r="BV26" s="75">
        <f t="shared" si="11"/>
        <v>-0.58000000000000007</v>
      </c>
      <c r="BW26" s="77">
        <f t="shared" si="12"/>
        <v>-0.5600000000000005</v>
      </c>
      <c r="BX26" s="74">
        <f t="shared" si="13"/>
        <v>-0.4300000000000006</v>
      </c>
      <c r="BY26" s="75">
        <f t="shared" si="14"/>
        <v>-0.27999999999999936</v>
      </c>
      <c r="BZ26" s="75">
        <f t="shared" si="15"/>
        <v>-0.1800000000000006</v>
      </c>
      <c r="CA26" s="75">
        <f t="shared" si="16"/>
        <v>-8.0000000000000071E-2</v>
      </c>
      <c r="CB26" s="77">
        <f t="shared" si="17"/>
        <v>-0.22999999999999954</v>
      </c>
      <c r="CD26" s="84"/>
      <c r="CE26" s="84"/>
    </row>
    <row r="27" spans="2:83" x14ac:dyDescent="0.3">
      <c r="B27" s="78" t="s">
        <v>48</v>
      </c>
      <c r="C27" s="79" t="s">
        <v>26</v>
      </c>
      <c r="D27" s="70">
        <v>12.544299095013173</v>
      </c>
      <c r="E27" s="71">
        <v>15.199976885460217</v>
      </c>
      <c r="F27" s="71">
        <v>14.160103046558973</v>
      </c>
      <c r="G27" s="71">
        <v>7.3730885851890093</v>
      </c>
      <c r="H27" s="72">
        <v>12.136012310954627</v>
      </c>
      <c r="I27" s="72">
        <v>-6.4698556333424762</v>
      </c>
      <c r="J27" s="73">
        <v>-6.726655585475271</v>
      </c>
      <c r="K27" s="73">
        <v>-8.343824005873131</v>
      </c>
      <c r="L27" s="73">
        <v>-7.8988103218732135</v>
      </c>
      <c r="M27" s="72">
        <v>-7.3942733933777163</v>
      </c>
      <c r="N27" s="70">
        <v>-3.6161559437747002</v>
      </c>
      <c r="O27" s="71">
        <v>-18.290306481019371</v>
      </c>
      <c r="P27" s="71">
        <v>-23.003167224743549</v>
      </c>
      <c r="Q27" s="71">
        <v>-13.517061000201394</v>
      </c>
      <c r="R27" s="72">
        <v>-14.712534456641635</v>
      </c>
      <c r="S27" s="74">
        <v>5.38</v>
      </c>
      <c r="T27" s="75">
        <v>31.72</v>
      </c>
      <c r="U27" s="75">
        <v>30.11</v>
      </c>
      <c r="V27" s="75">
        <v>23.97</v>
      </c>
      <c r="W27" s="76">
        <v>22.13</v>
      </c>
      <c r="X27" s="74">
        <v>13.41</v>
      </c>
      <c r="Y27" s="75">
        <v>2.4500000000000002</v>
      </c>
      <c r="Z27" s="75">
        <v>5.31</v>
      </c>
      <c r="AA27" s="75">
        <v>6.19</v>
      </c>
      <c r="AB27" s="77">
        <v>6.73</v>
      </c>
      <c r="AC27" s="74">
        <v>7.49</v>
      </c>
      <c r="AD27" s="75">
        <v>8.0399999999999991</v>
      </c>
      <c r="AE27" s="75">
        <v>9.36</v>
      </c>
      <c r="AF27" s="75">
        <v>8.69</v>
      </c>
      <c r="AG27" s="77">
        <v>8.4</v>
      </c>
      <c r="AI27" s="70">
        <v>12.544299095013173</v>
      </c>
      <c r="AJ27" s="71">
        <v>15.199976885460217</v>
      </c>
      <c r="AK27" s="71">
        <v>14.160103046558973</v>
      </c>
      <c r="AL27" s="71">
        <v>7.3730885851890093</v>
      </c>
      <c r="AM27" s="72">
        <v>12.14</v>
      </c>
      <c r="AN27" s="72">
        <v>-5.8</v>
      </c>
      <c r="AO27" s="73">
        <v>-5.87</v>
      </c>
      <c r="AP27" s="73">
        <v>-8.51</v>
      </c>
      <c r="AQ27" s="73">
        <v>-8.1</v>
      </c>
      <c r="AR27" s="72">
        <v>-7.13</v>
      </c>
      <c r="AS27" s="70">
        <v>-5.44</v>
      </c>
      <c r="AT27" s="71">
        <v>-20.74</v>
      </c>
      <c r="AU27" s="71">
        <v>-24.49</v>
      </c>
      <c r="AV27" s="71">
        <v>-15.83</v>
      </c>
      <c r="AW27" s="72">
        <v>-16.72</v>
      </c>
      <c r="AX27" s="74">
        <v>4.41</v>
      </c>
      <c r="AY27" s="75">
        <v>31.84</v>
      </c>
      <c r="AZ27" s="75">
        <v>29.95</v>
      </c>
      <c r="BA27" s="75">
        <v>29.6</v>
      </c>
      <c r="BB27" s="72">
        <v>23.31</v>
      </c>
      <c r="BC27" s="74">
        <v>13.45</v>
      </c>
      <c r="BD27" s="75">
        <v>3.96</v>
      </c>
      <c r="BE27" s="75">
        <v>6.36</v>
      </c>
      <c r="BF27" s="75">
        <v>6.9</v>
      </c>
      <c r="BG27" s="77">
        <v>7.56</v>
      </c>
      <c r="BH27" s="74">
        <v>7.94</v>
      </c>
      <c r="BI27" s="75">
        <v>8.31</v>
      </c>
      <c r="BJ27" s="75">
        <v>9.5299999999999994</v>
      </c>
      <c r="BK27" s="75">
        <v>8.77</v>
      </c>
      <c r="BL27" s="77">
        <v>8.64</v>
      </c>
      <c r="BN27" s="74">
        <f t="shared" si="1"/>
        <v>-0.96999999999999975</v>
      </c>
      <c r="BO27" s="75">
        <f t="shared" si="4"/>
        <v>0.12000000000000099</v>
      </c>
      <c r="BP27" s="75">
        <f t="shared" si="5"/>
        <v>-0.16000000000000014</v>
      </c>
      <c r="BQ27" s="75">
        <f t="shared" si="6"/>
        <v>5.6300000000000026</v>
      </c>
      <c r="BR27" s="76">
        <f t="shared" si="7"/>
        <v>1.1799999999999997</v>
      </c>
      <c r="BS27" s="74">
        <f t="shared" si="8"/>
        <v>3.9999999999999147E-2</v>
      </c>
      <c r="BT27" s="75">
        <f t="shared" si="9"/>
        <v>1.5099999999999998</v>
      </c>
      <c r="BU27" s="75">
        <f t="shared" si="10"/>
        <v>1.0500000000000007</v>
      </c>
      <c r="BV27" s="75">
        <f t="shared" si="11"/>
        <v>0.71</v>
      </c>
      <c r="BW27" s="77">
        <f t="shared" si="12"/>
        <v>0.82999999999999918</v>
      </c>
      <c r="BX27" s="74">
        <f t="shared" si="13"/>
        <v>0.45000000000000018</v>
      </c>
      <c r="BY27" s="75">
        <f t="shared" si="14"/>
        <v>0.27000000000000135</v>
      </c>
      <c r="BZ27" s="75">
        <f t="shared" si="15"/>
        <v>0.16999999999999993</v>
      </c>
      <c r="CA27" s="75">
        <f t="shared" si="16"/>
        <v>8.0000000000000071E-2</v>
      </c>
      <c r="CB27" s="77">
        <f t="shared" si="17"/>
        <v>0.24000000000000021</v>
      </c>
    </row>
    <row r="28" spans="2:83" x14ac:dyDescent="0.3">
      <c r="B28" s="80" t="s">
        <v>49</v>
      </c>
      <c r="C28" s="79" t="s">
        <v>26</v>
      </c>
      <c r="D28" s="70">
        <v>-1.1849104302258948</v>
      </c>
      <c r="E28" s="71">
        <v>-1.2746163048263739</v>
      </c>
      <c r="F28" s="71">
        <v>-0.96580061019544283</v>
      </c>
      <c r="G28" s="71">
        <v>-0.56850375372861317</v>
      </c>
      <c r="H28" s="72">
        <v>-0.99486650160275281</v>
      </c>
      <c r="I28" s="72">
        <v>1.030700788970895</v>
      </c>
      <c r="J28" s="73">
        <v>0.97219005834814443</v>
      </c>
      <c r="K28" s="73">
        <v>1.7920994869487092</v>
      </c>
      <c r="L28" s="73">
        <v>1.6682986165056786</v>
      </c>
      <c r="M28" s="72">
        <v>1.3735115966050913</v>
      </c>
      <c r="N28" s="70">
        <v>0.74969353851967591</v>
      </c>
      <c r="O28" s="71">
        <v>0.91698371318595739</v>
      </c>
      <c r="P28" s="71">
        <v>1.7740131875367626</v>
      </c>
      <c r="Q28" s="71">
        <v>1.1112150099574425</v>
      </c>
      <c r="R28" s="72">
        <v>1.1466430980837694</v>
      </c>
      <c r="S28" s="74">
        <v>0.5</v>
      </c>
      <c r="T28" s="75">
        <v>0.94</v>
      </c>
      <c r="U28" s="75">
        <v>1.23</v>
      </c>
      <c r="V28" s="75">
        <v>0.42</v>
      </c>
      <c r="W28" s="76">
        <v>0.77</v>
      </c>
      <c r="X28" s="74">
        <v>0.81</v>
      </c>
      <c r="Y28" s="75">
        <v>0.6</v>
      </c>
      <c r="Z28" s="75">
        <v>0.16</v>
      </c>
      <c r="AA28" s="75">
        <v>-0.02</v>
      </c>
      <c r="AB28" s="77">
        <v>0.38</v>
      </c>
      <c r="AC28" s="74">
        <v>0.05</v>
      </c>
      <c r="AD28" s="75">
        <v>0</v>
      </c>
      <c r="AE28" s="75">
        <v>-0.09</v>
      </c>
      <c r="AF28" s="75">
        <v>-0.12</v>
      </c>
      <c r="AG28" s="77">
        <v>-0.04</v>
      </c>
      <c r="AI28" s="70">
        <v>-1.1849104302258948</v>
      </c>
      <c r="AJ28" s="71">
        <v>-1.2746163048263739</v>
      </c>
      <c r="AK28" s="71">
        <v>-0.96580061019544283</v>
      </c>
      <c r="AL28" s="71">
        <v>-0.56850375372861317</v>
      </c>
      <c r="AM28" s="72">
        <v>-0.99</v>
      </c>
      <c r="AN28" s="72">
        <v>0.98</v>
      </c>
      <c r="AO28" s="73">
        <v>0.93</v>
      </c>
      <c r="AP28" s="73">
        <v>2</v>
      </c>
      <c r="AQ28" s="73">
        <v>1.66</v>
      </c>
      <c r="AR28" s="72">
        <v>1.4</v>
      </c>
      <c r="AS28" s="70">
        <v>1.06</v>
      </c>
      <c r="AT28" s="71">
        <v>1.29</v>
      </c>
      <c r="AU28" s="71">
        <v>1.73</v>
      </c>
      <c r="AV28" s="71">
        <v>1.63</v>
      </c>
      <c r="AW28" s="72">
        <v>1.43</v>
      </c>
      <c r="AX28" s="74">
        <v>0.65</v>
      </c>
      <c r="AY28" s="75">
        <v>0.95</v>
      </c>
      <c r="AZ28" s="75">
        <v>1.3</v>
      </c>
      <c r="BA28" s="75">
        <v>1.02</v>
      </c>
      <c r="BB28" s="72">
        <v>0.98</v>
      </c>
      <c r="BC28" s="74">
        <v>0.67</v>
      </c>
      <c r="BD28" s="75">
        <v>0.33</v>
      </c>
      <c r="BE28" s="75">
        <v>-0.19</v>
      </c>
      <c r="BF28" s="75">
        <v>-0.26</v>
      </c>
      <c r="BG28" s="77">
        <v>0.13</v>
      </c>
      <c r="BH28" s="74">
        <v>-0.12</v>
      </c>
      <c r="BI28" s="75">
        <v>-0.11</v>
      </c>
      <c r="BJ28" s="75">
        <v>-0.17</v>
      </c>
      <c r="BK28" s="75">
        <v>-0.11</v>
      </c>
      <c r="BL28" s="77">
        <v>-0.13</v>
      </c>
      <c r="BN28" s="74">
        <f t="shared" si="1"/>
        <v>0.15000000000000002</v>
      </c>
      <c r="BO28" s="75">
        <f t="shared" si="4"/>
        <v>1.0000000000000009E-2</v>
      </c>
      <c r="BP28" s="75">
        <f t="shared" si="5"/>
        <v>7.0000000000000062E-2</v>
      </c>
      <c r="BQ28" s="75">
        <f t="shared" si="6"/>
        <v>0.60000000000000009</v>
      </c>
      <c r="BR28" s="76">
        <f t="shared" si="7"/>
        <v>0.20999999999999996</v>
      </c>
      <c r="BS28" s="74">
        <f t="shared" si="8"/>
        <v>-0.14000000000000001</v>
      </c>
      <c r="BT28" s="75">
        <f t="shared" si="9"/>
        <v>-0.26999999999999996</v>
      </c>
      <c r="BU28" s="75">
        <f t="shared" si="10"/>
        <v>-0.35</v>
      </c>
      <c r="BV28" s="75">
        <f t="shared" si="11"/>
        <v>-0.24000000000000002</v>
      </c>
      <c r="BW28" s="77">
        <f t="shared" si="12"/>
        <v>-0.25</v>
      </c>
      <c r="BX28" s="74">
        <f t="shared" si="13"/>
        <v>-0.16999999999999998</v>
      </c>
      <c r="BY28" s="75">
        <f t="shared" si="14"/>
        <v>-0.11</v>
      </c>
      <c r="BZ28" s="75">
        <f t="shared" si="15"/>
        <v>-8.0000000000000016E-2</v>
      </c>
      <c r="CA28" s="75">
        <f t="shared" si="16"/>
        <v>9.999999999999995E-3</v>
      </c>
      <c r="CB28" s="77">
        <f t="shared" si="17"/>
        <v>-0.09</v>
      </c>
    </row>
    <row r="29" spans="2:83" x14ac:dyDescent="0.3">
      <c r="B29" s="81"/>
      <c r="C29" s="82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Y29" s="84"/>
      <c r="Z29" s="84"/>
      <c r="AA29" s="84"/>
      <c r="AB29" s="84"/>
      <c r="AC29" s="84"/>
      <c r="AD29" s="84"/>
      <c r="AE29" s="84"/>
      <c r="AF29" s="84"/>
      <c r="AG29" s="84"/>
      <c r="AI29" s="83"/>
      <c r="AJ29" s="83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G29" s="84"/>
      <c r="BH29" s="84"/>
      <c r="BI29" s="84"/>
      <c r="BJ29" s="84"/>
      <c r="BK29" s="84"/>
      <c r="BL29" s="84"/>
      <c r="BN29" s="84"/>
      <c r="BO29" s="84"/>
      <c r="BP29" s="84"/>
      <c r="BQ29" s="84"/>
      <c r="BR29" s="84"/>
      <c r="BT29" s="103"/>
      <c r="BU29" s="103"/>
      <c r="BV29" s="103"/>
      <c r="BW29" s="84"/>
      <c r="CB29" s="84"/>
    </row>
    <row r="30" spans="2:83" x14ac:dyDescent="0.3">
      <c r="B30" s="62" t="s">
        <v>50</v>
      </c>
      <c r="C30" s="63" t="s">
        <v>51</v>
      </c>
      <c r="D30" s="85">
        <v>3.4003945224932108</v>
      </c>
      <c r="E30" s="86">
        <v>3.1220882971565889</v>
      </c>
      <c r="F30" s="86">
        <v>2.8828861880105583</v>
      </c>
      <c r="G30" s="86">
        <v>3.130708331148746</v>
      </c>
      <c r="H30" s="87">
        <v>3.130708331148746</v>
      </c>
      <c r="I30" s="85">
        <v>2.4815178868091703</v>
      </c>
      <c r="J30" s="86">
        <v>3.2817487841372728</v>
      </c>
      <c r="K30" s="86">
        <v>3.3923282594816806</v>
      </c>
      <c r="L30" s="86">
        <v>2.7180989914313169</v>
      </c>
      <c r="M30" s="88">
        <v>2.7180989914313169</v>
      </c>
      <c r="N30" s="85">
        <v>2.9594275945312498</v>
      </c>
      <c r="O30" s="86">
        <v>1.9604209262130246</v>
      </c>
      <c r="P30" s="86">
        <v>1.4219389413223871</v>
      </c>
      <c r="Q30" s="86">
        <v>1.6838265281207576</v>
      </c>
      <c r="R30" s="88">
        <v>1.6838265281207576</v>
      </c>
      <c r="S30" s="85">
        <v>1.37</v>
      </c>
      <c r="T30" s="86">
        <v>1.33</v>
      </c>
      <c r="U30" s="86">
        <v>1.6</v>
      </c>
      <c r="V30" s="86">
        <v>1.87</v>
      </c>
      <c r="W30" s="88">
        <v>1.87</v>
      </c>
      <c r="X30" s="85">
        <v>2.34</v>
      </c>
      <c r="Y30" s="86">
        <v>3.23</v>
      </c>
      <c r="Z30" s="86">
        <v>3.53</v>
      </c>
      <c r="AA30" s="86">
        <v>3.29</v>
      </c>
      <c r="AB30" s="88">
        <v>3.29</v>
      </c>
      <c r="AC30" s="85">
        <v>3.45</v>
      </c>
      <c r="AD30" s="86">
        <v>3.41</v>
      </c>
      <c r="AE30" s="86">
        <v>3.33</v>
      </c>
      <c r="AF30" s="86">
        <v>3.23</v>
      </c>
      <c r="AG30" s="88">
        <v>3.23</v>
      </c>
      <c r="AI30" s="85">
        <v>3.4003945224932108</v>
      </c>
      <c r="AJ30" s="86">
        <v>3.1220882971565889</v>
      </c>
      <c r="AK30" s="86">
        <v>2.8828861880105583</v>
      </c>
      <c r="AL30" s="86">
        <v>3.130708331148746</v>
      </c>
      <c r="AM30" s="87">
        <v>3.13</v>
      </c>
      <c r="AN30" s="85">
        <v>2.48</v>
      </c>
      <c r="AO30" s="86">
        <v>3.28</v>
      </c>
      <c r="AP30" s="86">
        <v>3.39</v>
      </c>
      <c r="AQ30" s="86">
        <v>2.72</v>
      </c>
      <c r="AR30" s="88">
        <v>2.72</v>
      </c>
      <c r="AS30" s="85">
        <v>2.96</v>
      </c>
      <c r="AT30" s="86">
        <v>1.96</v>
      </c>
      <c r="AU30" s="86">
        <v>1.42</v>
      </c>
      <c r="AV30" s="86">
        <v>1.68</v>
      </c>
      <c r="AW30" s="88">
        <v>1.68</v>
      </c>
      <c r="AX30" s="85">
        <v>1.37</v>
      </c>
      <c r="AY30" s="86">
        <v>1.33</v>
      </c>
      <c r="AZ30" s="86">
        <v>1.6</v>
      </c>
      <c r="BA30" s="86">
        <v>1.87</v>
      </c>
      <c r="BB30" s="88">
        <v>1.87</v>
      </c>
      <c r="BC30" s="85">
        <v>2.2999999999999998</v>
      </c>
      <c r="BD30" s="86">
        <v>3.29</v>
      </c>
      <c r="BE30" s="86">
        <v>3.55</v>
      </c>
      <c r="BF30" s="86">
        <v>3.29</v>
      </c>
      <c r="BG30" s="88">
        <v>3.29</v>
      </c>
      <c r="BH30" s="85">
        <v>3.48</v>
      </c>
      <c r="BI30" s="86">
        <v>3.43</v>
      </c>
      <c r="BJ30" s="86">
        <v>3.34</v>
      </c>
      <c r="BK30" s="86">
        <v>3.24</v>
      </c>
      <c r="BL30" s="88">
        <v>3.24</v>
      </c>
      <c r="BN30" s="85">
        <f t="shared" si="1"/>
        <v>0</v>
      </c>
      <c r="BO30" s="86">
        <f t="shared" ref="BO30:CB33" si="18">AY30-T30</f>
        <v>0</v>
      </c>
      <c r="BP30" s="86">
        <f t="shared" si="18"/>
        <v>0</v>
      </c>
      <c r="BQ30" s="86">
        <f t="shared" si="18"/>
        <v>0</v>
      </c>
      <c r="BR30" s="88">
        <f t="shared" si="18"/>
        <v>0</v>
      </c>
      <c r="BS30" s="85">
        <f t="shared" si="18"/>
        <v>-4.0000000000000036E-2</v>
      </c>
      <c r="BT30" s="86">
        <f t="shared" si="18"/>
        <v>6.0000000000000053E-2</v>
      </c>
      <c r="BU30" s="86">
        <f t="shared" si="18"/>
        <v>2.0000000000000018E-2</v>
      </c>
      <c r="BV30" s="86">
        <f t="shared" si="18"/>
        <v>0</v>
      </c>
      <c r="BW30" s="88">
        <f t="shared" si="18"/>
        <v>0</v>
      </c>
      <c r="BX30" s="85">
        <f t="shared" si="18"/>
        <v>2.9999999999999805E-2</v>
      </c>
      <c r="BY30" s="86">
        <f t="shared" si="18"/>
        <v>2.0000000000000018E-2</v>
      </c>
      <c r="BZ30" s="86">
        <f t="shared" si="18"/>
        <v>9.9999999999997868E-3</v>
      </c>
      <c r="CA30" s="86">
        <f t="shared" si="18"/>
        <v>1.0000000000000231E-2</v>
      </c>
      <c r="CB30" s="88">
        <f t="shared" si="18"/>
        <v>1.0000000000000231E-2</v>
      </c>
    </row>
    <row r="31" spans="2:83" x14ac:dyDescent="0.3">
      <c r="B31" s="89" t="s">
        <v>52</v>
      </c>
      <c r="C31" s="90" t="s">
        <v>51</v>
      </c>
      <c r="D31" s="91">
        <v>2.6730672171301428</v>
      </c>
      <c r="E31" s="92">
        <v>2.7242750416885064</v>
      </c>
      <c r="F31" s="92">
        <v>2.8227364188111892</v>
      </c>
      <c r="G31" s="92">
        <v>3.0713400996230655</v>
      </c>
      <c r="H31" s="93">
        <v>3.0713400996230655</v>
      </c>
      <c r="I31" s="94">
        <v>3.0320315960376654</v>
      </c>
      <c r="J31" s="95">
        <v>3.2549096883980555</v>
      </c>
      <c r="K31" s="95">
        <v>3.3182443601305733</v>
      </c>
      <c r="L31" s="95">
        <v>3.0192278736085543</v>
      </c>
      <c r="M31" s="93">
        <v>3.0192278736085543</v>
      </c>
      <c r="N31" s="91">
        <v>2.8728487432225558</v>
      </c>
      <c r="O31" s="92">
        <v>2.2554876058855866</v>
      </c>
      <c r="P31" s="92">
        <v>1.8581076337699898</v>
      </c>
      <c r="Q31" s="92">
        <v>1.6014601960215424</v>
      </c>
      <c r="R31" s="96">
        <v>1.6014601960215424</v>
      </c>
      <c r="S31" s="97">
        <v>1.21</v>
      </c>
      <c r="T31" s="98">
        <v>1.49</v>
      </c>
      <c r="U31" s="98">
        <v>1.3</v>
      </c>
      <c r="V31" s="98">
        <v>1.56</v>
      </c>
      <c r="W31" s="99">
        <v>1.56</v>
      </c>
      <c r="X31" s="97">
        <v>2.14</v>
      </c>
      <c r="Y31" s="98">
        <v>2.77</v>
      </c>
      <c r="Z31" s="98">
        <v>3.22</v>
      </c>
      <c r="AA31" s="98">
        <v>3.26</v>
      </c>
      <c r="AB31" s="100">
        <v>3.26</v>
      </c>
      <c r="AC31" s="97">
        <v>3.51</v>
      </c>
      <c r="AD31" s="98">
        <v>3.41</v>
      </c>
      <c r="AE31" s="98">
        <v>3.34</v>
      </c>
      <c r="AF31" s="98">
        <v>3.23</v>
      </c>
      <c r="AG31" s="100">
        <v>3.23</v>
      </c>
      <c r="AI31" s="91">
        <v>2.6730672171301428</v>
      </c>
      <c r="AJ31" s="92">
        <v>2.7242750416885064</v>
      </c>
      <c r="AK31" s="92">
        <v>2.8227364188111892</v>
      </c>
      <c r="AL31" s="92">
        <v>3.0713400996230655</v>
      </c>
      <c r="AM31" s="93">
        <v>3.07</v>
      </c>
      <c r="AN31" s="94">
        <v>3.03</v>
      </c>
      <c r="AO31" s="95">
        <v>3.25</v>
      </c>
      <c r="AP31" s="95">
        <v>3.32</v>
      </c>
      <c r="AQ31" s="95">
        <v>3.02</v>
      </c>
      <c r="AR31" s="93">
        <v>3.02</v>
      </c>
      <c r="AS31" s="91">
        <v>2.87</v>
      </c>
      <c r="AT31" s="92">
        <v>2.2599999999999998</v>
      </c>
      <c r="AU31" s="92">
        <v>1.86</v>
      </c>
      <c r="AV31" s="92">
        <v>1.6</v>
      </c>
      <c r="AW31" s="96">
        <v>1.6</v>
      </c>
      <c r="AX31" s="97">
        <v>1.21</v>
      </c>
      <c r="AY31" s="98">
        <v>1.49</v>
      </c>
      <c r="AZ31" s="98">
        <v>1.3</v>
      </c>
      <c r="BA31" s="98">
        <v>1.56</v>
      </c>
      <c r="BB31" s="96">
        <v>1.56</v>
      </c>
      <c r="BC31" s="97">
        <v>2.23</v>
      </c>
      <c r="BD31" s="98">
        <v>2.83</v>
      </c>
      <c r="BE31" s="98">
        <v>3.25</v>
      </c>
      <c r="BF31" s="98">
        <v>3.26</v>
      </c>
      <c r="BG31" s="100">
        <v>3.26</v>
      </c>
      <c r="BH31" s="97">
        <v>3.52</v>
      </c>
      <c r="BI31" s="98">
        <v>3.45</v>
      </c>
      <c r="BJ31" s="98">
        <v>3.35</v>
      </c>
      <c r="BK31" s="98">
        <v>3.25</v>
      </c>
      <c r="BL31" s="100">
        <v>3.25</v>
      </c>
      <c r="BN31" s="97">
        <f t="shared" si="1"/>
        <v>0</v>
      </c>
      <c r="BO31" s="98">
        <f t="shared" si="18"/>
        <v>0</v>
      </c>
      <c r="BP31" s="98">
        <f t="shared" si="18"/>
        <v>0</v>
      </c>
      <c r="BQ31" s="98">
        <f t="shared" si="18"/>
        <v>0</v>
      </c>
      <c r="BR31" s="99">
        <f t="shared" si="18"/>
        <v>0</v>
      </c>
      <c r="BS31" s="97">
        <f t="shared" si="18"/>
        <v>8.9999999999999858E-2</v>
      </c>
      <c r="BT31" s="98">
        <f t="shared" si="18"/>
        <v>6.0000000000000053E-2</v>
      </c>
      <c r="BU31" s="98">
        <f t="shared" si="18"/>
        <v>2.9999999999999805E-2</v>
      </c>
      <c r="BV31" s="98">
        <f t="shared" si="18"/>
        <v>0</v>
      </c>
      <c r="BW31" s="100">
        <f t="shared" si="18"/>
        <v>0</v>
      </c>
      <c r="BX31" s="97">
        <f t="shared" si="18"/>
        <v>1.0000000000000231E-2</v>
      </c>
      <c r="BY31" s="98">
        <f t="shared" si="18"/>
        <v>4.0000000000000036E-2</v>
      </c>
      <c r="BZ31" s="98">
        <f t="shared" si="18"/>
        <v>1.0000000000000231E-2</v>
      </c>
      <c r="CA31" s="98">
        <f t="shared" si="18"/>
        <v>2.0000000000000018E-2</v>
      </c>
      <c r="CB31" s="100">
        <f t="shared" si="18"/>
        <v>2.0000000000000018E-2</v>
      </c>
    </row>
    <row r="32" spans="2:83" x14ac:dyDescent="0.3">
      <c r="B32" s="101" t="s">
        <v>53</v>
      </c>
      <c r="C32" s="90" t="s">
        <v>51</v>
      </c>
      <c r="D32" s="91">
        <v>5.1075357755206552</v>
      </c>
      <c r="E32" s="92">
        <v>2.880024027721606</v>
      </c>
      <c r="F32" s="92">
        <v>2.3965654809845027</v>
      </c>
      <c r="G32" s="92">
        <v>3.361757902757434</v>
      </c>
      <c r="H32" s="93">
        <v>3.361757902757434</v>
      </c>
      <c r="I32" s="94">
        <v>3.2527084301566811</v>
      </c>
      <c r="J32" s="95">
        <v>1.8856085163703629</v>
      </c>
      <c r="K32" s="95">
        <v>1.8802023171649251</v>
      </c>
      <c r="L32" s="95">
        <v>0.50819053677475523</v>
      </c>
      <c r="M32" s="93">
        <v>0.50819053677475523</v>
      </c>
      <c r="N32" s="91">
        <v>0.15613418453961359</v>
      </c>
      <c r="O32" s="92">
        <v>0.52485964507622551</v>
      </c>
      <c r="P32" s="92">
        <v>0.63427378347007402</v>
      </c>
      <c r="Q32" s="92">
        <v>0.25185875209163822</v>
      </c>
      <c r="R32" s="96">
        <v>0.25185875209163822</v>
      </c>
      <c r="S32" s="97">
        <v>0.88</v>
      </c>
      <c r="T32" s="98">
        <v>0.49</v>
      </c>
      <c r="U32" s="98">
        <v>0.99</v>
      </c>
      <c r="V32" s="98">
        <v>1.79</v>
      </c>
      <c r="W32" s="99">
        <v>1.79</v>
      </c>
      <c r="X32" s="97">
        <v>2.38</v>
      </c>
      <c r="Y32" s="98">
        <v>3.26</v>
      </c>
      <c r="Z32" s="98">
        <v>3.26</v>
      </c>
      <c r="AA32" s="98">
        <v>3.13</v>
      </c>
      <c r="AB32" s="100">
        <v>3.13</v>
      </c>
      <c r="AC32" s="97">
        <v>2.93</v>
      </c>
      <c r="AD32" s="98">
        <v>2.48</v>
      </c>
      <c r="AE32" s="98">
        <v>2.64</v>
      </c>
      <c r="AF32" s="98">
        <v>3.1</v>
      </c>
      <c r="AG32" s="100">
        <v>3.1</v>
      </c>
      <c r="AI32" s="91">
        <v>5.1075357755206552</v>
      </c>
      <c r="AJ32" s="92">
        <v>2.880024027721606</v>
      </c>
      <c r="AK32" s="92">
        <v>2.3965654809845027</v>
      </c>
      <c r="AL32" s="92">
        <v>3.361757902757434</v>
      </c>
      <c r="AM32" s="93">
        <v>3.36</v>
      </c>
      <c r="AN32" s="94">
        <v>3.25</v>
      </c>
      <c r="AO32" s="95">
        <v>1.89</v>
      </c>
      <c r="AP32" s="95">
        <v>1.88</v>
      </c>
      <c r="AQ32" s="95">
        <v>0.51</v>
      </c>
      <c r="AR32" s="93">
        <v>0.51</v>
      </c>
      <c r="AS32" s="91">
        <v>0.16</v>
      </c>
      <c r="AT32" s="92">
        <v>0.52</v>
      </c>
      <c r="AU32" s="92">
        <v>0.63</v>
      </c>
      <c r="AV32" s="92">
        <v>0.25</v>
      </c>
      <c r="AW32" s="96">
        <v>0.25</v>
      </c>
      <c r="AX32" s="97">
        <v>0.88</v>
      </c>
      <c r="AY32" s="98">
        <v>0.49</v>
      </c>
      <c r="AZ32" s="98">
        <v>0.99</v>
      </c>
      <c r="BA32" s="98">
        <v>1.79</v>
      </c>
      <c r="BB32" s="96">
        <v>1.79</v>
      </c>
      <c r="BC32" s="97">
        <v>2.38</v>
      </c>
      <c r="BD32" s="98">
        <v>3.25</v>
      </c>
      <c r="BE32" s="98">
        <v>3.25</v>
      </c>
      <c r="BF32" s="98">
        <v>3.13</v>
      </c>
      <c r="BG32" s="100">
        <v>3.13</v>
      </c>
      <c r="BH32" s="97">
        <v>2.93</v>
      </c>
      <c r="BI32" s="98">
        <v>2.4900000000000002</v>
      </c>
      <c r="BJ32" s="98">
        <v>2.64</v>
      </c>
      <c r="BK32" s="98">
        <v>3.1</v>
      </c>
      <c r="BL32" s="100">
        <v>3.1</v>
      </c>
      <c r="BN32" s="97">
        <f t="shared" si="1"/>
        <v>0</v>
      </c>
      <c r="BO32" s="98">
        <f t="shared" si="18"/>
        <v>0</v>
      </c>
      <c r="BP32" s="98">
        <f t="shared" si="18"/>
        <v>0</v>
      </c>
      <c r="BQ32" s="98">
        <f t="shared" si="18"/>
        <v>0</v>
      </c>
      <c r="BR32" s="99">
        <f t="shared" si="18"/>
        <v>0</v>
      </c>
      <c r="BS32" s="97">
        <f t="shared" si="18"/>
        <v>0</v>
      </c>
      <c r="BT32" s="98">
        <f t="shared" si="18"/>
        <v>-9.9999999999997868E-3</v>
      </c>
      <c r="BU32" s="98">
        <f t="shared" si="18"/>
        <v>-9.9999999999997868E-3</v>
      </c>
      <c r="BV32" s="98">
        <f t="shared" si="18"/>
        <v>0</v>
      </c>
      <c r="BW32" s="100">
        <f t="shared" si="18"/>
        <v>0</v>
      </c>
      <c r="BX32" s="97">
        <f t="shared" si="18"/>
        <v>0</v>
      </c>
      <c r="BY32" s="98">
        <f t="shared" si="18"/>
        <v>1.0000000000000231E-2</v>
      </c>
      <c r="BZ32" s="98">
        <f t="shared" si="18"/>
        <v>0</v>
      </c>
      <c r="CA32" s="98">
        <f t="shared" si="18"/>
        <v>0</v>
      </c>
      <c r="CB32" s="100">
        <f t="shared" si="18"/>
        <v>0</v>
      </c>
    </row>
    <row r="33" spans="2:80" x14ac:dyDescent="0.3">
      <c r="B33" s="101" t="s">
        <v>54</v>
      </c>
      <c r="C33" s="90" t="s">
        <v>51</v>
      </c>
      <c r="D33" s="91">
        <v>4.0571207104322937</v>
      </c>
      <c r="E33" s="92">
        <v>4.5954443215568297</v>
      </c>
      <c r="F33" s="92">
        <v>3.7518427518427711</v>
      </c>
      <c r="G33" s="92">
        <v>3.387809894454219</v>
      </c>
      <c r="H33" s="93">
        <v>3.387809894454219</v>
      </c>
      <c r="I33" s="94">
        <v>0.1630544780400367</v>
      </c>
      <c r="J33" s="95">
        <v>4.912378666730044</v>
      </c>
      <c r="K33" s="95">
        <v>5.4897431646904638</v>
      </c>
      <c r="L33" s="95">
        <v>4.3037458992373878</v>
      </c>
      <c r="M33" s="93">
        <v>4.3037458992373878</v>
      </c>
      <c r="N33" s="91">
        <v>6.4761702069148441</v>
      </c>
      <c r="O33" s="92">
        <v>2.3177398002575123</v>
      </c>
      <c r="P33" s="92">
        <v>0.54672268588313866</v>
      </c>
      <c r="Q33" s="92">
        <v>3.6212022060125193</v>
      </c>
      <c r="R33" s="96">
        <v>3.6212022060125193</v>
      </c>
      <c r="S33" s="97">
        <v>2.4900000000000002</v>
      </c>
      <c r="T33" s="98">
        <v>1.6</v>
      </c>
      <c r="U33" s="98">
        <v>3.51</v>
      </c>
      <c r="V33" s="98">
        <v>3.2</v>
      </c>
      <c r="W33" s="99">
        <v>3.2</v>
      </c>
      <c r="X33" s="97">
        <v>3.11</v>
      </c>
      <c r="Y33" s="98">
        <v>5.03</v>
      </c>
      <c r="Z33" s="98">
        <v>5.03</v>
      </c>
      <c r="AA33" s="98">
        <v>3.66</v>
      </c>
      <c r="AB33" s="100">
        <v>3.66</v>
      </c>
      <c r="AC33" s="97">
        <v>3.77</v>
      </c>
      <c r="AD33" s="98">
        <v>4.42</v>
      </c>
      <c r="AE33" s="98">
        <v>4.04</v>
      </c>
      <c r="AF33" s="98">
        <v>3.36</v>
      </c>
      <c r="AG33" s="100">
        <v>3.36</v>
      </c>
      <c r="AI33" s="91">
        <v>4.0571207104322937</v>
      </c>
      <c r="AJ33" s="92">
        <v>4.5954443215568297</v>
      </c>
      <c r="AK33" s="92">
        <v>3.7518427518427711</v>
      </c>
      <c r="AL33" s="92">
        <v>3.387809894454219</v>
      </c>
      <c r="AM33" s="93">
        <v>3.39</v>
      </c>
      <c r="AN33" s="94">
        <v>0.16</v>
      </c>
      <c r="AO33" s="95">
        <v>4.91</v>
      </c>
      <c r="AP33" s="95">
        <v>5.49</v>
      </c>
      <c r="AQ33" s="95">
        <v>4.3</v>
      </c>
      <c r="AR33" s="93">
        <v>4.3</v>
      </c>
      <c r="AS33" s="91">
        <v>6.48</v>
      </c>
      <c r="AT33" s="92">
        <v>2.3199999999999998</v>
      </c>
      <c r="AU33" s="92">
        <v>0.55000000000000004</v>
      </c>
      <c r="AV33" s="92">
        <v>3.62</v>
      </c>
      <c r="AW33" s="96">
        <v>3.62</v>
      </c>
      <c r="AX33" s="97">
        <v>2.4900000000000002</v>
      </c>
      <c r="AY33" s="98">
        <v>1.6</v>
      </c>
      <c r="AZ33" s="98">
        <v>3.51</v>
      </c>
      <c r="BA33" s="98">
        <v>3.2</v>
      </c>
      <c r="BB33" s="96">
        <v>3.2</v>
      </c>
      <c r="BC33" s="97">
        <v>2.48</v>
      </c>
      <c r="BD33" s="98">
        <v>5.15</v>
      </c>
      <c r="BE33" s="98">
        <v>5.03</v>
      </c>
      <c r="BF33" s="98">
        <v>3.66</v>
      </c>
      <c r="BG33" s="100">
        <v>3.66</v>
      </c>
      <c r="BH33" s="97">
        <v>3.91</v>
      </c>
      <c r="BI33" s="98">
        <v>4.3600000000000003</v>
      </c>
      <c r="BJ33" s="98">
        <v>4.04</v>
      </c>
      <c r="BK33" s="98">
        <v>3.36</v>
      </c>
      <c r="BL33" s="100">
        <v>3.36</v>
      </c>
      <c r="BN33" s="97">
        <f t="shared" si="1"/>
        <v>0</v>
      </c>
      <c r="BO33" s="98">
        <f t="shared" si="18"/>
        <v>0</v>
      </c>
      <c r="BP33" s="98">
        <f t="shared" si="18"/>
        <v>0</v>
      </c>
      <c r="BQ33" s="98">
        <f t="shared" si="18"/>
        <v>0</v>
      </c>
      <c r="BR33" s="99">
        <f t="shared" si="18"/>
        <v>0</v>
      </c>
      <c r="BS33" s="97">
        <f t="shared" si="18"/>
        <v>-0.62999999999999989</v>
      </c>
      <c r="BT33" s="98">
        <f t="shared" si="18"/>
        <v>0.12000000000000011</v>
      </c>
      <c r="BU33" s="98">
        <f t="shared" si="18"/>
        <v>0</v>
      </c>
      <c r="BV33" s="98">
        <f t="shared" si="18"/>
        <v>0</v>
      </c>
      <c r="BW33" s="100">
        <f t="shared" si="18"/>
        <v>0</v>
      </c>
      <c r="BX33" s="97">
        <f t="shared" si="18"/>
        <v>0.14000000000000012</v>
      </c>
      <c r="BY33" s="98">
        <f t="shared" si="18"/>
        <v>-5.9999999999999609E-2</v>
      </c>
      <c r="BZ33" s="98">
        <f t="shared" si="18"/>
        <v>0</v>
      </c>
      <c r="CA33" s="98">
        <f t="shared" si="18"/>
        <v>0</v>
      </c>
      <c r="CB33" s="100">
        <f t="shared" si="18"/>
        <v>0</v>
      </c>
    </row>
    <row r="34" spans="2:80" x14ac:dyDescent="0.3">
      <c r="BN34" s="102" t="s">
        <v>55</v>
      </c>
    </row>
    <row r="35" spans="2:80" x14ac:dyDescent="0.3">
      <c r="B35" s="62" t="s">
        <v>60</v>
      </c>
      <c r="C35" s="63" t="s">
        <v>51</v>
      </c>
      <c r="D35" s="85">
        <v>3.4003945224932108</v>
      </c>
      <c r="E35" s="86">
        <v>3.1220882971565889</v>
      </c>
      <c r="F35" s="86">
        <v>2.8828861880105583</v>
      </c>
      <c r="G35" s="86">
        <v>3.130708331148746</v>
      </c>
      <c r="H35" s="87">
        <v>3.130708331148746</v>
      </c>
      <c r="I35" s="85">
        <v>2.4815178868091703</v>
      </c>
      <c r="J35" s="86">
        <v>3.2817487841372728</v>
      </c>
      <c r="K35" s="86">
        <v>3.3923282594816806</v>
      </c>
      <c r="L35" s="86">
        <v>2.7180989914313169</v>
      </c>
      <c r="M35" s="88">
        <v>2.7180989914313169</v>
      </c>
      <c r="N35" s="85">
        <v>2.9594275945312498</v>
      </c>
      <c r="O35" s="86">
        <v>1.9604209262130246</v>
      </c>
      <c r="P35" s="86">
        <v>1.4219389413223871</v>
      </c>
      <c r="Q35" s="86">
        <v>1.6838265281207576</v>
      </c>
      <c r="R35" s="88">
        <v>1.6838265281207576</v>
      </c>
      <c r="S35" s="85">
        <v>1.3700032080236069</v>
      </c>
      <c r="T35" s="86">
        <v>1.3299412686365475</v>
      </c>
      <c r="U35" s="86">
        <v>1.6000193569186916</v>
      </c>
      <c r="V35" s="86">
        <v>1.8699776879874674</v>
      </c>
      <c r="W35" s="88">
        <v>1.8699776879874674</v>
      </c>
      <c r="X35" s="85">
        <v>2.34</v>
      </c>
      <c r="Y35" s="86">
        <v>3.23</v>
      </c>
      <c r="Z35" s="86">
        <v>3.5799999999999996</v>
      </c>
      <c r="AA35" s="86">
        <v>3.52</v>
      </c>
      <c r="AB35" s="88">
        <v>3.52</v>
      </c>
      <c r="AC35" s="85">
        <v>4.3503517297474019</v>
      </c>
      <c r="AD35" s="86">
        <v>4.8048107802239768</v>
      </c>
      <c r="AE35" s="86">
        <v>4.7739215197829132</v>
      </c>
      <c r="AF35" s="86">
        <v>4.912111560543277</v>
      </c>
      <c r="AG35" s="88">
        <v>4.912111560543277</v>
      </c>
      <c r="AI35" s="85">
        <v>3.4003945224932108</v>
      </c>
      <c r="AJ35" s="86">
        <v>3.1220882971565889</v>
      </c>
      <c r="AK35" s="86">
        <v>2.8828861880105583</v>
      </c>
      <c r="AL35" s="86">
        <v>3.130708331148746</v>
      </c>
      <c r="AM35" s="87">
        <v>3.130708331148746</v>
      </c>
      <c r="AN35" s="85">
        <v>2.4815178868091703</v>
      </c>
      <c r="AO35" s="86">
        <v>3.2817487841372728</v>
      </c>
      <c r="AP35" s="86">
        <v>3.3923282594816806</v>
      </c>
      <c r="AQ35" s="86">
        <v>2.7180989914313169</v>
      </c>
      <c r="AR35" s="88">
        <v>2.7180989914313169</v>
      </c>
      <c r="AS35" s="85">
        <v>2.9594275945312498</v>
      </c>
      <c r="AT35" s="86">
        <v>1.9604209262130246</v>
      </c>
      <c r="AU35" s="86">
        <v>1.4219389413223871</v>
      </c>
      <c r="AV35" s="86">
        <v>1.6838265281207576</v>
      </c>
      <c r="AW35" s="88">
        <v>1.6838265281207576</v>
      </c>
      <c r="AX35" s="85">
        <v>1.37</v>
      </c>
      <c r="AY35" s="86">
        <v>1.33</v>
      </c>
      <c r="AZ35" s="86">
        <v>1.6</v>
      </c>
      <c r="BA35" s="86">
        <v>1.87</v>
      </c>
      <c r="BB35" s="88">
        <v>1.87</v>
      </c>
      <c r="BC35" s="85">
        <v>2.2999999999999998</v>
      </c>
      <c r="BD35" s="86">
        <v>3.29</v>
      </c>
      <c r="BE35" s="86">
        <v>3.5573969491183335</v>
      </c>
      <c r="BF35" s="86">
        <v>3.3240684360088397</v>
      </c>
      <c r="BG35" s="88">
        <v>3.3240684360088397</v>
      </c>
      <c r="BH35" s="85">
        <v>3.61505275946211</v>
      </c>
      <c r="BI35" s="86">
        <v>3.6392216170335967</v>
      </c>
      <c r="BJ35" s="86">
        <v>3.5565976652164148</v>
      </c>
      <c r="BK35" s="86">
        <v>3.492340268872169</v>
      </c>
      <c r="BL35" s="88">
        <v>3.492340268872169</v>
      </c>
      <c r="BN35" s="85">
        <f>AX35-AX30</f>
        <v>0</v>
      </c>
      <c r="BO35" s="86">
        <f t="shared" ref="BO35:BW35" si="19">AY35-AY30</f>
        <v>0</v>
      </c>
      <c r="BP35" s="86">
        <f t="shared" si="19"/>
        <v>0</v>
      </c>
      <c r="BQ35" s="86">
        <f t="shared" si="19"/>
        <v>0</v>
      </c>
      <c r="BR35" s="88">
        <f t="shared" si="19"/>
        <v>0</v>
      </c>
      <c r="BS35" s="85">
        <f t="shared" si="19"/>
        <v>0</v>
      </c>
      <c r="BT35" s="86">
        <f t="shared" si="19"/>
        <v>0</v>
      </c>
      <c r="BU35" s="86">
        <f t="shared" si="19"/>
        <v>7.3969491183336622E-3</v>
      </c>
      <c r="BV35" s="86">
        <f t="shared" si="19"/>
        <v>3.4068436008839686E-2</v>
      </c>
      <c r="BW35" s="88">
        <f t="shared" si="19"/>
        <v>3.4068436008839686E-2</v>
      </c>
      <c r="BX35" s="85">
        <f t="shared" ref="BX35:BX38" si="20">BH35-BH30</f>
        <v>0.13505275946211004</v>
      </c>
      <c r="BY35" s="86">
        <f t="shared" ref="BY35:BY38" si="21">BI35-BI30</f>
        <v>0.20922161703359654</v>
      </c>
      <c r="BZ35" s="86">
        <f t="shared" ref="BZ35:BZ38" si="22">BJ35-BJ30</f>
        <v>0.21659766521641499</v>
      </c>
      <c r="CA35" s="86">
        <f t="shared" ref="CA35:CA38" si="23">BK35-BK30</f>
        <v>0.25234026887216876</v>
      </c>
      <c r="CB35" s="88">
        <f t="shared" ref="CB35:CB38" si="24">BL35-BL30</f>
        <v>0.25234026887216876</v>
      </c>
    </row>
    <row r="36" spans="2:80" x14ac:dyDescent="0.3">
      <c r="B36" s="89" t="s">
        <v>52</v>
      </c>
      <c r="C36" s="90" t="s">
        <v>51</v>
      </c>
      <c r="D36" s="91">
        <v>2.6730672171301428</v>
      </c>
      <c r="E36" s="92">
        <v>2.7242750416885064</v>
      </c>
      <c r="F36" s="92">
        <v>2.8227364188111892</v>
      </c>
      <c r="G36" s="92">
        <v>3.0713400996230655</v>
      </c>
      <c r="H36" s="93">
        <v>3.0713400996230655</v>
      </c>
      <c r="I36" s="94">
        <v>3.0320315960376654</v>
      </c>
      <c r="J36" s="95">
        <v>3.2549096883980555</v>
      </c>
      <c r="K36" s="95">
        <v>3.3182443601305733</v>
      </c>
      <c r="L36" s="95">
        <v>3.0192278736085543</v>
      </c>
      <c r="M36" s="93">
        <v>3.0192278736085543</v>
      </c>
      <c r="N36" s="91">
        <v>2.8728487432225558</v>
      </c>
      <c r="O36" s="92">
        <v>2.2554876058855866</v>
      </c>
      <c r="P36" s="92">
        <v>1.8581076337699898</v>
      </c>
      <c r="Q36" s="92">
        <v>1.6014601960215424</v>
      </c>
      <c r="R36" s="96">
        <v>1.6014601960215424</v>
      </c>
      <c r="S36" s="97">
        <v>1.2104161987730455</v>
      </c>
      <c r="T36" s="98">
        <v>1.4926470792295143</v>
      </c>
      <c r="U36" s="98">
        <v>1.3043376377049665</v>
      </c>
      <c r="V36" s="98">
        <v>1.5600425372286564</v>
      </c>
      <c r="W36" s="99">
        <v>1.5600425372286564</v>
      </c>
      <c r="X36" s="97">
        <v>2.14</v>
      </c>
      <c r="Y36" s="98">
        <v>2.77</v>
      </c>
      <c r="Z36" s="98">
        <v>3.2958940497874925</v>
      </c>
      <c r="AA36" s="98">
        <v>3.609118093503342</v>
      </c>
      <c r="AB36" s="100">
        <v>3.609118093503342</v>
      </c>
      <c r="AC36" s="97">
        <v>4.8769880536542232</v>
      </c>
      <c r="AD36" s="98">
        <v>5.526212477571308</v>
      </c>
      <c r="AE36" s="98">
        <v>5.5308037640906393</v>
      </c>
      <c r="AF36" s="98">
        <v>5.7859404379831165</v>
      </c>
      <c r="AG36" s="100">
        <v>5.7859404379831165</v>
      </c>
      <c r="AI36" s="91">
        <v>2.6730672171301428</v>
      </c>
      <c r="AJ36" s="92">
        <v>2.7242750416885064</v>
      </c>
      <c r="AK36" s="92">
        <v>2.8227364188111892</v>
      </c>
      <c r="AL36" s="92">
        <v>3.0713400996230655</v>
      </c>
      <c r="AM36" s="93">
        <v>3.0713400996230655</v>
      </c>
      <c r="AN36" s="94">
        <v>3.0320315960376654</v>
      </c>
      <c r="AO36" s="95">
        <v>3.2549096883980555</v>
      </c>
      <c r="AP36" s="95">
        <v>3.3182443601305733</v>
      </c>
      <c r="AQ36" s="95">
        <v>3.0192278736085543</v>
      </c>
      <c r="AR36" s="93">
        <v>3.0192278736085543</v>
      </c>
      <c r="AS36" s="91">
        <v>2.8728487432225558</v>
      </c>
      <c r="AT36" s="92">
        <v>2.2554876058855866</v>
      </c>
      <c r="AU36" s="92">
        <v>1.8581076337699898</v>
      </c>
      <c r="AV36" s="92">
        <v>1.6014601960215424</v>
      </c>
      <c r="AW36" s="96">
        <v>1.6014601960215424</v>
      </c>
      <c r="AX36" s="97">
        <v>1.21</v>
      </c>
      <c r="AY36" s="98">
        <v>1.49</v>
      </c>
      <c r="AZ36" s="98">
        <v>1.3</v>
      </c>
      <c r="BA36" s="98">
        <v>1.56</v>
      </c>
      <c r="BB36" s="96">
        <v>1.56</v>
      </c>
      <c r="BC36" s="97">
        <v>2.23</v>
      </c>
      <c r="BD36" s="98">
        <v>2.83</v>
      </c>
      <c r="BE36" s="98">
        <v>3.2612248772288002</v>
      </c>
      <c r="BF36" s="98">
        <v>3.3117113479187004</v>
      </c>
      <c r="BG36" s="100">
        <v>3.3117113479187004</v>
      </c>
      <c r="BH36" s="97">
        <v>3.7249920453280359</v>
      </c>
      <c r="BI36" s="98">
        <v>3.767578350081358</v>
      </c>
      <c r="BJ36" s="98">
        <v>3.678779091099603</v>
      </c>
      <c r="BK36" s="98">
        <v>3.6330240875412403</v>
      </c>
      <c r="BL36" s="100">
        <v>3.6330240875412403</v>
      </c>
      <c r="BN36" s="97">
        <f t="shared" ref="BN36:BW38" si="25">AX36-AX31</f>
        <v>0</v>
      </c>
      <c r="BO36" s="98">
        <f t="shared" si="25"/>
        <v>0</v>
      </c>
      <c r="BP36" s="98">
        <f t="shared" si="25"/>
        <v>0</v>
      </c>
      <c r="BQ36" s="98">
        <f t="shared" si="25"/>
        <v>0</v>
      </c>
      <c r="BR36" s="99">
        <f t="shared" si="25"/>
        <v>0</v>
      </c>
      <c r="BS36" s="97">
        <f t="shared" si="25"/>
        <v>0</v>
      </c>
      <c r="BT36" s="98">
        <f t="shared" si="25"/>
        <v>0</v>
      </c>
      <c r="BU36" s="98">
        <f t="shared" si="25"/>
        <v>1.1224877228800167E-2</v>
      </c>
      <c r="BV36" s="98">
        <f t="shared" si="25"/>
        <v>5.1711347918700579E-2</v>
      </c>
      <c r="BW36" s="100">
        <f t="shared" si="25"/>
        <v>5.1711347918700579E-2</v>
      </c>
      <c r="BX36" s="97">
        <f t="shared" si="20"/>
        <v>0.20499204532803583</v>
      </c>
      <c r="BY36" s="98">
        <f t="shared" si="21"/>
        <v>0.31757835008135782</v>
      </c>
      <c r="BZ36" s="98">
        <f t="shared" si="22"/>
        <v>0.3287790910996029</v>
      </c>
      <c r="CA36" s="98">
        <f t="shared" si="23"/>
        <v>0.38302408754124029</v>
      </c>
      <c r="CB36" s="100">
        <f t="shared" si="24"/>
        <v>0.38302408754124029</v>
      </c>
    </row>
    <row r="37" spans="2:80" x14ac:dyDescent="0.3">
      <c r="B37" s="101" t="s">
        <v>53</v>
      </c>
      <c r="C37" s="90" t="s">
        <v>51</v>
      </c>
      <c r="D37" s="91">
        <v>5.1075357755206552</v>
      </c>
      <c r="E37" s="92">
        <v>2.880024027721606</v>
      </c>
      <c r="F37" s="92">
        <v>2.3965654809845027</v>
      </c>
      <c r="G37" s="92">
        <v>3.361757902757434</v>
      </c>
      <c r="H37" s="93">
        <v>3.361757902757434</v>
      </c>
      <c r="I37" s="94">
        <v>3.2527084301566811</v>
      </c>
      <c r="J37" s="95">
        <v>1.8856085163703629</v>
      </c>
      <c r="K37" s="95">
        <v>1.8802023171649251</v>
      </c>
      <c r="L37" s="95">
        <v>0.50819053677475523</v>
      </c>
      <c r="M37" s="93">
        <v>0.50819053677475523</v>
      </c>
      <c r="N37" s="91">
        <v>0.15613418453961359</v>
      </c>
      <c r="O37" s="92">
        <v>0.52485964507622551</v>
      </c>
      <c r="P37" s="92">
        <v>0.63427378347007402</v>
      </c>
      <c r="Q37" s="92">
        <v>0.25185875209163822</v>
      </c>
      <c r="R37" s="96">
        <v>0.25185875209163822</v>
      </c>
      <c r="S37" s="97">
        <v>0.87685582847716326</v>
      </c>
      <c r="T37" s="98">
        <v>0.49314219514806634</v>
      </c>
      <c r="U37" s="98">
        <v>0.98903950444466648</v>
      </c>
      <c r="V37" s="98">
        <v>1.7899705399816668</v>
      </c>
      <c r="W37" s="99">
        <v>1.7899705399816668</v>
      </c>
      <c r="X37" s="97">
        <v>2.38</v>
      </c>
      <c r="Y37" s="98">
        <v>3.26</v>
      </c>
      <c r="Z37" s="98">
        <v>3.26</v>
      </c>
      <c r="AA37" s="98">
        <v>3.13</v>
      </c>
      <c r="AB37" s="100">
        <v>3.13</v>
      </c>
      <c r="AC37" s="97">
        <v>2.93</v>
      </c>
      <c r="AD37" s="98">
        <v>2.48</v>
      </c>
      <c r="AE37" s="98">
        <v>2.64</v>
      </c>
      <c r="AF37" s="98">
        <v>3.1</v>
      </c>
      <c r="AG37" s="100">
        <v>3.1</v>
      </c>
      <c r="AI37" s="91">
        <v>5.1075357755206552</v>
      </c>
      <c r="AJ37" s="92">
        <v>2.880024027721606</v>
      </c>
      <c r="AK37" s="92">
        <v>2.3965654809845027</v>
      </c>
      <c r="AL37" s="92">
        <v>3.361757902757434</v>
      </c>
      <c r="AM37" s="93">
        <v>3.361757902757434</v>
      </c>
      <c r="AN37" s="94">
        <v>3.2527084301566811</v>
      </c>
      <c r="AO37" s="95">
        <v>1.8856085163703629</v>
      </c>
      <c r="AP37" s="95">
        <v>1.8802023171649251</v>
      </c>
      <c r="AQ37" s="95">
        <v>0.50819053677475523</v>
      </c>
      <c r="AR37" s="93">
        <v>0.50819053677475523</v>
      </c>
      <c r="AS37" s="91">
        <v>0.15613418453961359</v>
      </c>
      <c r="AT37" s="92">
        <v>0.52485964507622551</v>
      </c>
      <c r="AU37" s="92">
        <v>0.63427378347007402</v>
      </c>
      <c r="AV37" s="92">
        <v>0.25185875209163822</v>
      </c>
      <c r="AW37" s="96">
        <v>0.25185875209163822</v>
      </c>
      <c r="AX37" s="97">
        <v>0.88</v>
      </c>
      <c r="AY37" s="98">
        <v>0.49</v>
      </c>
      <c r="AZ37" s="98">
        <v>0.99</v>
      </c>
      <c r="BA37" s="98">
        <v>1.79</v>
      </c>
      <c r="BB37" s="96">
        <v>1.79</v>
      </c>
      <c r="BC37" s="97">
        <v>2.38</v>
      </c>
      <c r="BD37" s="98">
        <v>3.25</v>
      </c>
      <c r="BE37" s="98">
        <v>3.25</v>
      </c>
      <c r="BF37" s="98">
        <v>3.13</v>
      </c>
      <c r="BG37" s="100">
        <v>3.13</v>
      </c>
      <c r="BH37" s="97">
        <v>2.93</v>
      </c>
      <c r="BI37" s="98">
        <v>2.4900000000000002</v>
      </c>
      <c r="BJ37" s="98">
        <v>2.64</v>
      </c>
      <c r="BK37" s="98">
        <v>3.1</v>
      </c>
      <c r="BL37" s="100">
        <v>3.1</v>
      </c>
      <c r="BN37" s="97">
        <f t="shared" si="25"/>
        <v>0</v>
      </c>
      <c r="BO37" s="98">
        <f t="shared" si="25"/>
        <v>0</v>
      </c>
      <c r="BP37" s="98">
        <f t="shared" si="25"/>
        <v>0</v>
      </c>
      <c r="BQ37" s="98">
        <f t="shared" si="25"/>
        <v>0</v>
      </c>
      <c r="BR37" s="99">
        <f t="shared" si="25"/>
        <v>0</v>
      </c>
      <c r="BS37" s="97">
        <f t="shared" si="25"/>
        <v>0</v>
      </c>
      <c r="BT37" s="98">
        <f t="shared" si="25"/>
        <v>0</v>
      </c>
      <c r="BU37" s="98">
        <f t="shared" si="25"/>
        <v>0</v>
      </c>
      <c r="BV37" s="98">
        <f t="shared" si="25"/>
        <v>0</v>
      </c>
      <c r="BW37" s="100">
        <f t="shared" si="25"/>
        <v>0</v>
      </c>
      <c r="BX37" s="97">
        <f t="shared" si="20"/>
        <v>0</v>
      </c>
      <c r="BY37" s="98">
        <f t="shared" si="21"/>
        <v>0</v>
      </c>
      <c r="BZ37" s="98">
        <f t="shared" si="22"/>
        <v>0</v>
      </c>
      <c r="CA37" s="98">
        <f t="shared" si="23"/>
        <v>0</v>
      </c>
      <c r="CB37" s="100">
        <f t="shared" si="24"/>
        <v>0</v>
      </c>
    </row>
    <row r="38" spans="2:80" x14ac:dyDescent="0.3">
      <c r="B38" s="101" t="s">
        <v>54</v>
      </c>
      <c r="C38" s="90" t="s">
        <v>51</v>
      </c>
      <c r="D38" s="91">
        <v>4.0571207104322937</v>
      </c>
      <c r="E38" s="92">
        <v>4.5954443215568297</v>
      </c>
      <c r="F38" s="92">
        <v>3.7518427518427711</v>
      </c>
      <c r="G38" s="92">
        <v>3.387809894454219</v>
      </c>
      <c r="H38" s="93">
        <v>3.387809894454219</v>
      </c>
      <c r="I38" s="94">
        <v>0.1630544780400367</v>
      </c>
      <c r="J38" s="95">
        <v>4.912378666730044</v>
      </c>
      <c r="K38" s="95">
        <v>5.4897431646904638</v>
      </c>
      <c r="L38" s="95">
        <v>4.3037458992373878</v>
      </c>
      <c r="M38" s="93">
        <v>4.3037458992373878</v>
      </c>
      <c r="N38" s="91">
        <v>6.4761702069148441</v>
      </c>
      <c r="O38" s="92">
        <v>2.3177398002575123</v>
      </c>
      <c r="P38" s="92">
        <v>0.54672268588313866</v>
      </c>
      <c r="Q38" s="92">
        <v>3.6212022060125193</v>
      </c>
      <c r="R38" s="96">
        <v>3.6212022060125193</v>
      </c>
      <c r="S38" s="97">
        <v>2.4856193976008356</v>
      </c>
      <c r="T38" s="98">
        <v>1.5978908770137412</v>
      </c>
      <c r="U38" s="98">
        <v>3.505234551532288</v>
      </c>
      <c r="V38" s="98">
        <v>3.1999929462165566</v>
      </c>
      <c r="W38" s="99">
        <v>3.1999929462165566</v>
      </c>
      <c r="X38" s="97">
        <v>3.11</v>
      </c>
      <c r="Y38" s="98">
        <v>5.03</v>
      </c>
      <c r="Z38" s="98">
        <v>5.03</v>
      </c>
      <c r="AA38" s="98">
        <v>3.66</v>
      </c>
      <c r="AB38" s="100">
        <v>3.66</v>
      </c>
      <c r="AC38" s="97">
        <v>3.77</v>
      </c>
      <c r="AD38" s="98">
        <v>4.42</v>
      </c>
      <c r="AE38" s="98">
        <v>4.04</v>
      </c>
      <c r="AF38" s="98">
        <v>3.36</v>
      </c>
      <c r="AG38" s="100">
        <v>3.36</v>
      </c>
      <c r="AI38" s="91">
        <v>4.0571207104322937</v>
      </c>
      <c r="AJ38" s="92">
        <v>4.5954443215568297</v>
      </c>
      <c r="AK38" s="92">
        <v>3.7518427518427711</v>
      </c>
      <c r="AL38" s="92">
        <v>3.387809894454219</v>
      </c>
      <c r="AM38" s="93">
        <v>3.387809894454219</v>
      </c>
      <c r="AN38" s="94">
        <v>0.1630544780400367</v>
      </c>
      <c r="AO38" s="95">
        <v>4.912378666730044</v>
      </c>
      <c r="AP38" s="95">
        <v>5.4897431646904638</v>
      </c>
      <c r="AQ38" s="95">
        <v>4.3037458992373878</v>
      </c>
      <c r="AR38" s="93">
        <v>4.3037458992373878</v>
      </c>
      <c r="AS38" s="91">
        <v>6.4761702069148441</v>
      </c>
      <c r="AT38" s="92">
        <v>2.3177398002575123</v>
      </c>
      <c r="AU38" s="92">
        <v>0.54672268588313866</v>
      </c>
      <c r="AV38" s="92">
        <v>3.6212022060125193</v>
      </c>
      <c r="AW38" s="96">
        <v>3.6212022060125193</v>
      </c>
      <c r="AX38" s="97">
        <v>2.4900000000000002</v>
      </c>
      <c r="AY38" s="98">
        <v>1.6</v>
      </c>
      <c r="AZ38" s="98">
        <v>3.51</v>
      </c>
      <c r="BA38" s="98">
        <v>3.2</v>
      </c>
      <c r="BB38" s="96">
        <v>3.2</v>
      </c>
      <c r="BC38" s="97">
        <v>2.48</v>
      </c>
      <c r="BD38" s="98">
        <v>5.15</v>
      </c>
      <c r="BE38" s="98">
        <v>5.03</v>
      </c>
      <c r="BF38" s="98">
        <v>3.66</v>
      </c>
      <c r="BG38" s="100">
        <v>3.66</v>
      </c>
      <c r="BH38" s="97">
        <v>3.91</v>
      </c>
      <c r="BI38" s="98">
        <v>4.3600000000000003</v>
      </c>
      <c r="BJ38" s="98">
        <v>4.04</v>
      </c>
      <c r="BK38" s="98">
        <v>3.36</v>
      </c>
      <c r="BL38" s="100">
        <v>3.36</v>
      </c>
      <c r="BN38" s="97">
        <f t="shared" si="25"/>
        <v>0</v>
      </c>
      <c r="BO38" s="98">
        <f t="shared" si="25"/>
        <v>0</v>
      </c>
      <c r="BP38" s="98">
        <f t="shared" si="25"/>
        <v>0</v>
      </c>
      <c r="BQ38" s="98">
        <f t="shared" si="25"/>
        <v>0</v>
      </c>
      <c r="BR38" s="99">
        <f t="shared" si="25"/>
        <v>0</v>
      </c>
      <c r="BS38" s="97">
        <f t="shared" si="25"/>
        <v>0</v>
      </c>
      <c r="BT38" s="98">
        <f t="shared" si="25"/>
        <v>0</v>
      </c>
      <c r="BU38" s="98">
        <f t="shared" si="25"/>
        <v>0</v>
      </c>
      <c r="BV38" s="98">
        <f t="shared" si="25"/>
        <v>0</v>
      </c>
      <c r="BW38" s="100">
        <f t="shared" si="25"/>
        <v>0</v>
      </c>
      <c r="BX38" s="97">
        <f t="shared" si="20"/>
        <v>0</v>
      </c>
      <c r="BY38" s="98">
        <f t="shared" si="21"/>
        <v>0</v>
      </c>
      <c r="BZ38" s="98">
        <f t="shared" si="22"/>
        <v>0</v>
      </c>
      <c r="CA38" s="98">
        <f t="shared" si="23"/>
        <v>0</v>
      </c>
      <c r="CB38" s="100">
        <f t="shared" si="24"/>
        <v>0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350"/>
  <sheetViews>
    <sheetView topLeftCell="A223" zoomScale="85" zoomScaleNormal="85" workbookViewId="0">
      <selection activeCell="BC292" sqref="BC292"/>
    </sheetView>
  </sheetViews>
  <sheetFormatPr defaultRowHeight="14.4" x14ac:dyDescent="0.3"/>
  <cols>
    <col min="3" max="3" width="12.44140625" bestFit="1" customWidth="1"/>
    <col min="4" max="4" width="12.88671875" bestFit="1" customWidth="1"/>
    <col min="5" max="5" width="13.5546875" bestFit="1" customWidth="1"/>
    <col min="6" max="6" width="14" bestFit="1" customWidth="1"/>
    <col min="35" max="35" width="16.109375" customWidth="1"/>
    <col min="36" max="36" width="18.44140625" customWidth="1"/>
    <col min="37" max="37" width="14.5546875" customWidth="1"/>
  </cols>
  <sheetData>
    <row r="1" spans="1:54" x14ac:dyDescent="0.3">
      <c r="A1" s="104"/>
      <c r="B1" s="104"/>
      <c r="C1" s="119" t="s">
        <v>65</v>
      </c>
      <c r="D1" s="120"/>
      <c r="E1" s="120"/>
      <c r="F1" s="121"/>
      <c r="AI1" s="119" t="s">
        <v>65</v>
      </c>
      <c r="AJ1" s="120"/>
      <c r="AK1" s="120"/>
      <c r="AX1" t="s">
        <v>66</v>
      </c>
      <c r="AY1">
        <v>2020</v>
      </c>
      <c r="AZ1">
        <v>2021</v>
      </c>
      <c r="BA1">
        <v>2022</v>
      </c>
      <c r="BB1">
        <v>2023</v>
      </c>
    </row>
    <row r="2" spans="1:54" x14ac:dyDescent="0.3">
      <c r="A2" s="105"/>
      <c r="B2" s="106"/>
      <c r="C2" s="107" t="str">
        <f>CONCATENATE("YoY-",'[1]PDB Rekap'!C44)</f>
        <v>YoY-Track Feb</v>
      </c>
      <c r="D2" s="107" t="str">
        <f>CONCATENATE("QtQ-",'[1]PDB Rekap'!C44)</f>
        <v>QtQ-Track Feb</v>
      </c>
      <c r="E2" s="107" t="str">
        <f>CONCATENATE("YoY-",'[1]PDB Rekap'!C1)</f>
        <v>YoY-Base Jan</v>
      </c>
      <c r="F2" s="107" t="str">
        <f>CONCATENATE("QtQ-",'[1]PDB Rekap'!C1)</f>
        <v>QtQ-Base Jan</v>
      </c>
      <c r="AG2" s="108"/>
      <c r="AH2" s="108"/>
      <c r="AI2" s="107" t="str">
        <f>CONCATENATE("Indeks ",'[1]PDB Rekap'!C44)</f>
        <v>Indeks Track Feb</v>
      </c>
      <c r="AJ2" s="107" t="str">
        <f>CONCATENATE("Indeks ",'[1]PDB Rekap'!C1)</f>
        <v>Indeks Base Jan</v>
      </c>
      <c r="AK2" s="109" t="s">
        <v>67</v>
      </c>
      <c r="AW2" t="s">
        <v>68</v>
      </c>
      <c r="AX2" s="110">
        <f>AVERAGE(D3,D7,D11)</f>
        <v>-0.40906552138847968</v>
      </c>
      <c r="AY2" s="110">
        <f>D15</f>
        <v>-2.4087064090774248</v>
      </c>
      <c r="AZ2" s="110">
        <f>D19</f>
        <v>-0.94252557292564632</v>
      </c>
      <c r="BA2" s="110">
        <f>D23</f>
        <v>-1.3700548382832665</v>
      </c>
      <c r="BB2" s="110">
        <f>D27</f>
        <v>-1.3419337742759438</v>
      </c>
    </row>
    <row r="3" spans="1:54" ht="15.6" x14ac:dyDescent="0.3">
      <c r="A3" s="111">
        <v>2017</v>
      </c>
      <c r="B3" s="112" t="s">
        <v>68</v>
      </c>
      <c r="C3" s="113">
        <f>'[1]PDB Rekap'!AT50</f>
        <v>5.0083608532794983</v>
      </c>
      <c r="D3" s="114">
        <f>'[1]PDB Rekap'!BO50</f>
        <v>-0.29517184985259348</v>
      </c>
      <c r="E3" s="113">
        <f>'[1]PDB Rekap'!AT7</f>
        <v>5.0083608532794983</v>
      </c>
      <c r="F3" s="113">
        <f>'[1]PDB Rekap'!BO7</f>
        <v>-0.29517184985259348</v>
      </c>
      <c r="AG3" s="111">
        <v>2017</v>
      </c>
      <c r="AH3" s="112" t="s">
        <v>68</v>
      </c>
      <c r="AI3" s="113">
        <f>'[1]PDB Rekap'!Y50/'[1]PDB Rekap'!$Y$61*100</f>
        <v>85.861468774001509</v>
      </c>
      <c r="AJ3" s="113">
        <f>'[1]PDB Rekap'!Y7/'[1]PDB Rekap'!$Y$18*100</f>
        <v>85.860247401650852</v>
      </c>
      <c r="AK3" s="113">
        <v>100</v>
      </c>
      <c r="AW3" t="s">
        <v>69</v>
      </c>
      <c r="AX3" s="110">
        <f>AVERAGE(D4,D8,D12)</f>
        <v>4.1392006829520227</v>
      </c>
      <c r="AY3" s="110">
        <f>D16</f>
        <v>-4.1895122997018461</v>
      </c>
      <c r="AZ3" s="110">
        <f>D20</f>
        <v>3.3059598223799185</v>
      </c>
      <c r="BA3" s="110">
        <f t="shared" ref="BA3:BA5" si="0">D24</f>
        <v>3.8295531924273689</v>
      </c>
      <c r="BB3" s="110">
        <f>D28</f>
        <v>3.8394182331107345</v>
      </c>
    </row>
    <row r="4" spans="1:54" ht="15.6" x14ac:dyDescent="0.3">
      <c r="A4" s="111"/>
      <c r="B4" s="112" t="s">
        <v>69</v>
      </c>
      <c r="C4" s="113">
        <f>'[1]PDB Rekap'!AT51</f>
        <v>5.0125517683494962</v>
      </c>
      <c r="D4" s="114">
        <f>'[1]PDB Rekap'!BO51</f>
        <v>4.010118973331501</v>
      </c>
      <c r="E4" s="113">
        <f>'[1]PDB Rekap'!AT8</f>
        <v>5.0125517683494962</v>
      </c>
      <c r="F4" s="113">
        <f>'[1]PDB Rekap'!BO8</f>
        <v>4.010118973331501</v>
      </c>
      <c r="AG4" s="111"/>
      <c r="AH4" s="112" t="s">
        <v>69</v>
      </c>
      <c r="AI4" s="113">
        <f>'[1]PDB Rekap'!Y51/'[1]PDB Rekap'!$Y$61*100</f>
        <v>89.304615824088827</v>
      </c>
      <c r="AJ4" s="113">
        <f>'[1]PDB Rekap'!Y8/'[1]PDB Rekap'!$Y$18*100</f>
        <v>89.303345473253813</v>
      </c>
      <c r="AK4" s="113">
        <v>100</v>
      </c>
      <c r="AW4" t="s">
        <v>70</v>
      </c>
      <c r="AX4" s="110">
        <f>AVERAGE(D5,D9,D13)</f>
        <v>3.108247472772883</v>
      </c>
      <c r="AY4" s="110">
        <f>D17</f>
        <v>5.0468511123164461</v>
      </c>
      <c r="AZ4" s="110">
        <f>D21</f>
        <v>1.5481874576848185</v>
      </c>
      <c r="BA4" s="110">
        <f t="shared" si="0"/>
        <v>1.867035239426329</v>
      </c>
      <c r="BB4" s="110">
        <f>D29</f>
        <v>1.9154235328138611</v>
      </c>
    </row>
    <row r="5" spans="1:54" ht="15.6" x14ac:dyDescent="0.3">
      <c r="A5" s="111"/>
      <c r="B5" s="112" t="s">
        <v>70</v>
      </c>
      <c r="C5" s="113">
        <f>'[1]PDB Rekap'!AT52</f>
        <v>5.0647633275738144</v>
      </c>
      <c r="D5" s="114">
        <f>'[1]PDB Rekap'!BO52</f>
        <v>3.1851056851168948</v>
      </c>
      <c r="E5" s="113">
        <f>'[1]PDB Rekap'!AT9</f>
        <v>5.0647633275738144</v>
      </c>
      <c r="F5" s="113">
        <f>'[1]PDB Rekap'!BO9</f>
        <v>3.1851056851168948</v>
      </c>
      <c r="AG5" s="111"/>
      <c r="AH5" s="112" t="s">
        <v>70</v>
      </c>
      <c r="AI5" s="113">
        <f>'[1]PDB Rekap'!Y52/'[1]PDB Rekap'!$Y$61*100</f>
        <v>92.149062219773697</v>
      </c>
      <c r="AJ5" s="113">
        <f>'[1]PDB Rekap'!Y9/'[1]PDB Rekap'!$Y$18*100</f>
        <v>92.147751406922012</v>
      </c>
      <c r="AK5" s="113">
        <v>100</v>
      </c>
      <c r="AW5" t="s">
        <v>71</v>
      </c>
      <c r="AX5" s="110">
        <f>AVERAGE(D6,D10,D14)</f>
        <v>-1.7093351648909068</v>
      </c>
      <c r="AY5" s="110">
        <f>D18</f>
        <v>-0.39518956112311798</v>
      </c>
      <c r="AZ5" s="110">
        <f>D22</f>
        <v>1.0649960117117558</v>
      </c>
      <c r="BA5" s="110">
        <f t="shared" si="0"/>
        <v>0.86369041404070401</v>
      </c>
      <c r="BB5" s="110">
        <f>D30</f>
        <v>0.70086800999185073</v>
      </c>
    </row>
    <row r="6" spans="1:54" ht="15.6" x14ac:dyDescent="0.3">
      <c r="A6" s="115"/>
      <c r="B6" s="116" t="s">
        <v>71</v>
      </c>
      <c r="C6" s="113">
        <f>'[1]PDB Rekap'!AT53</f>
        <v>5.1897444678127442</v>
      </c>
      <c r="D6" s="114">
        <f>'[1]PDB Rekap'!BO53</f>
        <v>-1.6974906015048674</v>
      </c>
      <c r="E6" s="113">
        <f>'[1]PDB Rekap'!AT10</f>
        <v>5.1897444678127442</v>
      </c>
      <c r="F6" s="113">
        <f>'[1]PDB Rekap'!BO10</f>
        <v>-1.6974906015048674</v>
      </c>
      <c r="AG6" s="115"/>
      <c r="AH6" s="116" t="s">
        <v>71</v>
      </c>
      <c r="AI6" s="113">
        <f>'[1]PDB Rekap'!Y53/'[1]PDB Rekap'!$Y$61*100</f>
        <v>90.584840549218171</v>
      </c>
      <c r="AJ6" s="113">
        <f>'[1]PDB Rekap'!Y10/'[1]PDB Rekap'!$Y$18*100</f>
        <v>90.583551987291443</v>
      </c>
      <c r="AK6" s="113">
        <v>100</v>
      </c>
    </row>
    <row r="7" spans="1:54" ht="15.6" x14ac:dyDescent="0.3">
      <c r="A7" s="111">
        <v>2018</v>
      </c>
      <c r="B7" s="112" t="s">
        <v>68</v>
      </c>
      <c r="C7" s="113">
        <f>'[1]PDB Rekap'!AT54</f>
        <v>5.0691202190075444</v>
      </c>
      <c r="D7" s="114">
        <f>'[1]PDB Rekap'!BO54</f>
        <v>-0.40950637988413519</v>
      </c>
      <c r="E7" s="113">
        <f>'[1]PDB Rekap'!AT11</f>
        <v>5.0691202190075444</v>
      </c>
      <c r="F7" s="113">
        <f>'[1]PDB Rekap'!BO11</f>
        <v>-0.40950637988413519</v>
      </c>
      <c r="AG7" s="111">
        <v>2018</v>
      </c>
      <c r="AH7" s="112" t="s">
        <v>68</v>
      </c>
      <c r="AI7" s="113">
        <f>'[1]PDB Rekap'!Y54/'[1]PDB Rekap'!$Y$61*100</f>
        <v>90.213889847961255</v>
      </c>
      <c r="AJ7" s="113">
        <f>'[1]PDB Rekap'!Y11/'[1]PDB Rekap'!$Y$18*100</f>
        <v>90.212606562777836</v>
      </c>
      <c r="AK7" s="113">
        <v>100</v>
      </c>
    </row>
    <row r="8" spans="1:54" ht="15.6" x14ac:dyDescent="0.3">
      <c r="A8" s="111"/>
      <c r="B8" s="112" t="s">
        <v>69</v>
      </c>
      <c r="C8" s="113">
        <f>'[1]PDB Rekap'!AT55</f>
        <v>5.2694166260462936</v>
      </c>
      <c r="D8" s="114">
        <f>'[1]PDB Rekap'!BO55</f>
        <v>4.208396574615378</v>
      </c>
      <c r="E8" s="113">
        <f>'[1]PDB Rekap'!AT12</f>
        <v>5.2694166260462936</v>
      </c>
      <c r="F8" s="113">
        <f>'[1]PDB Rekap'!BO12</f>
        <v>4.208396574615378</v>
      </c>
      <c r="AG8" s="111"/>
      <c r="AH8" s="112" t="s">
        <v>69</v>
      </c>
      <c r="AI8" s="113">
        <f>'[1]PDB Rekap'!Y55/'[1]PDB Rekap'!$Y$61*100</f>
        <v>94.010448098150164</v>
      </c>
      <c r="AJ8" s="113">
        <f>'[1]PDB Rekap'!Y12/'[1]PDB Rekap'!$Y$18*100</f>
        <v>94.009110807237022</v>
      </c>
      <c r="AK8" s="113">
        <v>100</v>
      </c>
    </row>
    <row r="9" spans="1:54" ht="15.6" x14ac:dyDescent="0.3">
      <c r="A9" s="111"/>
      <c r="B9" s="112" t="s">
        <v>70</v>
      </c>
      <c r="C9" s="113">
        <f>'[1]PDB Rekap'!AT56</f>
        <v>5.1731951717686115</v>
      </c>
      <c r="D9" s="114">
        <f>'[1]PDB Rekap'!BO56</f>
        <v>3.0907893941461992</v>
      </c>
      <c r="E9" s="113">
        <f>'[1]PDB Rekap'!AT13</f>
        <v>5.1731951717686115</v>
      </c>
      <c r="F9" s="113">
        <f>'[1]PDB Rekap'!BO13</f>
        <v>3.0907893941461992</v>
      </c>
      <c r="AG9" s="111"/>
      <c r="AH9" s="112" t="s">
        <v>70</v>
      </c>
      <c r="AI9" s="113">
        <f>'[1]PDB Rekap'!Y56/'[1]PDB Rekap'!$Y$61*100</f>
        <v>96.916113057357094</v>
      </c>
      <c r="AJ9" s="113">
        <f>'[1]PDB Rekap'!Y13/'[1]PDB Rekap'!$Y$18*100</f>
        <v>96.914734433598255</v>
      </c>
      <c r="AK9" s="113">
        <v>100</v>
      </c>
    </row>
    <row r="10" spans="1:54" ht="15.6" x14ac:dyDescent="0.3">
      <c r="A10" s="115"/>
      <c r="B10" s="116" t="s">
        <v>71</v>
      </c>
      <c r="C10" s="113">
        <f>'[1]PDB Rekap'!AT57</f>
        <v>5.1813135093302662</v>
      </c>
      <c r="D10" s="114">
        <f>'[1]PDB Rekap'!BO57</f>
        <v>-1.689902613394878</v>
      </c>
      <c r="E10" s="113">
        <f>'[1]PDB Rekap'!AT14</f>
        <v>5.1813135093302662</v>
      </c>
      <c r="F10" s="113">
        <f>'[1]PDB Rekap'!BO14</f>
        <v>-1.689902613394878</v>
      </c>
      <c r="AG10" s="115"/>
      <c r="AH10" s="116" t="s">
        <v>71</v>
      </c>
      <c r="AI10" s="113">
        <f>'[1]PDB Rekap'!Y57/'[1]PDB Rekap'!$Y$61*100</f>
        <v>95.278325130000084</v>
      </c>
      <c r="AJ10" s="113">
        <f>'[1]PDB Rekap'!Y14/'[1]PDB Rekap'!$Y$18*100</f>
        <v>95.276969803640171</v>
      </c>
      <c r="AK10" s="113">
        <v>100</v>
      </c>
    </row>
    <row r="11" spans="1:54" ht="15.6" x14ac:dyDescent="0.3">
      <c r="A11" s="111">
        <v>2019</v>
      </c>
      <c r="B11" s="112" t="s">
        <v>68</v>
      </c>
      <c r="C11" s="113">
        <f>'[1]PDB Rekap'!AT58</f>
        <v>5.0619572797427423</v>
      </c>
      <c r="D11" s="114">
        <f>'[1]PDB Rekap'!BO58</f>
        <v>-0.52251833442871032</v>
      </c>
      <c r="E11" s="113">
        <f>'[1]PDB Rekap'!AT15</f>
        <v>5.0597641371154367</v>
      </c>
      <c r="F11" s="113">
        <f>'[1]PDB Rekap'!BO15</f>
        <v>-0.52459490249526652</v>
      </c>
      <c r="AG11" s="111">
        <v>2019</v>
      </c>
      <c r="AH11" s="112" t="s">
        <v>68</v>
      </c>
      <c r="AI11" s="113">
        <f>'[1]PDB Rekap'!Y58/'[1]PDB Rekap'!$Y$61*100</f>
        <v>94.780478412459232</v>
      </c>
      <c r="AJ11" s="113">
        <f>'[1]PDB Rekap'!Y15/'[1]PDB Rekap'!$Y$18*100</f>
        <v>94.777151676798326</v>
      </c>
      <c r="AK11" s="113">
        <v>100</v>
      </c>
    </row>
    <row r="12" spans="1:54" ht="15.6" x14ac:dyDescent="0.3">
      <c r="A12" s="111"/>
      <c r="B12" s="112" t="s">
        <v>69</v>
      </c>
      <c r="C12" s="113">
        <f>'[1]PDB Rekap'!AT59</f>
        <v>5.0525709481404704</v>
      </c>
      <c r="D12" s="114">
        <f>'[1]PDB Rekap'!BO59</f>
        <v>4.1990865009091891</v>
      </c>
      <c r="E12" s="113">
        <f>'[1]PDB Rekap'!AT16</f>
        <v>5.0521484971922064</v>
      </c>
      <c r="F12" s="113">
        <f>'[1]PDB Rekap'!BO16</f>
        <v>4.2008426491729551</v>
      </c>
      <c r="AG12" s="111"/>
      <c r="AH12" s="112" t="s">
        <v>69</v>
      </c>
      <c r="AI12" s="113">
        <f>'[1]PDB Rekap'!Y59/'[1]PDB Rekap'!$Y$61*100</f>
        <v>98.760392686973958</v>
      </c>
      <c r="AJ12" s="113">
        <f>'[1]PDB Rekap'!Y16/'[1]PDB Rekap'!$Y$18*100</f>
        <v>98.75859068610859</v>
      </c>
      <c r="AK12" s="113">
        <v>100</v>
      </c>
    </row>
    <row r="13" spans="1:54" ht="15.6" x14ac:dyDescent="0.3">
      <c r="A13" s="111"/>
      <c r="B13" s="112" t="s">
        <v>70</v>
      </c>
      <c r="C13" s="113">
        <f>'[1]PDB Rekap'!AT60</f>
        <v>5.0098307504562882</v>
      </c>
      <c r="D13" s="114">
        <f>'[1]PDB Rekap'!BO60</f>
        <v>3.0488473390555555</v>
      </c>
      <c r="E13" s="113">
        <f>'[1]PDB Rekap'!AT17</f>
        <v>5.0064332574038133</v>
      </c>
      <c r="F13" s="113">
        <f>'[1]PDB Rekap'!BO17</f>
        <v>3.0459276733290324</v>
      </c>
      <c r="AG13" s="111"/>
      <c r="AH13" s="112" t="s">
        <v>70</v>
      </c>
      <c r="AI13" s="113">
        <f>'[1]PDB Rekap'!Y60/'[1]PDB Rekap'!$Y$61*100</f>
        <v>101.77144629145157</v>
      </c>
      <c r="AJ13" s="113">
        <f>'[1]PDB Rekap'!Y17/'[1]PDB Rekap'!$Y$18*100</f>
        <v>101.7667059296065</v>
      </c>
      <c r="AK13" s="113">
        <v>100</v>
      </c>
    </row>
    <row r="14" spans="1:54" ht="15.6" x14ac:dyDescent="0.3">
      <c r="A14" s="115"/>
      <c r="B14" s="116" t="s">
        <v>71</v>
      </c>
      <c r="C14" s="113">
        <f>'[1]PDB Rekap'!AT61</f>
        <v>4.9556652717787983</v>
      </c>
      <c r="D14" s="114">
        <f>'[1]PDB Rekap'!BO61</f>
        <v>-1.7406122797729751</v>
      </c>
      <c r="E14" s="113">
        <f>'[1]PDB Rekap'!AT18</f>
        <v>4.9571582787463626</v>
      </c>
      <c r="F14" s="113">
        <f>'[1]PDB Rekap'!BO18</f>
        <v>-1.7360352911772168</v>
      </c>
      <c r="AG14" s="115"/>
      <c r="AH14" s="116" t="s">
        <v>71</v>
      </c>
      <c r="AI14" s="113">
        <f>'[1]PDB Rekap'!Y61/'[1]PDB Rekap'!$Y$61*100</f>
        <v>100</v>
      </c>
      <c r="AJ14" s="113">
        <f>'[1]PDB Rekap'!Y18/'[1]PDB Rekap'!$Y$18*100</f>
        <v>100</v>
      </c>
      <c r="AK14" s="113">
        <v>100</v>
      </c>
    </row>
    <row r="15" spans="1:54" ht="15.6" x14ac:dyDescent="0.3">
      <c r="A15" s="111">
        <v>2020</v>
      </c>
      <c r="B15" s="112" t="s">
        <v>68</v>
      </c>
      <c r="C15" s="113">
        <f>'[1]PDB Rekap'!AT62</f>
        <v>2.9656056031194709</v>
      </c>
      <c r="D15" s="114">
        <f>'[1]PDB Rekap'!BO62</f>
        <v>-2.4087064090774248</v>
      </c>
      <c r="E15" s="113">
        <f>'[1]PDB Rekap'!AT19</f>
        <v>2.9721738658076333</v>
      </c>
      <c r="F15" s="113">
        <f>'[1]PDB Rekap'!BO19</f>
        <v>-2.405906590307012</v>
      </c>
      <c r="AG15" s="111">
        <v>2020</v>
      </c>
      <c r="AH15" s="112" t="s">
        <v>68</v>
      </c>
      <c r="AI15" s="113">
        <f>'[1]PDB Rekap'!Y62/'[1]PDB Rekap'!$Y$61*100</f>
        <v>97.591293590922575</v>
      </c>
      <c r="AJ15" s="113">
        <f>'[1]PDB Rekap'!Y19/'[1]PDB Rekap'!$Y$18*100</f>
        <v>97.594093409692988</v>
      </c>
      <c r="AK15" s="113">
        <v>100</v>
      </c>
    </row>
    <row r="16" spans="1:54" ht="15.6" x14ac:dyDescent="0.3">
      <c r="A16" s="111"/>
      <c r="B16" s="112" t="s">
        <v>69</v>
      </c>
      <c r="C16" s="113">
        <f>'[1]PDB Rekap'!AT63</f>
        <v>-5.3236912100438474</v>
      </c>
      <c r="D16" s="114">
        <f>'[1]PDB Rekap'!BO63</f>
        <v>-4.1895122997018461</v>
      </c>
      <c r="E16" s="113">
        <f>'[1]PDB Rekap'!AT20</f>
        <v>-5.3222503111150274</v>
      </c>
      <c r="F16" s="113">
        <f>'[1]PDB Rekap'!BO20</f>
        <v>-4.1925509840559982</v>
      </c>
      <c r="AG16" s="111"/>
      <c r="AH16" s="112" t="s">
        <v>69</v>
      </c>
      <c r="AI16" s="113">
        <f>'[1]PDB Rekap'!Y63/'[1]PDB Rekap'!$Y$61*100</f>
        <v>93.502694342492731</v>
      </c>
      <c r="AJ16" s="113">
        <f>'[1]PDB Rekap'!Y20/'[1]PDB Rekap'!$Y$18*100</f>
        <v>93.502411286064373</v>
      </c>
      <c r="AK16" s="113">
        <v>100</v>
      </c>
    </row>
    <row r="17" spans="1:37" ht="15.6" x14ac:dyDescent="0.3">
      <c r="A17" s="111"/>
      <c r="B17" s="112" t="s">
        <v>70</v>
      </c>
      <c r="C17" s="113">
        <f>'[1]PDB Rekap'!AT64</f>
        <v>-3.4880217475960791</v>
      </c>
      <c r="D17" s="114">
        <f>'[1]PDB Rekap'!BO64</f>
        <v>5.0468511123164461</v>
      </c>
      <c r="E17" s="113">
        <f>'[1]PDB Rekap'!AT21</f>
        <v>-3.4853744862697482</v>
      </c>
      <c r="F17" s="113">
        <f>'[1]PDB Rekap'!BO21</f>
        <v>5.0451574185847079</v>
      </c>
      <c r="AG17" s="111"/>
      <c r="AH17" s="112" t="s">
        <v>70</v>
      </c>
      <c r="AI17" s="113">
        <f>'[1]PDB Rekap'!Y64/'[1]PDB Rekap'!$Y$61*100</f>
        <v>98.221636111962667</v>
      </c>
      <c r="AJ17" s="113">
        <f>'[1]PDB Rekap'!Y21/'[1]PDB Rekap'!$Y$18*100</f>
        <v>98.219755125618846</v>
      </c>
      <c r="AK17" s="113">
        <v>100</v>
      </c>
    </row>
    <row r="18" spans="1:37" ht="15.6" x14ac:dyDescent="0.3">
      <c r="A18" s="115"/>
      <c r="B18" s="116" t="s">
        <v>71</v>
      </c>
      <c r="C18" s="113">
        <f>'[1]PDB Rekap'!AT65</f>
        <v>-2.166525540716151</v>
      </c>
      <c r="D18" s="113">
        <f>'[1]PDB Rekap'!BO65</f>
        <v>-0.39518956112311798</v>
      </c>
      <c r="E18" s="113">
        <f>'[1]PDB Rekap'!AT22</f>
        <v>-2.1947676491427615</v>
      </c>
      <c r="F18" s="113">
        <f>'[1]PDB Rekap'!BO22</f>
        <v>-0.42203604990812948</v>
      </c>
      <c r="AG18" s="115"/>
      <c r="AH18" s="116" t="s">
        <v>71</v>
      </c>
      <c r="AI18" s="113">
        <f>'[1]PDB Rekap'!Y65/'[1]PDB Rekap'!$Y$61*100</f>
        <v>97.833474459283849</v>
      </c>
      <c r="AJ18" s="113">
        <f>'[1]PDB Rekap'!Y22/'[1]PDB Rekap'!$Y$18*100</f>
        <v>97.805232350857239</v>
      </c>
      <c r="AK18" s="113">
        <v>100</v>
      </c>
    </row>
    <row r="19" spans="1:37" ht="15.6" x14ac:dyDescent="0.3">
      <c r="A19" s="111">
        <v>2021</v>
      </c>
      <c r="B19" s="112" t="s">
        <v>68</v>
      </c>
      <c r="C19" s="113">
        <f>'[1]PDB Rekap'!AT66</f>
        <v>-0.69670625552852528</v>
      </c>
      <c r="D19" s="113">
        <f>'[1]PDB Rekap'!BO66</f>
        <v>-0.94252557292564632</v>
      </c>
      <c r="E19" s="113">
        <f>'[1]PDB Rekap'!AT23</f>
        <v>-0.70942815212923449</v>
      </c>
      <c r="F19" s="113">
        <f>'[1]PDB Rekap'!BO23</f>
        <v>-0.92377359872403986</v>
      </c>
      <c r="AG19" s="111">
        <v>2021</v>
      </c>
      <c r="AH19" s="112" t="s">
        <v>68</v>
      </c>
      <c r="AI19" s="113">
        <f>'[1]PDB Rekap'!Y66/'[1]PDB Rekap'!$Y$61*100</f>
        <v>96.911368943623415</v>
      </c>
      <c r="AJ19" s="113">
        <f>'[1]PDB Rekap'!Y23/'[1]PDB Rekap'!$Y$18*100</f>
        <v>96.901733436229321</v>
      </c>
      <c r="AK19" s="113">
        <v>100</v>
      </c>
    </row>
    <row r="20" spans="1:37" ht="15.6" x14ac:dyDescent="0.3">
      <c r="A20" s="111"/>
      <c r="B20" s="112" t="s">
        <v>69</v>
      </c>
      <c r="C20" s="113">
        <f>'[1]PDB Rekap'!AT67</f>
        <v>7.0720160186016585</v>
      </c>
      <c r="D20" s="113">
        <f>'[1]PDB Rekap'!BO67</f>
        <v>3.3059598223799185</v>
      </c>
      <c r="E20" s="113">
        <f>'[1]PDB Rekap'!AT24</f>
        <v>7.0678091252817978</v>
      </c>
      <c r="F20" s="113">
        <f>'[1]PDB Rekap'!BO24</f>
        <v>3.3118600599462127</v>
      </c>
      <c r="AG20" s="111"/>
      <c r="AH20" s="112" t="s">
        <v>69</v>
      </c>
      <c r="AI20" s="113">
        <f>'[1]PDB Rekap'!Y67/'[1]PDB Rekap'!$Y$61*100</f>
        <v>100.11521986421796</v>
      </c>
      <c r="AJ20" s="113">
        <f>'[1]PDB Rekap'!Y24/'[1]PDB Rekap'!$Y$18*100</f>
        <v>100.11098324329934</v>
      </c>
      <c r="AK20" s="113">
        <v>100</v>
      </c>
    </row>
    <row r="21" spans="1:37" ht="15.6" x14ac:dyDescent="0.3">
      <c r="A21" s="111"/>
      <c r="B21" s="112" t="s">
        <v>70</v>
      </c>
      <c r="C21" s="113">
        <f>'[1]PDB Rekap'!AT68</f>
        <v>3.505902737663007</v>
      </c>
      <c r="D21" s="113">
        <f>'[1]PDB Rekap'!BO68</f>
        <v>1.5481874576848185</v>
      </c>
      <c r="E21" s="113">
        <f>'[1]PDB Rekap'!AT25</f>
        <v>3.5085776270608307</v>
      </c>
      <c r="F21" s="113">
        <f>'[1]PDB Rekap'!BO25</f>
        <v>1.5531644836931093</v>
      </c>
      <c r="AG21" s="111"/>
      <c r="AH21" s="112" t="s">
        <v>70</v>
      </c>
      <c r="AI21" s="113">
        <f>'[1]PDB Rekap'!Y68/'[1]PDB Rekap'!$Y$61*100</f>
        <v>101.66519114138937</v>
      </c>
      <c r="AJ21" s="113">
        <f>'[1]PDB Rekap'!Y25/'[1]PDB Rekap'!$Y$18*100</f>
        <v>101.66587147931023</v>
      </c>
      <c r="AK21" s="113">
        <v>100</v>
      </c>
    </row>
    <row r="22" spans="1:37" ht="15.6" x14ac:dyDescent="0.3">
      <c r="A22" s="115"/>
      <c r="B22" s="116" t="s">
        <v>71</v>
      </c>
      <c r="C22" s="113">
        <f>'[1]PDB Rekap'!AT69</f>
        <v>5.0232775031471704</v>
      </c>
      <c r="D22" s="113">
        <f>'[1]PDB Rekap'!BO69</f>
        <v>1.0649960117117558</v>
      </c>
      <c r="E22" s="113">
        <f>'[1]PDB Rekap'!AT26</f>
        <v>4.8499999999999943</v>
      </c>
      <c r="F22" s="113">
        <f>'[1]PDB Rekap'!BO26</f>
        <v>0.86844742263707531</v>
      </c>
      <c r="AG22" s="115"/>
      <c r="AH22" s="116" t="s">
        <v>71</v>
      </c>
      <c r="AI22" s="113">
        <f>'[1]PDB Rekap'!Y69/'[1]PDB Rekap'!$Y$61*100</f>
        <v>102.74792137234429</v>
      </c>
      <c r="AJ22" s="113">
        <f>'[1]PDB Rekap'!Y26/'[1]PDB Rekap'!$Y$18*100</f>
        <v>102.54878611987381</v>
      </c>
      <c r="AK22" s="113">
        <v>100</v>
      </c>
    </row>
    <row r="23" spans="1:37" ht="15.6" x14ac:dyDescent="0.3">
      <c r="A23" s="111">
        <v>2022</v>
      </c>
      <c r="B23" s="112" t="s">
        <v>68</v>
      </c>
      <c r="C23" s="113">
        <f>'[1]PDB Rekap'!AT70</f>
        <v>4.569999999999979</v>
      </c>
      <c r="D23" s="113">
        <f>'[1]PDB Rekap'!BO70</f>
        <v>-1.3700548382832665</v>
      </c>
      <c r="E23" s="113">
        <f>'[1]PDB Rekap'!AT27</f>
        <v>4.5300000000000153</v>
      </c>
      <c r="F23" s="113">
        <f>'[1]PDB Rekap'!BO27</f>
        <v>-1.2261521628481091</v>
      </c>
      <c r="AG23" s="111">
        <v>2022</v>
      </c>
      <c r="AH23" s="112" t="s">
        <v>68</v>
      </c>
      <c r="AI23" s="113">
        <f>'[1]PDB Rekap'!Y70/'[1]PDB Rekap'!$Y$61*100</f>
        <v>101.34021850434701</v>
      </c>
      <c r="AJ23" s="113">
        <f>'[1]PDB Rekap'!Y27/'[1]PDB Rekap'!$Y$18*100</f>
        <v>101.29138196089052</v>
      </c>
      <c r="AK23" s="113">
        <v>100</v>
      </c>
    </row>
    <row r="24" spans="1:37" ht="15.6" x14ac:dyDescent="0.3">
      <c r="A24" s="111"/>
      <c r="B24" s="112" t="s">
        <v>69</v>
      </c>
      <c r="C24" s="113">
        <f>'[1]PDB Rekap'!AT71</f>
        <v>5.1000000000000227</v>
      </c>
      <c r="D24" s="113">
        <f>'[1]PDB Rekap'!BO71</f>
        <v>3.8295531924273689</v>
      </c>
      <c r="E24" s="113">
        <f>'[1]PDB Rekap'!AT28</f>
        <v>5.0900000000000176</v>
      </c>
      <c r="F24" s="113">
        <f>'[1]PDB Rekap'!BO28</f>
        <v>3.8653341021692285</v>
      </c>
      <c r="AG24" s="111"/>
      <c r="AH24" s="112" t="s">
        <v>69</v>
      </c>
      <c r="AI24" s="113">
        <f>'[1]PDB Rekap'!Y71/'[1]PDB Rekap'!$Y$61*100</f>
        <v>105.22109607729308</v>
      </c>
      <c r="AJ24" s="113">
        <f>'[1]PDB Rekap'!Y28/'[1]PDB Rekap'!$Y$18*100</f>
        <v>105.2066322903833</v>
      </c>
      <c r="AK24" s="113">
        <v>100</v>
      </c>
    </row>
    <row r="25" spans="1:37" ht="15.6" x14ac:dyDescent="0.3">
      <c r="A25" s="111"/>
      <c r="B25" s="112" t="s">
        <v>70</v>
      </c>
      <c r="C25" s="113">
        <f>'[1]PDB Rekap'!AT72</f>
        <v>5.4300000000000068</v>
      </c>
      <c r="D25" s="113">
        <f>'[1]PDB Rekap'!BO72</f>
        <v>1.867035239426329</v>
      </c>
      <c r="E25" s="113">
        <f>'[1]PDB Rekap'!AT29</f>
        <v>5.4099999999999966</v>
      </c>
      <c r="F25" s="113">
        <f>'[1]PDB Rekap'!BO29</f>
        <v>1.8623947875734217</v>
      </c>
      <c r="AG25" s="111"/>
      <c r="AH25" s="112" t="s">
        <v>70</v>
      </c>
      <c r="AI25" s="113">
        <f>'[1]PDB Rekap'!Y72/'[1]PDB Rekap'!$Y$61*100</f>
        <v>107.18561102036679</v>
      </c>
      <c r="AJ25" s="113">
        <f>'[1]PDB Rekap'!Y29/'[1]PDB Rekap'!$Y$18*100</f>
        <v>107.1659951263409</v>
      </c>
      <c r="AK25" s="113">
        <v>100</v>
      </c>
    </row>
    <row r="26" spans="1:37" ht="15.6" x14ac:dyDescent="0.3">
      <c r="A26" s="115"/>
      <c r="B26" s="116" t="s">
        <v>71</v>
      </c>
      <c r="C26" s="113">
        <f>'[1]PDB Rekap'!AT73</f>
        <v>5.2199999999999989</v>
      </c>
      <c r="D26" s="113">
        <f>'[1]PDB Rekap'!BO73</f>
        <v>0.86369041404070401</v>
      </c>
      <c r="E26" s="113">
        <f>'[1]PDB Rekap'!AT30</f>
        <v>5.1800000000000068</v>
      </c>
      <c r="F26" s="113">
        <f>'[1]PDB Rekap'!BO30</f>
        <v>0.64835689130981677</v>
      </c>
      <c r="AG26" s="115"/>
      <c r="AH26" s="116" t="s">
        <v>71</v>
      </c>
      <c r="AI26" s="113">
        <f>'[1]PDB Rekap'!Y73/'[1]PDB Rekap'!$Y$61*100</f>
        <v>108.11136286798066</v>
      </c>
      <c r="AJ26" s="113">
        <f>'[1]PDB Rekap'!Y30/'[1]PDB Rekap'!$Y$18*100</f>
        <v>107.86081324088327</v>
      </c>
      <c r="AK26" s="113">
        <v>100</v>
      </c>
    </row>
    <row r="27" spans="1:37" ht="15.6" x14ac:dyDescent="0.3">
      <c r="A27" s="111">
        <v>2023</v>
      </c>
      <c r="B27" s="112" t="s">
        <v>68</v>
      </c>
      <c r="C27" s="113">
        <f>'[1]PDB Rekap'!AT74</f>
        <v>5.25</v>
      </c>
      <c r="D27" s="113">
        <f>'[1]PDB Rekap'!BO74</f>
        <v>-1.3419337742759438</v>
      </c>
      <c r="E27" s="113">
        <f>'[1]PDB Rekap'!AT31</f>
        <v>5.230000000000004</v>
      </c>
      <c r="F27" s="113">
        <f>'[1]PDB Rekap'!BO31</f>
        <v>-1.179197490934655</v>
      </c>
      <c r="AG27" s="111">
        <v>2023</v>
      </c>
      <c r="AH27" s="112" t="s">
        <v>68</v>
      </c>
      <c r="AI27" s="113">
        <f>'[1]PDB Rekap'!Y74/'[1]PDB Rekap'!$Y$61*100</f>
        <v>106.66057997582521</v>
      </c>
      <c r="AJ27" s="113">
        <f>'[1]PDB Rekap'!Y31/'[1]PDB Rekap'!$Y$18*100</f>
        <v>106.58892123744508</v>
      </c>
      <c r="AK27" s="113">
        <v>100</v>
      </c>
    </row>
    <row r="28" spans="1:37" ht="15.6" x14ac:dyDescent="0.3">
      <c r="A28" s="111"/>
      <c r="B28" s="112" t="s">
        <v>69</v>
      </c>
      <c r="C28" s="113">
        <f>'[1]PDB Rekap'!AT75</f>
        <v>5.2599999999999909</v>
      </c>
      <c r="D28" s="113">
        <f>'[1]PDB Rekap'!BO75</f>
        <v>3.8394182331107345</v>
      </c>
      <c r="E28" s="113">
        <f>'[1]PDB Rekap'!AT32</f>
        <v>5.25</v>
      </c>
      <c r="F28" s="113">
        <f>'[1]PDB Rekap'!BO32</f>
        <v>3.8850747339476612</v>
      </c>
      <c r="AG28" s="111"/>
      <c r="AH28" s="112" t="s">
        <v>69</v>
      </c>
      <c r="AI28" s="113">
        <f>'[1]PDB Rekap'!Y75/'[1]PDB Rekap'!$Y$61*100</f>
        <v>110.75572573095872</v>
      </c>
      <c r="AJ28" s="113">
        <f>'[1]PDB Rekap'!Y32/'[1]PDB Rekap'!$Y$18*100</f>
        <v>110.72998048562843</v>
      </c>
      <c r="AK28" s="113">
        <v>100</v>
      </c>
    </row>
    <row r="29" spans="1:37" ht="15.6" x14ac:dyDescent="0.3">
      <c r="A29" s="111"/>
      <c r="B29" s="112" t="s">
        <v>70</v>
      </c>
      <c r="C29" s="113">
        <f>'[1]PDB Rekap'!AT76</f>
        <v>5.3099999999999881</v>
      </c>
      <c r="D29" s="113">
        <f>'[1]PDB Rekap'!BO76</f>
        <v>1.9154235328138611</v>
      </c>
      <c r="E29" s="113">
        <f>'[1]PDB Rekap'!AT33</f>
        <v>5.2999999999999972</v>
      </c>
      <c r="F29" s="113">
        <f>'[1]PDB Rekap'!BO33</f>
        <v>1.9107854739332879</v>
      </c>
      <c r="AG29" s="111"/>
      <c r="AH29" s="112" t="s">
        <v>70</v>
      </c>
      <c r="AI29" s="113">
        <f>'[1]PDB Rekap'!Y76/'[1]PDB Rekap'!$Y$61*100</f>
        <v>112.87716696554826</v>
      </c>
      <c r="AJ29" s="113">
        <f>'[1]PDB Rekap'!Y33/'[1]PDB Rekap'!$Y$18*100</f>
        <v>112.84579286803698</v>
      </c>
      <c r="AK29" s="113">
        <v>100</v>
      </c>
    </row>
    <row r="30" spans="1:37" ht="15.6" x14ac:dyDescent="0.3">
      <c r="A30" s="115"/>
      <c r="B30" s="116" t="s">
        <v>71</v>
      </c>
      <c r="C30" s="113">
        <f>'[1]PDB Rekap'!AT77</f>
        <v>5.1400000000000148</v>
      </c>
      <c r="D30" s="113">
        <f>'[1]PDB Rekap'!BO77</f>
        <v>0.70086800999185073</v>
      </c>
      <c r="E30" s="113">
        <f>'[1]PDB Rekap'!AT34</f>
        <v>5.1299999999999955</v>
      </c>
      <c r="F30" s="113">
        <f>'[1]PDB Rekap'!BO34</f>
        <v>0.48586666650902544</v>
      </c>
      <c r="AG30" s="115"/>
      <c r="AH30" s="116" t="s">
        <v>71</v>
      </c>
      <c r="AI30" s="113">
        <f>'[1]PDB Rekap'!Y77/'[1]PDB Rekap'!$Y$61*100</f>
        <v>113.66828691939487</v>
      </c>
      <c r="AJ30" s="113">
        <f>'[1]PDB Rekap'!Y34/'[1]PDB Rekap'!$Y$18*100</f>
        <v>113.39407296014059</v>
      </c>
      <c r="AK30" s="113">
        <v>100</v>
      </c>
    </row>
    <row r="33" spans="1:54" x14ac:dyDescent="0.3">
      <c r="A33" s="104"/>
      <c r="B33" s="104"/>
      <c r="C33" s="119" t="s">
        <v>72</v>
      </c>
      <c r="D33" s="120"/>
      <c r="E33" s="120"/>
      <c r="F33" s="121"/>
      <c r="AI33" s="119" t="s">
        <v>72</v>
      </c>
      <c r="AJ33" s="120"/>
      <c r="AK33" s="120"/>
      <c r="AX33" t="s">
        <v>66</v>
      </c>
      <c r="AY33">
        <v>2020</v>
      </c>
      <c r="AZ33">
        <v>2021</v>
      </c>
      <c r="BA33">
        <v>2022</v>
      </c>
      <c r="BB33">
        <v>2023</v>
      </c>
    </row>
    <row r="34" spans="1:54" x14ac:dyDescent="0.3">
      <c r="A34" s="105"/>
      <c r="B34" s="106"/>
      <c r="C34" s="107" t="str">
        <f>C2</f>
        <v>YoY-Track Feb</v>
      </c>
      <c r="D34" s="107" t="str">
        <f>D2</f>
        <v>QtQ-Track Feb</v>
      </c>
      <c r="E34" s="107" t="str">
        <f>E2</f>
        <v>YoY-Base Jan</v>
      </c>
      <c r="F34" s="107" t="str">
        <f>F2</f>
        <v>QtQ-Base Jan</v>
      </c>
      <c r="AG34" s="108"/>
      <c r="AH34" s="108"/>
      <c r="AI34" s="107" t="str">
        <f>AI2</f>
        <v>Indeks Track Feb</v>
      </c>
      <c r="AJ34" s="107" t="str">
        <f>AJ2</f>
        <v>Indeks Base Jan</v>
      </c>
      <c r="AK34" s="109" t="s">
        <v>67</v>
      </c>
      <c r="AW34" t="s">
        <v>68</v>
      </c>
      <c r="AX34" s="110">
        <f>AVERAGE(D35,D39,D43)</f>
        <v>9.8074225534427725E-2</v>
      </c>
      <c r="AY34" s="110">
        <f>D47</f>
        <v>-1.9914028580617043</v>
      </c>
      <c r="AZ34" s="110">
        <f>D51</f>
        <v>-0.56988265715253306</v>
      </c>
      <c r="BA34" s="110">
        <f>D55</f>
        <v>-0.43998431401013249</v>
      </c>
      <c r="BB34" s="110">
        <f>D59</f>
        <v>-0.50621258634711808</v>
      </c>
    </row>
    <row r="35" spans="1:54" ht="15.6" x14ac:dyDescent="0.3">
      <c r="A35" s="111">
        <v>2017</v>
      </c>
      <c r="B35" s="112" t="s">
        <v>68</v>
      </c>
      <c r="C35" s="113">
        <f>'[1]PDB Rekap'!AU50</f>
        <v>4.9267745833945469</v>
      </c>
      <c r="D35" s="114">
        <f>'[1]PDB Rekap'!BP50</f>
        <v>0.1367661999542662</v>
      </c>
      <c r="E35" s="113">
        <f>'[1]PDB Rekap'!AU7</f>
        <v>4.9267745833945469</v>
      </c>
      <c r="F35" s="113">
        <f>'[1]PDB Rekap'!BP7</f>
        <v>0.1367661999542662</v>
      </c>
      <c r="AG35" s="111">
        <v>2017</v>
      </c>
      <c r="AH35" s="112" t="s">
        <v>68</v>
      </c>
      <c r="AI35" s="113">
        <f>'[1]PDB Rekap'!Z50/'[1]PDB Rekap'!$Z$61*100</f>
        <v>86.47432449382427</v>
      </c>
      <c r="AJ35" s="113">
        <f>'[1]PDB Rekap'!Z7/'[1]PDB Rekap'!$Z$18*100</f>
        <v>86.47432449382427</v>
      </c>
      <c r="AK35" s="113">
        <v>100</v>
      </c>
      <c r="AW35" t="s">
        <v>69</v>
      </c>
      <c r="AX35" s="110">
        <f>AVERAGE(D36,D40,D44)</f>
        <v>1.5609193302500586</v>
      </c>
      <c r="AY35" s="110">
        <f>D48</f>
        <v>-6.5257970259255842</v>
      </c>
      <c r="AZ35" s="110">
        <f>D52</f>
        <v>1.2874247535147276</v>
      </c>
      <c r="BA35" s="110">
        <f t="shared" ref="BA35:BA37" si="1">D56</f>
        <v>1.9516686423409766</v>
      </c>
      <c r="BB35" s="110">
        <f>D60</f>
        <v>2.0292279185998723</v>
      </c>
    </row>
    <row r="36" spans="1:54" ht="15.6" x14ac:dyDescent="0.3">
      <c r="A36" s="111"/>
      <c r="B36" s="112" t="s">
        <v>69</v>
      </c>
      <c r="C36" s="113">
        <f>'[1]PDB Rekap'!AU51</f>
        <v>4.940235166574297</v>
      </c>
      <c r="D36" s="114">
        <f>'[1]PDB Rekap'!BP51</f>
        <v>1.3695636796407769</v>
      </c>
      <c r="E36" s="113">
        <f>'[1]PDB Rekap'!AU8</f>
        <v>4.940235166574297</v>
      </c>
      <c r="F36" s="113">
        <f>'[1]PDB Rekap'!BP8</f>
        <v>1.3695636796407769</v>
      </c>
      <c r="AG36" s="111"/>
      <c r="AH36" s="112" t="s">
        <v>69</v>
      </c>
      <c r="AI36" s="113">
        <f>'[1]PDB Rekap'!Z51/'[1]PDB Rekap'!$Z$61*100</f>
        <v>87.658645434306408</v>
      </c>
      <c r="AJ36" s="113">
        <f>'[1]PDB Rekap'!Z8/'[1]PDB Rekap'!$Z$18*100</f>
        <v>87.658645434306408</v>
      </c>
      <c r="AK36" s="113">
        <v>100</v>
      </c>
      <c r="AW36" t="s">
        <v>70</v>
      </c>
      <c r="AX36" s="110">
        <f>AVERAGE(D37,D41,D45)</f>
        <v>3.2501476153524229</v>
      </c>
      <c r="AY36" s="110">
        <f>D49</f>
        <v>4.6910265094129926</v>
      </c>
      <c r="AZ36" s="110">
        <f>D53</f>
        <v>-0.18590678752200063</v>
      </c>
      <c r="BA36" s="110">
        <f t="shared" si="1"/>
        <v>1.2390524812965396</v>
      </c>
      <c r="BB36" s="110">
        <f>D61</f>
        <v>1.3256309184242525</v>
      </c>
    </row>
    <row r="37" spans="1:54" ht="15.6" x14ac:dyDescent="0.3">
      <c r="A37" s="111"/>
      <c r="B37" s="112" t="s">
        <v>70</v>
      </c>
      <c r="C37" s="113">
        <f>'[1]PDB Rekap'!AU52</f>
        <v>4.9125254947384178</v>
      </c>
      <c r="D37" s="114">
        <f>'[1]PDB Rekap'!BP52</f>
        <v>3.4185939643720786</v>
      </c>
      <c r="E37" s="113">
        <f>'[1]PDB Rekap'!AU9</f>
        <v>4.9125254947384178</v>
      </c>
      <c r="F37" s="113">
        <f>'[1]PDB Rekap'!BP9</f>
        <v>3.4185939643720786</v>
      </c>
      <c r="AG37" s="111"/>
      <c r="AH37" s="112" t="s">
        <v>70</v>
      </c>
      <c r="AI37" s="113">
        <f>'[1]PDB Rekap'!Z52/'[1]PDB Rekap'!$Z$61*100</f>
        <v>90.655338596373923</v>
      </c>
      <c r="AJ37" s="113">
        <f>'[1]PDB Rekap'!Z9/'[1]PDB Rekap'!$Z$18*100</f>
        <v>90.655338596373923</v>
      </c>
      <c r="AK37" s="113">
        <v>100</v>
      </c>
      <c r="AW37" t="s">
        <v>71</v>
      </c>
      <c r="AX37" s="110">
        <f>AVERAGE(D38,D42,D46)</f>
        <v>4.4529074820398286E-2</v>
      </c>
      <c r="AY37" s="110">
        <f>D50</f>
        <v>0.49730039079764765</v>
      </c>
      <c r="AZ37" s="110">
        <f>D54</f>
        <v>3.0159621645423016</v>
      </c>
      <c r="BA37" s="110">
        <f t="shared" si="1"/>
        <v>2.4028877628451255</v>
      </c>
      <c r="BB37" s="110">
        <f>D62</f>
        <v>2.1792794443655339</v>
      </c>
    </row>
    <row r="38" spans="1:54" ht="15.6" x14ac:dyDescent="0.3">
      <c r="A38" s="115"/>
      <c r="B38" s="116" t="s">
        <v>71</v>
      </c>
      <c r="C38" s="113">
        <f>'[1]PDB Rekap'!AU53</f>
        <v>4.9860880768702174</v>
      </c>
      <c r="D38" s="114">
        <f>'[1]PDB Rekap'!BP53</f>
        <v>7.3651340511275976E-3</v>
      </c>
      <c r="E38" s="113">
        <f>'[1]PDB Rekap'!AU10</f>
        <v>4.9860880768702174</v>
      </c>
      <c r="F38" s="113">
        <f>'[1]PDB Rekap'!BP10</f>
        <v>7.3651340511275976E-3</v>
      </c>
      <c r="AG38" s="115"/>
      <c r="AH38" s="116" t="s">
        <v>71</v>
      </c>
      <c r="AI38" s="113">
        <f>'[1]PDB Rekap'!Z53/'[1]PDB Rekap'!$Z$61*100</f>
        <v>90.66201548358606</v>
      </c>
      <c r="AJ38" s="113">
        <f>'[1]PDB Rekap'!Z10/'[1]PDB Rekap'!$Z$18*100</f>
        <v>90.66201548358606</v>
      </c>
      <c r="AK38" s="113">
        <v>100</v>
      </c>
    </row>
    <row r="39" spans="1:54" ht="15.6" x14ac:dyDescent="0.3">
      <c r="A39" s="111">
        <v>2018</v>
      </c>
      <c r="B39" s="112" t="s">
        <v>68</v>
      </c>
      <c r="C39" s="113">
        <f>'[1]PDB Rekap'!AU54</f>
        <v>4.9567562564463969</v>
      </c>
      <c r="D39" s="114">
        <f>'[1]PDB Rekap'!BP54</f>
        <v>0.10878922035819016</v>
      </c>
      <c r="E39" s="113">
        <f>'[1]PDB Rekap'!AU11</f>
        <v>4.9567562564463969</v>
      </c>
      <c r="F39" s="113">
        <f>'[1]PDB Rekap'!BP11</f>
        <v>0.10878922035819016</v>
      </c>
      <c r="AG39" s="111">
        <v>2018</v>
      </c>
      <c r="AH39" s="112" t="s">
        <v>68</v>
      </c>
      <c r="AI39" s="113">
        <f>'[1]PDB Rekap'!Z54/'[1]PDB Rekap'!$Z$61*100</f>
        <v>90.760645983391669</v>
      </c>
      <c r="AJ39" s="113">
        <f>'[1]PDB Rekap'!Z11/'[1]PDB Rekap'!$Z$18*100</f>
        <v>90.760645983391669</v>
      </c>
      <c r="AK39" s="113">
        <v>100</v>
      </c>
    </row>
    <row r="40" spans="1:54" ht="15.6" x14ac:dyDescent="0.3">
      <c r="A40" s="111"/>
      <c r="B40" s="112" t="s">
        <v>69</v>
      </c>
      <c r="C40" s="113">
        <f>'[1]PDB Rekap'!AU55</f>
        <v>5.1722600097165525</v>
      </c>
      <c r="D40" s="114">
        <f>'[1]PDB Rekap'!BP55</f>
        <v>1.5777019855440813</v>
      </c>
      <c r="E40" s="113">
        <f>'[1]PDB Rekap'!AU12</f>
        <v>5.1722600097165525</v>
      </c>
      <c r="F40" s="113">
        <f>'[1]PDB Rekap'!BP12</f>
        <v>1.5777019855440813</v>
      </c>
      <c r="AG40" s="111"/>
      <c r="AH40" s="112" t="s">
        <v>69</v>
      </c>
      <c r="AI40" s="113">
        <f>'[1]PDB Rekap'!Z55/'[1]PDB Rekap'!$Z$61*100</f>
        <v>92.192578497164263</v>
      </c>
      <c r="AJ40" s="113">
        <f>'[1]PDB Rekap'!Z12/'[1]PDB Rekap'!$Z$18*100</f>
        <v>92.192578497164263</v>
      </c>
      <c r="AK40" s="113">
        <v>100</v>
      </c>
    </row>
    <row r="41" spans="1:54" ht="15.6" x14ac:dyDescent="0.3">
      <c r="A41" s="111"/>
      <c r="B41" s="112" t="s">
        <v>70</v>
      </c>
      <c r="C41" s="113">
        <f>'[1]PDB Rekap'!AU56</f>
        <v>5.0019764477440987</v>
      </c>
      <c r="D41" s="114">
        <f>'[1]PDB Rekap'!BP56</f>
        <v>3.2511497490171024</v>
      </c>
      <c r="E41" s="113">
        <f>'[1]PDB Rekap'!AU13</f>
        <v>5.0019764477440987</v>
      </c>
      <c r="F41" s="113">
        <f>'[1]PDB Rekap'!BP13</f>
        <v>3.2511497490171024</v>
      </c>
      <c r="AG41" s="111"/>
      <c r="AH41" s="112" t="s">
        <v>70</v>
      </c>
      <c r="AI41" s="113">
        <f>'[1]PDB Rekap'!Z56/'[1]PDB Rekap'!$Z$61*100</f>
        <v>95.189897281587207</v>
      </c>
      <c r="AJ41" s="113">
        <f>'[1]PDB Rekap'!Z13/'[1]PDB Rekap'!$Z$18*100</f>
        <v>95.189897281587207</v>
      </c>
      <c r="AK41" s="113">
        <v>100</v>
      </c>
    </row>
    <row r="42" spans="1:54" ht="15.6" x14ac:dyDescent="0.3">
      <c r="A42" s="115"/>
      <c r="B42" s="116" t="s">
        <v>71</v>
      </c>
      <c r="C42" s="113">
        <f>'[1]PDB Rekap'!AU57</f>
        <v>5.0801436661800778</v>
      </c>
      <c r="D42" s="114">
        <f>'[1]PDB Rekap'!BP57</f>
        <v>8.1814185584278221E-2</v>
      </c>
      <c r="E42" s="113">
        <f>'[1]PDB Rekap'!AU14</f>
        <v>5.0801436661800778</v>
      </c>
      <c r="F42" s="113">
        <f>'[1]PDB Rekap'!BP14</f>
        <v>8.1814185584278221E-2</v>
      </c>
      <c r="AG42" s="115"/>
      <c r="AH42" s="116" t="s">
        <v>71</v>
      </c>
      <c r="AI42" s="113">
        <f>'[1]PDB Rekap'!Z57/'[1]PDB Rekap'!$Z$61*100</f>
        <v>95.267776120806658</v>
      </c>
      <c r="AJ42" s="113">
        <f>'[1]PDB Rekap'!Z14/'[1]PDB Rekap'!$Z$18*100</f>
        <v>95.267776120806658</v>
      </c>
      <c r="AK42" s="113">
        <v>100</v>
      </c>
    </row>
    <row r="43" spans="1:54" ht="15.6" x14ac:dyDescent="0.3">
      <c r="A43" s="111">
        <v>2019</v>
      </c>
      <c r="B43" s="112" t="s">
        <v>68</v>
      </c>
      <c r="C43" s="113">
        <f>'[1]PDB Rekap'!AU58</f>
        <v>5.0170360742204565</v>
      </c>
      <c r="D43" s="114">
        <f>'[1]PDB Rekap'!BP58</f>
        <v>4.8667256290826799E-2</v>
      </c>
      <c r="E43" s="113">
        <f>'[1]PDB Rekap'!AU15</f>
        <v>5.0170360742204565</v>
      </c>
      <c r="F43" s="113">
        <f>'[1]PDB Rekap'!BP15</f>
        <v>4.8667256290826799E-2</v>
      </c>
      <c r="AG43" s="111">
        <v>2019</v>
      </c>
      <c r="AH43" s="112" t="s">
        <v>68</v>
      </c>
      <c r="AI43" s="113">
        <f>'[1]PDB Rekap'!Z58/'[1]PDB Rekap'!$Z$61*100</f>
        <v>95.314140333573945</v>
      </c>
      <c r="AJ43" s="113">
        <f>'[1]PDB Rekap'!Z15/'[1]PDB Rekap'!$Z$18*100</f>
        <v>95.314140333573945</v>
      </c>
      <c r="AK43" s="113">
        <v>100</v>
      </c>
    </row>
    <row r="44" spans="1:54" ht="15.6" x14ac:dyDescent="0.3">
      <c r="A44" s="111"/>
      <c r="B44" s="112" t="s">
        <v>69</v>
      </c>
      <c r="C44" s="113">
        <f>'[1]PDB Rekap'!AU59</f>
        <v>5.180169060163891</v>
      </c>
      <c r="D44" s="114">
        <f>'[1]PDB Rekap'!BP59</f>
        <v>1.7354923255653176</v>
      </c>
      <c r="E44" s="113">
        <f>'[1]PDB Rekap'!AU16</f>
        <v>5.180169060163891</v>
      </c>
      <c r="F44" s="113">
        <f>'[1]PDB Rekap'!BP16</f>
        <v>1.7354923255653176</v>
      </c>
      <c r="AG44" s="111"/>
      <c r="AH44" s="112" t="s">
        <v>69</v>
      </c>
      <c r="AI44" s="113">
        <f>'[1]PDB Rekap'!Z59/'[1]PDB Rekap'!$Z$61*100</f>
        <v>96.96830992424168</v>
      </c>
      <c r="AJ44" s="113">
        <f>'[1]PDB Rekap'!Z16/'[1]PDB Rekap'!$Z$18*100</f>
        <v>96.96830992424168</v>
      </c>
      <c r="AK44" s="113">
        <v>100</v>
      </c>
    </row>
    <row r="45" spans="1:54" ht="15.6" x14ac:dyDescent="0.3">
      <c r="A45" s="111"/>
      <c r="B45" s="112" t="s">
        <v>70</v>
      </c>
      <c r="C45" s="113">
        <f>'[1]PDB Rekap'!AU60</f>
        <v>5.0065339511353102</v>
      </c>
      <c r="D45" s="114">
        <f>'[1]PDB Rekap'!BP60</f>
        <v>3.0806991326680873</v>
      </c>
      <c r="E45" s="113">
        <f>'[1]PDB Rekap'!AU17</f>
        <v>5.0065339511353102</v>
      </c>
      <c r="F45" s="113">
        <f>'[1]PDB Rekap'!BP17</f>
        <v>3.0806991326680873</v>
      </c>
      <c r="AG45" s="111"/>
      <c r="AH45" s="112" t="s">
        <v>70</v>
      </c>
      <c r="AI45" s="113">
        <f>'[1]PDB Rekap'!Z60/'[1]PDB Rekap'!$Z$61*100</f>
        <v>99.955611807040697</v>
      </c>
      <c r="AJ45" s="113">
        <f>'[1]PDB Rekap'!Z17/'[1]PDB Rekap'!$Z$18*100</f>
        <v>99.955611807040697</v>
      </c>
      <c r="AK45" s="113">
        <v>100</v>
      </c>
    </row>
    <row r="46" spans="1:54" ht="15.6" x14ac:dyDescent="0.3">
      <c r="A46" s="115"/>
      <c r="B46" s="116" t="s">
        <v>71</v>
      </c>
      <c r="C46" s="113">
        <f>'[1]PDB Rekap'!AU61</f>
        <v>4.9672870217863903</v>
      </c>
      <c r="D46" s="114">
        <f>'[1]PDB Rekap'!BP61</f>
        <v>4.4407904825789046E-2</v>
      </c>
      <c r="E46" s="113">
        <f>'[1]PDB Rekap'!AU18</f>
        <v>4.9672870217863903</v>
      </c>
      <c r="F46" s="113">
        <f>'[1]PDB Rekap'!BP18</f>
        <v>4.4407904825789046E-2</v>
      </c>
      <c r="AG46" s="115"/>
      <c r="AH46" s="116" t="s">
        <v>71</v>
      </c>
      <c r="AI46" s="113">
        <f>'[1]PDB Rekap'!Z61/'[1]PDB Rekap'!$Z$61*100</f>
        <v>100</v>
      </c>
      <c r="AJ46" s="113">
        <f>'[1]PDB Rekap'!Z18/'[1]PDB Rekap'!$Z$18*100</f>
        <v>100</v>
      </c>
      <c r="AK46" s="113">
        <v>100</v>
      </c>
    </row>
    <row r="47" spans="1:54" ht="15.6" x14ac:dyDescent="0.3">
      <c r="A47" s="111">
        <v>2020</v>
      </c>
      <c r="B47" s="112" t="s">
        <v>68</v>
      </c>
      <c r="C47" s="113">
        <f>'[1]PDB Rekap'!AU62</f>
        <v>2.8269224261316026</v>
      </c>
      <c r="D47" s="114">
        <f>'[1]PDB Rekap'!BP62</f>
        <v>-1.9914028580617043</v>
      </c>
      <c r="E47" s="113">
        <f>'[1]PDB Rekap'!AU19</f>
        <v>2.8269224261316026</v>
      </c>
      <c r="F47" s="113">
        <f>'[1]PDB Rekap'!BP19</f>
        <v>-1.9914028580617043</v>
      </c>
      <c r="AG47" s="111">
        <v>2020</v>
      </c>
      <c r="AH47" s="112" t="s">
        <v>68</v>
      </c>
      <c r="AI47" s="113">
        <f>'[1]PDB Rekap'!Z62/'[1]PDB Rekap'!$Z$61*100</f>
        <v>98.008597141938296</v>
      </c>
      <c r="AJ47" s="113">
        <f>'[1]PDB Rekap'!Z19/'[1]PDB Rekap'!$Z$18*100</f>
        <v>98.008597141938296</v>
      </c>
      <c r="AK47" s="113">
        <v>100</v>
      </c>
    </row>
    <row r="48" spans="1:54" ht="15.6" x14ac:dyDescent="0.3">
      <c r="A48" s="111"/>
      <c r="B48" s="112" t="s">
        <v>69</v>
      </c>
      <c r="C48" s="113">
        <f>'[1]PDB Rekap'!AU63</f>
        <v>-5.5229949907629674</v>
      </c>
      <c r="D48" s="114">
        <f>'[1]PDB Rekap'!BP63</f>
        <v>-6.5257970259255842</v>
      </c>
      <c r="E48" s="113">
        <f>'[1]PDB Rekap'!AU20</f>
        <v>-5.5226793974931638</v>
      </c>
      <c r="F48" s="113">
        <f>'[1]PDB Rekap'!BP20</f>
        <v>-6.525484782439932</v>
      </c>
      <c r="AG48" s="111"/>
      <c r="AH48" s="112" t="s">
        <v>69</v>
      </c>
      <c r="AI48" s="113">
        <f>'[1]PDB Rekap'!Z63/'[1]PDB Rekap'!$Z$61*100</f>
        <v>91.612755024498298</v>
      </c>
      <c r="AJ48" s="113">
        <f>'[1]PDB Rekap'!Z20/'[1]PDB Rekap'!$Z$18*100</f>
        <v>91.613061049958262</v>
      </c>
      <c r="AK48" s="113">
        <v>100</v>
      </c>
    </row>
    <row r="49" spans="1:37" ht="15.6" x14ac:dyDescent="0.3">
      <c r="A49" s="111"/>
      <c r="B49" s="112" t="s">
        <v>70</v>
      </c>
      <c r="C49" s="113">
        <f>'[1]PDB Rekap'!AU64</f>
        <v>-4.0470745816140834</v>
      </c>
      <c r="D49" s="114">
        <f>'[1]PDB Rekap'!BP64</f>
        <v>4.6910265094129926</v>
      </c>
      <c r="E49" s="113">
        <f>'[1]PDB Rekap'!AU21</f>
        <v>-4.046089841533913</v>
      </c>
      <c r="F49" s="113">
        <f>'[1]PDB Rekap'!BP21</f>
        <v>4.6917512115120417</v>
      </c>
      <c r="AG49" s="111"/>
      <c r="AH49" s="112" t="s">
        <v>70</v>
      </c>
      <c r="AI49" s="113">
        <f>'[1]PDB Rekap'!Z64/'[1]PDB Rekap'!$Z$61*100</f>
        <v>95.910333648701098</v>
      </c>
      <c r="AJ49" s="113">
        <f>'[1]PDB Rekap'!Z21/'[1]PDB Rekap'!$Z$18*100</f>
        <v>95.911317951672942</v>
      </c>
      <c r="AK49" s="113">
        <v>100</v>
      </c>
    </row>
    <row r="50" spans="1:37" ht="15.6" x14ac:dyDescent="0.3">
      <c r="A50" s="115"/>
      <c r="B50" s="116" t="s">
        <v>71</v>
      </c>
      <c r="C50" s="113">
        <f>'[1]PDB Rekap'!AU65</f>
        <v>-3.6127038872485855</v>
      </c>
      <c r="D50" s="113">
        <f>'[1]PDB Rekap'!BP65</f>
        <v>0.49730039079764765</v>
      </c>
      <c r="E50" s="113">
        <f>'[1]PDB Rekap'!AU22</f>
        <v>-3.614344577240189</v>
      </c>
      <c r="F50" s="113">
        <f>'[1]PDB Rekap'!BP22</f>
        <v>0.49455839124834711</v>
      </c>
      <c r="AG50" s="115"/>
      <c r="AH50" s="116" t="s">
        <v>71</v>
      </c>
      <c r="AI50" s="113">
        <f>'[1]PDB Rekap'!Z65/'[1]PDB Rekap'!$Z$61*100</f>
        <v>96.387296112751415</v>
      </c>
      <c r="AJ50" s="113">
        <f>'[1]PDB Rekap'!Z22/'[1]PDB Rekap'!$Z$18*100</f>
        <v>96.385655422759811</v>
      </c>
      <c r="AK50" s="113">
        <v>100</v>
      </c>
    </row>
    <row r="51" spans="1:37" ht="15.6" x14ac:dyDescent="0.3">
      <c r="A51" s="111">
        <v>2021</v>
      </c>
      <c r="B51" s="112" t="s">
        <v>68</v>
      </c>
      <c r="C51" s="113">
        <f>'[1]PDB Rekap'!AU66</f>
        <v>-2.2146990944969787</v>
      </c>
      <c r="D51" s="113">
        <f>'[1]PDB Rekap'!BP66</f>
        <v>-0.56988265715253306</v>
      </c>
      <c r="E51" s="113">
        <f>'[1]PDB Rekap'!AU23</f>
        <v>-2.2137588698932831</v>
      </c>
      <c r="F51" s="113">
        <f>'[1]PDB Rekap'!BP23</f>
        <v>-0.56723408780187867</v>
      </c>
      <c r="AG51" s="111">
        <v>2021</v>
      </c>
      <c r="AH51" s="112" t="s">
        <v>68</v>
      </c>
      <c r="AI51" s="113">
        <f>'[1]PDB Rekap'!Z66/'[1]PDB Rekap'!$Z$61*100</f>
        <v>95.838001628506603</v>
      </c>
      <c r="AJ51" s="113">
        <f>'[1]PDB Rekap'!Z23/'[1]PDB Rekap'!$Z$18*100</f>
        <v>95.838923129450649</v>
      </c>
      <c r="AK51" s="113">
        <v>100</v>
      </c>
    </row>
    <row r="52" spans="1:37" ht="15.6" x14ac:dyDescent="0.3">
      <c r="A52" s="111"/>
      <c r="B52" s="112" t="s">
        <v>69</v>
      </c>
      <c r="C52" s="113">
        <f>'[1]PDB Rekap'!AU67</f>
        <v>5.9588741314325944</v>
      </c>
      <c r="D52" s="113">
        <f>'[1]PDB Rekap'!BP67</f>
        <v>1.2874247535147276</v>
      </c>
      <c r="E52" s="113">
        <f>'[1]PDB Rekap'!AU24</f>
        <v>5.9565261829117304</v>
      </c>
      <c r="F52" s="113">
        <f>'[1]PDB Rekap'!BP24</f>
        <v>1.2845447848495013</v>
      </c>
      <c r="AG52" s="111"/>
      <c r="AH52" s="112" t="s">
        <v>69</v>
      </c>
      <c r="AI52" s="113">
        <f>'[1]PDB Rekap'!Z67/'[1]PDB Rekap'!$Z$61*100</f>
        <v>97.071843784745852</v>
      </c>
      <c r="AJ52" s="113">
        <f>'[1]PDB Rekap'!Z24/'[1]PDB Rekap'!$Z$18*100</f>
        <v>97.070017018365931</v>
      </c>
      <c r="AK52" s="113">
        <v>100</v>
      </c>
    </row>
    <row r="53" spans="1:37" ht="15.6" x14ac:dyDescent="0.3">
      <c r="A53" s="111"/>
      <c r="B53" s="112" t="s">
        <v>70</v>
      </c>
      <c r="C53" s="113">
        <f>'[1]PDB Rekap'!AU68</f>
        <v>1.0228793419377666</v>
      </c>
      <c r="D53" s="113">
        <f>'[1]PDB Rekap'!BP68</f>
        <v>-0.18590678752200063</v>
      </c>
      <c r="E53" s="113">
        <f>'[1]PDB Rekap'!AU25</f>
        <v>1.0285789715720313</v>
      </c>
      <c r="F53" s="113">
        <f>'[1]PDB Rekap'!BP25</f>
        <v>-0.17737240001916632</v>
      </c>
      <c r="AG53" s="111"/>
      <c r="AH53" s="112" t="s">
        <v>70</v>
      </c>
      <c r="AI53" s="113">
        <f>'[1]PDB Rekap'!Z68/'[1]PDB Rekap'!$Z$61*100</f>
        <v>96.891380638377242</v>
      </c>
      <c r="AJ53" s="113">
        <f>'[1]PDB Rekap'!Z25/'[1]PDB Rekap'!$Z$18*100</f>
        <v>96.897841599481424</v>
      </c>
      <c r="AK53" s="113">
        <v>100</v>
      </c>
    </row>
    <row r="54" spans="1:37" ht="15.6" x14ac:dyDescent="0.3">
      <c r="A54" s="115"/>
      <c r="B54" s="116" t="s">
        <v>71</v>
      </c>
      <c r="C54" s="113">
        <f>'[1]PDB Rekap'!AU69</f>
        <v>3.5547131671521868</v>
      </c>
      <c r="D54" s="113">
        <f>'[1]PDB Rekap'!BP69</f>
        <v>3.0159621645423016</v>
      </c>
      <c r="E54" s="113">
        <f>'[1]PDB Rekap'!AU26</f>
        <v>3</v>
      </c>
      <c r="F54" s="113">
        <f>'[1]PDB Rekap'!BP26</f>
        <v>2.4555588098609462</v>
      </c>
      <c r="AG54" s="115"/>
      <c r="AH54" s="116" t="s">
        <v>71</v>
      </c>
      <c r="AI54" s="113">
        <f>'[1]PDB Rekap'!Z69/'[1]PDB Rekap'!$Z$61*100</f>
        <v>99.813588019133377</v>
      </c>
      <c r="AJ54" s="113">
        <f>'[1]PDB Rekap'!Z26/'[1]PDB Rekap'!$Z$18*100</f>
        <v>99.277225085442595</v>
      </c>
      <c r="AK54" s="113">
        <v>100</v>
      </c>
    </row>
    <row r="55" spans="1:37" ht="15.6" x14ac:dyDescent="0.3">
      <c r="A55" s="111">
        <v>2022</v>
      </c>
      <c r="B55" s="112" t="s">
        <v>68</v>
      </c>
      <c r="C55" s="113">
        <f>'[1]PDB Rekap'!AU70</f>
        <v>3.6899999999999977</v>
      </c>
      <c r="D55" s="113">
        <f>'[1]PDB Rekap'!BP70</f>
        <v>-0.43998431401013249</v>
      </c>
      <c r="E55" s="113">
        <f>'[1]PDB Rekap'!AU27</f>
        <v>3.4200000000000017</v>
      </c>
      <c r="F55" s="113">
        <f>'[1]PDB Rekap'!BP27</f>
        <v>-0.16178009087835221</v>
      </c>
      <c r="AG55" s="111">
        <v>2022</v>
      </c>
      <c r="AH55" s="112" t="s">
        <v>68</v>
      </c>
      <c r="AI55" s="113">
        <f>'[1]PDB Rekap'!Z70/'[1]PDB Rekap'!$Z$61*100</f>
        <v>99.374423888598471</v>
      </c>
      <c r="AJ55" s="113">
        <f>'[1]PDB Rekap'!Z27/'[1]PDB Rekap'!$Z$18*100</f>
        <v>99.116614300477863</v>
      </c>
      <c r="AK55" s="113">
        <v>100</v>
      </c>
    </row>
    <row r="56" spans="1:37" ht="15.6" x14ac:dyDescent="0.3">
      <c r="A56" s="111"/>
      <c r="B56" s="112" t="s">
        <v>69</v>
      </c>
      <c r="C56" s="113">
        <f>'[1]PDB Rekap'!AU71</f>
        <v>4.3700000000000045</v>
      </c>
      <c r="D56" s="113">
        <f>'[1]PDB Rekap'!BP71</f>
        <v>1.9516686423409766</v>
      </c>
      <c r="E56" s="113">
        <f>'[1]PDB Rekap'!AU28</f>
        <v>4.3199999999999932</v>
      </c>
      <c r="F56" s="113">
        <f>'[1]PDB Rekap'!BP28</f>
        <v>2.1659612449767707</v>
      </c>
      <c r="AG56" s="111"/>
      <c r="AH56" s="112" t="s">
        <v>69</v>
      </c>
      <c r="AI56" s="113">
        <f>'[1]PDB Rekap'!Z71/'[1]PDB Rekap'!$Z$61*100</f>
        <v>101.31388335813925</v>
      </c>
      <c r="AJ56" s="113">
        <f>'[1]PDB Rekap'!Z28/'[1]PDB Rekap'!$Z$18*100</f>
        <v>101.26344175355932</v>
      </c>
      <c r="AK56" s="113">
        <v>100</v>
      </c>
    </row>
    <row r="57" spans="1:37" ht="15.6" x14ac:dyDescent="0.3">
      <c r="A57" s="111"/>
      <c r="B57" s="112" t="s">
        <v>70</v>
      </c>
      <c r="C57" s="113">
        <f>'[1]PDB Rekap'!AU72</f>
        <v>5.8600000000000136</v>
      </c>
      <c r="D57" s="113">
        <f>'[1]PDB Rekap'!BP72</f>
        <v>1.2390524812965396</v>
      </c>
      <c r="E57" s="113">
        <f>'[1]PDB Rekap'!AU29</f>
        <v>5.8200000000000074</v>
      </c>
      <c r="F57" s="113">
        <f>'[1]PDB Rekap'!BP29</f>
        <v>1.257960627204497</v>
      </c>
      <c r="AG57" s="111"/>
      <c r="AH57" s="112" t="s">
        <v>70</v>
      </c>
      <c r="AI57" s="113">
        <f>'[1]PDB Rekap'!Z72/'[1]PDB Rekap'!$Z$61*100</f>
        <v>102.56921554378617</v>
      </c>
      <c r="AJ57" s="113">
        <f>'[1]PDB Rekap'!Z29/'[1]PDB Rekap'!$Z$18*100</f>
        <v>102.53729598057124</v>
      </c>
      <c r="AK57" s="113">
        <v>100</v>
      </c>
    </row>
    <row r="58" spans="1:37" ht="15.6" x14ac:dyDescent="0.3">
      <c r="A58" s="115"/>
      <c r="B58" s="116" t="s">
        <v>71</v>
      </c>
      <c r="C58" s="113">
        <f>'[1]PDB Rekap'!AU73</f>
        <v>5.230000000000004</v>
      </c>
      <c r="D58" s="113">
        <f>'[1]PDB Rekap'!BP73</f>
        <v>2.4028877628451255</v>
      </c>
      <c r="E58" s="113">
        <f>'[1]PDB Rekap'!AU30</f>
        <v>5.1900000000000119</v>
      </c>
      <c r="F58" s="113">
        <f>'[1]PDB Rekap'!BP30</f>
        <v>1.8455890305166633</v>
      </c>
      <c r="AG58" s="115"/>
      <c r="AH58" s="116" t="s">
        <v>71</v>
      </c>
      <c r="AI58" s="113">
        <f>'[1]PDB Rekap'!Z73/'[1]PDB Rekap'!$Z$61*100</f>
        <v>105.03383867253405</v>
      </c>
      <c r="AJ58" s="113">
        <f>'[1]PDB Rekap'!Z30/'[1]PDB Rekap'!$Z$18*100</f>
        <v>104.42971306737707</v>
      </c>
      <c r="AK58" s="113">
        <v>100</v>
      </c>
    </row>
    <row r="59" spans="1:37" ht="15.6" x14ac:dyDescent="0.3">
      <c r="A59" s="111">
        <v>2023</v>
      </c>
      <c r="B59" s="112" t="s">
        <v>68</v>
      </c>
      <c r="C59" s="113">
        <f>'[1]PDB Rekap'!AU74</f>
        <v>5.1599999999999824</v>
      </c>
      <c r="D59" s="113">
        <f>'[1]PDB Rekap'!BP74</f>
        <v>-0.50621258634711808</v>
      </c>
      <c r="E59" s="113">
        <f>'[1]PDB Rekap'!AU31</f>
        <v>5.1099999999999852</v>
      </c>
      <c r="F59" s="113">
        <f>'[1]PDB Rekap'!BP31</f>
        <v>-0.2377099092330468</v>
      </c>
      <c r="AG59" s="111">
        <v>2023</v>
      </c>
      <c r="AH59" s="112" t="s">
        <v>68</v>
      </c>
      <c r="AI59" s="113">
        <f>'[1]PDB Rekap'!Z74/'[1]PDB Rekap'!$Z$61*100</f>
        <v>104.50214416125014</v>
      </c>
      <c r="AJ59" s="113">
        <f>'[1]PDB Rekap'!Z31/'[1]PDB Rekap'!$Z$18*100</f>
        <v>104.18147329123228</v>
      </c>
      <c r="AK59" s="113">
        <v>100</v>
      </c>
    </row>
    <row r="60" spans="1:37" ht="15.6" x14ac:dyDescent="0.3">
      <c r="A60" s="111"/>
      <c r="B60" s="112" t="s">
        <v>69</v>
      </c>
      <c r="C60" s="113">
        <f>'[1]PDB Rekap'!AU75</f>
        <v>5.2399999999999807</v>
      </c>
      <c r="D60" s="113">
        <f>'[1]PDB Rekap'!BP75</f>
        <v>2.0292279185998723</v>
      </c>
      <c r="E60" s="113">
        <f>'[1]PDB Rekap'!AU32</f>
        <v>5.1800000000000068</v>
      </c>
      <c r="F60" s="113">
        <f>'[1]PDB Rekap'!BP32</f>
        <v>2.234000606475675</v>
      </c>
      <c r="AG60" s="111"/>
      <c r="AH60" s="112" t="s">
        <v>69</v>
      </c>
      <c r="AI60" s="113">
        <f>'[1]PDB Rekap'!Z75/'[1]PDB Rekap'!$Z$61*100</f>
        <v>106.62273084610574</v>
      </c>
      <c r="AJ60" s="113">
        <f>'[1]PDB Rekap'!Z32/'[1]PDB Rekap'!$Z$18*100</f>
        <v>106.50888803639371</v>
      </c>
      <c r="AK60" s="113">
        <v>100</v>
      </c>
    </row>
    <row r="61" spans="1:37" ht="15.6" x14ac:dyDescent="0.3">
      <c r="A61" s="111"/>
      <c r="B61" s="112" t="s">
        <v>70</v>
      </c>
      <c r="C61" s="113">
        <f>'[1]PDB Rekap'!AU76</f>
        <v>5.3300000000000125</v>
      </c>
      <c r="D61" s="113">
        <f>'[1]PDB Rekap'!BP76</f>
        <v>1.3256309184242525</v>
      </c>
      <c r="E61" s="113">
        <f>'[1]PDB Rekap'!AU33</f>
        <v>5.269999999999996</v>
      </c>
      <c r="F61" s="113">
        <f>'[1]PDB Rekap'!BP33</f>
        <v>1.3446046323047653</v>
      </c>
      <c r="AG61" s="111"/>
      <c r="AH61" s="112" t="s">
        <v>70</v>
      </c>
      <c r="AI61" s="113">
        <f>'[1]PDB Rekap'!Z76/'[1]PDB Rekap'!$Z$61*100</f>
        <v>108.03615473226998</v>
      </c>
      <c r="AJ61" s="113">
        <f>'[1]PDB Rekap'!Z33/'[1]PDB Rekap'!$Z$18*100</f>
        <v>107.94101147874736</v>
      </c>
      <c r="AK61" s="113">
        <v>100</v>
      </c>
    </row>
    <row r="62" spans="1:37" ht="15.6" x14ac:dyDescent="0.3">
      <c r="A62" s="115"/>
      <c r="B62" s="116" t="s">
        <v>71</v>
      </c>
      <c r="C62" s="113">
        <f>'[1]PDB Rekap'!AU77</f>
        <v>5.0999999999999943</v>
      </c>
      <c r="D62" s="113">
        <f>'[1]PDB Rekap'!BP77</f>
        <v>2.1792794443655339</v>
      </c>
      <c r="E62" s="113">
        <f>'[1]PDB Rekap'!AU34</f>
        <v>5.0400000000000205</v>
      </c>
      <c r="F62" s="113">
        <f>'[1]PDB Rekap'!BP34</f>
        <v>1.6230708821646402</v>
      </c>
      <c r="AG62" s="115"/>
      <c r="AH62" s="116" t="s">
        <v>71</v>
      </c>
      <c r="AI62" s="113">
        <f>'[1]PDB Rekap'!Z77/'[1]PDB Rekap'!$Z$61*100</f>
        <v>110.39056444483326</v>
      </c>
      <c r="AJ62" s="113">
        <f>'[1]PDB Rekap'!Z34/'[1]PDB Rekap'!$Z$18*100</f>
        <v>109.69297060597289</v>
      </c>
      <c r="AK62" s="113">
        <v>100</v>
      </c>
    </row>
    <row r="65" spans="1:55" x14ac:dyDescent="0.3">
      <c r="A65" s="104"/>
      <c r="B65" s="104"/>
      <c r="C65" s="119" t="s">
        <v>73</v>
      </c>
      <c r="D65" s="120"/>
      <c r="E65" s="120"/>
      <c r="F65" s="121"/>
      <c r="AI65" s="119" t="s">
        <v>73</v>
      </c>
      <c r="AJ65" s="120"/>
      <c r="AK65" s="120"/>
      <c r="AX65" t="s">
        <v>66</v>
      </c>
      <c r="AY65">
        <v>2020</v>
      </c>
      <c r="AZ65">
        <v>2021</v>
      </c>
      <c r="BA65">
        <v>2022</v>
      </c>
      <c r="BB65">
        <v>2023</v>
      </c>
    </row>
    <row r="66" spans="1:55" x14ac:dyDescent="0.3">
      <c r="A66" s="105"/>
      <c r="B66" s="106"/>
      <c r="C66" s="107" t="str">
        <f>C34</f>
        <v>YoY-Track Feb</v>
      </c>
      <c r="D66" s="107" t="str">
        <f>D34</f>
        <v>QtQ-Track Feb</v>
      </c>
      <c r="E66" s="107" t="str">
        <f>E34</f>
        <v>YoY-Base Jan</v>
      </c>
      <c r="F66" s="107" t="str">
        <f>F34</f>
        <v>QtQ-Base Jan</v>
      </c>
      <c r="AG66" s="108"/>
      <c r="AH66" s="108"/>
      <c r="AI66" s="107" t="str">
        <f>AI34</f>
        <v>Indeks Track Feb</v>
      </c>
      <c r="AJ66" s="107" t="str">
        <f>AJ34</f>
        <v>Indeks Base Jan</v>
      </c>
      <c r="AK66" s="109" t="s">
        <v>67</v>
      </c>
      <c r="AW66" t="s">
        <v>68</v>
      </c>
      <c r="AX66" s="110">
        <f>AVERAGE(D67,D71,D75)</f>
        <v>1.9703316664509316</v>
      </c>
      <c r="AY66" s="110">
        <f>D79</f>
        <v>-2.2031599288450252</v>
      </c>
      <c r="AZ66" s="110">
        <f>D83</f>
        <v>-3.8058240726484343</v>
      </c>
      <c r="BA66" s="110">
        <f>D87</f>
        <v>-2.8447142902292057</v>
      </c>
      <c r="BB66" s="110">
        <f>D91</f>
        <v>0.69894354720926799</v>
      </c>
      <c r="BC66" s="110"/>
    </row>
    <row r="67" spans="1:55" ht="15.6" x14ac:dyDescent="0.3">
      <c r="A67" s="111">
        <v>2017</v>
      </c>
      <c r="B67" s="112" t="s">
        <v>68</v>
      </c>
      <c r="C67" s="113">
        <f>'[1]PDB Rekap'!AV50</f>
        <v>8.0768534658103022</v>
      </c>
      <c r="D67" s="114">
        <f>'[1]PDB Rekap'!BQ50</f>
        <v>-1.6735804106481993</v>
      </c>
      <c r="E67" s="113">
        <f>'[1]PDB Rekap'!AV7</f>
        <v>8.0768534658103022</v>
      </c>
      <c r="F67" s="113">
        <f>'[1]PDB Rekap'!BQ7</f>
        <v>-1.6735804106481993</v>
      </c>
      <c r="AG67" s="111">
        <v>2017</v>
      </c>
      <c r="AH67" s="112" t="s">
        <v>68</v>
      </c>
      <c r="AI67" s="113">
        <f>'[1]PDB Rekap'!AA50/'[1]PDB Rekap'!$AA$61*100</f>
        <v>81.376577328382098</v>
      </c>
      <c r="AJ67" s="113">
        <f>'[1]PDB Rekap'!AA7/'[1]PDB Rekap'!$AA$18*100</f>
        <v>81.379188703312991</v>
      </c>
      <c r="AK67" s="113">
        <v>100</v>
      </c>
      <c r="AW67" t="s">
        <v>69</v>
      </c>
      <c r="AX67" s="110">
        <f>AVERAGE(D68,D72,D76)</f>
        <v>2.8816393538620182</v>
      </c>
      <c r="AY67" s="110">
        <f>D80</f>
        <v>-0.90289343213997597</v>
      </c>
      <c r="AZ67" s="110">
        <f>D84</f>
        <v>7.0084241324336318</v>
      </c>
      <c r="BA67" s="110">
        <f t="shared" ref="BA67:BA69" si="2">D88</f>
        <v>7.018681841802163</v>
      </c>
      <c r="BB67" s="110">
        <f>D92</f>
        <v>5.8417901793190055</v>
      </c>
      <c r="BC67" s="110"/>
    </row>
    <row r="68" spans="1:55" ht="15.6" x14ac:dyDescent="0.3">
      <c r="A68" s="111"/>
      <c r="B68" s="112" t="s">
        <v>69</v>
      </c>
      <c r="C68" s="113">
        <f>'[1]PDB Rekap'!AV51</f>
        <v>8.5328294077265241</v>
      </c>
      <c r="D68" s="114">
        <f>'[1]PDB Rekap'!BQ51</f>
        <v>2.9536525492908794</v>
      </c>
      <c r="E68" s="113">
        <f>'[1]PDB Rekap'!AV8</f>
        <v>8.5328294077265241</v>
      </c>
      <c r="F68" s="113">
        <f>'[1]PDB Rekap'!BQ8</f>
        <v>2.9536525492908794</v>
      </c>
      <c r="AG68" s="111"/>
      <c r="AH68" s="112" t="s">
        <v>69</v>
      </c>
      <c r="AI68" s="113">
        <f>'[1]PDB Rekap'!AA51/'[1]PDB Rekap'!$AA$61*100</f>
        <v>83.780158679167499</v>
      </c>
      <c r="AJ68" s="113">
        <f>'[1]PDB Rekap'!AA8/'[1]PDB Rekap'!$AA$18*100</f>
        <v>83.782847185040623</v>
      </c>
      <c r="AK68" s="113">
        <v>100</v>
      </c>
      <c r="AW68" t="s">
        <v>70</v>
      </c>
      <c r="AX68" s="110">
        <f>AVERAGE(D69,D73,D77)</f>
        <v>-0.54234488837818162</v>
      </c>
      <c r="AY68" s="110">
        <f>D81</f>
        <v>0.80297634629980053</v>
      </c>
      <c r="AZ68" s="110">
        <f>D85</f>
        <v>-0.36823887506652397</v>
      </c>
      <c r="BA68" s="110">
        <f t="shared" si="2"/>
        <v>0.61537766819699868</v>
      </c>
      <c r="BB68" s="110">
        <f>D93</f>
        <v>-0.1770896318212607</v>
      </c>
      <c r="BC68" s="110"/>
    </row>
    <row r="69" spans="1:55" ht="15.6" x14ac:dyDescent="0.3">
      <c r="A69" s="111"/>
      <c r="B69" s="112" t="s">
        <v>70</v>
      </c>
      <c r="C69" s="113">
        <f>'[1]PDB Rekap'!AV52</f>
        <v>6.0372173257999862</v>
      </c>
      <c r="D69" s="114">
        <f>'[1]PDB Rekap'!BQ52</f>
        <v>1.8678914161829567</v>
      </c>
      <c r="E69" s="113">
        <f>'[1]PDB Rekap'!AV9</f>
        <v>6.0372173257999862</v>
      </c>
      <c r="F69" s="113">
        <f>'[1]PDB Rekap'!BQ9</f>
        <v>1.8678914161829567</v>
      </c>
      <c r="AG69" s="111"/>
      <c r="AH69" s="112" t="s">
        <v>70</v>
      </c>
      <c r="AI69" s="113">
        <f>'[1]PDB Rekap'!AA52/'[1]PDB Rekap'!$AA$61*100</f>
        <v>85.345081071600134</v>
      </c>
      <c r="AJ69" s="113">
        <f>'[1]PDB Rekap'!AA9/'[1]PDB Rekap'!$AA$18*100</f>
        <v>85.347819795843677</v>
      </c>
      <c r="AK69" s="113">
        <v>100</v>
      </c>
      <c r="AW69" t="s">
        <v>71</v>
      </c>
      <c r="AX69" s="110">
        <f>AVERAGE(D70,D74,D78)</f>
        <v>2.2080637388388689</v>
      </c>
      <c r="AY69" s="110">
        <f>D82</f>
        <v>0.22284441602657523</v>
      </c>
      <c r="AZ69" s="110">
        <f>D86</f>
        <v>0.71296215584229117</v>
      </c>
      <c r="BA69" s="110">
        <f t="shared" si="2"/>
        <v>0.63649065838148999</v>
      </c>
      <c r="BB69" s="110">
        <f>D94</f>
        <v>1.8677767587128642</v>
      </c>
      <c r="BC69" s="110"/>
    </row>
    <row r="70" spans="1:55" ht="15.6" x14ac:dyDescent="0.3">
      <c r="A70" s="115"/>
      <c r="B70" s="116" t="s">
        <v>71</v>
      </c>
      <c r="C70" s="113">
        <f>'[1]PDB Rekap'!AV53</f>
        <v>5.2615747015417753</v>
      </c>
      <c r="D70" s="114">
        <f>'[1]PDB Rekap'!BQ53</f>
        <v>2.0752757477531532</v>
      </c>
      <c r="E70" s="113">
        <f>'[1]PDB Rekap'!AV10</f>
        <v>5.2615747015417753</v>
      </c>
      <c r="F70" s="113">
        <f>'[1]PDB Rekap'!BQ10</f>
        <v>2.0752757477531532</v>
      </c>
      <c r="AG70" s="115"/>
      <c r="AH70" s="116" t="s">
        <v>71</v>
      </c>
      <c r="AI70" s="113">
        <f>'[1]PDB Rekap'!AA53/'[1]PDB Rekap'!$AA$61*100</f>
        <v>87.116226840979309</v>
      </c>
      <c r="AJ70" s="113">
        <f>'[1]PDB Rekap'!AA10/'[1]PDB Rekap'!$AA$18*100</f>
        <v>87.119022401302871</v>
      </c>
      <c r="AK70" s="113">
        <v>100</v>
      </c>
    </row>
    <row r="71" spans="1:55" ht="15.6" x14ac:dyDescent="0.3">
      <c r="A71" s="111">
        <v>2018</v>
      </c>
      <c r="B71" s="112" t="s">
        <v>68</v>
      </c>
      <c r="C71" s="113">
        <f>'[1]PDB Rekap'!AV54</f>
        <v>8.1461022486049046</v>
      </c>
      <c r="D71" s="114">
        <f>'[1]PDB Rekap'!BQ54</f>
        <v>1.0209001413838479</v>
      </c>
      <c r="E71" s="113">
        <f>'[1]PDB Rekap'!AV11</f>
        <v>8.1461022486049046</v>
      </c>
      <c r="F71" s="113">
        <f>'[1]PDB Rekap'!BQ11</f>
        <v>1.0209001413838479</v>
      </c>
      <c r="AG71" s="111">
        <v>2018</v>
      </c>
      <c r="AH71" s="112" t="s">
        <v>68</v>
      </c>
      <c r="AI71" s="113">
        <f>'[1]PDB Rekap'!AA54/'[1]PDB Rekap'!$AA$61*100</f>
        <v>88.005596523967128</v>
      </c>
      <c r="AJ71" s="113">
        <f>'[1]PDB Rekap'!AA11/'[1]PDB Rekap'!$AA$18*100</f>
        <v>88.00842062417</v>
      </c>
      <c r="AK71" s="113">
        <v>100</v>
      </c>
    </row>
    <row r="72" spans="1:55" ht="15.6" x14ac:dyDescent="0.3">
      <c r="A72" s="111"/>
      <c r="B72" s="112" t="s">
        <v>69</v>
      </c>
      <c r="C72" s="113">
        <f>'[1]PDB Rekap'!AV55</f>
        <v>8.8132191229812804</v>
      </c>
      <c r="D72" s="114">
        <f>'[1]PDB Rekap'!BQ55</f>
        <v>3.5887389506151521</v>
      </c>
      <c r="E72" s="113">
        <f>'[1]PDB Rekap'!AV12</f>
        <v>8.8132191229812804</v>
      </c>
      <c r="F72" s="113">
        <f>'[1]PDB Rekap'!BQ12</f>
        <v>3.5887389506151521</v>
      </c>
      <c r="AG72" s="111"/>
      <c r="AH72" s="112" t="s">
        <v>69</v>
      </c>
      <c r="AI72" s="113">
        <f>'[1]PDB Rekap'!AA55/'[1]PDB Rekap'!$AA$61*100</f>
        <v>91.163887645143973</v>
      </c>
      <c r="AJ72" s="113">
        <f>'[1]PDB Rekap'!AA12/'[1]PDB Rekap'!$AA$18*100</f>
        <v>91.166813094930816</v>
      </c>
      <c r="AK72" s="113">
        <v>100</v>
      </c>
    </row>
    <row r="73" spans="1:55" ht="15.6" x14ac:dyDescent="0.3">
      <c r="A73" s="111"/>
      <c r="B73" s="112" t="s">
        <v>70</v>
      </c>
      <c r="C73" s="113">
        <f>'[1]PDB Rekap'!AV56</f>
        <v>8.6649431535689416</v>
      </c>
      <c r="D73" s="114">
        <f>'[1]PDB Rekap'!BQ56</f>
        <v>1.7290796020167534</v>
      </c>
      <c r="E73" s="113">
        <f>'[1]PDB Rekap'!AV13</f>
        <v>8.6649431535689416</v>
      </c>
      <c r="F73" s="113">
        <f>'[1]PDB Rekap'!BQ13</f>
        <v>1.7290796020167534</v>
      </c>
      <c r="AG73" s="111"/>
      <c r="AH73" s="112" t="s">
        <v>70</v>
      </c>
      <c r="AI73" s="113">
        <f>'[1]PDB Rekap'!AA56/'[1]PDB Rekap'!$AA$61*100</f>
        <v>92.740183830821621</v>
      </c>
      <c r="AJ73" s="113">
        <f>'[1]PDB Rekap'!AA13/'[1]PDB Rekap'!$AA$18*100</f>
        <v>92.743159863963996</v>
      </c>
      <c r="AK73" s="113">
        <v>100</v>
      </c>
    </row>
    <row r="74" spans="1:55" ht="15.6" x14ac:dyDescent="0.3">
      <c r="A74" s="115"/>
      <c r="B74" s="116" t="s">
        <v>71</v>
      </c>
      <c r="C74" s="113">
        <f>'[1]PDB Rekap'!AV57</f>
        <v>10.875497324788455</v>
      </c>
      <c r="D74" s="114">
        <f>'[1]PDB Rekap'!BQ57</f>
        <v>4.1517773317432045</v>
      </c>
      <c r="E74" s="113">
        <f>'[1]PDB Rekap'!AV14</f>
        <v>10.875497324788455</v>
      </c>
      <c r="F74" s="113">
        <f>'[1]PDB Rekap'!BQ14</f>
        <v>4.1517773317432045</v>
      </c>
      <c r="AG74" s="115"/>
      <c r="AH74" s="116" t="s">
        <v>71</v>
      </c>
      <c r="AI74" s="113">
        <f>'[1]PDB Rekap'!AA57/'[1]PDB Rekap'!$AA$61*100</f>
        <v>96.590549760526656</v>
      </c>
      <c r="AJ74" s="113">
        <f>'[1]PDB Rekap'!AA14/'[1]PDB Rekap'!$AA$18*100</f>
        <v>96.59364935193841</v>
      </c>
      <c r="AK74" s="113">
        <v>100</v>
      </c>
    </row>
    <row r="75" spans="1:55" ht="15.6" x14ac:dyDescent="0.3">
      <c r="A75" s="111">
        <v>2019</v>
      </c>
      <c r="B75" s="112" t="s">
        <v>68</v>
      </c>
      <c r="C75" s="113">
        <f>'[1]PDB Rekap'!AV58</f>
        <v>16.958970625178324</v>
      </c>
      <c r="D75" s="114">
        <f>'[1]PDB Rekap'!BQ58</f>
        <v>6.5636752686171462</v>
      </c>
      <c r="E75" s="113">
        <f>'[1]PDB Rekap'!AV15</f>
        <v>16.959603632273755</v>
      </c>
      <c r="F75" s="113">
        <f>'[1]PDB Rekap'!BQ15</f>
        <v>6.5642520141391003</v>
      </c>
      <c r="AG75" s="111">
        <v>2019</v>
      </c>
      <c r="AH75" s="112" t="s">
        <v>68</v>
      </c>
      <c r="AI75" s="113">
        <f>'[1]PDB Rekap'!AA58/'[1]PDB Rekap'!$AA$61*100</f>
        <v>102.93043978697969</v>
      </c>
      <c r="AJ75" s="113">
        <f>'[1]PDB Rekap'!AA15/'[1]PDB Rekap'!$AA$18*100</f>
        <v>102.93429992505349</v>
      </c>
      <c r="AK75" s="113">
        <v>100</v>
      </c>
    </row>
    <row r="76" spans="1:55" ht="15.6" x14ac:dyDescent="0.3">
      <c r="A76" s="111"/>
      <c r="B76" s="112" t="s">
        <v>69</v>
      </c>
      <c r="C76" s="113">
        <f>'[1]PDB Rekap'!AV59</f>
        <v>15.280932327761548</v>
      </c>
      <c r="D76" s="114">
        <f>'[1]PDB Rekap'!BQ59</f>
        <v>2.1025265616800226</v>
      </c>
      <c r="E76" s="113">
        <f>'[1]PDB Rekap'!AV16</f>
        <v>15.281526462457123</v>
      </c>
      <c r="F76" s="113">
        <f>'[1]PDB Rekap'!BQ16</f>
        <v>2.1025001768446145</v>
      </c>
      <c r="AG76" s="111"/>
      <c r="AH76" s="112" t="s">
        <v>69</v>
      </c>
      <c r="AI76" s="113">
        <f>'[1]PDB Rekap'!AA59/'[1]PDB Rekap'!$AA$61*100</f>
        <v>105.09457962355499</v>
      </c>
      <c r="AJ76" s="113">
        <f>'[1]PDB Rekap'!AA16/'[1]PDB Rekap'!$AA$18*100</f>
        <v>105.0984937630115</v>
      </c>
      <c r="AK76" s="113">
        <v>100</v>
      </c>
    </row>
    <row r="77" spans="1:55" ht="15.6" x14ac:dyDescent="0.3">
      <c r="A77" s="111"/>
      <c r="B77" s="112" t="s">
        <v>70</v>
      </c>
      <c r="C77" s="113">
        <f>'[1]PDB Rekap'!AV60</f>
        <v>7.4015908711637906</v>
      </c>
      <c r="D77" s="114">
        <f>'[1]PDB Rekap'!BQ60</f>
        <v>-5.224005683334255</v>
      </c>
      <c r="E77" s="113">
        <f>'[1]PDB Rekap'!AV17</f>
        <v>7.401191229823084</v>
      </c>
      <c r="F77" s="113">
        <f>'[1]PDB Rekap'!BQ17</f>
        <v>-5.2248467968696986</v>
      </c>
      <c r="AG77" s="111"/>
      <c r="AH77" s="112" t="s">
        <v>70</v>
      </c>
      <c r="AI77" s="113">
        <f>'[1]PDB Rekap'!AA60/'[1]PDB Rekap'!$AA$61*100</f>
        <v>99.604432811144221</v>
      </c>
      <c r="AJ77" s="113">
        <f>'[1]PDB Rekap'!AA17/'[1]PDB Rekap'!$AA$18*100</f>
        <v>99.607258478076488</v>
      </c>
      <c r="AK77" s="113">
        <v>100</v>
      </c>
    </row>
    <row r="78" spans="1:55" ht="15.6" x14ac:dyDescent="0.3">
      <c r="A78" s="115"/>
      <c r="B78" s="116" t="s">
        <v>71</v>
      </c>
      <c r="C78" s="113">
        <f>'[1]PDB Rekap'!AV61</f>
        <v>3.5297969086274747</v>
      </c>
      <c r="D78" s="114">
        <f>'[1]PDB Rekap'!BQ61</f>
        <v>0.39713813702024936</v>
      </c>
      <c r="E78" s="113">
        <f>'[1]PDB Rekap'!AV18</f>
        <v>3.5264747433349015</v>
      </c>
      <c r="F78" s="113">
        <f>'[1]PDB Rekap'!BQ18</f>
        <v>0.39429006271660683</v>
      </c>
      <c r="AG78" s="115"/>
      <c r="AH78" s="116" t="s">
        <v>71</v>
      </c>
      <c r="AI78" s="113">
        <f>'[1]PDB Rekap'!AA61/'[1]PDB Rekap'!$AA$61*100</f>
        <v>100</v>
      </c>
      <c r="AJ78" s="113">
        <f>'[1]PDB Rekap'!AA18/'[1]PDB Rekap'!$AA$18*100</f>
        <v>100</v>
      </c>
      <c r="AK78" s="113">
        <v>100</v>
      </c>
    </row>
    <row r="79" spans="1:55" ht="15.6" x14ac:dyDescent="0.3">
      <c r="A79" s="111">
        <v>2020</v>
      </c>
      <c r="B79" s="112" t="s">
        <v>68</v>
      </c>
      <c r="C79" s="113">
        <f>'[1]PDB Rekap'!AV62</f>
        <v>-4.9874456248792711</v>
      </c>
      <c r="D79" s="114">
        <f>'[1]PDB Rekap'!BQ62</f>
        <v>-2.2031599288450252</v>
      </c>
      <c r="E79" s="113">
        <f>'[1]PDB Rekap'!AV19</f>
        <v>-5.014770043369694</v>
      </c>
      <c r="F79" s="113">
        <f>'[1]PDB Rekap'!BQ19</f>
        <v>-2.227618511940392</v>
      </c>
      <c r="AG79" s="111">
        <v>2020</v>
      </c>
      <c r="AH79" s="112" t="s">
        <v>68</v>
      </c>
      <c r="AI79" s="113">
        <f>'[1]PDB Rekap'!AA62/'[1]PDB Rekap'!$AA$61*100</f>
        <v>97.796840071154975</v>
      </c>
      <c r="AJ79" s="113">
        <f>'[1]PDB Rekap'!AA19/'[1]PDB Rekap'!$AA$18*100</f>
        <v>97.772381488059608</v>
      </c>
      <c r="AK79" s="113">
        <v>100</v>
      </c>
    </row>
    <row r="80" spans="1:55" ht="15.6" x14ac:dyDescent="0.3">
      <c r="A80" s="111"/>
      <c r="B80" s="112" t="s">
        <v>69</v>
      </c>
      <c r="C80" s="113">
        <f>'[1]PDB Rekap'!AV63</f>
        <v>-7.7841700566727923</v>
      </c>
      <c r="D80" s="114">
        <f>'[1]PDB Rekap'!BQ63</f>
        <v>-0.90289343213997597</v>
      </c>
      <c r="E80" s="113">
        <f>'[1]PDB Rekap'!AV20</f>
        <v>-7.8219266925228226</v>
      </c>
      <c r="F80" s="113">
        <f>'[1]PDB Rekap'!BQ20</f>
        <v>-0.91499751619099357</v>
      </c>
      <c r="AG80" s="111"/>
      <c r="AH80" s="112" t="s">
        <v>69</v>
      </c>
      <c r="AI80" s="113">
        <f>'[1]PDB Rekap'!AA63/'[1]PDB Rekap'!$AA$61*100</f>
        <v>96.913838825312084</v>
      </c>
      <c r="AJ80" s="113">
        <f>'[1]PDB Rekap'!AA20/'[1]PDB Rekap'!$AA$18*100</f>
        <v>96.877766625923073</v>
      </c>
      <c r="AK80" s="113">
        <v>100</v>
      </c>
    </row>
    <row r="81" spans="1:37" ht="15.6" x14ac:dyDescent="0.3">
      <c r="A81" s="111"/>
      <c r="B81" s="112" t="s">
        <v>70</v>
      </c>
      <c r="C81" s="113">
        <f>'[1]PDB Rekap'!AV64</f>
        <v>-1.9199936486760549</v>
      </c>
      <c r="D81" s="114">
        <f>'[1]PDB Rekap'!BQ64</f>
        <v>0.80297634629980053</v>
      </c>
      <c r="E81" s="113">
        <f>'[1]PDB Rekap'!AV21</f>
        <v>-1.9672922776871502</v>
      </c>
      <c r="F81" s="113">
        <f>'[1]PDB Rekap'!BQ21</f>
        <v>0.79473957226043979</v>
      </c>
      <c r="AG81" s="111"/>
      <c r="AH81" s="112" t="s">
        <v>70</v>
      </c>
      <c r="AI81" s="113">
        <f>'[1]PDB Rekap'!AA64/'[1]PDB Rekap'!$AA$61*100</f>
        <v>97.69203402737044</v>
      </c>
      <c r="AJ81" s="113">
        <f>'[1]PDB Rekap'!AA21/'[1]PDB Rekap'!$AA$18*100</f>
        <v>97.64769257402142</v>
      </c>
      <c r="AK81" s="113">
        <v>100</v>
      </c>
    </row>
    <row r="82" spans="1:37" ht="15.6" x14ac:dyDescent="0.3">
      <c r="A82" s="115"/>
      <c r="B82" s="116" t="s">
        <v>71</v>
      </c>
      <c r="C82" s="113">
        <f>'[1]PDB Rekap'!AV65</f>
        <v>-2.0902647298967736</v>
      </c>
      <c r="D82" s="113">
        <f>'[1]PDB Rekap'!BQ65</f>
        <v>0.22284441602657523</v>
      </c>
      <c r="E82" s="113">
        <f>'[1]PDB Rekap'!AV22</f>
        <v>-2.1387146043101382</v>
      </c>
      <c r="F82" s="113">
        <f>'[1]PDB Rekap'!BQ22</f>
        <v>0.21873821699016105</v>
      </c>
      <c r="AG82" s="115"/>
      <c r="AH82" s="116" t="s">
        <v>71</v>
      </c>
      <c r="AI82" s="113">
        <f>'[1]PDB Rekap'!AA65/'[1]PDB Rekap'!$AA$61*100</f>
        <v>97.909735270103226</v>
      </c>
      <c r="AJ82" s="113">
        <f>'[1]PDB Rekap'!AA22/'[1]PDB Rekap'!$AA$18*100</f>
        <v>97.861285395689862</v>
      </c>
      <c r="AK82" s="113">
        <v>100</v>
      </c>
    </row>
    <row r="83" spans="1:37" ht="15.6" x14ac:dyDescent="0.3">
      <c r="A83" s="111">
        <v>2021</v>
      </c>
      <c r="B83" s="112" t="s">
        <v>68</v>
      </c>
      <c r="C83" s="113">
        <f>'[1]PDB Rekap'!AV66</f>
        <v>-3.6947789650449465</v>
      </c>
      <c r="D83" s="113">
        <f>'[1]PDB Rekap'!BQ66</f>
        <v>-3.8058240726484343</v>
      </c>
      <c r="E83" s="113">
        <f>'[1]PDB Rekap'!AV23</f>
        <v>-3.9880359096207911</v>
      </c>
      <c r="F83" s="113">
        <f>'[1]PDB Rekap'!BQ23</f>
        <v>-4.0752597668629704</v>
      </c>
      <c r="AG83" s="111">
        <v>2021</v>
      </c>
      <c r="AH83" s="112" t="s">
        <v>68</v>
      </c>
      <c r="AI83" s="113">
        <f>'[1]PDB Rekap'!AA66/'[1]PDB Rekap'!$AA$61*100</f>
        <v>94.183462995727282</v>
      </c>
      <c r="AJ83" s="113">
        <f>'[1]PDB Rekap'!AA23/'[1]PDB Rekap'!$AA$18*100</f>
        <v>93.873183804624361</v>
      </c>
      <c r="AK83" s="113">
        <v>100</v>
      </c>
    </row>
    <row r="84" spans="1:37" ht="15.6" x14ac:dyDescent="0.3">
      <c r="A84" s="111"/>
      <c r="B84" s="112" t="s">
        <v>69</v>
      </c>
      <c r="C84" s="113">
        <f>'[1]PDB Rekap'!AV67</f>
        <v>3.9936512335930558</v>
      </c>
      <c r="D84" s="113">
        <f>'[1]PDB Rekap'!BQ67</f>
        <v>7.0084241324336318</v>
      </c>
      <c r="E84" s="113">
        <f>'[1]PDB Rekap'!AV24</f>
        <v>4.1490837908190628</v>
      </c>
      <c r="F84" s="113">
        <f>'[1]PDB Rekap'!BQ24</f>
        <v>7.4825655726149733</v>
      </c>
      <c r="AG84" s="111"/>
      <c r="AH84" s="112" t="s">
        <v>69</v>
      </c>
      <c r="AI84" s="113">
        <f>'[1]PDB Rekap'!AA67/'[1]PDB Rekap'!$AA$61*100</f>
        <v>100.78423954508153</v>
      </c>
      <c r="AJ84" s="113">
        <f>'[1]PDB Rekap'!AA24/'[1]PDB Rekap'!$AA$18*100</f>
        <v>100.89730633790677</v>
      </c>
      <c r="AK84" s="113">
        <v>100</v>
      </c>
    </row>
    <row r="85" spans="1:37" ht="15.6" x14ac:dyDescent="0.3">
      <c r="A85" s="111"/>
      <c r="B85" s="112" t="s">
        <v>70</v>
      </c>
      <c r="C85" s="113">
        <f>'[1]PDB Rekap'!AV68</f>
        <v>2.7853640215982978</v>
      </c>
      <c r="D85" s="113">
        <f>'[1]PDB Rekap'!BQ68</f>
        <v>-0.36823887506652397</v>
      </c>
      <c r="E85" s="113">
        <f>'[1]PDB Rekap'!AV25</f>
        <v>2.9555369415055424</v>
      </c>
      <c r="F85" s="113">
        <f>'[1]PDB Rekap'!BQ25</f>
        <v>-0.36036654548009039</v>
      </c>
      <c r="AG85" s="111"/>
      <c r="AH85" s="112" t="s">
        <v>70</v>
      </c>
      <c r="AI85" s="113">
        <f>'[1]PDB Rekap'!AA68/'[1]PDB Rekap'!$AA$61*100</f>
        <v>100.41311279513639</v>
      </c>
      <c r="AJ85" s="113">
        <f>'[1]PDB Rekap'!AA25/'[1]PDB Rekap'!$AA$18*100</f>
        <v>100.53370620057439</v>
      </c>
      <c r="AK85" s="113">
        <v>100</v>
      </c>
    </row>
    <row r="86" spans="1:37" ht="15.6" x14ac:dyDescent="0.3">
      <c r="A86" s="115"/>
      <c r="B86" s="116" t="s">
        <v>71</v>
      </c>
      <c r="C86" s="113">
        <f>'[1]PDB Rekap'!AV69</f>
        <v>3.288013198978291</v>
      </c>
      <c r="D86" s="113">
        <f>'[1]PDB Rekap'!BQ69</f>
        <v>0.71296215584229117</v>
      </c>
      <c r="E86" s="113">
        <f>'[1]PDB Rekap'!AV26</f>
        <v>4.8200000000000074</v>
      </c>
      <c r="F86" s="113">
        <f>'[1]PDB Rekap'!BQ26</f>
        <v>2.0336394911262516</v>
      </c>
      <c r="AG86" s="115"/>
      <c r="AH86" s="116" t="s">
        <v>71</v>
      </c>
      <c r="AI86" s="113">
        <f>'[1]PDB Rekap'!AA69/'[1]PDB Rekap'!$AA$61*100</f>
        <v>101.12902028886894</v>
      </c>
      <c r="AJ86" s="113">
        <f>'[1]PDB Rekap'!AA26/'[1]PDB Rekap'!$AA$18*100</f>
        <v>102.57819935176211</v>
      </c>
      <c r="AK86" s="113">
        <v>100</v>
      </c>
    </row>
    <row r="87" spans="1:37" ht="15.6" x14ac:dyDescent="0.3">
      <c r="A87" s="111">
        <v>2022</v>
      </c>
      <c r="B87" s="112" t="s">
        <v>68</v>
      </c>
      <c r="C87" s="113">
        <f>'[1]PDB Rekap'!AV70</f>
        <v>4.3199999999999932</v>
      </c>
      <c r="D87" s="113">
        <f>'[1]PDB Rekap'!BQ70</f>
        <v>-2.8447142902292057</v>
      </c>
      <c r="E87" s="113">
        <f>'[1]PDB Rekap'!AV27</f>
        <v>6.1700000000000159</v>
      </c>
      <c r="F87" s="113">
        <f>'[1]PDB Rekap'!BQ27</f>
        <v>-2.8398237879015511</v>
      </c>
      <c r="AG87" s="111">
        <v>2022</v>
      </c>
      <c r="AH87" s="112" t="s">
        <v>68</v>
      </c>
      <c r="AI87" s="113">
        <f>'[1]PDB Rekap'!AA70/'[1]PDB Rekap'!$AA$61*100</f>
        <v>98.252188597142691</v>
      </c>
      <c r="AJ87" s="113">
        <f>'[1]PDB Rekap'!AA27/'[1]PDB Rekap'!$AA$18*100</f>
        <v>99.665159245369694</v>
      </c>
      <c r="AK87" s="113">
        <v>100</v>
      </c>
    </row>
    <row r="88" spans="1:37" ht="15.6" x14ac:dyDescent="0.3">
      <c r="A88" s="111"/>
      <c r="B88" s="112" t="s">
        <v>69</v>
      </c>
      <c r="C88" s="113">
        <f>'[1]PDB Rekap'!AV71</f>
        <v>4.3300000000000125</v>
      </c>
      <c r="D88" s="113">
        <f>'[1]PDB Rekap'!BQ71</f>
        <v>7.018681841802163</v>
      </c>
      <c r="E88" s="113">
        <f>'[1]PDB Rekap'!AV28</f>
        <v>4.5499999999999829</v>
      </c>
      <c r="F88" s="113">
        <f>'[1]PDB Rekap'!BQ28</f>
        <v>5.8425377283309246</v>
      </c>
      <c r="AG88" s="111"/>
      <c r="AH88" s="112" t="s">
        <v>69</v>
      </c>
      <c r="AI88" s="113">
        <f>'[1]PDB Rekap'!AA71/'[1]PDB Rekap'!$AA$61*100</f>
        <v>105.14819711738357</v>
      </c>
      <c r="AJ88" s="113">
        <f>'[1]PDB Rekap'!AA28/'[1]PDB Rekap'!$AA$18*100</f>
        <v>105.48813377628153</v>
      </c>
      <c r="AK88" s="113">
        <v>100</v>
      </c>
    </row>
    <row r="89" spans="1:37" ht="15.6" x14ac:dyDescent="0.3">
      <c r="A89" s="111"/>
      <c r="B89" s="112" t="s">
        <v>70</v>
      </c>
      <c r="C89" s="113">
        <f>'[1]PDB Rekap'!AV72</f>
        <v>5.3600000000000136</v>
      </c>
      <c r="D89" s="113">
        <f>'[1]PDB Rekap'!BQ72</f>
        <v>0.61537766819699868</v>
      </c>
      <c r="E89" s="113">
        <f>'[1]PDB Rekap'!AV29</f>
        <v>5.5200000000000102</v>
      </c>
      <c r="F89" s="113">
        <f>'[1]PDB Rekap'!BQ29</f>
        <v>0.56407577351451721</v>
      </c>
      <c r="AG89" s="111"/>
      <c r="AH89" s="112" t="s">
        <v>70</v>
      </c>
      <c r="AI89" s="113">
        <f>'[1]PDB Rekap'!AA72/'[1]PDB Rekap'!$AA$61*100</f>
        <v>105.79525564095572</v>
      </c>
      <c r="AJ89" s="113">
        <f>'[1]PDB Rekap'!AA29/'[1]PDB Rekap'!$AA$18*100</f>
        <v>106.08316678284611</v>
      </c>
      <c r="AK89" s="113">
        <v>100</v>
      </c>
    </row>
    <row r="90" spans="1:37" ht="15.6" x14ac:dyDescent="0.3">
      <c r="A90" s="115"/>
      <c r="B90" s="116" t="s">
        <v>71</v>
      </c>
      <c r="C90" s="113">
        <f>'[1]PDB Rekap'!AV73</f>
        <v>5.2800000000000011</v>
      </c>
      <c r="D90" s="113">
        <f>'[1]PDB Rekap'!BQ73</f>
        <v>0.63649065838148999</v>
      </c>
      <c r="E90" s="113">
        <f>'[1]PDB Rekap'!AV30</f>
        <v>5.3799999999999812</v>
      </c>
      <c r="F90" s="113">
        <f>'[1]PDB Rekap'!BQ30</f>
        <v>1.8982650642047219</v>
      </c>
      <c r="AG90" s="115"/>
      <c r="AH90" s="116" t="s">
        <v>71</v>
      </c>
      <c r="AI90" s="113">
        <f>'[1]PDB Rekap'!AA73/'[1]PDB Rekap'!$AA$61*100</f>
        <v>106.46863256012121</v>
      </c>
      <c r="AJ90" s="113">
        <f>'[1]PDB Rekap'!AA30/'[1]PDB Rekap'!$AA$18*100</f>
        <v>108.0969064768869</v>
      </c>
      <c r="AK90" s="113">
        <v>100</v>
      </c>
    </row>
    <row r="91" spans="1:37" ht="15.6" x14ac:dyDescent="0.3">
      <c r="A91" s="111">
        <v>2023</v>
      </c>
      <c r="B91" s="112" t="s">
        <v>68</v>
      </c>
      <c r="C91" s="113">
        <f>'[1]PDB Rekap'!AV74</f>
        <v>9.1200000000000188</v>
      </c>
      <c r="D91" s="113">
        <f>'[1]PDB Rekap'!BQ74</f>
        <v>0.69894354720926799</v>
      </c>
      <c r="E91" s="113">
        <f>'[1]PDB Rekap'!AV31</f>
        <v>9.1899999999999835</v>
      </c>
      <c r="F91" s="113">
        <f>'[1]PDB Rekap'!BQ31</f>
        <v>0.67298956727111658</v>
      </c>
      <c r="AG91" s="111">
        <v>2023</v>
      </c>
      <c r="AH91" s="112" t="s">
        <v>68</v>
      </c>
      <c r="AI91" s="113">
        <f>'[1]PDB Rekap'!AA74/'[1]PDB Rekap'!$AA$61*100</f>
        <v>107.21278819720213</v>
      </c>
      <c r="AJ91" s="113">
        <f>'[1]PDB Rekap'!AA31/'[1]PDB Rekap'!$AA$18*100</f>
        <v>108.82438738001916</v>
      </c>
      <c r="AK91" s="113">
        <v>100</v>
      </c>
    </row>
    <row r="92" spans="1:37" ht="15.6" x14ac:dyDescent="0.3">
      <c r="A92" s="111"/>
      <c r="B92" s="112" t="s">
        <v>69</v>
      </c>
      <c r="C92" s="113">
        <f>'[1]PDB Rekap'!AV75</f>
        <v>7.9200000000000159</v>
      </c>
      <c r="D92" s="113">
        <f>'[1]PDB Rekap'!BQ75</f>
        <v>5.8417901793190055</v>
      </c>
      <c r="E92" s="113">
        <f>'[1]PDB Rekap'!AV32</f>
        <v>7.9699999999999847</v>
      </c>
      <c r="F92" s="113">
        <f>'[1]PDB Rekap'!BQ32</f>
        <v>4.6599395414222045</v>
      </c>
      <c r="AG92" s="111"/>
      <c r="AH92" s="112" t="s">
        <v>69</v>
      </c>
      <c r="AI92" s="113">
        <f>'[1]PDB Rekap'!AA75/'[1]PDB Rekap'!$AA$61*100</f>
        <v>113.47593432908036</v>
      </c>
      <c r="AJ92" s="113">
        <f>'[1]PDB Rekap'!AA32/'[1]PDB Rekap'!$AA$18*100</f>
        <v>113.89553803825115</v>
      </c>
      <c r="AK92" s="113">
        <v>100</v>
      </c>
    </row>
    <row r="93" spans="1:37" ht="15.6" x14ac:dyDescent="0.3">
      <c r="A93" s="111"/>
      <c r="B93" s="112" t="s">
        <v>70</v>
      </c>
      <c r="C93" s="113">
        <f>'[1]PDB Rekap'!AV76</f>
        <v>7.069999999999979</v>
      </c>
      <c r="D93" s="113">
        <f>'[1]PDB Rekap'!BQ76</f>
        <v>-0.1770896318212607</v>
      </c>
      <c r="E93" s="113">
        <f>'[1]PDB Rekap'!AV33</f>
        <v>7.0999999999999943</v>
      </c>
      <c r="F93" s="113">
        <f>'[1]PDB Rekap'!BQ33</f>
        <v>-0.24624881593587133</v>
      </c>
      <c r="AG93" s="111"/>
      <c r="AH93" s="112" t="s">
        <v>70</v>
      </c>
      <c r="AI93" s="113">
        <f>'[1]PDB Rekap'!AA76/'[1]PDB Rekap'!$AA$61*100</f>
        <v>113.27498021477125</v>
      </c>
      <c r="AJ93" s="113">
        <f>'[1]PDB Rekap'!AA33/'[1]PDB Rekap'!$AA$18*100</f>
        <v>113.61507162442817</v>
      </c>
      <c r="AK93" s="113">
        <v>100</v>
      </c>
    </row>
    <row r="94" spans="1:37" ht="15.6" x14ac:dyDescent="0.3">
      <c r="A94" s="115"/>
      <c r="B94" s="116" t="s">
        <v>71</v>
      </c>
      <c r="C94" s="113">
        <f>'[1]PDB Rekap'!AV77</f>
        <v>8.3799999999999812</v>
      </c>
      <c r="D94" s="113">
        <f>'[1]PDB Rekap'!BQ77</f>
        <v>1.8677767587128642</v>
      </c>
      <c r="E94" s="113">
        <f>'[1]PDB Rekap'!AV34</f>
        <v>8.3900000000000148</v>
      </c>
      <c r="F94" s="113">
        <f>'[1]PDB Rekap'!BQ34</f>
        <v>3.1256111139976923</v>
      </c>
      <c r="AG94" s="115"/>
      <c r="AH94" s="116" t="s">
        <v>71</v>
      </c>
      <c r="AI94" s="113">
        <f>'[1]PDB Rekap'!AA77/'[1]PDB Rekap'!$AA$61*100</f>
        <v>115.39070396865935</v>
      </c>
      <c r="AJ94" s="113">
        <f>'[1]PDB Rekap'!AA34/'[1]PDB Rekap'!$AA$18*100</f>
        <v>117.16623693029773</v>
      </c>
      <c r="AK94" s="113">
        <v>100</v>
      </c>
    </row>
    <row r="97" spans="1:54" x14ac:dyDescent="0.3">
      <c r="A97" s="104"/>
      <c r="B97" s="104"/>
      <c r="C97" s="119" t="s">
        <v>74</v>
      </c>
      <c r="D97" s="120"/>
      <c r="E97" s="120"/>
      <c r="F97" s="121"/>
      <c r="AI97" s="119" t="s">
        <v>74</v>
      </c>
      <c r="AJ97" s="120"/>
      <c r="AK97" s="120"/>
      <c r="AX97" t="s">
        <v>66</v>
      </c>
      <c r="AY97">
        <v>2020</v>
      </c>
      <c r="AZ97">
        <v>2021</v>
      </c>
      <c r="BA97">
        <v>2022</v>
      </c>
      <c r="BB97">
        <v>2023</v>
      </c>
    </row>
    <row r="98" spans="1:54" x14ac:dyDescent="0.3">
      <c r="A98" s="105"/>
      <c r="B98" s="106"/>
      <c r="C98" s="107" t="str">
        <f>C66</f>
        <v>YoY-Track Feb</v>
      </c>
      <c r="D98" s="107" t="str">
        <f>D66</f>
        <v>QtQ-Track Feb</v>
      </c>
      <c r="E98" s="107" t="str">
        <f>E66</f>
        <v>YoY-Base Jan</v>
      </c>
      <c r="F98" s="107" t="str">
        <f>F66</f>
        <v>QtQ-Base Jan</v>
      </c>
      <c r="AG98" s="108"/>
      <c r="AH98" s="108"/>
      <c r="AI98" s="107" t="str">
        <f>AI66</f>
        <v>Indeks Track Feb</v>
      </c>
      <c r="AJ98" s="107" t="str">
        <f>AJ66</f>
        <v>Indeks Base Jan</v>
      </c>
      <c r="AK98" s="109" t="s">
        <v>67</v>
      </c>
      <c r="AW98" t="s">
        <v>68</v>
      </c>
      <c r="AX98" s="110">
        <f>AVERAGE(D99,D103,D107)</f>
        <v>0.13938067250357733</v>
      </c>
      <c r="AY98" s="110">
        <f>D111</f>
        <v>-1.9959711486534815</v>
      </c>
      <c r="AZ98" s="110">
        <f>D115</f>
        <v>-0.6407709584859731</v>
      </c>
      <c r="BA98" s="110">
        <f>D119</f>
        <v>-0.49253093490472111</v>
      </c>
      <c r="BB98" s="110">
        <f>D123</f>
        <v>-0.47986604638826691</v>
      </c>
    </row>
    <row r="99" spans="1:54" ht="15.6" x14ac:dyDescent="0.3">
      <c r="A99" s="111">
        <v>2017</v>
      </c>
      <c r="B99" s="112" t="s">
        <v>68</v>
      </c>
      <c r="C99" s="113">
        <f>'[1]PDB Rekap'!BH50</f>
        <v>4.9889778452670868</v>
      </c>
      <c r="D99" s="114">
        <f>'[1]PDB Rekap'!CC50</f>
        <v>9.9303137468282898E-2</v>
      </c>
      <c r="E99" s="113">
        <f>'[1]PDB Rekap'!BH7</f>
        <v>4.9889778452670868</v>
      </c>
      <c r="F99" s="113">
        <f>'[1]PDB Rekap'!CC7</f>
        <v>9.9303137468282898E-2</v>
      </c>
      <c r="AG99" s="111">
        <v>2017</v>
      </c>
      <c r="AH99" s="112" t="s">
        <v>68</v>
      </c>
      <c r="AI99" s="113">
        <f>'[1]PDB Rekap'!AM50/'[1]PDB Rekap'!$AM$61*100</f>
        <v>86.364349462865547</v>
      </c>
      <c r="AJ99" s="113">
        <f>'[1]PDB Rekap'!AM7/'[1]PDB Rekap'!$AM$18*100</f>
        <v>86.364409249827077</v>
      </c>
      <c r="AK99" s="113">
        <v>100</v>
      </c>
      <c r="AW99" t="s">
        <v>69</v>
      </c>
      <c r="AX99" s="110">
        <f>AVERAGE(D100,D104,D108)</f>
        <v>1.5885298965199866</v>
      </c>
      <c r="AY99" s="110">
        <f>D112</f>
        <v>-6.4047491058463351</v>
      </c>
      <c r="AZ99" s="110">
        <f>D116</f>
        <v>1.4087598347787207</v>
      </c>
      <c r="BA99" s="110">
        <f t="shared" ref="BA99:BA101" si="3">D120</f>
        <v>2.0597725181081898</v>
      </c>
      <c r="BB99" s="110">
        <f>D124</f>
        <v>2.113563565359371</v>
      </c>
    </row>
    <row r="100" spans="1:54" ht="15.6" x14ac:dyDescent="0.3">
      <c r="A100" s="111"/>
      <c r="B100" s="112" t="s">
        <v>69</v>
      </c>
      <c r="C100" s="113">
        <f>'[1]PDB Rekap'!BH51</f>
        <v>5.011975408353166</v>
      </c>
      <c r="D100" s="114">
        <f>'[1]PDB Rekap'!CC51</f>
        <v>1.401764004791815</v>
      </c>
      <c r="E100" s="113">
        <f>'[1]PDB Rekap'!BH8</f>
        <v>5.011975408353166</v>
      </c>
      <c r="F100" s="113">
        <f>'[1]PDB Rekap'!CC8</f>
        <v>1.401764004791815</v>
      </c>
      <c r="AG100" s="111"/>
      <c r="AH100" s="112" t="s">
        <v>69</v>
      </c>
      <c r="AI100" s="113">
        <f>'[1]PDB Rekap'!AM51/'[1]PDB Rekap'!$AM$61*100</f>
        <v>87.574973826608598</v>
      </c>
      <c r="AJ100" s="113">
        <f>'[1]PDB Rekap'!AM8/'[1]PDB Rekap'!$AM$18*100</f>
        <v>87.575034451642253</v>
      </c>
      <c r="AK100" s="113">
        <v>100</v>
      </c>
      <c r="AW100" t="s">
        <v>70</v>
      </c>
      <c r="AX100" s="110">
        <f>AVERAGE(D101,D105,D109)</f>
        <v>3.1640459953684399</v>
      </c>
      <c r="AY100" s="110">
        <f>D113</f>
        <v>4.6024056994728539</v>
      </c>
      <c r="AZ100" s="110">
        <f>D117</f>
        <v>-0.18998735050806204</v>
      </c>
      <c r="BA100" s="110">
        <f t="shared" si="3"/>
        <v>1.2250999682896975</v>
      </c>
      <c r="BB100" s="110">
        <f>D125</f>
        <v>1.2911763983353381</v>
      </c>
    </row>
    <row r="101" spans="1:54" ht="15.6" x14ac:dyDescent="0.3">
      <c r="A101" s="111"/>
      <c r="B101" s="112" t="s">
        <v>70</v>
      </c>
      <c r="C101" s="113">
        <f>'[1]PDB Rekap'!BH52</f>
        <v>4.9351587130073113</v>
      </c>
      <c r="D101" s="114">
        <f>'[1]PDB Rekap'!CC52</f>
        <v>3.3865898757746464</v>
      </c>
      <c r="E101" s="113">
        <f>'[1]PDB Rekap'!BH9</f>
        <v>4.9351587130073113</v>
      </c>
      <c r="F101" s="113">
        <f>'[1]PDB Rekap'!CC9</f>
        <v>3.3865898757746464</v>
      </c>
      <c r="AG101" s="111"/>
      <c r="AH101" s="112" t="s">
        <v>70</v>
      </c>
      <c r="AI101" s="113">
        <f>'[1]PDB Rekap'!AM52/'[1]PDB Rekap'!$AM$61*100</f>
        <v>90.540779023932842</v>
      </c>
      <c r="AJ101" s="113">
        <f>'[1]PDB Rekap'!AM9/'[1]PDB Rekap'!$AM$18*100</f>
        <v>90.540841702087732</v>
      </c>
      <c r="AK101" s="113">
        <v>100</v>
      </c>
      <c r="AW101" t="s">
        <v>71</v>
      </c>
      <c r="AX101" s="110">
        <f>AVERAGE(D102,D106,D110)</f>
        <v>8.9604146556429967E-2</v>
      </c>
      <c r="AY101" s="110">
        <f>D114</f>
        <v>0.49127190520046327</v>
      </c>
      <c r="AZ101" s="110">
        <f>D118</f>
        <v>2.9645134394131958</v>
      </c>
      <c r="BA101" s="110">
        <f t="shared" si="3"/>
        <v>2.3636089166548118</v>
      </c>
      <c r="BB101" s="110">
        <f>D126</f>
        <v>2.172240810293772</v>
      </c>
    </row>
    <row r="102" spans="1:54" ht="15.6" x14ac:dyDescent="0.3">
      <c r="A102" s="115"/>
      <c r="B102" s="116" t="s">
        <v>71</v>
      </c>
      <c r="C102" s="113">
        <f>'[1]PDB Rekap'!BH53</f>
        <v>4.9917889589961533</v>
      </c>
      <c r="D102" s="114">
        <f>'[1]PDB Rekap'!CC53</f>
        <v>4.9416666952566857E-2</v>
      </c>
      <c r="E102" s="113">
        <f>'[1]PDB Rekap'!BH10</f>
        <v>4.9917889589961533</v>
      </c>
      <c r="F102" s="113">
        <f>'[1]PDB Rekap'!CC10</f>
        <v>4.9416666952566857E-2</v>
      </c>
      <c r="AG102" s="115"/>
      <c r="AH102" s="116" t="s">
        <v>71</v>
      </c>
      <c r="AI102" s="113">
        <f>'[1]PDB Rekap'!AM53/'[1]PDB Rekap'!$AM$61*100</f>
        <v>90.585521259159364</v>
      </c>
      <c r="AJ102" s="113">
        <f>'[1]PDB Rekap'!AM10/'[1]PDB Rekap'!$AM$18*100</f>
        <v>90.585583968287722</v>
      </c>
      <c r="AK102" s="113">
        <v>100</v>
      </c>
    </row>
    <row r="103" spans="1:54" ht="15.6" x14ac:dyDescent="0.3">
      <c r="A103" s="111">
        <v>2018</v>
      </c>
      <c r="B103" s="112" t="s">
        <v>68</v>
      </c>
      <c r="C103" s="113">
        <f>'[1]PDB Rekap'!BH54</f>
        <v>5.0215872011833085</v>
      </c>
      <c r="D103" s="114">
        <f>'[1]PDB Rekap'!CC54</f>
        <v>0.12771281890367447</v>
      </c>
      <c r="E103" s="113">
        <f>'[1]PDB Rekap'!BH11</f>
        <v>5.0215872011833085</v>
      </c>
      <c r="F103" s="113">
        <f>'[1]PDB Rekap'!CC11</f>
        <v>0.12771281890367447</v>
      </c>
      <c r="AG103" s="111">
        <v>2018</v>
      </c>
      <c r="AH103" s="112" t="s">
        <v>68</v>
      </c>
      <c r="AI103" s="113">
        <f>'[1]PDB Rekap'!AM54/'[1]PDB Rekap'!$AM$61*100</f>
        <v>90.701210581878016</v>
      </c>
      <c r="AJ103" s="113">
        <f>'[1]PDB Rekap'!AM11/'[1]PDB Rekap'!$AM$18*100</f>
        <v>90.701273371093976</v>
      </c>
      <c r="AK103" s="113">
        <v>100</v>
      </c>
    </row>
    <row r="104" spans="1:54" ht="15.6" x14ac:dyDescent="0.3">
      <c r="A104" s="111"/>
      <c r="B104" s="112" t="s">
        <v>69</v>
      </c>
      <c r="C104" s="113">
        <f>'[1]PDB Rekap'!BH55</f>
        <v>5.2474037425856608</v>
      </c>
      <c r="D104" s="114">
        <f>'[1]PDB Rekap'!CC55</f>
        <v>1.6197972325299617</v>
      </c>
      <c r="E104" s="113">
        <f>'[1]PDB Rekap'!BH12</f>
        <v>5.2474037425856608</v>
      </c>
      <c r="F104" s="113">
        <f>'[1]PDB Rekap'!CC12</f>
        <v>1.6197972325299617</v>
      </c>
      <c r="AG104" s="111"/>
      <c r="AH104" s="112" t="s">
        <v>69</v>
      </c>
      <c r="AI104" s="113">
        <f>'[1]PDB Rekap'!AM55/'[1]PDB Rekap'!$AM$61*100</f>
        <v>92.170386280754471</v>
      </c>
      <c r="AJ104" s="113">
        <f>'[1]PDB Rekap'!AM12/'[1]PDB Rekap'!$AM$18*100</f>
        <v>92.170450087028399</v>
      </c>
      <c r="AK104" s="113">
        <v>100</v>
      </c>
    </row>
    <row r="105" spans="1:54" ht="15.6" x14ac:dyDescent="0.3">
      <c r="A105" s="111"/>
      <c r="B105" s="112" t="s">
        <v>70</v>
      </c>
      <c r="C105" s="113">
        <f>'[1]PDB Rekap'!BH56</f>
        <v>5.0764638863820721</v>
      </c>
      <c r="D105" s="114">
        <f>'[1]PDB Rekap'!CC56</f>
        <v>3.2186723008198754</v>
      </c>
      <c r="E105" s="113">
        <f>'[1]PDB Rekap'!BH13</f>
        <v>5.0764638863820721</v>
      </c>
      <c r="F105" s="113">
        <f>'[1]PDB Rekap'!CC13</f>
        <v>3.2186723008198754</v>
      </c>
      <c r="AG105" s="111"/>
      <c r="AH105" s="112" t="s">
        <v>70</v>
      </c>
      <c r="AI105" s="113">
        <f>'[1]PDB Rekap'!AM56/'[1]PDB Rekap'!$AM$61*100</f>
        <v>95.137048973531776</v>
      </c>
      <c r="AJ105" s="113">
        <f>'[1]PDB Rekap'!AM13/'[1]PDB Rekap'!$AM$18*100</f>
        <v>95.13711483352057</v>
      </c>
      <c r="AK105" s="113">
        <v>100</v>
      </c>
    </row>
    <row r="106" spans="1:54" ht="15.6" x14ac:dyDescent="0.3">
      <c r="A106" s="115"/>
      <c r="B106" s="116" t="s">
        <v>71</v>
      </c>
      <c r="C106" s="113">
        <f>'[1]PDB Rekap'!BH57</f>
        <v>5.2003800799062674</v>
      </c>
      <c r="D106" s="114">
        <f>'[1]PDB Rekap'!CC57</f>
        <v>0.16740448667107444</v>
      </c>
      <c r="E106" s="113">
        <f>'[1]PDB Rekap'!BH14</f>
        <v>5.2003800799062674</v>
      </c>
      <c r="F106" s="113">
        <f>'[1]PDB Rekap'!CC14</f>
        <v>0.16740448667107444</v>
      </c>
      <c r="AG106" s="115"/>
      <c r="AH106" s="116" t="s">
        <v>71</v>
      </c>
      <c r="AI106" s="113">
        <f>'[1]PDB Rekap'!AM57/'[1]PDB Rekap'!$AM$61*100</f>
        <v>95.296312661999949</v>
      </c>
      <c r="AJ106" s="113">
        <f>'[1]PDB Rekap'!AM14/'[1]PDB Rekap'!$AM$18*100</f>
        <v>95.296378632241314</v>
      </c>
      <c r="AK106" s="113">
        <v>100</v>
      </c>
    </row>
    <row r="107" spans="1:54" ht="15.6" x14ac:dyDescent="0.3">
      <c r="A107" s="111">
        <v>2019</v>
      </c>
      <c r="B107" s="112" t="s">
        <v>68</v>
      </c>
      <c r="C107" s="113">
        <f>'[1]PDB Rekap'!BH58</f>
        <v>5.2670059619665039</v>
      </c>
      <c r="D107" s="114">
        <f>'[1]PDB Rekap'!CC58</f>
        <v>0.19112606113877462</v>
      </c>
      <c r="E107" s="113">
        <f>'[1]PDB Rekap'!BH15</f>
        <v>5.2670192121406529</v>
      </c>
      <c r="F107" s="113">
        <f>'[1]PDB Rekap'!CC15</f>
        <v>0.1911386724015216</v>
      </c>
      <c r="AG107" s="111">
        <v>2019</v>
      </c>
      <c r="AH107" s="112" t="s">
        <v>68</v>
      </c>
      <c r="AI107" s="113">
        <f>'[1]PDB Rekap'!AM58/'[1]PDB Rekap'!$AM$61*100</f>
        <v>95.47844875080132</v>
      </c>
      <c r="AJ107" s="113">
        <f>'[1]PDB Rekap'!AM15/'[1]PDB Rekap'!$AM$18*100</f>
        <v>95.478526865205708</v>
      </c>
      <c r="AK107" s="113">
        <v>100</v>
      </c>
    </row>
    <row r="108" spans="1:54" ht="15.6" x14ac:dyDescent="0.3">
      <c r="A108" s="111"/>
      <c r="B108" s="112" t="s">
        <v>69</v>
      </c>
      <c r="C108" s="113">
        <f>'[1]PDB Rekap'!BH59</f>
        <v>5.3956959308685555</v>
      </c>
      <c r="D108" s="114">
        <f>'[1]PDB Rekap'!CC59</f>
        <v>1.744028452238183</v>
      </c>
      <c r="E108" s="113">
        <f>'[1]PDB Rekap'!BH16</f>
        <v>5.3957086083255206</v>
      </c>
      <c r="F108" s="113">
        <f>'[1]PDB Rekap'!CC16</f>
        <v>1.7440278837268721</v>
      </c>
      <c r="AG108" s="111"/>
      <c r="AH108" s="112" t="s">
        <v>69</v>
      </c>
      <c r="AI108" s="113">
        <f>'[1]PDB Rekap'!AM59/'[1]PDB Rekap'!$AM$61*100</f>
        <v>97.14362006277095</v>
      </c>
      <c r="AJ108" s="113">
        <f>'[1]PDB Rekap'!AM16/'[1]PDB Rekap'!$AM$18*100</f>
        <v>97.143698996706547</v>
      </c>
      <c r="AK108" s="113">
        <v>100</v>
      </c>
    </row>
    <row r="109" spans="1:54" ht="15.6" x14ac:dyDescent="0.3">
      <c r="A109" s="111"/>
      <c r="B109" s="112" t="s">
        <v>70</v>
      </c>
      <c r="C109" s="113">
        <f>'[1]PDB Rekap'!BH60</f>
        <v>5.056901395641205</v>
      </c>
      <c r="D109" s="114">
        <f>'[1]PDB Rekap'!CC60</f>
        <v>2.8868758095107978</v>
      </c>
      <c r="E109" s="113">
        <f>'[1]PDB Rekap'!BH17</f>
        <v>5.0568929912843572</v>
      </c>
      <c r="F109" s="113">
        <f>'[1]PDB Rekap'!CC17</f>
        <v>2.8868552030693735</v>
      </c>
      <c r="AG109" s="111"/>
      <c r="AH109" s="112" t="s">
        <v>70</v>
      </c>
      <c r="AI109" s="113">
        <f>'[1]PDB Rekap'!AM60/'[1]PDB Rekap'!$AM$61*100</f>
        <v>99.948035730846158</v>
      </c>
      <c r="AJ109" s="113">
        <f>'[1]PDB Rekap'!AM17/'[1]PDB Rekap'!$AM$18*100</f>
        <v>99.948096925647022</v>
      </c>
      <c r="AK109" s="113">
        <v>100</v>
      </c>
    </row>
    <row r="110" spans="1:54" ht="15.6" x14ac:dyDescent="0.3">
      <c r="A110" s="115"/>
      <c r="B110" s="116" t="s">
        <v>71</v>
      </c>
      <c r="C110" s="113">
        <f>'[1]PDB Rekap'!BH61</f>
        <v>4.9358545011948678</v>
      </c>
      <c r="D110" s="114">
        <f>'[1]PDB Rekap'!CC61</f>
        <v>5.1991286045648621E-2</v>
      </c>
      <c r="E110" s="113">
        <f>'[1]PDB Rekap'!BH18</f>
        <v>4.9357818578924793</v>
      </c>
      <c r="F110" s="113">
        <f>'[1]PDB Rekap'!CC18</f>
        <v>5.1930027633815712E-2</v>
      </c>
      <c r="AG110" s="115"/>
      <c r="AH110" s="116" t="s">
        <v>71</v>
      </c>
      <c r="AI110" s="113">
        <f>'[1]PDB Rekap'!AM61/'[1]PDB Rekap'!$AM$61*100</f>
        <v>100</v>
      </c>
      <c r="AJ110" s="113">
        <f>'[1]PDB Rekap'!AM18/'[1]PDB Rekap'!$AM$18*100</f>
        <v>100</v>
      </c>
      <c r="AK110" s="113">
        <v>100</v>
      </c>
    </row>
    <row r="111" spans="1:54" ht="15.6" x14ac:dyDescent="0.3">
      <c r="A111" s="111">
        <v>2020</v>
      </c>
      <c r="B111" s="112" t="s">
        <v>68</v>
      </c>
      <c r="C111" s="113">
        <f>'[1]PDB Rekap'!BH62</f>
        <v>2.6451834247296375</v>
      </c>
      <c r="D111" s="114">
        <f>'[1]PDB Rekap'!CC62</f>
        <v>-1.9959711486534815</v>
      </c>
      <c r="E111" s="113">
        <f>'[1]PDB Rekap'!BH19</f>
        <v>2.6445469757829159</v>
      </c>
      <c r="F111" s="113">
        <f>'[1]PDB Rekap'!CC19</f>
        <v>-1.9964986400584053</v>
      </c>
      <c r="AG111" s="111">
        <v>2020</v>
      </c>
      <c r="AH111" s="112" t="s">
        <v>68</v>
      </c>
      <c r="AI111" s="113">
        <f>'[1]PDB Rekap'!AM62/'[1]PDB Rekap'!$AM$61*100</f>
        <v>98.004028851346519</v>
      </c>
      <c r="AJ111" s="113">
        <f>'[1]PDB Rekap'!AM19/'[1]PDB Rekap'!$AM$18*100</f>
        <v>98.003501359941595</v>
      </c>
      <c r="AK111" s="113">
        <v>100</v>
      </c>
    </row>
    <row r="112" spans="1:54" ht="15.6" x14ac:dyDescent="0.3">
      <c r="A112" s="111"/>
      <c r="B112" s="112" t="s">
        <v>69</v>
      </c>
      <c r="C112" s="113">
        <f>'[1]PDB Rekap'!BH63</f>
        <v>-5.5757685059239748</v>
      </c>
      <c r="D112" s="114">
        <f>'[1]PDB Rekap'!CC63</f>
        <v>-6.4047491058463351</v>
      </c>
      <c r="E112" s="113">
        <f>'[1]PDB Rekap'!BH20</f>
        <v>-5.5763417496815606</v>
      </c>
      <c r="F112" s="113">
        <f>'[1]PDB Rekap'!CC20</f>
        <v>-6.4047375047551185</v>
      </c>
      <c r="AG112" s="111"/>
      <c r="AH112" s="112" t="s">
        <v>69</v>
      </c>
      <c r="AI112" s="113">
        <f>'[1]PDB Rekap'!AM63/'[1]PDB Rekap'!$AM$61*100</f>
        <v>91.727116689796517</v>
      </c>
      <c r="AJ112" s="113">
        <f>'[1]PDB Rekap'!AM20/'[1]PDB Rekap'!$AM$18*100</f>
        <v>91.726634352368222</v>
      </c>
      <c r="AK112" s="113">
        <v>100</v>
      </c>
    </row>
    <row r="113" spans="1:37" ht="15.6" x14ac:dyDescent="0.3">
      <c r="A113" s="111"/>
      <c r="B113" s="112" t="s">
        <v>70</v>
      </c>
      <c r="C113" s="113">
        <f>'[1]PDB Rekap'!BH64</f>
        <v>-4.0013442638593801</v>
      </c>
      <c r="D113" s="114">
        <f>'[1]PDB Rekap'!CC64</f>
        <v>4.6024056994728539</v>
      </c>
      <c r="E113" s="113">
        <f>'[1]PDB Rekap'!BH21</f>
        <v>-4.0013977353042804</v>
      </c>
      <c r="F113" s="113">
        <f>'[1]PDB Rekap'!CC21</f>
        <v>4.6029615239090447</v>
      </c>
      <c r="AG113" s="111"/>
      <c r="AH113" s="112" t="s">
        <v>70</v>
      </c>
      <c r="AI113" s="113">
        <f>'[1]PDB Rekap'!AM64/'[1]PDB Rekap'!$AM$61*100</f>
        <v>95.948770736289831</v>
      </c>
      <c r="AJ113" s="113">
        <f>'[1]PDB Rekap'!AM21/'[1]PDB Rekap'!$AM$18*100</f>
        <v>95.948776038784459</v>
      </c>
      <c r="AK113" s="113">
        <v>100</v>
      </c>
    </row>
    <row r="114" spans="1:37" ht="15.6" x14ac:dyDescent="0.3">
      <c r="A114" s="115"/>
      <c r="B114" s="116" t="s">
        <v>71</v>
      </c>
      <c r="C114" s="113">
        <f>'[1]PDB Rekap'!BH65</f>
        <v>-3.5798599096975749</v>
      </c>
      <c r="D114" s="113">
        <f>'[1]PDB Rekap'!CC65</f>
        <v>0.49127190520046327</v>
      </c>
      <c r="E114" s="113">
        <f>'[1]PDB Rekap'!BH22</f>
        <v>-3.5825114259380797</v>
      </c>
      <c r="F114" s="113">
        <f>'[1]PDB Rekap'!CC22</f>
        <v>0.48850288104560491</v>
      </c>
      <c r="AG114" s="115"/>
      <c r="AH114" s="116" t="s">
        <v>71</v>
      </c>
      <c r="AI114" s="113">
        <f>'[1]PDB Rekap'!AM65/'[1]PDB Rekap'!$AM$61*100</f>
        <v>96.420140090302425</v>
      </c>
      <c r="AJ114" s="113">
        <f>'[1]PDB Rekap'!AM22/'[1]PDB Rekap'!$AM$18*100</f>
        <v>96.41748857406192</v>
      </c>
      <c r="AK114" s="113">
        <v>100</v>
      </c>
    </row>
    <row r="115" spans="1:37" ht="15.6" x14ac:dyDescent="0.3">
      <c r="A115" s="111">
        <v>2021</v>
      </c>
      <c r="B115" s="112" t="s">
        <v>68</v>
      </c>
      <c r="C115" s="113">
        <f>'[1]PDB Rekap'!BH66</f>
        <v>-2.2465617410625356</v>
      </c>
      <c r="D115" s="113">
        <f>'[1]PDB Rekap'!CC66</f>
        <v>-0.6407709584859731</v>
      </c>
      <c r="E115" s="113">
        <f>'[1]PDB Rekap'!BH23</f>
        <v>-2.2519443451005117</v>
      </c>
      <c r="F115" s="113">
        <f>'[1]PDB Rekap'!CC23</f>
        <v>-0.64404448838038775</v>
      </c>
      <c r="AG115" s="111">
        <v>2021</v>
      </c>
      <c r="AH115" s="112" t="s">
        <v>68</v>
      </c>
      <c r="AI115" s="113">
        <f>'[1]PDB Rekap'!AM66/'[1]PDB Rekap'!$AM$61*100</f>
        <v>95.802307834472273</v>
      </c>
      <c r="AJ115" s="113">
        <f>'[1]PDB Rekap'!AM23/'[1]PDB Rekap'!$AM$18*100</f>
        <v>95.796517053065884</v>
      </c>
      <c r="AK115" s="113">
        <v>100</v>
      </c>
    </row>
    <row r="116" spans="1:37" ht="15.6" x14ac:dyDescent="0.3">
      <c r="A116" s="111"/>
      <c r="B116" s="112" t="s">
        <v>69</v>
      </c>
      <c r="C116" s="113">
        <f>'[1]PDB Rekap'!BH67</f>
        <v>5.914080562004969</v>
      </c>
      <c r="D116" s="113">
        <f>'[1]PDB Rekap'!CC67</f>
        <v>1.4087598347787207</v>
      </c>
      <c r="E116" s="113">
        <f>'[1]PDB Rekap'!BH24</f>
        <v>5.9153453345565481</v>
      </c>
      <c r="F116" s="113">
        <f>'[1]PDB Rekap'!CC24</f>
        <v>1.4155676288937826</v>
      </c>
      <c r="AG116" s="111"/>
      <c r="AH116" s="112" t="s">
        <v>69</v>
      </c>
      <c r="AI116" s="113">
        <f>'[1]PDB Rekap'!AM67/'[1]PDB Rekap'!$AM$61*100</f>
        <v>97.151932268035395</v>
      </c>
      <c r="AJ116" s="113">
        <f>'[1]PDB Rekap'!AM24/'[1]PDB Rekap'!$AM$18*100</f>
        <v>97.152581538076788</v>
      </c>
      <c r="AK116" s="113">
        <v>100</v>
      </c>
    </row>
    <row r="117" spans="1:37" ht="15.6" x14ac:dyDescent="0.3">
      <c r="A117" s="111"/>
      <c r="B117" s="112" t="s">
        <v>70</v>
      </c>
      <c r="C117" s="113">
        <f>'[1]PDB Rekap'!BH68</f>
        <v>1.0615927039458199</v>
      </c>
      <c r="D117" s="113">
        <f>'[1]PDB Rekap'!CC68</f>
        <v>-0.18998735050806204</v>
      </c>
      <c r="E117" s="113">
        <f>'[1]PDB Rekap'!BH25</f>
        <v>1.0708844834096425</v>
      </c>
      <c r="F117" s="113">
        <f>'[1]PDB Rekap'!CC25</f>
        <v>-0.18147221811334191</v>
      </c>
      <c r="AG117" s="111"/>
      <c r="AH117" s="112" t="s">
        <v>70</v>
      </c>
      <c r="AI117" s="113">
        <f>'[1]PDB Rekap'!AM68/'[1]PDB Rekap'!$AM$61*100</f>
        <v>96.967355885951974</v>
      </c>
      <c r="AJ117" s="113">
        <f>'[1]PDB Rekap'!AM25/'[1]PDB Rekap'!$AM$18*100</f>
        <v>96.976276593405274</v>
      </c>
      <c r="AK117" s="113">
        <v>100</v>
      </c>
    </row>
    <row r="118" spans="1:37" ht="15.6" x14ac:dyDescent="0.3">
      <c r="A118" s="115"/>
      <c r="B118" s="116" t="s">
        <v>71</v>
      </c>
      <c r="C118" s="113">
        <f>'[1]PDB Rekap'!BH69</f>
        <v>3.5488706918777666</v>
      </c>
      <c r="D118" s="113">
        <f>'[1]PDB Rekap'!CC69</f>
        <v>2.9645134394131958</v>
      </c>
      <c r="E118" s="113">
        <f>'[1]PDB Rekap'!BH26</f>
        <v>3.0398500301429721</v>
      </c>
      <c r="F118" s="113">
        <f>'[1]PDB Rekap'!CC26</f>
        <v>2.4461230307739896</v>
      </c>
      <c r="AG118" s="115"/>
      <c r="AH118" s="116" t="s">
        <v>71</v>
      </c>
      <c r="AI118" s="113">
        <f>'[1]PDB Rekap'!AM69/'[1]PDB Rekap'!$AM$61*100</f>
        <v>99.841966183034657</v>
      </c>
      <c r="AJ118" s="113">
        <f>'[1]PDB Rekap'!AM26/'[1]PDB Rekap'!$AM$18*100</f>
        <v>99.348435629543644</v>
      </c>
      <c r="AK118" s="113">
        <v>100</v>
      </c>
    </row>
    <row r="119" spans="1:37" ht="15.6" x14ac:dyDescent="0.3">
      <c r="A119" s="111">
        <v>2022</v>
      </c>
      <c r="B119" s="112" t="s">
        <v>68</v>
      </c>
      <c r="C119" s="113">
        <f>'[1]PDB Rekap'!BH70</f>
        <v>3.7033614944056694</v>
      </c>
      <c r="D119" s="113">
        <f>'[1]PDB Rekap'!CC70</f>
        <v>-0.49253093490472111</v>
      </c>
      <c r="E119" s="113">
        <f>'[1]PDB Rekap'!BH27</f>
        <v>3.4781335289860777</v>
      </c>
      <c r="F119" s="113">
        <f>'[1]PDB Rekap'!CC27</f>
        <v>-0.22143055988775018</v>
      </c>
      <c r="AG119" s="111">
        <v>2022</v>
      </c>
      <c r="AH119" s="112" t="s">
        <v>68</v>
      </c>
      <c r="AI119" s="113">
        <f>'[1]PDB Rekap'!AM70/'[1]PDB Rekap'!$AM$61*100</f>
        <v>99.350213613566098</v>
      </c>
      <c r="AJ119" s="113">
        <f>'[1]PDB Rekap'!AM27/'[1]PDB Rekap'!$AM$18*100</f>
        <v>99.128447832289424</v>
      </c>
      <c r="AK119" s="113">
        <v>100</v>
      </c>
    </row>
    <row r="120" spans="1:37" ht="15.6" x14ac:dyDescent="0.3">
      <c r="A120" s="111"/>
      <c r="B120" s="112" t="s">
        <v>69</v>
      </c>
      <c r="C120" s="113">
        <f>'[1]PDB Rekap'!BH71</f>
        <v>4.369104806391249</v>
      </c>
      <c r="D120" s="113">
        <f>'[1]PDB Rekap'!CC71</f>
        <v>2.0597725181081898</v>
      </c>
      <c r="E120" s="113">
        <f>'[1]PDB Rekap'!BH28</f>
        <v>4.3251529416926502</v>
      </c>
      <c r="F120" s="113">
        <f>'[1]PDB Rekap'!CC28</f>
        <v>2.2457039253536379</v>
      </c>
      <c r="AG120" s="111"/>
      <c r="AH120" s="112" t="s">
        <v>69</v>
      </c>
      <c r="AI120" s="113">
        <f>'[1]PDB Rekap'!AM71/'[1]PDB Rekap'!$AM$61*100</f>
        <v>101.39660201026011</v>
      </c>
      <c r="AJ120" s="113">
        <f>'[1]PDB Rekap'!AM28/'[1]PDB Rekap'!$AM$18*100</f>
        <v>101.35457927640125</v>
      </c>
      <c r="AK120" s="113">
        <v>100</v>
      </c>
    </row>
    <row r="121" spans="1:37" ht="15.6" x14ac:dyDescent="0.3">
      <c r="A121" s="111"/>
      <c r="B121" s="112" t="s">
        <v>70</v>
      </c>
      <c r="C121" s="113">
        <f>'[1]PDB Rekap'!BH72</f>
        <v>5.8488300640610902</v>
      </c>
      <c r="D121" s="113">
        <f>'[1]PDB Rekap'!CC72</f>
        <v>1.2250999682896975</v>
      </c>
      <c r="E121" s="113">
        <f>'[1]PDB Rekap'!BH29</f>
        <v>5.8132908174610662</v>
      </c>
      <c r="F121" s="113">
        <f>'[1]PDB Rekap'!CC29</f>
        <v>1.2423812602389859</v>
      </c>
      <c r="AG121" s="111"/>
      <c r="AH121" s="112" t="s">
        <v>70</v>
      </c>
      <c r="AI121" s="113">
        <f>'[1]PDB Rekap'!AM72/'[1]PDB Rekap'!$AM$61*100</f>
        <v>102.63881174933465</v>
      </c>
      <c r="AJ121" s="113">
        <f>'[1]PDB Rekap'!AM29/'[1]PDB Rekap'!$AM$18*100</f>
        <v>102.61378957572535</v>
      </c>
      <c r="AK121" s="113">
        <v>100</v>
      </c>
    </row>
    <row r="122" spans="1:37" ht="15.6" x14ac:dyDescent="0.3">
      <c r="A122" s="115"/>
      <c r="B122" s="116" t="s">
        <v>71</v>
      </c>
      <c r="C122" s="113">
        <f>'[1]PDB Rekap'!BH73</f>
        <v>5.2310925680100269</v>
      </c>
      <c r="D122" s="113">
        <f>'[1]PDB Rekap'!CC73</f>
        <v>2.3636089166548118</v>
      </c>
      <c r="E122" s="113">
        <f>'[1]PDB Rekap'!BH30</f>
        <v>5.1942320403973952</v>
      </c>
      <c r="F122" s="113">
        <f>'[1]PDB Rekap'!CC30</f>
        <v>1.8467638089938845</v>
      </c>
      <c r="AG122" s="115"/>
      <c r="AH122" s="116" t="s">
        <v>71</v>
      </c>
      <c r="AI122" s="113">
        <f>'[1]PDB Rekap'!AM73/'[1]PDB Rekap'!$AM$61*100</f>
        <v>105.06479185579045</v>
      </c>
      <c r="AJ122" s="113">
        <f>'[1]PDB Rekap'!AM30/'[1]PDB Rekap'!$AM$18*100</f>
        <v>104.50882390464697</v>
      </c>
      <c r="AK122" s="113">
        <v>100</v>
      </c>
    </row>
    <row r="123" spans="1:37" ht="15.6" x14ac:dyDescent="0.3">
      <c r="A123" s="111">
        <v>2023</v>
      </c>
      <c r="B123" s="112" t="s">
        <v>68</v>
      </c>
      <c r="C123" s="113">
        <f>'[1]PDB Rekap'!BH74</f>
        <v>5.2444859350442812</v>
      </c>
      <c r="D123" s="113">
        <f>'[1]PDB Rekap'!CC74</f>
        <v>-0.47986604638826691</v>
      </c>
      <c r="E123" s="113">
        <f>'[1]PDB Rekap'!BH31</f>
        <v>5.198492688078332</v>
      </c>
      <c r="F123" s="113">
        <f>'[1]PDB Rekap'!CC31</f>
        <v>-0.2173892610232997</v>
      </c>
      <c r="AG123" s="111">
        <v>2023</v>
      </c>
      <c r="AH123" s="112" t="s">
        <v>68</v>
      </c>
      <c r="AI123" s="113">
        <f>'[1]PDB Rekap'!AM74/'[1]PDB Rekap'!$AM$61*100</f>
        <v>104.56062159296602</v>
      </c>
      <c r="AJ123" s="113">
        <f>'[1]PDB Rekap'!AM31/'[1]PDB Rekap'!$AM$18*100</f>
        <v>104.28163294465651</v>
      </c>
      <c r="AK123" s="113">
        <v>100</v>
      </c>
    </row>
    <row r="124" spans="1:37" ht="15.6" x14ac:dyDescent="0.3">
      <c r="A124" s="111"/>
      <c r="B124" s="112" t="s">
        <v>69</v>
      </c>
      <c r="C124" s="113">
        <f>'[1]PDB Rekap'!BH75</f>
        <v>5.2999554993611326</v>
      </c>
      <c r="D124" s="113">
        <f>'[1]PDB Rekap'!CC75</f>
        <v>2.113563565359371</v>
      </c>
      <c r="E124" s="113">
        <f>'[1]PDB Rekap'!BH32</f>
        <v>5.2426421424283376</v>
      </c>
      <c r="F124" s="113">
        <f>'[1]PDB Rekap'!CC32</f>
        <v>2.2886141603065511</v>
      </c>
      <c r="AG124" s="111"/>
      <c r="AH124" s="112" t="s">
        <v>69</v>
      </c>
      <c r="AI124" s="113">
        <f>'[1]PDB Rekap'!AM75/'[1]PDB Rekap'!$AM$61*100</f>
        <v>106.77057679466822</v>
      </c>
      <c r="AJ124" s="113">
        <f>'[1]PDB Rekap'!AM32/'[1]PDB Rekap'!$AM$18*100</f>
        <v>106.66823716282681</v>
      </c>
      <c r="AK124" s="113">
        <v>100</v>
      </c>
    </row>
    <row r="125" spans="1:37" ht="15.6" x14ac:dyDescent="0.3">
      <c r="A125" s="111"/>
      <c r="B125" s="112" t="s">
        <v>70</v>
      </c>
      <c r="C125" s="113">
        <f>'[1]PDB Rekap'!BH76</f>
        <v>5.3686918616422332</v>
      </c>
      <c r="D125" s="113">
        <f>'[1]PDB Rekap'!CC76</f>
        <v>1.2911763983353381</v>
      </c>
      <c r="E125" s="113">
        <f>'[1]PDB Rekap'!BH33</f>
        <v>5.3108125757155022</v>
      </c>
      <c r="F125" s="113">
        <f>'[1]PDB Rekap'!CC33</f>
        <v>1.3079605430946515</v>
      </c>
      <c r="AG125" s="111"/>
      <c r="AH125" s="112" t="s">
        <v>70</v>
      </c>
      <c r="AI125" s="113">
        <f>'[1]PDB Rekap'!AM76/'[1]PDB Rekap'!$AM$61*100</f>
        <v>108.14917328260746</v>
      </c>
      <c r="AJ125" s="113">
        <f>'[1]PDB Rekap'!AM33/'[1]PDB Rekap'!$AM$18*100</f>
        <v>108.0634156169312</v>
      </c>
      <c r="AK125" s="113">
        <v>100</v>
      </c>
    </row>
    <row r="126" spans="1:37" ht="15.6" x14ac:dyDescent="0.3">
      <c r="A126" s="115"/>
      <c r="B126" s="116" t="s">
        <v>71</v>
      </c>
      <c r="C126" s="113">
        <f>'[1]PDB Rekap'!BH77</f>
        <v>5.1717057721060655</v>
      </c>
      <c r="D126" s="113">
        <f>'[1]PDB Rekap'!CC77</f>
        <v>2.172240810293772</v>
      </c>
      <c r="E126" s="113">
        <f>'[1]PDB Rekap'!BH34</f>
        <v>5.114749325391017</v>
      </c>
      <c r="F126" s="113">
        <f>'[1]PDB Rekap'!CC34</f>
        <v>1.6571497792563008</v>
      </c>
      <c r="AG126" s="115"/>
      <c r="AH126" s="116" t="s">
        <v>71</v>
      </c>
      <c r="AI126" s="113">
        <f>'[1]PDB Rekap'!AM77/'[1]PDB Rekap'!$AM$61*100</f>
        <v>110.49843376064759</v>
      </c>
      <c r="AJ126" s="113">
        <f>'[1]PDB Rekap'!AM34/'[1]PDB Rekap'!$AM$18*100</f>
        <v>109.85418827028401</v>
      </c>
      <c r="AK126" s="113">
        <v>100</v>
      </c>
    </row>
    <row r="129" spans="1:54" x14ac:dyDescent="0.3">
      <c r="A129" s="104"/>
      <c r="B129" s="104"/>
      <c r="C129" s="119" t="s">
        <v>75</v>
      </c>
      <c r="D129" s="120"/>
      <c r="E129" s="120"/>
      <c r="F129" s="121"/>
      <c r="AI129" s="119" t="s">
        <v>75</v>
      </c>
      <c r="AJ129" s="120"/>
      <c r="AK129" s="120"/>
      <c r="AX129" t="s">
        <v>66</v>
      </c>
      <c r="AY129">
        <v>2020</v>
      </c>
      <c r="AZ129">
        <v>2021</v>
      </c>
      <c r="BA129">
        <v>2022</v>
      </c>
      <c r="BB129">
        <v>2023</v>
      </c>
    </row>
    <row r="130" spans="1:54" x14ac:dyDescent="0.3">
      <c r="A130" s="105"/>
      <c r="B130" s="106"/>
      <c r="C130" s="107" t="str">
        <f>C98</f>
        <v>YoY-Track Feb</v>
      </c>
      <c r="D130" s="107" t="str">
        <f>D98</f>
        <v>QtQ-Track Feb</v>
      </c>
      <c r="E130" s="107" t="str">
        <f>E98</f>
        <v>YoY-Base Jan</v>
      </c>
      <c r="F130" s="107" t="str">
        <f>F98</f>
        <v>QtQ-Base Jan</v>
      </c>
      <c r="AG130" s="108"/>
      <c r="AH130" s="108"/>
      <c r="AI130" s="107" t="str">
        <f>AI98</f>
        <v>Indeks Track Feb</v>
      </c>
      <c r="AJ130" s="107" t="str">
        <f>AJ98</f>
        <v>Indeks Base Jan</v>
      </c>
      <c r="AK130" s="109" t="s">
        <v>67</v>
      </c>
      <c r="AW130" t="s">
        <v>68</v>
      </c>
      <c r="AX130" s="110">
        <f>AVERAGE(D131,D135,D139)</f>
        <v>-45.809396599096509</v>
      </c>
      <c r="AY130" s="110">
        <f>D143</f>
        <v>-43.994595895633914</v>
      </c>
      <c r="AZ130" s="110">
        <f>D147</f>
        <v>-43.58016684970648</v>
      </c>
      <c r="BA130" s="110">
        <f>D151</f>
        <v>-45.454825109951123</v>
      </c>
      <c r="BB130" s="110">
        <f>D155</f>
        <v>-45.412806679607321</v>
      </c>
    </row>
    <row r="131" spans="1:54" ht="15.6" x14ac:dyDescent="0.3">
      <c r="A131" s="111">
        <v>2017</v>
      </c>
      <c r="B131" s="112" t="s">
        <v>68</v>
      </c>
      <c r="C131" s="113">
        <f>'[1]PDB Rekap'!AW50</f>
        <v>2.6825449012755058</v>
      </c>
      <c r="D131" s="114">
        <f>'[1]PDB Rekap'!BR50</f>
        <v>-45.548659185418472</v>
      </c>
      <c r="E131" s="113">
        <f>'[1]PDB Rekap'!AW7</f>
        <v>2.6825449012755058</v>
      </c>
      <c r="F131" s="113">
        <f>'[1]PDB Rekap'!BR7</f>
        <v>-45.548659185418472</v>
      </c>
      <c r="AG131" s="111">
        <v>2017</v>
      </c>
      <c r="AH131" s="112" t="s">
        <v>68</v>
      </c>
      <c r="AI131" s="113">
        <f>'[1]PDB Rekap'!AB50/'[1]PDB Rekap'!$AB$61*100</f>
        <v>49.89581716521478</v>
      </c>
      <c r="AJ131" s="113">
        <f>'[1]PDB Rekap'!AB7/'[1]PDB Rekap'!$AB$18*100</f>
        <v>49.896463002229758</v>
      </c>
      <c r="AK131" s="113">
        <v>100</v>
      </c>
      <c r="AW131" t="s">
        <v>69</v>
      </c>
      <c r="AX131" s="110">
        <f>AVERAGE(D132,D136,D140)</f>
        <v>32.700960148951225</v>
      </c>
      <c r="AY131" s="110">
        <f>D144</f>
        <v>22.169823428893594</v>
      </c>
      <c r="AZ131" s="110">
        <f>D148</f>
        <v>28.731636474765054</v>
      </c>
      <c r="BA131" s="110">
        <f t="shared" ref="BA131:BA133" si="4">D152</f>
        <v>34.121285333561104</v>
      </c>
      <c r="BB131" s="110">
        <f>D156</f>
        <v>33.024363438694053</v>
      </c>
    </row>
    <row r="132" spans="1:54" ht="15.6" x14ac:dyDescent="0.3">
      <c r="A132" s="111"/>
      <c r="B132" s="112" t="s">
        <v>69</v>
      </c>
      <c r="C132" s="113">
        <f>'[1]PDB Rekap'!AW51</f>
        <v>-1.9306208335601269</v>
      </c>
      <c r="D132" s="114">
        <f>'[1]PDB Rekap'!BR51</f>
        <v>29.364919650628565</v>
      </c>
      <c r="E132" s="113">
        <f>'[1]PDB Rekap'!AW8</f>
        <v>-1.9306208335601269</v>
      </c>
      <c r="F132" s="113">
        <f>'[1]PDB Rekap'!BR8</f>
        <v>29.364919650628565</v>
      </c>
      <c r="AG132" s="111"/>
      <c r="AH132" s="112" t="s">
        <v>69</v>
      </c>
      <c r="AI132" s="113">
        <f>'[1]PDB Rekap'!AB51/'[1]PDB Rekap'!$AB$61*100</f>
        <v>64.547683784804647</v>
      </c>
      <c r="AJ132" s="113">
        <f>'[1]PDB Rekap'!AB8/'[1]PDB Rekap'!$AB$18*100</f>
        <v>64.54851927134014</v>
      </c>
      <c r="AK132" s="113">
        <v>100</v>
      </c>
      <c r="AW132" t="s">
        <v>70</v>
      </c>
      <c r="AX132" s="110">
        <f>AVERAGE(D133,D137,D141)</f>
        <v>3.5880692855052083</v>
      </c>
      <c r="AY132" s="110">
        <f>D145</f>
        <v>17.007870592311107</v>
      </c>
      <c r="AZ132" s="110">
        <f>D149</f>
        <v>8.9522608079493295</v>
      </c>
      <c r="BA132" s="110">
        <f t="shared" si="4"/>
        <v>4.3684754744576395</v>
      </c>
      <c r="BB132" s="110">
        <f>D157</f>
        <v>3.3559757123849323</v>
      </c>
    </row>
    <row r="133" spans="1:54" ht="15.6" x14ac:dyDescent="0.3">
      <c r="A133" s="111"/>
      <c r="B133" s="112" t="s">
        <v>70</v>
      </c>
      <c r="C133" s="113">
        <f>'[1]PDB Rekap'!AW52</f>
        <v>3.4501760900067922</v>
      </c>
      <c r="D133" s="114">
        <f>'[1]PDB Rekap'!BR52</f>
        <v>5.2654208445467532</v>
      </c>
      <c r="E133" s="113">
        <f>'[1]PDB Rekap'!AW9</f>
        <v>3.4501760900067922</v>
      </c>
      <c r="F133" s="113">
        <f>'[1]PDB Rekap'!BR9</f>
        <v>5.2654208445467532</v>
      </c>
      <c r="AG133" s="111"/>
      <c r="AH133" s="112" t="s">
        <v>70</v>
      </c>
      <c r="AI133" s="113">
        <f>'[1]PDB Rekap'!AB52/'[1]PDB Rekap'!$AB$61*100</f>
        <v>67.946390981481869</v>
      </c>
      <c r="AJ133" s="113">
        <f>'[1]PDB Rekap'!AB9/'[1]PDB Rekap'!$AB$18*100</f>
        <v>67.94727045989957</v>
      </c>
      <c r="AK133" s="113">
        <v>100</v>
      </c>
      <c r="AW133" t="s">
        <v>71</v>
      </c>
      <c r="AX133" s="110">
        <f>AVERAGE(D134,D138,D142)</f>
        <v>38.31197671365954</v>
      </c>
      <c r="AY133" s="110">
        <f>D146</f>
        <v>27.149770864064408</v>
      </c>
      <c r="AZ133" s="110">
        <f>D150</f>
        <v>33.001501123058432</v>
      </c>
      <c r="BA133" s="110">
        <f t="shared" si="4"/>
        <v>36.01384432919366</v>
      </c>
      <c r="BB133" s="110">
        <f>D158</f>
        <v>35.107795993144947</v>
      </c>
    </row>
    <row r="134" spans="1:54" ht="15.6" x14ac:dyDescent="0.3">
      <c r="A134" s="115"/>
      <c r="B134" s="116" t="s">
        <v>71</v>
      </c>
      <c r="C134" s="113">
        <f>'[1]PDB Rekap'!AW53</f>
        <v>3.7917460789736737</v>
      </c>
      <c r="D134" s="114">
        <f>'[1]PDB Rekap'!BR53</f>
        <v>39.975486494915458</v>
      </c>
      <c r="E134" s="113">
        <f>'[1]PDB Rekap'!AW10</f>
        <v>3.7917460789736737</v>
      </c>
      <c r="F134" s="113">
        <f>'[1]PDB Rekap'!BR10</f>
        <v>39.975486494915458</v>
      </c>
      <c r="AG134" s="115"/>
      <c r="AH134" s="116" t="s">
        <v>71</v>
      </c>
      <c r="AI134" s="113">
        <f>'[1]PDB Rekap'!AB53/'[1]PDB Rekap'!$AB$61*100</f>
        <v>95.108291332066614</v>
      </c>
      <c r="AJ134" s="113">
        <f>'[1]PDB Rekap'!AB10/'[1]PDB Rekap'!$AB$18*100</f>
        <v>95.109522386260394</v>
      </c>
      <c r="AK134" s="113">
        <v>100</v>
      </c>
    </row>
    <row r="135" spans="1:54" ht="15.6" x14ac:dyDescent="0.3">
      <c r="A135" s="111">
        <v>2018</v>
      </c>
      <c r="B135" s="112" t="s">
        <v>68</v>
      </c>
      <c r="C135" s="113">
        <f>'[1]PDB Rekap'!AW54</f>
        <v>2.7330180584498152</v>
      </c>
      <c r="D135" s="114">
        <f>'[1]PDB Rekap'!BR54</f>
        <v>-46.104090252467181</v>
      </c>
      <c r="E135" s="113">
        <f>'[1]PDB Rekap'!AW11</f>
        <v>2.7330180584498152</v>
      </c>
      <c r="F135" s="113">
        <f>'[1]PDB Rekap'!BR11</f>
        <v>-46.104090252467181</v>
      </c>
      <c r="AG135" s="111">
        <v>2018</v>
      </c>
      <c r="AH135" s="112" t="s">
        <v>68</v>
      </c>
      <c r="AI135" s="113">
        <f>'[1]PDB Rekap'!AB54/'[1]PDB Rekap'!$AB$61*100</f>
        <v>51.259478858751208</v>
      </c>
      <c r="AJ135" s="113">
        <f>'[1]PDB Rekap'!AB11/'[1]PDB Rekap'!$AB$18*100</f>
        <v>51.260142346608426</v>
      </c>
      <c r="AK135" s="113">
        <v>100</v>
      </c>
    </row>
    <row r="136" spans="1:54" ht="15.6" x14ac:dyDescent="0.3">
      <c r="A136" s="111"/>
      <c r="B136" s="112" t="s">
        <v>69</v>
      </c>
      <c r="C136" s="113">
        <f>'[1]PDB Rekap'!AW55</f>
        <v>5.2187421460755843</v>
      </c>
      <c r="D136" s="114">
        <f>'[1]PDB Rekap'!BR55</f>
        <v>32.495028187753263</v>
      </c>
      <c r="E136" s="113">
        <f>'[1]PDB Rekap'!AW12</f>
        <v>5.2187421460755843</v>
      </c>
      <c r="F136" s="113">
        <f>'[1]PDB Rekap'!BR12</f>
        <v>32.495028187753263</v>
      </c>
      <c r="AG136" s="111"/>
      <c r="AH136" s="112" t="s">
        <v>69</v>
      </c>
      <c r="AI136" s="113">
        <f>'[1]PDB Rekap'!AB55/'[1]PDB Rekap'!$AB$61*100</f>
        <v>67.916260962797836</v>
      </c>
      <c r="AJ136" s="113">
        <f>'[1]PDB Rekap'!AB12/'[1]PDB Rekap'!$AB$18*100</f>
        <v>67.917140051221295</v>
      </c>
      <c r="AK136" s="113">
        <v>100</v>
      </c>
    </row>
    <row r="137" spans="1:54" ht="15.6" x14ac:dyDescent="0.3">
      <c r="A137" s="111"/>
      <c r="B137" s="112" t="s">
        <v>70</v>
      </c>
      <c r="C137" s="113">
        <f>'[1]PDB Rekap'!AW56</f>
        <v>6.2570620405093251</v>
      </c>
      <c r="D137" s="114">
        <f>'[1]PDB Rekap'!BR56</f>
        <v>6.3042013738472633</v>
      </c>
      <c r="E137" s="113">
        <f>'[1]PDB Rekap'!AW13</f>
        <v>6.2570620405093251</v>
      </c>
      <c r="F137" s="113">
        <f>'[1]PDB Rekap'!BR13</f>
        <v>6.3042013738472633</v>
      </c>
      <c r="AG137" s="111"/>
      <c r="AH137" s="112" t="s">
        <v>70</v>
      </c>
      <c r="AI137" s="113">
        <f>'[1]PDB Rekap'!AB56/'[1]PDB Rekap'!$AB$61*100</f>
        <v>72.197838819480225</v>
      </c>
      <c r="AJ137" s="113">
        <f>'[1]PDB Rekap'!AB13/'[1]PDB Rekap'!$AB$18*100</f>
        <v>72.198773327408148</v>
      </c>
      <c r="AK137" s="113">
        <v>100</v>
      </c>
    </row>
    <row r="138" spans="1:54" ht="15.6" x14ac:dyDescent="0.3">
      <c r="A138" s="115"/>
      <c r="B138" s="116" t="s">
        <v>71</v>
      </c>
      <c r="C138" s="113">
        <f>'[1]PDB Rekap'!AW57</f>
        <v>4.6197217388207719</v>
      </c>
      <c r="D138" s="114">
        <f>'[1]PDB Rekap'!BR57</f>
        <v>37.818570983744905</v>
      </c>
      <c r="E138" s="113">
        <f>'[1]PDB Rekap'!AW14</f>
        <v>4.6197217388207719</v>
      </c>
      <c r="F138" s="113">
        <f>'[1]PDB Rekap'!BR14</f>
        <v>37.818570983744905</v>
      </c>
      <c r="AG138" s="115"/>
      <c r="AH138" s="116" t="s">
        <v>71</v>
      </c>
      <c r="AI138" s="113">
        <f>'[1]PDB Rekap'!AB57/'[1]PDB Rekap'!$AB$61*100</f>
        <v>99.502029742155088</v>
      </c>
      <c r="AJ138" s="113">
        <f>'[1]PDB Rekap'!AB14/'[1]PDB Rekap'!$AB$18*100</f>
        <v>99.503317667627073</v>
      </c>
      <c r="AK138" s="113">
        <v>100</v>
      </c>
    </row>
    <row r="139" spans="1:54" ht="15.6" x14ac:dyDescent="0.3">
      <c r="A139" s="111">
        <v>2019</v>
      </c>
      <c r="B139" s="112" t="s">
        <v>68</v>
      </c>
      <c r="C139" s="113">
        <f>'[1]PDB Rekap'!AW58</f>
        <v>5.2576785062794045</v>
      </c>
      <c r="D139" s="114">
        <f>'[1]PDB Rekap'!BR58</f>
        <v>-45.775440359403852</v>
      </c>
      <c r="E139" s="113">
        <f>'[1]PDB Rekap'!AW15</f>
        <v>5.2528181417390982</v>
      </c>
      <c r="F139" s="113">
        <f>'[1]PDB Rekap'!BR15</f>
        <v>-45.777944225446035</v>
      </c>
      <c r="AG139" s="111">
        <v>2019</v>
      </c>
      <c r="AH139" s="112" t="s">
        <v>68</v>
      </c>
      <c r="AI139" s="113">
        <f>'[1]PDB Rekap'!AB58/'[1]PDB Rekap'!$AB$61*100</f>
        <v>53.954537461138607</v>
      </c>
      <c r="AJ139" s="113">
        <f>'[1]PDB Rekap'!AB15/'[1]PDB Rekap'!$AB$18*100</f>
        <v>53.952744403272369</v>
      </c>
      <c r="AK139" s="113">
        <v>100</v>
      </c>
    </row>
    <row r="140" spans="1:54" ht="15.6" x14ac:dyDescent="0.3">
      <c r="A140" s="111"/>
      <c r="B140" s="112" t="s">
        <v>69</v>
      </c>
      <c r="C140" s="113">
        <f>'[1]PDB Rekap'!AW59</f>
        <v>8.2351164070377507</v>
      </c>
      <c r="D140" s="114">
        <f>'[1]PDB Rekap'!BR59</f>
        <v>36.242932608471847</v>
      </c>
      <c r="E140" s="113">
        <f>'[1]PDB Rekap'!AW16</f>
        <v>8.2302208912697239</v>
      </c>
      <c r="F140" s="113">
        <f>'[1]PDB Rekap'!BR16</f>
        <v>36.243061429904685</v>
      </c>
      <c r="AG140" s="111"/>
      <c r="AH140" s="112" t="s">
        <v>69</v>
      </c>
      <c r="AI140" s="113">
        <f>'[1]PDB Rekap'!AB59/'[1]PDB Rekap'!$AB$61*100</f>
        <v>73.509244112391769</v>
      </c>
      <c r="AJ140" s="113">
        <f>'[1]PDB Rekap'!AB16/'[1]PDB Rekap'!$AB$18*100</f>
        <v>73.506870700469833</v>
      </c>
      <c r="AK140" s="113">
        <v>100</v>
      </c>
    </row>
    <row r="141" spans="1:54" ht="15.6" x14ac:dyDescent="0.3">
      <c r="A141" s="111"/>
      <c r="B141" s="112" t="s">
        <v>70</v>
      </c>
      <c r="C141" s="113">
        <f>'[1]PDB Rekap'!AW60</f>
        <v>0.99636124194898912</v>
      </c>
      <c r="D141" s="114">
        <f>'[1]PDB Rekap'!BR60</f>
        <v>-0.80541436187839111</v>
      </c>
      <c r="E141" s="113">
        <f>'[1]PDB Rekap'!AW17</f>
        <v>0.99055885247348385</v>
      </c>
      <c r="F141" s="113">
        <f>'[1]PDB Rekap'!BR17</f>
        <v>-0.80662668243063251</v>
      </c>
      <c r="AG141" s="111"/>
      <c r="AH141" s="112" t="s">
        <v>70</v>
      </c>
      <c r="AI141" s="113">
        <f>'[1]PDB Rekap'!AB60/'[1]PDB Rekap'!$AB$61*100</f>
        <v>72.917190103002326</v>
      </c>
      <c r="AJ141" s="113">
        <f>'[1]PDB Rekap'!AB17/'[1]PDB Rekap'!$AB$18*100</f>
        <v>72.913944667980047</v>
      </c>
      <c r="AK141" s="113">
        <v>100</v>
      </c>
    </row>
    <row r="142" spans="1:54" ht="15.6" x14ac:dyDescent="0.3">
      <c r="A142" s="115"/>
      <c r="B142" s="116" t="s">
        <v>71</v>
      </c>
      <c r="C142" s="113">
        <f>'[1]PDB Rekap'!AW61</f>
        <v>0.50046241180740481</v>
      </c>
      <c r="D142" s="114">
        <f>'[1]PDB Rekap'!BR61</f>
        <v>37.141872662318264</v>
      </c>
      <c r="E142" s="113">
        <f>'[1]PDB Rekap'!AW18</f>
        <v>0.4991615797495399</v>
      </c>
      <c r="F142" s="113">
        <f>'[1]PDB Rekap'!BR18</f>
        <v>37.147976913550139</v>
      </c>
      <c r="AG142" s="115"/>
      <c r="AH142" s="116" t="s">
        <v>71</v>
      </c>
      <c r="AI142" s="113">
        <f>'[1]PDB Rekap'!AB61/'[1]PDB Rekap'!$AB$61*100</f>
        <v>100</v>
      </c>
      <c r="AJ142" s="113">
        <f>'[1]PDB Rekap'!AB18/'[1]PDB Rekap'!$AB$18*100</f>
        <v>100</v>
      </c>
      <c r="AK142" s="113">
        <v>100</v>
      </c>
    </row>
    <row r="143" spans="1:54" ht="15.6" x14ac:dyDescent="0.3">
      <c r="A143" s="111">
        <v>2020</v>
      </c>
      <c r="B143" s="112" t="s">
        <v>68</v>
      </c>
      <c r="C143" s="113">
        <f>'[1]PDB Rekap'!AW62</f>
        <v>3.8011013340715607</v>
      </c>
      <c r="D143" s="114">
        <f>'[1]PDB Rekap'!BR62</f>
        <v>-43.994595895633914</v>
      </c>
      <c r="E143" s="113">
        <f>'[1]PDB Rekap'!AW19</f>
        <v>3.7661776945189871</v>
      </c>
      <c r="F143" s="113">
        <f>'[1]PDB Rekap'!BR19</f>
        <v>-44.015299371430757</v>
      </c>
      <c r="AG143" s="111">
        <v>2020</v>
      </c>
      <c r="AH143" s="112" t="s">
        <v>68</v>
      </c>
      <c r="AI143" s="113">
        <f>'[1]PDB Rekap'!AB62/'[1]PDB Rekap'!$AB$61*100</f>
        <v>56.005404104366086</v>
      </c>
      <c r="AJ143" s="113">
        <f>'[1]PDB Rekap'!AB19/'[1]PDB Rekap'!$AB$18*100</f>
        <v>55.984700628569243</v>
      </c>
      <c r="AK143" s="113">
        <v>100</v>
      </c>
    </row>
    <row r="144" spans="1:54" ht="15.6" x14ac:dyDescent="0.3">
      <c r="A144" s="111"/>
      <c r="B144" s="112" t="s">
        <v>69</v>
      </c>
      <c r="C144" s="113">
        <f>'[1]PDB Rekap'!AW63</f>
        <v>-6.9209537778280321</v>
      </c>
      <c r="D144" s="114">
        <f>'[1]PDB Rekap'!BR63</f>
        <v>22.169823428893594</v>
      </c>
      <c r="E144" s="113">
        <f>'[1]PDB Rekap'!AW20</f>
        <v>-6.8981065961804262</v>
      </c>
      <c r="F144" s="113">
        <f>'[1]PDB Rekap'!BR20</f>
        <v>22.24105449464804</v>
      </c>
      <c r="AG144" s="111"/>
      <c r="AH144" s="112" t="s">
        <v>69</v>
      </c>
      <c r="AI144" s="113">
        <f>'[1]PDB Rekap'!AB63/'[1]PDB Rekap'!$AB$61*100</f>
        <v>68.421703304942355</v>
      </c>
      <c r="AJ144" s="113">
        <f>'[1]PDB Rekap'!AB20/'[1]PDB Rekap'!$AB$18*100</f>
        <v>68.436288404034897</v>
      </c>
      <c r="AK144" s="113">
        <v>100</v>
      </c>
    </row>
    <row r="145" spans="1:37" ht="15.6" x14ac:dyDescent="0.3">
      <c r="A145" s="111"/>
      <c r="B145" s="112" t="s">
        <v>70</v>
      </c>
      <c r="C145" s="113">
        <f>'[1]PDB Rekap'!AW64</f>
        <v>9.7941074621931108</v>
      </c>
      <c r="D145" s="114">
        <f>'[1]PDB Rekap'!BR64</f>
        <v>17.007870592311107</v>
      </c>
      <c r="E145" s="113">
        <f>'[1]PDB Rekap'!AW21</f>
        <v>9.7596994772908658</v>
      </c>
      <c r="F145" s="113">
        <f>'[1]PDB Rekap'!BR21</f>
        <v>16.941067978629022</v>
      </c>
      <c r="AG145" s="111"/>
      <c r="AH145" s="112" t="s">
        <v>70</v>
      </c>
      <c r="AI145" s="113">
        <f>'[1]PDB Rekap'!AB64/'[1]PDB Rekap'!$AB$61*100</f>
        <v>80.058778060102014</v>
      </c>
      <c r="AJ145" s="113">
        <f>'[1]PDB Rekap'!AB21/'[1]PDB Rekap'!$AB$18*100</f>
        <v>80.030126544613054</v>
      </c>
      <c r="AK145" s="113">
        <v>100</v>
      </c>
    </row>
    <row r="146" spans="1:37" ht="15.6" x14ac:dyDescent="0.3">
      <c r="A146" s="115"/>
      <c r="B146" s="116" t="s">
        <v>71</v>
      </c>
      <c r="C146" s="113">
        <f>'[1]PDB Rekap'!AW65</f>
        <v>1.7945528599895795</v>
      </c>
      <c r="D146" s="113">
        <f>'[1]PDB Rekap'!BR65</f>
        <v>27.149770864064408</v>
      </c>
      <c r="E146" s="113">
        <f>'[1]PDB Rekap'!AW22</f>
        <v>1.7575720815030422</v>
      </c>
      <c r="F146" s="113">
        <f>'[1]PDB Rekap'!BR22</f>
        <v>27.149083070333461</v>
      </c>
      <c r="AG146" s="115"/>
      <c r="AH146" s="116" t="s">
        <v>71</v>
      </c>
      <c r="AI146" s="113">
        <f>'[1]PDB Rekap'!AB65/'[1]PDB Rekap'!$AB$61*100</f>
        <v>101.79455285998958</v>
      </c>
      <c r="AJ146" s="113">
        <f>'[1]PDB Rekap'!AB22/'[1]PDB Rekap'!$AB$18*100</f>
        <v>101.75757208150304</v>
      </c>
      <c r="AK146" s="113">
        <v>100</v>
      </c>
    </row>
    <row r="147" spans="1:37" ht="15.6" x14ac:dyDescent="0.3">
      <c r="A147" s="111">
        <v>2021</v>
      </c>
      <c r="B147" s="112" t="s">
        <v>68</v>
      </c>
      <c r="C147" s="113">
        <f>'[1]PDB Rekap'!AW66</f>
        <v>2.5478126587004368</v>
      </c>
      <c r="D147" s="113">
        <f>'[1]PDB Rekap'!BR66</f>
        <v>-43.58016684970648</v>
      </c>
      <c r="E147" s="113">
        <f>'[1]PDB Rekap'!AW23</f>
        <v>2.5788632996057714</v>
      </c>
      <c r="F147" s="113">
        <f>'[1]PDB Rekap'!BR23</f>
        <v>-43.563443632011911</v>
      </c>
      <c r="AG147" s="111">
        <v>2021</v>
      </c>
      <c r="AH147" s="112" t="s">
        <v>68</v>
      </c>
      <c r="AI147" s="113">
        <f>'[1]PDB Rekap'!AB66/'[1]PDB Rekap'!$AB$61*100</f>
        <v>57.432316879693445</v>
      </c>
      <c r="AJ147" s="113">
        <f>'[1]PDB Rekap'!AB23/'[1]PDB Rekap'!$AB$18*100</f>
        <v>57.428469526473577</v>
      </c>
      <c r="AK147" s="113">
        <v>100</v>
      </c>
    </row>
    <row r="148" spans="1:37" ht="15.6" x14ac:dyDescent="0.3">
      <c r="A148" s="111"/>
      <c r="B148" s="112" t="s">
        <v>69</v>
      </c>
      <c r="C148" s="113">
        <f>'[1]PDB Rekap'!AW67</f>
        <v>8.0557159693824616</v>
      </c>
      <c r="D148" s="113">
        <f>'[1]PDB Rekap'!BR67</f>
        <v>28.731636474765054</v>
      </c>
      <c r="E148" s="113">
        <f>'[1]PDB Rekap'!AW24</f>
        <v>8.0340336365534171</v>
      </c>
      <c r="F148" s="113">
        <f>'[1]PDB Rekap'!BR24</f>
        <v>28.74186521711357</v>
      </c>
      <c r="AG148" s="111"/>
      <c r="AH148" s="112" t="s">
        <v>69</v>
      </c>
      <c r="AI148" s="113">
        <f>'[1]PDB Rekap'!AB67/'[1]PDB Rekap'!$AB$61*100</f>
        <v>73.933561384602086</v>
      </c>
      <c r="AJ148" s="113">
        <f>'[1]PDB Rekap'!AB24/'[1]PDB Rekap'!$AB$18*100</f>
        <v>73.934482834023754</v>
      </c>
      <c r="AK148" s="113">
        <v>100</v>
      </c>
    </row>
    <row r="149" spans="1:37" ht="15.6" x14ac:dyDescent="0.3">
      <c r="A149" s="111"/>
      <c r="B149" s="112" t="s">
        <v>70</v>
      </c>
      <c r="C149" s="113">
        <f>'[1]PDB Rekap'!AW68</f>
        <v>0.61643279626937897</v>
      </c>
      <c r="D149" s="113">
        <f>'[1]PDB Rekap'!BR68</f>
        <v>8.9522608079493295</v>
      </c>
      <c r="E149" s="113">
        <f>'[1]PDB Rekap'!AW25</f>
        <v>0.65708478935111714</v>
      </c>
      <c r="F149" s="113">
        <f>'[1]PDB Rekap'!BR25</f>
        <v>8.9559150821100388</v>
      </c>
      <c r="AG149" s="111"/>
      <c r="AH149" s="112" t="s">
        <v>70</v>
      </c>
      <c r="AI149" s="113">
        <f>'[1]PDB Rekap'!AB68/'[1]PDB Rekap'!$AB$61*100</f>
        <v>80.552286624356981</v>
      </c>
      <c r="AJ149" s="113">
        <f>'[1]PDB Rekap'!AB25/'[1]PDB Rekap'!$AB$18*100</f>
        <v>80.555992333036158</v>
      </c>
      <c r="AK149" s="113">
        <v>100</v>
      </c>
    </row>
    <row r="150" spans="1:37" ht="15.6" x14ac:dyDescent="0.3">
      <c r="A150" s="115"/>
      <c r="B150" s="116" t="s">
        <v>71</v>
      </c>
      <c r="C150" s="113">
        <f>'[1]PDB Rekap'!AW69</f>
        <v>5.2470366923269722</v>
      </c>
      <c r="D150" s="113">
        <f>'[1]PDB Rekap'!BR69</f>
        <v>33.001501123058432</v>
      </c>
      <c r="E150" s="113">
        <f>'[1]PDB Rekap'!AW26</f>
        <v>7.6599999999999966</v>
      </c>
      <c r="F150" s="113">
        <f>'[1]PDB Rekap'!BR26</f>
        <v>35.995099719004543</v>
      </c>
      <c r="AG150" s="115"/>
      <c r="AH150" s="116" t="s">
        <v>71</v>
      </c>
      <c r="AI150" s="113">
        <f>'[1]PDB Rekap'!AB69/'[1]PDB Rekap'!$AB$61*100</f>
        <v>107.13575039934339</v>
      </c>
      <c r="AJ150" s="113">
        <f>'[1]PDB Rekap'!AB26/'[1]PDB Rekap'!$AB$18*100</f>
        <v>109.55220210294615</v>
      </c>
      <c r="AK150" s="113">
        <v>100</v>
      </c>
    </row>
    <row r="151" spans="1:37" ht="15.6" x14ac:dyDescent="0.3">
      <c r="A151" s="111">
        <v>2022</v>
      </c>
      <c r="B151" s="112" t="s">
        <v>68</v>
      </c>
      <c r="C151" s="113">
        <f>'[1]PDB Rekap'!AW70</f>
        <v>1.75</v>
      </c>
      <c r="D151" s="113">
        <f>'[1]PDB Rekap'!BR70</f>
        <v>-45.454825109951123</v>
      </c>
      <c r="E151" s="113">
        <f>'[1]PDB Rekap'!AW27</f>
        <v>2.0300000000000011</v>
      </c>
      <c r="F151" s="113">
        <f>'[1]PDB Rekap'!BR27</f>
        <v>-46.514751567659076</v>
      </c>
      <c r="AG151" s="111">
        <v>2022</v>
      </c>
      <c r="AH151" s="112" t="s">
        <v>68</v>
      </c>
      <c r="AI151" s="113">
        <f>'[1]PDB Rekap'!AB70/'[1]PDB Rekap'!$AB$61*100</f>
        <v>58.437382425088082</v>
      </c>
      <c r="AJ151" s="113">
        <f>'[1]PDB Rekap'!AB27/'[1]PDB Rekap'!$AB$18*100</f>
        <v>58.59426745786098</v>
      </c>
      <c r="AK151" s="113">
        <v>100</v>
      </c>
    </row>
    <row r="152" spans="1:37" ht="15.6" x14ac:dyDescent="0.3">
      <c r="A152" s="111"/>
      <c r="B152" s="112" t="s">
        <v>69</v>
      </c>
      <c r="C152" s="113">
        <f>'[1]PDB Rekap'!AW71</f>
        <v>6.0100000000000051</v>
      </c>
      <c r="D152" s="113">
        <f>'[1]PDB Rekap'!BR71</f>
        <v>34.121285333561104</v>
      </c>
      <c r="E152" s="113">
        <f>'[1]PDB Rekap'!AW28</f>
        <v>6.289999999999992</v>
      </c>
      <c r="F152" s="113">
        <f>'[1]PDB Rekap'!BR28</f>
        <v>34.117150386425607</v>
      </c>
      <c r="AG152" s="111"/>
      <c r="AH152" s="112" t="s">
        <v>69</v>
      </c>
      <c r="AI152" s="113">
        <f>'[1]PDB Rekap'!AB71/'[1]PDB Rekap'!$AB$61*100</f>
        <v>78.376968423816678</v>
      </c>
      <c r="AJ152" s="113">
        <f>'[1]PDB Rekap'!AB28/'[1]PDB Rekap'!$AB$18*100</f>
        <v>78.584961804283864</v>
      </c>
      <c r="AK152" s="113">
        <v>100</v>
      </c>
    </row>
    <row r="153" spans="1:37" ht="15.6" x14ac:dyDescent="0.3">
      <c r="A153" s="111"/>
      <c r="B153" s="112" t="s">
        <v>70</v>
      </c>
      <c r="C153" s="113">
        <f>'[1]PDB Rekap'!AW72</f>
        <v>1.5500000000000114</v>
      </c>
      <c r="D153" s="113">
        <f>'[1]PDB Rekap'!BR72</f>
        <v>4.3684754744576395</v>
      </c>
      <c r="E153" s="113">
        <f>'[1]PDB Rekap'!AW29</f>
        <v>1.730000000000004</v>
      </c>
      <c r="F153" s="113">
        <f>'[1]PDB Rekap'!BR29</f>
        <v>4.2815433371253562</v>
      </c>
      <c r="AG153" s="111"/>
      <c r="AH153" s="112" t="s">
        <v>70</v>
      </c>
      <c r="AI153" s="113">
        <f>'[1]PDB Rekap'!AB72/'[1]PDB Rekap'!$AB$61*100</f>
        <v>81.800847067034525</v>
      </c>
      <c r="AJ153" s="113">
        <f>'[1]PDB Rekap'!AB29/'[1]PDB Rekap'!$AB$18*100</f>
        <v>81.949611000397681</v>
      </c>
      <c r="AK153" s="113">
        <v>100</v>
      </c>
    </row>
    <row r="154" spans="1:37" ht="15.6" x14ac:dyDescent="0.3">
      <c r="A154" s="115"/>
      <c r="B154" s="116" t="s">
        <v>71</v>
      </c>
      <c r="C154" s="113">
        <f>'[1]PDB Rekap'!AW73</f>
        <v>3.8499999999999943</v>
      </c>
      <c r="D154" s="113">
        <f>'[1]PDB Rekap'!BR73</f>
        <v>36.01384432919366</v>
      </c>
      <c r="E154" s="113">
        <f>'[1]PDB Rekap'!AW30</f>
        <v>3.9300000000000068</v>
      </c>
      <c r="F154" s="113">
        <f>'[1]PDB Rekap'!BR30</f>
        <v>38.936112393552975</v>
      </c>
      <c r="AG154" s="115"/>
      <c r="AH154" s="116" t="s">
        <v>71</v>
      </c>
      <c r="AI154" s="113">
        <f>'[1]PDB Rekap'!AB73/'[1]PDB Rekap'!$AB$61*100</f>
        <v>111.26047678971811</v>
      </c>
      <c r="AJ154" s="113">
        <f>'[1]PDB Rekap'!AB30/'[1]PDB Rekap'!$AB$18*100</f>
        <v>113.85760364559196</v>
      </c>
      <c r="AK154" s="113">
        <v>100</v>
      </c>
    </row>
    <row r="155" spans="1:37" ht="15.6" x14ac:dyDescent="0.3">
      <c r="A155" s="111">
        <v>2023</v>
      </c>
      <c r="B155" s="112" t="s">
        <v>68</v>
      </c>
      <c r="C155" s="113">
        <f>'[1]PDB Rekap'!AW74</f>
        <v>3.9300000000000068</v>
      </c>
      <c r="D155" s="113">
        <f>'[1]PDB Rekap'!BR74</f>
        <v>-45.412806679607321</v>
      </c>
      <c r="E155" s="113">
        <f>'[1]PDB Rekap'!AW31</f>
        <v>3.9900000000000091</v>
      </c>
      <c r="F155" s="113">
        <f>'[1]PDB Rekap'!BR31</f>
        <v>-46.483873910525034</v>
      </c>
      <c r="AG155" s="111">
        <v>2023</v>
      </c>
      <c r="AH155" s="112" t="s">
        <v>68</v>
      </c>
      <c r="AI155" s="113">
        <f>'[1]PDB Rekap'!AB74/'[1]PDB Rekap'!$AB$61*100</f>
        <v>60.733971554394053</v>
      </c>
      <c r="AJ155" s="113">
        <f>'[1]PDB Rekap'!AB31/'[1]PDB Rekap'!$AB$18*100</f>
        <v>60.932178729429644</v>
      </c>
      <c r="AK155" s="113">
        <v>100</v>
      </c>
    </row>
    <row r="156" spans="1:37" ht="15.6" x14ac:dyDescent="0.3">
      <c r="A156" s="111"/>
      <c r="B156" s="112" t="s">
        <v>69</v>
      </c>
      <c r="C156" s="113">
        <f>'[1]PDB Rekap'!AW75</f>
        <v>3.0799999999999983</v>
      </c>
      <c r="D156" s="113">
        <f>'[1]PDB Rekap'!BR75</f>
        <v>33.024363438694053</v>
      </c>
      <c r="E156" s="113">
        <f>'[1]PDB Rekap'!AW32</f>
        <v>3.1200000000000045</v>
      </c>
      <c r="F156" s="113">
        <f>'[1]PDB Rekap'!BR32</f>
        <v>32.995100950554928</v>
      </c>
      <c r="AG156" s="111"/>
      <c r="AH156" s="112" t="s">
        <v>69</v>
      </c>
      <c r="AI156" s="113">
        <f>'[1]PDB Rekap'!AB75/'[1]PDB Rekap'!$AB$61*100</f>
        <v>80.790979051270213</v>
      </c>
      <c r="AJ156" s="113">
        <f>'[1]PDB Rekap'!AB32/'[1]PDB Rekap'!$AB$18*100</f>
        <v>81.036812612577506</v>
      </c>
      <c r="AK156" s="113">
        <v>100</v>
      </c>
    </row>
    <row r="157" spans="1:37" ht="15.6" x14ac:dyDescent="0.3">
      <c r="A157" s="111"/>
      <c r="B157" s="112" t="s">
        <v>70</v>
      </c>
      <c r="C157" s="113">
        <f>'[1]PDB Rekap'!AW76</f>
        <v>2.0799999999999983</v>
      </c>
      <c r="D157" s="113">
        <f>'[1]PDB Rekap'!BR76</f>
        <v>3.3559757123849323</v>
      </c>
      <c r="E157" s="113">
        <f>'[1]PDB Rekap'!AW33</f>
        <v>2.0999999999999943</v>
      </c>
      <c r="F157" s="113">
        <f>'[1]PDB Rekap'!BR33</f>
        <v>3.2500540605168595</v>
      </c>
      <c r="AG157" s="111"/>
      <c r="AH157" s="112" t="s">
        <v>70</v>
      </c>
      <c r="AI157" s="113">
        <f>'[1]PDB Rekap'!AB76/'[1]PDB Rekap'!$AB$61*100</f>
        <v>83.502304686028836</v>
      </c>
      <c r="AJ157" s="113">
        <f>'[1]PDB Rekap'!AB33/'[1]PDB Rekap'!$AB$18*100</f>
        <v>83.670552831406027</v>
      </c>
      <c r="AK157" s="113">
        <v>100</v>
      </c>
    </row>
    <row r="158" spans="1:37" ht="15.6" x14ac:dyDescent="0.3">
      <c r="A158" s="115"/>
      <c r="B158" s="116" t="s">
        <v>71</v>
      </c>
      <c r="C158" s="113">
        <f>'[1]PDB Rekap'!AW77</f>
        <v>1.4000000000000057</v>
      </c>
      <c r="D158" s="113">
        <f>'[1]PDB Rekap'!BR77</f>
        <v>35.107795993144947</v>
      </c>
      <c r="E158" s="113">
        <f>'[1]PDB Rekap'!AW34</f>
        <v>1.4099999999999966</v>
      </c>
      <c r="F158" s="113">
        <f>'[1]PDB Rekap'!BR34</f>
        <v>37.997170987563237</v>
      </c>
      <c r="AG158" s="115"/>
      <c r="AH158" s="116" t="s">
        <v>71</v>
      </c>
      <c r="AI158" s="113">
        <f>'[1]PDB Rekap'!AB77/'[1]PDB Rekap'!$AB$61*100</f>
        <v>112.81812346477417</v>
      </c>
      <c r="AJ158" s="113">
        <f>'[1]PDB Rekap'!AB34/'[1]PDB Rekap'!$AB$18*100</f>
        <v>115.46299585699479</v>
      </c>
      <c r="AK158" s="113">
        <v>100</v>
      </c>
    </row>
    <row r="161" spans="1:54" x14ac:dyDescent="0.3">
      <c r="A161" s="104"/>
      <c r="B161" s="104"/>
      <c r="C161" s="119" t="s">
        <v>76</v>
      </c>
      <c r="D161" s="120"/>
      <c r="E161" s="120"/>
      <c r="F161" s="121"/>
      <c r="AI161" s="119" t="s">
        <v>76</v>
      </c>
      <c r="AJ161" s="120"/>
      <c r="AK161" s="120"/>
      <c r="AX161" t="s">
        <v>66</v>
      </c>
      <c r="AY161">
        <v>2020</v>
      </c>
      <c r="AZ161">
        <v>2021</v>
      </c>
      <c r="BA161">
        <v>2022</v>
      </c>
      <c r="BB161">
        <v>2023</v>
      </c>
    </row>
    <row r="162" spans="1:54" x14ac:dyDescent="0.3">
      <c r="A162" s="105"/>
      <c r="B162" s="106"/>
      <c r="C162" s="107" t="str">
        <f>C130</f>
        <v>YoY-Track Feb</v>
      </c>
      <c r="D162" s="107" t="str">
        <f>D130</f>
        <v>QtQ-Track Feb</v>
      </c>
      <c r="E162" s="107" t="str">
        <f>E130</f>
        <v>YoY-Base Jan</v>
      </c>
      <c r="F162" s="107" t="str">
        <f>F130</f>
        <v>QtQ-Base Jan</v>
      </c>
      <c r="AG162" s="108"/>
      <c r="AH162" s="108"/>
      <c r="AI162" s="107" t="str">
        <f>AI130</f>
        <v>Indeks Track Feb</v>
      </c>
      <c r="AJ162" s="107" t="str">
        <f>AJ130</f>
        <v>Indeks Base Jan</v>
      </c>
      <c r="AK162" s="109" t="s">
        <v>67</v>
      </c>
      <c r="AW162" t="s">
        <v>68</v>
      </c>
      <c r="AX162" s="110">
        <f>AVERAGE(D163,D167,D171)</f>
        <v>-5.4002595434363529</v>
      </c>
      <c r="AY162" s="110">
        <f>D175</f>
        <v>-8.0161685554639064</v>
      </c>
      <c r="AZ162" s="110">
        <f>D179</f>
        <v>-2.1806229438649751</v>
      </c>
      <c r="BA162" s="110">
        <f>D183</f>
        <v>-2.5483590053383551</v>
      </c>
      <c r="BB162" s="110">
        <f>D187</f>
        <v>-1.8532486664555137</v>
      </c>
    </row>
    <row r="163" spans="1:54" ht="15.6" x14ac:dyDescent="0.3">
      <c r="A163" s="111">
        <v>2017</v>
      </c>
      <c r="B163" s="112" t="s">
        <v>68</v>
      </c>
      <c r="C163" s="113">
        <f>'[1]PDB Rekap'!BJ50</f>
        <v>4.7690163866377162</v>
      </c>
      <c r="D163" s="114">
        <f>'[1]PDB Rekap'!CE50</f>
        <v>-5.4543508202723956</v>
      </c>
      <c r="E163" s="113">
        <f>'[1]PDB Rekap'!BJ7</f>
        <v>4.7690163866378015</v>
      </c>
      <c r="F163" s="113">
        <f>'[1]PDB Rekap'!CE7</f>
        <v>-5.454350820272353</v>
      </c>
      <c r="AG163" s="111">
        <v>2017</v>
      </c>
      <c r="AH163" s="112" t="s">
        <v>68</v>
      </c>
      <c r="AI163" s="113">
        <f>'[1]PDB Rekap'!AO50/'[1]PDB Rekap'!$AO$61*100</f>
        <v>79.793593340840772</v>
      </c>
      <c r="AJ163" s="113">
        <f>'[1]PDB Rekap'!AO7/'[1]PDB Rekap'!$AO$18*100</f>
        <v>79.793593340840786</v>
      </c>
      <c r="AK163" s="113">
        <v>100</v>
      </c>
      <c r="AW163" t="s">
        <v>69</v>
      </c>
      <c r="AX163" s="110">
        <f>AVERAGE(D164,D168,D172)</f>
        <v>1.4546699980053717</v>
      </c>
      <c r="AY163" s="110">
        <f>D176</f>
        <v>-9.7131328415306086</v>
      </c>
      <c r="AZ163" s="110">
        <f>D180</f>
        <v>-2.7169131238042752</v>
      </c>
      <c r="BA163" s="110">
        <f t="shared" ref="BA163:BA165" si="5">D184</f>
        <v>-1.8976907057123782</v>
      </c>
      <c r="BB163" s="110">
        <f>D188</f>
        <v>-1.5618983490903133</v>
      </c>
    </row>
    <row r="164" spans="1:54" ht="15.6" x14ac:dyDescent="0.3">
      <c r="A164" s="111"/>
      <c r="B164" s="112" t="s">
        <v>69</v>
      </c>
      <c r="C164" s="113">
        <f>'[1]PDB Rekap'!BJ51</f>
        <v>5.3445162778683653</v>
      </c>
      <c r="D164" s="114">
        <f>'[1]PDB Rekap'!CE51</f>
        <v>2.9506728796856834</v>
      </c>
      <c r="E164" s="113">
        <f>'[1]PDB Rekap'!BJ8</f>
        <v>5.3445162778670294</v>
      </c>
      <c r="F164" s="113">
        <f>'[1]PDB Rekap'!CE8</f>
        <v>2.9506728796843191</v>
      </c>
      <c r="AG164" s="111"/>
      <c r="AH164" s="112" t="s">
        <v>69</v>
      </c>
      <c r="AI164" s="113">
        <f>'[1]PDB Rekap'!AO51/'[1]PDB Rekap'!$AO$61*100</f>
        <v>82.148041259275644</v>
      </c>
      <c r="AJ164" s="113">
        <f>'[1]PDB Rekap'!AO8/'[1]PDB Rekap'!$AO$18*100</f>
        <v>82.148041259274564</v>
      </c>
      <c r="AK164" s="113">
        <v>100</v>
      </c>
      <c r="AW164" t="s">
        <v>70</v>
      </c>
      <c r="AX164" s="110">
        <f>AVERAGE(D165,D169,D173)</f>
        <v>5.844381238285588</v>
      </c>
      <c r="AY164" s="110">
        <f>D177</f>
        <v>8.402619758625633</v>
      </c>
      <c r="AZ164" s="110">
        <f>D181</f>
        <v>4.6130426869964083</v>
      </c>
      <c r="BA164" s="110">
        <f t="shared" si="5"/>
        <v>6.2078282573552173</v>
      </c>
      <c r="BB164" s="110">
        <f>D189</f>
        <v>6.4965565853808442</v>
      </c>
    </row>
    <row r="165" spans="1:54" ht="15.6" x14ac:dyDescent="0.3">
      <c r="A165" s="111"/>
      <c r="B165" s="112" t="s">
        <v>70</v>
      </c>
      <c r="C165" s="113">
        <f>'[1]PDB Rekap'!BJ52</f>
        <v>7.0816688431385444</v>
      </c>
      <c r="D165" s="114">
        <f>'[1]PDB Rekap'!CE52</f>
        <v>5.2231048172482133</v>
      </c>
      <c r="E165" s="113">
        <f>'[1]PDB Rekap'!BJ9</f>
        <v>7.081668843138587</v>
      </c>
      <c r="F165" s="113">
        <f>'[1]PDB Rekap'!CE9</f>
        <v>5.2231048172495633</v>
      </c>
      <c r="AG165" s="111"/>
      <c r="AH165" s="112" t="s">
        <v>70</v>
      </c>
      <c r="AI165" s="113">
        <f>'[1]PDB Rekap'!AO52/'[1]PDB Rekap'!$AO$61*100</f>
        <v>86.438719559563935</v>
      </c>
      <c r="AJ165" s="113">
        <f>'[1]PDB Rekap'!AO9/'[1]PDB Rekap'!$AO$18*100</f>
        <v>86.438719559563893</v>
      </c>
      <c r="AK165" s="113">
        <v>100</v>
      </c>
      <c r="AW165" t="s">
        <v>71</v>
      </c>
      <c r="AX165" s="110">
        <f>AVERAGE(D166,D170,D174)</f>
        <v>4.1750190729030932</v>
      </c>
      <c r="AY165" s="110">
        <f>D178</f>
        <v>4.2288157273216171</v>
      </c>
      <c r="AZ165" s="110">
        <f>D182</f>
        <v>4.9604237197654868</v>
      </c>
      <c r="BA165" s="110">
        <f t="shared" si="5"/>
        <v>5.3787606513127457</v>
      </c>
      <c r="BB165" s="110">
        <f>D190</f>
        <v>5.1114492898495882</v>
      </c>
    </row>
    <row r="166" spans="1:54" ht="15.6" x14ac:dyDescent="0.3">
      <c r="A166" s="115"/>
      <c r="B166" s="116" t="s">
        <v>71</v>
      </c>
      <c r="C166" s="113">
        <f>'[1]PDB Rekap'!BJ53</f>
        <v>7.2644008639507547</v>
      </c>
      <c r="D166" s="114">
        <f>'[1]PDB Rekap'!CE53</f>
        <v>4.7306409107471694</v>
      </c>
      <c r="E166" s="113">
        <f>'[1]PDB Rekap'!BJ10</f>
        <v>7.2644008639507263</v>
      </c>
      <c r="F166" s="113">
        <f>'[1]PDB Rekap'!CE10</f>
        <v>4.7306409107471552</v>
      </c>
      <c r="AG166" s="115"/>
      <c r="AH166" s="116" t="s">
        <v>71</v>
      </c>
      <c r="AI166" s="113">
        <f>'[1]PDB Rekap'!AO53/'[1]PDB Rekap'!$AO$61*100</f>
        <v>90.527824989774686</v>
      </c>
      <c r="AJ166" s="113">
        <f>'[1]PDB Rekap'!AO10/'[1]PDB Rekap'!$AO$18*100</f>
        <v>90.527824989774615</v>
      </c>
      <c r="AK166" s="113">
        <v>100</v>
      </c>
    </row>
    <row r="167" spans="1:54" ht="15.6" x14ac:dyDescent="0.3">
      <c r="A167" s="111">
        <v>2018</v>
      </c>
      <c r="B167" s="112" t="s">
        <v>68</v>
      </c>
      <c r="C167" s="113">
        <f>'[1]PDB Rekap'!BJ54</f>
        <v>7.9205281446509161</v>
      </c>
      <c r="D167" s="114">
        <f>'[1]PDB Rekap'!CE54</f>
        <v>-4.8760230694185935</v>
      </c>
      <c r="E167" s="113">
        <f>'[1]PDB Rekap'!BJ11</f>
        <v>7.9205281446508735</v>
      </c>
      <c r="F167" s="113">
        <f>'[1]PDB Rekap'!CE11</f>
        <v>-4.8760230694185651</v>
      </c>
      <c r="AG167" s="111">
        <v>2018</v>
      </c>
      <c r="AH167" s="112" t="s">
        <v>68</v>
      </c>
      <c r="AI167" s="113">
        <f>'[1]PDB Rekap'!AO54/'[1]PDB Rekap'!$AO$61*100</f>
        <v>86.113667359030373</v>
      </c>
      <c r="AJ167" s="113">
        <f>'[1]PDB Rekap'!AO11/'[1]PDB Rekap'!$AO$18*100</f>
        <v>86.113667359030345</v>
      </c>
      <c r="AK167" s="113">
        <v>100</v>
      </c>
    </row>
    <row r="168" spans="1:54" ht="15.6" x14ac:dyDescent="0.3">
      <c r="A168" s="111"/>
      <c r="B168" s="112" t="s">
        <v>69</v>
      </c>
      <c r="C168" s="113">
        <f>'[1]PDB Rekap'!BJ55</f>
        <v>5.8060578605797701</v>
      </c>
      <c r="D168" s="114">
        <f>'[1]PDB Rekap'!CE55</f>
        <v>0.9335762042742175</v>
      </c>
      <c r="E168" s="113">
        <f>'[1]PDB Rekap'!BJ12</f>
        <v>5.8060578605810775</v>
      </c>
      <c r="F168" s="113">
        <f>'[1]PDB Rekap'!CE12</f>
        <v>0.93357620427418908</v>
      </c>
      <c r="AG168" s="111"/>
      <c r="AH168" s="112" t="s">
        <v>69</v>
      </c>
      <c r="AI168" s="113">
        <f>'[1]PDB Rekap'!AO55/'[1]PDB Rekap'!$AO$61*100</f>
        <v>86.917604066122138</v>
      </c>
      <c r="AJ168" s="113">
        <f>'[1]PDB Rekap'!AO12/'[1]PDB Rekap'!$AO$18*100</f>
        <v>86.917604066122081</v>
      </c>
      <c r="AK168" s="113">
        <v>100</v>
      </c>
    </row>
    <row r="169" spans="1:54" ht="15.6" x14ac:dyDescent="0.3">
      <c r="A169" s="111"/>
      <c r="B169" s="112" t="s">
        <v>70</v>
      </c>
      <c r="C169" s="113">
        <f>'[1]PDB Rekap'!BJ56</f>
        <v>6.9185444026265088</v>
      </c>
      <c r="D169" s="114">
        <f>'[1]PDB Rekap'!CE56</f>
        <v>6.3294619615225969</v>
      </c>
      <c r="E169" s="113">
        <f>'[1]PDB Rekap'!BJ13</f>
        <v>6.9185444026277594</v>
      </c>
      <c r="F169" s="113">
        <f>'[1]PDB Rekap'!CE13</f>
        <v>6.3294619615238901</v>
      </c>
      <c r="AG169" s="111"/>
      <c r="AH169" s="112" t="s">
        <v>70</v>
      </c>
      <c r="AI169" s="113">
        <f>'[1]PDB Rekap'!AO56/'[1]PDB Rekap'!$AO$61*100</f>
        <v>92.419020753354161</v>
      </c>
      <c r="AJ169" s="113">
        <f>'[1]PDB Rekap'!AO13/'[1]PDB Rekap'!$AO$18*100</f>
        <v>92.419020753355213</v>
      </c>
      <c r="AK169" s="113">
        <v>100</v>
      </c>
    </row>
    <row r="170" spans="1:54" ht="15.6" x14ac:dyDescent="0.3">
      <c r="A170" s="115"/>
      <c r="B170" s="116" t="s">
        <v>71</v>
      </c>
      <c r="C170" s="113">
        <f>'[1]PDB Rekap'!BJ57</f>
        <v>6.1362900417538668</v>
      </c>
      <c r="D170" s="114">
        <f>'[1]PDB Rekap'!CE57</f>
        <v>3.964394035360371</v>
      </c>
      <c r="E170" s="113">
        <f>'[1]PDB Rekap'!BJ14</f>
        <v>6.1362900417538953</v>
      </c>
      <c r="F170" s="113">
        <f>'[1]PDB Rekap'!CE14</f>
        <v>3.9643940353591347</v>
      </c>
      <c r="AG170" s="115"/>
      <c r="AH170" s="116" t="s">
        <v>71</v>
      </c>
      <c r="AI170" s="113">
        <f>'[1]PDB Rekap'!AO57/'[1]PDB Rekap'!$AO$61*100</f>
        <v>96.082874899638597</v>
      </c>
      <c r="AJ170" s="113">
        <f>'[1]PDB Rekap'!AO14/'[1]PDB Rekap'!$AO$18*100</f>
        <v>96.082874899638554</v>
      </c>
      <c r="AK170" s="113">
        <v>100</v>
      </c>
    </row>
    <row r="171" spans="1:54" ht="15.6" x14ac:dyDescent="0.3">
      <c r="A171" s="111">
        <v>2019</v>
      </c>
      <c r="B171" s="112" t="s">
        <v>68</v>
      </c>
      <c r="C171" s="113">
        <f>'[1]PDB Rekap'!BJ58</f>
        <v>5.0267907874948605</v>
      </c>
      <c r="D171" s="114">
        <f>'[1]PDB Rekap'!CE58</f>
        <v>-5.8704047406180706</v>
      </c>
      <c r="E171" s="113">
        <f>'[1]PDB Rekap'!BJ15</f>
        <v>5.0267907874948179</v>
      </c>
      <c r="F171" s="113">
        <f>'[1]PDB Rekap'!CE15</f>
        <v>-5.8704047406180848</v>
      </c>
      <c r="AG171" s="111">
        <v>2019</v>
      </c>
      <c r="AH171" s="112" t="s">
        <v>68</v>
      </c>
      <c r="AI171" s="113">
        <f>'[1]PDB Rekap'!AO58/'[1]PDB Rekap'!$AO$61*100</f>
        <v>90.442421256608085</v>
      </c>
      <c r="AJ171" s="113">
        <f>'[1]PDB Rekap'!AO15/'[1]PDB Rekap'!$AO$18*100</f>
        <v>90.442421256608014</v>
      </c>
      <c r="AK171" s="113">
        <v>100</v>
      </c>
    </row>
    <row r="172" spans="1:54" ht="15.6" x14ac:dyDescent="0.3">
      <c r="A172" s="111"/>
      <c r="B172" s="112" t="s">
        <v>69</v>
      </c>
      <c r="C172" s="113">
        <f>'[1]PDB Rekap'!BJ59</f>
        <v>4.5545716731583354</v>
      </c>
      <c r="D172" s="114">
        <f>'[1]PDB Rekap'!CE59</f>
        <v>0.47976091005621413</v>
      </c>
      <c r="E172" s="113">
        <f>'[1]PDB Rekap'!BJ16</f>
        <v>4.5545716731584065</v>
      </c>
      <c r="F172" s="113">
        <f>'[1]PDB Rekap'!CE16</f>
        <v>0.47976091005628518</v>
      </c>
      <c r="AG172" s="111"/>
      <c r="AH172" s="112" t="s">
        <v>69</v>
      </c>
      <c r="AI172" s="113">
        <f>'[1]PDB Rekap'!AO59/'[1]PDB Rekap'!$AO$61*100</f>
        <v>90.876328639905651</v>
      </c>
      <c r="AJ172" s="113">
        <f>'[1]PDB Rekap'!AO16/'[1]PDB Rekap'!$AO$18*100</f>
        <v>90.876328639905651</v>
      </c>
      <c r="AK172" s="113">
        <v>100</v>
      </c>
    </row>
    <row r="173" spans="1:54" ht="15.6" x14ac:dyDescent="0.3">
      <c r="A173" s="111"/>
      <c r="B173" s="112" t="s">
        <v>70</v>
      </c>
      <c r="C173" s="113">
        <f>'[1]PDB Rekap'!BJ60</f>
        <v>4.2115103642343001</v>
      </c>
      <c r="D173" s="114">
        <f>'[1]PDB Rekap'!CE60</f>
        <v>5.9805769360859529</v>
      </c>
      <c r="E173" s="113">
        <f>'[1]PDB Rekap'!BJ17</f>
        <v>4.2115103642330212</v>
      </c>
      <c r="F173" s="113">
        <f>'[1]PDB Rekap'!CE17</f>
        <v>5.9805769360858392</v>
      </c>
      <c r="AG173" s="111"/>
      <c r="AH173" s="112" t="s">
        <v>70</v>
      </c>
      <c r="AI173" s="113">
        <f>'[1]PDB Rekap'!AO60/'[1]PDB Rekap'!$AO$61*100</f>
        <v>96.311257390905539</v>
      </c>
      <c r="AJ173" s="113">
        <f>'[1]PDB Rekap'!AO17/'[1]PDB Rekap'!$AO$18*100</f>
        <v>96.311257390905439</v>
      </c>
      <c r="AK173" s="113">
        <v>100</v>
      </c>
    </row>
    <row r="174" spans="1:54" ht="15.6" x14ac:dyDescent="0.3">
      <c r="A174" s="115"/>
      <c r="B174" s="116" t="s">
        <v>71</v>
      </c>
      <c r="C174" s="113">
        <f>'[1]PDB Rekap'!BJ61</f>
        <v>4.0768192088891624</v>
      </c>
      <c r="D174" s="114">
        <f>'[1]PDB Rekap'!CE61</f>
        <v>3.8300222726017381</v>
      </c>
      <c r="E174" s="113">
        <f>'[1]PDB Rekap'!BJ18</f>
        <v>4.076819208889205</v>
      </c>
      <c r="F174" s="113">
        <f>'[1]PDB Rekap'!CE18</f>
        <v>3.8300222726018518</v>
      </c>
      <c r="AG174" s="115"/>
      <c r="AH174" s="116" t="s">
        <v>71</v>
      </c>
      <c r="AI174" s="113">
        <f>'[1]PDB Rekap'!AO61/'[1]PDB Rekap'!$AO$61*100</f>
        <v>100</v>
      </c>
      <c r="AJ174" s="113">
        <f>'[1]PDB Rekap'!AO18/'[1]PDB Rekap'!$AO$18*100</f>
        <v>100</v>
      </c>
      <c r="AK174" s="113">
        <v>100</v>
      </c>
    </row>
    <row r="175" spans="1:54" ht="15.6" x14ac:dyDescent="0.3">
      <c r="A175" s="111">
        <v>2020</v>
      </c>
      <c r="B175" s="112" t="s">
        <v>68</v>
      </c>
      <c r="C175" s="113">
        <f>'[1]PDB Rekap'!BJ62</f>
        <v>1.7043000027107098</v>
      </c>
      <c r="D175" s="114">
        <f>'[1]PDB Rekap'!CE62</f>
        <v>-8.0161685554639064</v>
      </c>
      <c r="E175" s="113">
        <f>'[1]PDB Rekap'!BJ19</f>
        <v>1.7031401066075063</v>
      </c>
      <c r="F175" s="113">
        <f>'[1]PDB Rekap'!CE19</f>
        <v>-8.0172175935837799</v>
      </c>
      <c r="AG175" s="111">
        <v>2020</v>
      </c>
      <c r="AH175" s="112" t="s">
        <v>68</v>
      </c>
      <c r="AI175" s="113">
        <f>'[1]PDB Rekap'!AO62/'[1]PDB Rekap'!$AO$61*100</f>
        <v>91.983831444536094</v>
      </c>
      <c r="AJ175" s="113">
        <f>'[1]PDB Rekap'!AO19/'[1]PDB Rekap'!$AO$18*100</f>
        <v>91.98278240641622</v>
      </c>
      <c r="AK175" s="113">
        <v>100</v>
      </c>
    </row>
    <row r="176" spans="1:54" ht="15.6" x14ac:dyDescent="0.3">
      <c r="A176" s="111"/>
      <c r="B176" s="112" t="s">
        <v>69</v>
      </c>
      <c r="C176" s="113">
        <f>'[1]PDB Rekap'!BJ63</f>
        <v>-8.6128137584884428</v>
      </c>
      <c r="D176" s="114">
        <f>'[1]PDB Rekap'!CE63</f>
        <v>-9.7131328415306086</v>
      </c>
      <c r="E176" s="113">
        <f>'[1]PDB Rekap'!BJ20</f>
        <v>-8.6131262689708734</v>
      </c>
      <c r="F176" s="113">
        <f>'[1]PDB Rekap'!CE20</f>
        <v>-9.7124118961717869</v>
      </c>
      <c r="AG176" s="111"/>
      <c r="AH176" s="112" t="s">
        <v>69</v>
      </c>
      <c r="AI176" s="113">
        <f>'[1]PDB Rekap'!AO63/'[1]PDB Rekap'!$AO$61*100</f>
        <v>83.049319703598698</v>
      </c>
      <c r="AJ176" s="113">
        <f>'[1]PDB Rekap'!AO20/'[1]PDB Rekap'!$AO$18*100</f>
        <v>83.049035705545634</v>
      </c>
      <c r="AK176" s="113">
        <v>100</v>
      </c>
    </row>
    <row r="177" spans="1:37" ht="15.6" x14ac:dyDescent="0.3">
      <c r="A177" s="111"/>
      <c r="B177" s="112" t="s">
        <v>70</v>
      </c>
      <c r="C177" s="113">
        <f>'[1]PDB Rekap'!BJ64</f>
        <v>-6.5242831530942169</v>
      </c>
      <c r="D177" s="114">
        <f>'[1]PDB Rekap'!CE64</f>
        <v>8.402619758625633</v>
      </c>
      <c r="E177" s="113">
        <f>'[1]PDB Rekap'!BJ21</f>
        <v>-6.4797559579280914</v>
      </c>
      <c r="F177" s="113">
        <f>'[1]PDB Rekap'!CE21</f>
        <v>8.4546282648147297</v>
      </c>
      <c r="AG177" s="111"/>
      <c r="AH177" s="112" t="s">
        <v>70</v>
      </c>
      <c r="AI177" s="113">
        <f>'[1]PDB Rekap'!AO64/'[1]PDB Rekap'!$AO$61*100</f>
        <v>90.027638250417468</v>
      </c>
      <c r="AJ177" s="113">
        <f>'[1]PDB Rekap'!AO21/'[1]PDB Rekap'!$AO$18*100</f>
        <v>90.070522951962772</v>
      </c>
      <c r="AK177" s="113">
        <v>100</v>
      </c>
    </row>
    <row r="178" spans="1:37" ht="15.6" x14ac:dyDescent="0.3">
      <c r="A178" s="115"/>
      <c r="B178" s="116" t="s">
        <v>71</v>
      </c>
      <c r="C178" s="113">
        <f>'[1]PDB Rekap'!BJ65</f>
        <v>-6.1652588243126729</v>
      </c>
      <c r="D178" s="113">
        <f>'[1]PDB Rekap'!CE65</f>
        <v>4.2288157273216171</v>
      </c>
      <c r="E178" s="113">
        <f>'[1]PDB Rekap'!BJ22</f>
        <v>-6.151956680425144</v>
      </c>
      <c r="F178" s="113">
        <f>'[1]PDB Rekap'!CE22</f>
        <v>4.193958515847342</v>
      </c>
      <c r="AG178" s="115"/>
      <c r="AH178" s="116" t="s">
        <v>71</v>
      </c>
      <c r="AI178" s="113">
        <f>'[1]PDB Rekap'!AO65/'[1]PDB Rekap'!$AO$61*100</f>
        <v>93.834741175687327</v>
      </c>
      <c r="AJ178" s="113">
        <f>'[1]PDB Rekap'!AO22/'[1]PDB Rekap'!$AO$18*100</f>
        <v>93.848043319574856</v>
      </c>
      <c r="AK178" s="113">
        <v>100</v>
      </c>
    </row>
    <row r="179" spans="1:37" ht="15.6" x14ac:dyDescent="0.3">
      <c r="A179" s="111">
        <v>2021</v>
      </c>
      <c r="B179" s="112" t="s">
        <v>68</v>
      </c>
      <c r="C179" s="113">
        <f>'[1]PDB Rekap'!BJ66</f>
        <v>-0.21228966131930349</v>
      </c>
      <c r="D179" s="113">
        <f>'[1]PDB Rekap'!CE66</f>
        <v>-2.1806229438649751</v>
      </c>
      <c r="E179" s="113">
        <f>'[1]PDB Rekap'!BJ23</f>
        <v>-0.22535986566784061</v>
      </c>
      <c r="F179" s="113">
        <f>'[1]PDB Rekap'!CE23</f>
        <v>-2.2084138514958198</v>
      </c>
      <c r="AG179" s="111">
        <v>2021</v>
      </c>
      <c r="AH179" s="112" t="s">
        <v>68</v>
      </c>
      <c r="AI179" s="113">
        <f>'[1]PDB Rekap'!AO66/'[1]PDB Rekap'!$AO$61*100</f>
        <v>91.788559280293981</v>
      </c>
      <c r="AJ179" s="113">
        <f>'[1]PDB Rekap'!AO23/'[1]PDB Rekap'!$AO$18*100</f>
        <v>91.775490131547571</v>
      </c>
      <c r="AK179" s="113">
        <v>100</v>
      </c>
    </row>
    <row r="180" spans="1:37" ht="15.6" x14ac:dyDescent="0.3">
      <c r="A180" s="111"/>
      <c r="B180" s="112" t="s">
        <v>69</v>
      </c>
      <c r="C180" s="113">
        <f>'[1]PDB Rekap'!BJ67</f>
        <v>7.5201388593523717</v>
      </c>
      <c r="D180" s="113">
        <f>'[1]PDB Rekap'!CE67</f>
        <v>-2.7169131238042752</v>
      </c>
      <c r="E180" s="113">
        <f>'[1]PDB Rekap'!BJ24</f>
        <v>7.5374157185310651</v>
      </c>
      <c r="F180" s="113">
        <f>'[1]PDB Rekap'!CE24</f>
        <v>-2.6877583013808959</v>
      </c>
      <c r="AG180" s="111"/>
      <c r="AH180" s="112" t="s">
        <v>69</v>
      </c>
      <c r="AI180" s="113">
        <f>'[1]PDB Rekap'!AO67/'[1]PDB Rekap'!$AO$61*100</f>
        <v>89.294743867056809</v>
      </c>
      <c r="AJ180" s="113">
        <f>'[1]PDB Rekap'!AO24/'[1]PDB Rekap'!$AO$18*100</f>
        <v>89.308786776903901</v>
      </c>
      <c r="AK180" s="113">
        <v>100</v>
      </c>
    </row>
    <row r="181" spans="1:37" ht="15.6" x14ac:dyDescent="0.3">
      <c r="A181" s="111"/>
      <c r="B181" s="112" t="s">
        <v>70</v>
      </c>
      <c r="C181" s="113">
        <f>'[1]PDB Rekap'!BJ68</f>
        <v>3.7614118667109011</v>
      </c>
      <c r="D181" s="113">
        <f>'[1]PDB Rekap'!CE68</f>
        <v>4.6130426869964083</v>
      </c>
      <c r="E181" s="113">
        <f>'[1]PDB Rekap'!BJ25</f>
        <v>3.7441602946534545</v>
      </c>
      <c r="F181" s="113">
        <f>'[1]PDB Rekap'!CE25</f>
        <v>4.6290192508606509</v>
      </c>
      <c r="AG181" s="111"/>
      <c r="AH181" s="112" t="s">
        <v>70</v>
      </c>
      <c r="AI181" s="113">
        <f>'[1]PDB Rekap'!AO68/'[1]PDB Rekap'!$AO$61*100</f>
        <v>93.413948518888247</v>
      </c>
      <c r="AJ181" s="113">
        <f>'[1]PDB Rekap'!AO25/'[1]PDB Rekap'!$AO$18*100</f>
        <v>93.442907709516888</v>
      </c>
      <c r="AK181" s="113">
        <v>100</v>
      </c>
    </row>
    <row r="182" spans="1:37" ht="15.6" x14ac:dyDescent="0.3">
      <c r="A182" s="115"/>
      <c r="B182" s="116" t="s">
        <v>71</v>
      </c>
      <c r="C182" s="113">
        <f>'[1]PDB Rekap'!BJ69</f>
        <v>4.4897390351548552</v>
      </c>
      <c r="D182" s="113">
        <f>'[1]PDB Rekap'!CE69</f>
        <v>4.9604237197654868</v>
      </c>
      <c r="E182" s="113">
        <f>'[1]PDB Rekap'!BJ26</f>
        <v>4.7422375730235728</v>
      </c>
      <c r="F182" s="113">
        <f>'[1]PDB Rekap'!CE26</f>
        <v>5.1963631065514733</v>
      </c>
      <c r="AG182" s="115"/>
      <c r="AH182" s="116" t="s">
        <v>71</v>
      </c>
      <c r="AI182" s="113">
        <f>'[1]PDB Rekap'!AO69/'[1]PDB Rekap'!$AO$61*100</f>
        <v>98.047676178788706</v>
      </c>
      <c r="AJ182" s="113">
        <f>'[1]PDB Rekap'!AO26/'[1]PDB Rekap'!$AO$18*100</f>
        <v>98.298540491423168</v>
      </c>
      <c r="AK182" s="113">
        <v>100</v>
      </c>
    </row>
    <row r="183" spans="1:37" ht="15.6" x14ac:dyDescent="0.3">
      <c r="A183" s="111">
        <v>2022</v>
      </c>
      <c r="B183" s="112" t="s">
        <v>68</v>
      </c>
      <c r="C183" s="113">
        <f>'[1]PDB Rekap'!BJ70</f>
        <v>4.0969268311360452</v>
      </c>
      <c r="D183" s="113">
        <f>'[1]PDB Rekap'!CE70</f>
        <v>-2.5483590053383551</v>
      </c>
      <c r="E183" s="113">
        <f>'[1]PDB Rekap'!BJ27</f>
        <v>4.0247501682801641</v>
      </c>
      <c r="F183" s="113">
        <f>'[1]PDB Rekap'!CE27</f>
        <v>-2.878289089768387</v>
      </c>
      <c r="AG183" s="111">
        <v>2022</v>
      </c>
      <c r="AH183" s="112" t="s">
        <v>68</v>
      </c>
      <c r="AI183" s="113">
        <f>'[1]PDB Rekap'!AO70/'[1]PDB Rekap'!$AO$61*100</f>
        <v>95.549069393361549</v>
      </c>
      <c r="AJ183" s="113">
        <f>'[1]PDB Rekap'!AO27/'[1]PDB Rekap'!$AO$18*100</f>
        <v>95.469224325056985</v>
      </c>
      <c r="AK183" s="113">
        <v>100</v>
      </c>
    </row>
    <row r="184" spans="1:37" ht="15.6" x14ac:dyDescent="0.3">
      <c r="A184" s="111"/>
      <c r="B184" s="112" t="s">
        <v>69</v>
      </c>
      <c r="C184" s="113">
        <f>'[1]PDB Rekap'!BJ71</f>
        <v>4.9735287035978644</v>
      </c>
      <c r="D184" s="113">
        <f>'[1]PDB Rekap'!CE71</f>
        <v>-1.8976907057123782</v>
      </c>
      <c r="E184" s="113">
        <f>'[1]PDB Rekap'!BJ28</f>
        <v>4.8223707814185559</v>
      </c>
      <c r="F184" s="113">
        <f>'[1]PDB Rekap'!CE28</f>
        <v>-1.94160654649599</v>
      </c>
      <c r="AG184" s="111"/>
      <c r="AH184" s="112" t="s">
        <v>69</v>
      </c>
      <c r="AI184" s="113">
        <f>'[1]PDB Rekap'!AO71/'[1]PDB Rekap'!$AO$61*100</f>
        <v>93.735843584089068</v>
      </c>
      <c r="AJ184" s="113">
        <f>'[1]PDB Rekap'!AO28/'[1]PDB Rekap'!$AO$18*100</f>
        <v>93.615587615672737</v>
      </c>
      <c r="AK184" s="113">
        <v>100</v>
      </c>
    </row>
    <row r="185" spans="1:37" ht="15.6" x14ac:dyDescent="0.3">
      <c r="A185" s="111"/>
      <c r="B185" s="112" t="s">
        <v>70</v>
      </c>
      <c r="C185" s="113">
        <f>'[1]PDB Rekap'!BJ72</f>
        <v>6.5738097445292283</v>
      </c>
      <c r="D185" s="113">
        <f>'[1]PDB Rekap'!CE72</f>
        <v>6.2078282573552173</v>
      </c>
      <c r="E185" s="113">
        <f>'[1]PDB Rekap'!BJ29</f>
        <v>6.6188773717123155</v>
      </c>
      <c r="F185" s="113">
        <f>'[1]PDB Rekap'!CE29</f>
        <v>6.4222120704745294</v>
      </c>
      <c r="AG185" s="111"/>
      <c r="AH185" s="112" t="s">
        <v>70</v>
      </c>
      <c r="AI185" s="113">
        <f>'[1]PDB Rekap'!AO72/'[1]PDB Rekap'!$AO$61*100</f>
        <v>99.554803769372441</v>
      </c>
      <c r="AJ185" s="113">
        <f>'[1]PDB Rekap'!AO29/'[1]PDB Rekap'!$AO$18*100</f>
        <v>99.627779183372127</v>
      </c>
      <c r="AK185" s="113">
        <v>100</v>
      </c>
    </row>
    <row r="186" spans="1:37" ht="15.6" x14ac:dyDescent="0.3">
      <c r="A186" s="115"/>
      <c r="B186" s="116" t="s">
        <v>71</v>
      </c>
      <c r="C186" s="113">
        <f>'[1]PDB Rekap'!BJ73</f>
        <v>6.9985770898941979</v>
      </c>
      <c r="D186" s="113">
        <f>'[1]PDB Rekap'!CE73</f>
        <v>5.3787606513127457</v>
      </c>
      <c r="E186" s="113">
        <f>'[1]PDB Rekap'!BJ30</f>
        <v>7.0056179567382344</v>
      </c>
      <c r="F186" s="113">
        <f>'[1]PDB Rekap'!CE30</f>
        <v>5.5779437798180851</v>
      </c>
      <c r="AG186" s="115"/>
      <c r="AH186" s="116" t="s">
        <v>71</v>
      </c>
      <c r="AI186" s="113">
        <f>'[1]PDB Rekap'!AO73/'[1]PDB Rekap'!$AO$61*100</f>
        <v>104.90961838101107</v>
      </c>
      <c r="AJ186" s="113">
        <f>'[1]PDB Rekap'!AO30/'[1]PDB Rekap'!$AO$18*100</f>
        <v>105.18496069530192</v>
      </c>
      <c r="AK186" s="113">
        <v>100</v>
      </c>
    </row>
    <row r="187" spans="1:37" ht="15.6" x14ac:dyDescent="0.3">
      <c r="A187" s="111">
        <v>2023</v>
      </c>
      <c r="B187" s="112" t="s">
        <v>68</v>
      </c>
      <c r="C187" s="113">
        <f>'[1]PDB Rekap'!BJ74</f>
        <v>7.7617845271605574</v>
      </c>
      <c r="D187" s="113">
        <f>'[1]PDB Rekap'!CE74</f>
        <v>-1.8532486664555137</v>
      </c>
      <c r="E187" s="113">
        <f>'[1]PDB Rekap'!BJ31</f>
        <v>7.8403903182636299</v>
      </c>
      <c r="F187" s="113">
        <f>'[1]PDB Rekap'!CE31</f>
        <v>-2.1206230763381484</v>
      </c>
      <c r="AG187" s="111">
        <v>2023</v>
      </c>
      <c r="AH187" s="112" t="s">
        <v>68</v>
      </c>
      <c r="AI187" s="113">
        <f>'[1]PDB Rekap'!AO74/'[1]PDB Rekap'!$AO$61*100</f>
        <v>102.96538227738139</v>
      </c>
      <c r="AJ187" s="113">
        <f>'[1]PDB Rekap'!AO31/'[1]PDB Rekap'!$AO$18*100</f>
        <v>102.95438414596015</v>
      </c>
      <c r="AK187" s="113">
        <v>100</v>
      </c>
    </row>
    <row r="188" spans="1:37" ht="15.6" x14ac:dyDescent="0.3">
      <c r="A188" s="111"/>
      <c r="B188" s="112" t="s">
        <v>69</v>
      </c>
      <c r="C188" s="113">
        <f>'[1]PDB Rekap'!BJ75</f>
        <v>8.130640100902724</v>
      </c>
      <c r="D188" s="113">
        <f>'[1]PDB Rekap'!CE75</f>
        <v>-1.5618983490903133</v>
      </c>
      <c r="E188" s="113">
        <f>'[1]PDB Rekap'!BJ32</f>
        <v>8.1642739797826778</v>
      </c>
      <c r="F188" s="113">
        <f>'[1]PDB Rekap'!CE32</f>
        <v>-1.6471017564014261</v>
      </c>
      <c r="AG188" s="111"/>
      <c r="AH188" s="112" t="s">
        <v>69</v>
      </c>
      <c r="AI188" s="113">
        <f>'[1]PDB Rekap'!AO75/'[1]PDB Rekap'!$AO$61*100</f>
        <v>101.35716767145644</v>
      </c>
      <c r="AJ188" s="113">
        <f>'[1]PDB Rekap'!AO32/'[1]PDB Rekap'!$AO$18*100</f>
        <v>101.25862067639977</v>
      </c>
      <c r="AK188" s="113">
        <v>100</v>
      </c>
    </row>
    <row r="189" spans="1:37" ht="15.6" x14ac:dyDescent="0.3">
      <c r="A189" s="111"/>
      <c r="B189" s="112" t="s">
        <v>70</v>
      </c>
      <c r="C189" s="113">
        <f>'[1]PDB Rekap'!BJ76</f>
        <v>8.4245956354139935</v>
      </c>
      <c r="D189" s="113">
        <f>'[1]PDB Rekap'!CE76</f>
        <v>6.4965565853808442</v>
      </c>
      <c r="E189" s="113">
        <f>'[1]PDB Rekap'!BJ33</f>
        <v>8.4762642029090358</v>
      </c>
      <c r="F189" s="113">
        <f>'[1]PDB Rekap'!CE33</f>
        <v>6.7291774710435988</v>
      </c>
      <c r="AG189" s="111"/>
      <c r="AH189" s="112" t="s">
        <v>70</v>
      </c>
      <c r="AI189" s="113">
        <f>'[1]PDB Rekap'!AO76/'[1]PDB Rekap'!$AO$61*100</f>
        <v>107.94189342257195</v>
      </c>
      <c r="AJ189" s="113">
        <f>'[1]PDB Rekap'!AO33/'[1]PDB Rekap'!$AO$18*100</f>
        <v>108.07249296644557</v>
      </c>
      <c r="AK189" s="113">
        <v>100</v>
      </c>
    </row>
    <row r="190" spans="1:37" ht="15.6" x14ac:dyDescent="0.3">
      <c r="A190" s="115"/>
      <c r="B190" s="116" t="s">
        <v>71</v>
      </c>
      <c r="C190" s="113">
        <f>'[1]PDB Rekap'!BJ77</f>
        <v>8.149557989343208</v>
      </c>
      <c r="D190" s="113">
        <f>'[1]PDB Rekap'!CE77</f>
        <v>5.1114492898495882</v>
      </c>
      <c r="E190" s="113">
        <f>'[1]PDB Rekap'!BJ34</f>
        <v>8.1754186275265823</v>
      </c>
      <c r="F190" s="113">
        <f>'[1]PDB Rekap'!CE34</f>
        <v>5.2851363396141551</v>
      </c>
      <c r="AG190" s="115"/>
      <c r="AH190" s="116" t="s">
        <v>71</v>
      </c>
      <c r="AI190" s="113">
        <f>'[1]PDB Rekap'!AO77/'[1]PDB Rekap'!$AO$61*100</f>
        <v>113.45928856737019</v>
      </c>
      <c r="AJ190" s="113">
        <f>'[1]PDB Rekap'!AO34/'[1]PDB Rekap'!$AO$18*100</f>
        <v>113.78427156534214</v>
      </c>
      <c r="AK190" s="113">
        <v>100</v>
      </c>
    </row>
    <row r="193" spans="1:55" x14ac:dyDescent="0.3">
      <c r="A193" s="104"/>
      <c r="B193" s="104"/>
      <c r="C193" s="119" t="s">
        <v>77</v>
      </c>
      <c r="D193" s="120"/>
      <c r="E193" s="120"/>
      <c r="F193" s="121"/>
      <c r="AI193" s="119" t="s">
        <v>77</v>
      </c>
      <c r="AJ193" s="120"/>
      <c r="AK193" s="120"/>
      <c r="AX193" t="s">
        <v>66</v>
      </c>
      <c r="AY193">
        <v>2020</v>
      </c>
      <c r="AZ193">
        <v>2021</v>
      </c>
      <c r="BA193">
        <v>2022</v>
      </c>
      <c r="BB193">
        <v>2023</v>
      </c>
    </row>
    <row r="194" spans="1:55" x14ac:dyDescent="0.3">
      <c r="A194" s="105"/>
      <c r="B194" s="106"/>
      <c r="C194" s="107" t="str">
        <f>C162</f>
        <v>YoY-Track Feb</v>
      </c>
      <c r="D194" s="107" t="str">
        <f>D162</f>
        <v>QtQ-Track Feb</v>
      </c>
      <c r="E194" s="107" t="str">
        <f>E162</f>
        <v>YoY-Base Jan</v>
      </c>
      <c r="F194" s="107" t="str">
        <f>F162</f>
        <v>QtQ-Base Jan</v>
      </c>
      <c r="AG194" s="108"/>
      <c r="AH194" s="108"/>
      <c r="AI194" s="107" t="str">
        <f>AI162</f>
        <v>Indeks Track Feb</v>
      </c>
      <c r="AJ194" s="107" t="str">
        <f>AJ162</f>
        <v>Indeks Base Jan</v>
      </c>
      <c r="AK194" s="109" t="s">
        <v>67</v>
      </c>
      <c r="AW194" t="s">
        <v>68</v>
      </c>
      <c r="AX194" s="110">
        <f>AVERAGE(D195,D199,D203)</f>
        <v>-7.1814181216844633</v>
      </c>
      <c r="AY194" s="110">
        <f>D207</f>
        <v>-10.556512356819638</v>
      </c>
      <c r="AZ194" s="110">
        <f>D211</f>
        <v>-4.7335633497254292</v>
      </c>
      <c r="BA194" s="110">
        <f>D215</f>
        <v>-3.3509530344204421</v>
      </c>
      <c r="BB194" s="110">
        <f>D219</f>
        <v>-2.1566545934957304</v>
      </c>
      <c r="BC194" s="110"/>
    </row>
    <row r="195" spans="1:55" ht="15.6" x14ac:dyDescent="0.3">
      <c r="A195" s="111">
        <v>2017</v>
      </c>
      <c r="B195" s="112" t="s">
        <v>68</v>
      </c>
      <c r="C195" s="113">
        <f>'[1]PDB Rekap'!BK50</f>
        <v>1.4580905079024831</v>
      </c>
      <c r="D195" s="114">
        <f>'[1]PDB Rekap'!CF50</f>
        <v>-8.0500841975043187</v>
      </c>
      <c r="E195" s="113">
        <f>'[1]PDB Rekap'!BK7</f>
        <v>1.4580905079025968</v>
      </c>
      <c r="F195" s="113">
        <f>'[1]PDB Rekap'!CF7</f>
        <v>-8.0500841975041055</v>
      </c>
      <c r="AG195" s="111">
        <v>2017</v>
      </c>
      <c r="AH195" s="112" t="s">
        <v>68</v>
      </c>
      <c r="AI195" s="113">
        <f>'[1]PDB Rekap'!AP50/'[1]PDB Rekap'!$AP$61*100</f>
        <v>77.086416058779207</v>
      </c>
      <c r="AJ195" s="113">
        <f>'[1]PDB Rekap'!AP7/'[1]PDB Rekap'!$AP$18*100</f>
        <v>77.08641605877942</v>
      </c>
      <c r="AK195" s="113">
        <v>100</v>
      </c>
      <c r="AW195" t="s">
        <v>69</v>
      </c>
      <c r="AX195" s="110">
        <f>AVERAGE(D196,D200,D204)</f>
        <v>3.283031331945073</v>
      </c>
      <c r="AY195" s="110">
        <f>D208</f>
        <v>-17.001235928859998</v>
      </c>
      <c r="AZ195" s="110">
        <f>D212</f>
        <v>-3.0377347266508821</v>
      </c>
      <c r="BA195" s="110">
        <f t="shared" ref="BA195:BA197" si="6">D216</f>
        <v>-4.6393435726838845</v>
      </c>
      <c r="BB195" s="110">
        <f>D220</f>
        <v>-4.352688292842231</v>
      </c>
      <c r="BC195" s="110"/>
    </row>
    <row r="196" spans="1:55" ht="15.6" x14ac:dyDescent="0.3">
      <c r="A196" s="111"/>
      <c r="B196" s="112" t="s">
        <v>69</v>
      </c>
      <c r="C196" s="113">
        <f>'[1]PDB Rekap'!BK51</f>
        <v>3.2452834168998095</v>
      </c>
      <c r="D196" s="114">
        <f>'[1]PDB Rekap'!CF51</f>
        <v>7.1389571561891501</v>
      </c>
      <c r="E196" s="113">
        <f>'[1]PDB Rekap'!BK8</f>
        <v>3.245283416894722</v>
      </c>
      <c r="F196" s="113">
        <f>'[1]PDB Rekap'!CF8</f>
        <v>7.1389571561837357</v>
      </c>
      <c r="AG196" s="111"/>
      <c r="AH196" s="112" t="s">
        <v>69</v>
      </c>
      <c r="AI196" s="113">
        <f>'[1]PDB Rekap'!AP51/'[1]PDB Rekap'!$AP$61*100</f>
        <v>82.589582274457172</v>
      </c>
      <c r="AJ196" s="113">
        <f>'[1]PDB Rekap'!AP8/'[1]PDB Rekap'!$AP$18*100</f>
        <v>82.589582274453207</v>
      </c>
      <c r="AK196" s="113">
        <v>100</v>
      </c>
      <c r="AW196" t="s">
        <v>70</v>
      </c>
      <c r="AX196" s="110">
        <f>AVERAGE(D197,D201,D205)</f>
        <v>8.7504679287303642</v>
      </c>
      <c r="AY196" s="110">
        <f>D209</f>
        <v>22.264837068296472</v>
      </c>
      <c r="AZ196" s="110">
        <f>D213</f>
        <v>8.2930014510397285</v>
      </c>
      <c r="BA196" s="110">
        <f t="shared" si="6"/>
        <v>6.0219453152984528</v>
      </c>
      <c r="BB196" s="110">
        <f>D221</f>
        <v>6.3204359432863129</v>
      </c>
      <c r="BC196" s="110"/>
    </row>
    <row r="197" spans="1:55" ht="15.6" x14ac:dyDescent="0.3">
      <c r="A197" s="111"/>
      <c r="B197" s="112" t="s">
        <v>70</v>
      </c>
      <c r="C197" s="113">
        <f>'[1]PDB Rekap'!BK52</f>
        <v>9.4702257738019284</v>
      </c>
      <c r="D197" s="114">
        <f>'[1]PDB Rekap'!CF52</f>
        <v>7.1702944177090018</v>
      </c>
      <c r="E197" s="113">
        <f>'[1]PDB Rekap'!BK9</f>
        <v>9.4702257738022126</v>
      </c>
      <c r="F197" s="113">
        <f>'[1]PDB Rekap'!CF9</f>
        <v>7.1702944177143735</v>
      </c>
      <c r="AG197" s="111"/>
      <c r="AH197" s="112" t="s">
        <v>70</v>
      </c>
      <c r="AI197" s="113">
        <f>'[1]PDB Rekap'!AP52/'[1]PDB Rekap'!$AP$61*100</f>
        <v>88.511498481891749</v>
      </c>
      <c r="AJ197" s="113">
        <f>'[1]PDB Rekap'!AP9/'[1]PDB Rekap'!$AP$18*100</f>
        <v>88.511498481891948</v>
      </c>
      <c r="AK197" s="113">
        <v>100</v>
      </c>
      <c r="AW197" t="s">
        <v>71</v>
      </c>
      <c r="AX197" s="110">
        <f>AVERAGE(D198,D202,D206)</f>
        <v>1.8037628174469991</v>
      </c>
      <c r="AY197" s="110">
        <f>D210</f>
        <v>4.9281805329818695</v>
      </c>
      <c r="AZ197" s="110">
        <f>D214</f>
        <v>10.361425851673772</v>
      </c>
      <c r="BA197" s="110">
        <f t="shared" si="6"/>
        <v>10.975454556338121</v>
      </c>
      <c r="BB197" s="110">
        <f>D222</f>
        <v>9.9302229611688517</v>
      </c>
      <c r="BC197" s="110"/>
    </row>
    <row r="198" spans="1:55" ht="15.6" x14ac:dyDescent="0.3">
      <c r="A198" s="115"/>
      <c r="B198" s="116" t="s">
        <v>71</v>
      </c>
      <c r="C198" s="113">
        <f>'[1]PDB Rekap'!BK53</f>
        <v>9.024632923745159</v>
      </c>
      <c r="D198" s="114">
        <f>'[1]PDB Rekap'!CF53</f>
        <v>3.2645979720889358</v>
      </c>
      <c r="E198" s="113">
        <f>'[1]PDB Rekap'!BK10</f>
        <v>9.0246329237455853</v>
      </c>
      <c r="F198" s="113">
        <f>'[1]PDB Rekap'!CF10</f>
        <v>3.2645979720891347</v>
      </c>
      <c r="AG198" s="115"/>
      <c r="AH198" s="116" t="s">
        <v>71</v>
      </c>
      <c r="AI198" s="113">
        <f>'[1]PDB Rekap'!AP53/'[1]PDB Rekap'!$AP$61*100</f>
        <v>91.401043066397108</v>
      </c>
      <c r="AJ198" s="113">
        <f>'[1]PDB Rekap'!AP10/'[1]PDB Rekap'!$AP$18*100</f>
        <v>91.401043066397506</v>
      </c>
      <c r="AK198" s="113">
        <v>100</v>
      </c>
      <c r="BC198" s="110"/>
    </row>
    <row r="199" spans="1:55" ht="15.6" x14ac:dyDescent="0.3">
      <c r="A199" s="111">
        <v>2018</v>
      </c>
      <c r="B199" s="112" t="s">
        <v>68</v>
      </c>
      <c r="C199" s="113">
        <f>'[1]PDB Rekap'!BK54</f>
        <v>13.558377940377312</v>
      </c>
      <c r="D199" s="114">
        <f>'[1]PDB Rekap'!CF54</f>
        <v>-4.2263843475732727</v>
      </c>
      <c r="E199" s="113">
        <f>'[1]PDB Rekap'!BK11</f>
        <v>13.558377940377355</v>
      </c>
      <c r="F199" s="113">
        <f>'[1]PDB Rekap'!CF11</f>
        <v>-4.2263843475733864</v>
      </c>
      <c r="AG199" s="111">
        <v>2018</v>
      </c>
      <c r="AH199" s="112" t="s">
        <v>68</v>
      </c>
      <c r="AI199" s="113">
        <f>'[1]PDB Rekap'!AP54/'[1]PDB Rekap'!$AP$61*100</f>
        <v>87.538083688720207</v>
      </c>
      <c r="AJ199" s="113">
        <f>'[1]PDB Rekap'!AP11/'[1]PDB Rekap'!$AP$18*100</f>
        <v>87.538083688720462</v>
      </c>
      <c r="AK199" s="113">
        <v>100</v>
      </c>
    </row>
    <row r="200" spans="1:55" ht="15.6" x14ac:dyDescent="0.3">
      <c r="A200" s="111"/>
      <c r="B200" s="112" t="s">
        <v>69</v>
      </c>
      <c r="C200" s="113">
        <f>'[1]PDB Rekap'!BK55</f>
        <v>8.3323257002377176</v>
      </c>
      <c r="D200" s="114">
        <f>'[1]PDB Rekap'!CF55</f>
        <v>2.2083320697133786</v>
      </c>
      <c r="E200" s="113">
        <f>'[1]PDB Rekap'!BK12</f>
        <v>8.3323257002430466</v>
      </c>
      <c r="F200" s="113">
        <f>'[1]PDB Rekap'!CF12</f>
        <v>2.2083320697132081</v>
      </c>
      <c r="AG200" s="111"/>
      <c r="AH200" s="112" t="s">
        <v>69</v>
      </c>
      <c r="AI200" s="113">
        <f>'[1]PDB Rekap'!AP55/'[1]PDB Rekap'!$AP$61*100</f>
        <v>89.471215264030747</v>
      </c>
      <c r="AJ200" s="113">
        <f>'[1]PDB Rekap'!AP12/'[1]PDB Rekap'!$AP$18*100</f>
        <v>89.471215264030874</v>
      </c>
      <c r="AK200" s="113">
        <v>100</v>
      </c>
    </row>
    <row r="201" spans="1:55" ht="15.6" x14ac:dyDescent="0.3">
      <c r="A201" s="111"/>
      <c r="B201" s="112" t="s">
        <v>70</v>
      </c>
      <c r="C201" s="113">
        <f>'[1]PDB Rekap'!BK56</f>
        <v>10.733141722468403</v>
      </c>
      <c r="D201" s="114">
        <f>'[1]PDB Rekap'!CF56</f>
        <v>9.5453579851354959</v>
      </c>
      <c r="E201" s="113">
        <f>'[1]PDB Rekap'!BK13</f>
        <v>10.733141722468488</v>
      </c>
      <c r="F201" s="113">
        <f>'[1]PDB Rekap'!CF13</f>
        <v>9.5453579851356665</v>
      </c>
      <c r="AG201" s="111"/>
      <c r="AH201" s="112" t="s">
        <v>70</v>
      </c>
      <c r="AI201" s="113">
        <f>'[1]PDB Rekap'!AP56/'[1]PDB Rekap'!$AP$61*100</f>
        <v>98.011563054633655</v>
      </c>
      <c r="AJ201" s="113">
        <f>'[1]PDB Rekap'!AP13/'[1]PDB Rekap'!$AP$18*100</f>
        <v>98.011563054633939</v>
      </c>
      <c r="AK201" s="113">
        <v>100</v>
      </c>
    </row>
    <row r="202" spans="1:55" ht="15.6" x14ac:dyDescent="0.3">
      <c r="A202" s="115"/>
      <c r="B202" s="116" t="s">
        <v>71</v>
      </c>
      <c r="C202" s="113">
        <f>'[1]PDB Rekap'!BK57</f>
        <v>9.4474101387309872</v>
      </c>
      <c r="D202" s="114">
        <f>'[1]PDB Rekap'!CF57</f>
        <v>2.0655842619259346</v>
      </c>
      <c r="E202" s="113">
        <f>'[1]PDB Rekap'!BK14</f>
        <v>9.4474101387305893</v>
      </c>
      <c r="F202" s="113">
        <f>'[1]PDB Rekap'!CF14</f>
        <v>2.065584261925693</v>
      </c>
      <c r="AG202" s="115"/>
      <c r="AH202" s="116" t="s">
        <v>71</v>
      </c>
      <c r="AI202" s="113">
        <f>'[1]PDB Rekap'!AP57/'[1]PDB Rekap'!$AP$61*100</f>
        <v>100.03607447595779</v>
      </c>
      <c r="AJ202" s="113">
        <f>'[1]PDB Rekap'!AP14/'[1]PDB Rekap'!$AP$18*100</f>
        <v>100.03607447595783</v>
      </c>
      <c r="AK202" s="113">
        <v>100</v>
      </c>
    </row>
    <row r="203" spans="1:55" ht="15.6" x14ac:dyDescent="0.3">
      <c r="A203" s="111">
        <v>2019</v>
      </c>
      <c r="B203" s="112" t="s">
        <v>68</v>
      </c>
      <c r="C203" s="113">
        <f>'[1]PDB Rekap'!BK58</f>
        <v>3.6862374935791991</v>
      </c>
      <c r="D203" s="114">
        <f>'[1]PDB Rekap'!CF58</f>
        <v>-9.2677858199757992</v>
      </c>
      <c r="E203" s="113">
        <f>'[1]PDB Rekap'!BK15</f>
        <v>3.6862374935790427</v>
      </c>
      <c r="F203" s="113">
        <f>'[1]PDB Rekap'!CF15</f>
        <v>-9.2677858199757139</v>
      </c>
      <c r="AG203" s="111">
        <v>2019</v>
      </c>
      <c r="AH203" s="112" t="s">
        <v>68</v>
      </c>
      <c r="AI203" s="113">
        <f>'[1]PDB Rekap'!AP58/'[1]PDB Rekap'!$AP$61*100</f>
        <v>90.764945350814543</v>
      </c>
      <c r="AJ203" s="113">
        <f>'[1]PDB Rekap'!AP15/'[1]PDB Rekap'!$AP$18*100</f>
        <v>90.764945350814656</v>
      </c>
      <c r="AK203" s="113">
        <v>100</v>
      </c>
    </row>
    <row r="204" spans="1:55" ht="15.6" x14ac:dyDescent="0.3">
      <c r="A204" s="111"/>
      <c r="B204" s="112" t="s">
        <v>69</v>
      </c>
      <c r="C204" s="113">
        <f>'[1]PDB Rekap'!BK59</f>
        <v>1.9550342608168449</v>
      </c>
      <c r="D204" s="114">
        <f>'[1]PDB Rekap'!CF59</f>
        <v>0.50180476993268996</v>
      </c>
      <c r="E204" s="113">
        <f>'[1]PDB Rekap'!BK16</f>
        <v>1.9550342608168449</v>
      </c>
      <c r="F204" s="113">
        <f>'[1]PDB Rekap'!CF16</f>
        <v>0.50180476993268996</v>
      </c>
      <c r="AG204" s="111"/>
      <c r="AH204" s="112" t="s">
        <v>69</v>
      </c>
      <c r="AI204" s="113">
        <f>'[1]PDB Rekap'!AP59/'[1]PDB Rekap'!$AP$61*100</f>
        <v>91.22040817601173</v>
      </c>
      <c r="AJ204" s="113">
        <f>'[1]PDB Rekap'!AP16/'[1]PDB Rekap'!$AP$18*100</f>
        <v>91.220408176011858</v>
      </c>
      <c r="AK204" s="113">
        <v>100</v>
      </c>
    </row>
    <row r="205" spans="1:55" ht="15.6" x14ac:dyDescent="0.3">
      <c r="A205" s="111"/>
      <c r="B205" s="112" t="s">
        <v>70</v>
      </c>
      <c r="C205" s="113">
        <f>'[1]PDB Rekap'!BK60</f>
        <v>1.9460932939650206</v>
      </c>
      <c r="D205" s="114">
        <f>'[1]PDB Rekap'!CF60</f>
        <v>9.535751383346593</v>
      </c>
      <c r="E205" s="113">
        <f>'[1]PDB Rekap'!BK17</f>
        <v>1.9460932939648075</v>
      </c>
      <c r="F205" s="113">
        <f>'[1]PDB Rekap'!CF17</f>
        <v>9.5357513833465219</v>
      </c>
      <c r="AG205" s="111"/>
      <c r="AH205" s="112" t="s">
        <v>70</v>
      </c>
      <c r="AI205" s="113">
        <f>'[1]PDB Rekap'!AP60/'[1]PDB Rekap'!$AP$61*100</f>
        <v>99.918959510550181</v>
      </c>
      <c r="AJ205" s="113">
        <f>'[1]PDB Rekap'!AP17/'[1]PDB Rekap'!$AP$18*100</f>
        <v>99.918959510550266</v>
      </c>
      <c r="AK205" s="113">
        <v>100</v>
      </c>
    </row>
    <row r="206" spans="1:55" ht="15.6" x14ac:dyDescent="0.3">
      <c r="A206" s="115"/>
      <c r="B206" s="116" t="s">
        <v>71</v>
      </c>
      <c r="C206" s="113">
        <f>'[1]PDB Rekap'!BK61</f>
        <v>-3.6061466972554967E-2</v>
      </c>
      <c r="D206" s="114">
        <f>'[1]PDB Rekap'!CF61</f>
        <v>8.1106218326127077E-2</v>
      </c>
      <c r="E206" s="113">
        <f>'[1]PDB Rekap'!BK18</f>
        <v>-3.60614669725976E-2</v>
      </c>
      <c r="F206" s="113">
        <f>'[1]PDB Rekap'!CF18</f>
        <v>8.1106218326041812E-2</v>
      </c>
      <c r="AG206" s="115"/>
      <c r="AH206" s="116" t="s">
        <v>71</v>
      </c>
      <c r="AI206" s="113">
        <f>'[1]PDB Rekap'!AP61/'[1]PDB Rekap'!$AP$61*100</f>
        <v>100</v>
      </c>
      <c r="AJ206" s="113">
        <f>'[1]PDB Rekap'!AP18/'[1]PDB Rekap'!$AP$18*100</f>
        <v>100</v>
      </c>
      <c r="AK206" s="113">
        <v>100</v>
      </c>
    </row>
    <row r="207" spans="1:55" ht="15.6" x14ac:dyDescent="0.3">
      <c r="A207" s="111">
        <v>2020</v>
      </c>
      <c r="B207" s="112" t="s">
        <v>68</v>
      </c>
      <c r="C207" s="113">
        <f>'[1]PDB Rekap'!BK62</f>
        <v>-1.4559119740849695</v>
      </c>
      <c r="D207" s="114">
        <f>'[1]PDB Rekap'!CF62</f>
        <v>-10.556512356819638</v>
      </c>
      <c r="E207" s="113">
        <f>'[1]PDB Rekap'!BK19</f>
        <v>-1.4605311886834187</v>
      </c>
      <c r="F207" s="113">
        <f>'[1]PDB Rekap'!CF19</f>
        <v>-10.560704984425456</v>
      </c>
      <c r="AG207" s="111">
        <v>2020</v>
      </c>
      <c r="AH207" s="112" t="s">
        <v>68</v>
      </c>
      <c r="AI207" s="113">
        <f>'[1]PDB Rekap'!AP62/'[1]PDB Rekap'!$AP$61*100</f>
        <v>89.443487643180362</v>
      </c>
      <c r="AJ207" s="113">
        <f>'[1]PDB Rekap'!AP19/'[1]PDB Rekap'!$AP$18*100</f>
        <v>89.439295015574544</v>
      </c>
      <c r="AK207" s="113">
        <v>100</v>
      </c>
    </row>
    <row r="208" spans="1:55" ht="15.6" x14ac:dyDescent="0.3">
      <c r="A208" s="111"/>
      <c r="B208" s="112" t="s">
        <v>69</v>
      </c>
      <c r="C208" s="113">
        <f>'[1]PDB Rekap'!BK63</f>
        <v>-18.618003613050433</v>
      </c>
      <c r="D208" s="114">
        <f>'[1]PDB Rekap'!CF63</f>
        <v>-17.001235928859998</v>
      </c>
      <c r="E208" s="113">
        <f>'[1]PDB Rekap'!BK20</f>
        <v>-18.619247893768502</v>
      </c>
      <c r="F208" s="113">
        <f>'[1]PDB Rekap'!CF20</f>
        <v>-16.998614272299832</v>
      </c>
      <c r="AG208" s="111"/>
      <c r="AH208" s="112" t="s">
        <v>69</v>
      </c>
      <c r="AI208" s="113">
        <f>'[1]PDB Rekap'!AP63/'[1]PDB Rekap'!$AP$61*100</f>
        <v>74.236989285962522</v>
      </c>
      <c r="AJ208" s="113">
        <f>'[1]PDB Rekap'!AP20/'[1]PDB Rekap'!$AP$18*100</f>
        <v>74.235854248012743</v>
      </c>
      <c r="AK208" s="113">
        <v>100</v>
      </c>
    </row>
    <row r="209" spans="1:37" ht="15.6" x14ac:dyDescent="0.3">
      <c r="A209" s="111"/>
      <c r="B209" s="112" t="s">
        <v>70</v>
      </c>
      <c r="C209" s="113">
        <f>'[1]PDB Rekap'!BK64</f>
        <v>-9.1606493507299973</v>
      </c>
      <c r="D209" s="114">
        <f>'[1]PDB Rekap'!CF64</f>
        <v>22.264837068296472</v>
      </c>
      <c r="E209" s="113">
        <f>'[1]PDB Rekap'!BK21</f>
        <v>-8.9891156296756662</v>
      </c>
      <c r="F209" s="113">
        <f>'[1]PDB Rekap'!CF21</f>
        <v>22.497585062291421</v>
      </c>
      <c r="AG209" s="111"/>
      <c r="AH209" s="112" t="s">
        <v>70</v>
      </c>
      <c r="AI209" s="113">
        <f>'[1]PDB Rekap'!AP64/'[1]PDB Rekap'!$AP$61*100</f>
        <v>90.765733994890795</v>
      </c>
      <c r="AJ209" s="113">
        <f>'[1]PDB Rekap'!AP21/'[1]PDB Rekap'!$AP$18*100</f>
        <v>90.937128704178093</v>
      </c>
      <c r="AK209" s="113">
        <v>100</v>
      </c>
    </row>
    <row r="210" spans="1:37" ht="15.6" x14ac:dyDescent="0.3">
      <c r="A210" s="115"/>
      <c r="B210" s="116" t="s">
        <v>71</v>
      </c>
      <c r="C210" s="113">
        <f>'[1]PDB Rekap'!BK65</f>
        <v>-4.7611667717549011</v>
      </c>
      <c r="D210" s="113">
        <f>'[1]PDB Rekap'!CF65</f>
        <v>4.9281805329818695</v>
      </c>
      <c r="E210" s="113">
        <f>'[1]PDB Rekap'!BK22</f>
        <v>-4.7080028927409359</v>
      </c>
      <c r="F210" s="113">
        <f>'[1]PDB Rekap'!CF22</f>
        <v>4.7888782779226631</v>
      </c>
      <c r="AG210" s="115"/>
      <c r="AH210" s="116" t="s">
        <v>71</v>
      </c>
      <c r="AI210" s="113">
        <f>'[1]PDB Rekap'!AP65/'[1]PDB Rekap'!$AP$61*100</f>
        <v>95.238833228245099</v>
      </c>
      <c r="AJ210" s="113">
        <f>'[1]PDB Rekap'!AP22/'[1]PDB Rekap'!$AP$18*100</f>
        <v>95.291997107259064</v>
      </c>
      <c r="AK210" s="113">
        <v>100</v>
      </c>
    </row>
    <row r="211" spans="1:37" ht="15.6" x14ac:dyDescent="0.3">
      <c r="A211" s="111">
        <v>2021</v>
      </c>
      <c r="B211" s="112" t="s">
        <v>68</v>
      </c>
      <c r="C211" s="113">
        <f>'[1]PDB Rekap'!BK66</f>
        <v>1.4390707636550388</v>
      </c>
      <c r="D211" s="113">
        <f>'[1]PDB Rekap'!CF66</f>
        <v>-4.7335633497254292</v>
      </c>
      <c r="E211" s="113">
        <f>'[1]PDB Rekap'!BK23</f>
        <v>1.3854257535464711</v>
      </c>
      <c r="F211" s="113">
        <f>'[1]PDB Rekap'!CF23</f>
        <v>-4.8415262611773642</v>
      </c>
      <c r="AG211" s="111">
        <v>2021</v>
      </c>
      <c r="AH211" s="112" t="s">
        <v>68</v>
      </c>
      <c r="AI211" s="113">
        <f>'[1]PDB Rekap'!AP66/'[1]PDB Rekap'!$AP$61*100</f>
        <v>90.730642723846771</v>
      </c>
      <c r="AJ211" s="113">
        <f>'[1]PDB Rekap'!AP23/'[1]PDB Rekap'!$AP$18*100</f>
        <v>90.678410042510734</v>
      </c>
      <c r="AK211" s="113">
        <v>100</v>
      </c>
    </row>
    <row r="212" spans="1:37" ht="15.6" x14ac:dyDescent="0.3">
      <c r="A212" s="111"/>
      <c r="B212" s="112" t="s">
        <v>69</v>
      </c>
      <c r="C212" s="113">
        <f>'[1]PDB Rekap'!BK67</f>
        <v>18.504922314711962</v>
      </c>
      <c r="D212" s="113">
        <f>'[1]PDB Rekap'!CF67</f>
        <v>-3.0377347266508821</v>
      </c>
      <c r="E212" s="113">
        <f>'[1]PDB Rekap'!BK24</f>
        <v>18.582337103330545</v>
      </c>
      <c r="F212" s="113">
        <f>'[1]PDB Rekap'!CF24</f>
        <v>-2.919988457399981</v>
      </c>
      <c r="AG212" s="111"/>
      <c r="AH212" s="112" t="s">
        <v>69</v>
      </c>
      <c r="AI212" s="113">
        <f>'[1]PDB Rekap'!AP67/'[1]PDB Rekap'!$AP$61*100</f>
        <v>87.974486482110933</v>
      </c>
      <c r="AJ212" s="113">
        <f>'[1]PDB Rekap'!AP24/'[1]PDB Rekap'!$AP$18*100</f>
        <v>88.030610935915604</v>
      </c>
      <c r="AK212" s="113">
        <v>100</v>
      </c>
    </row>
    <row r="213" spans="1:37" ht="15.6" x14ac:dyDescent="0.3">
      <c r="A213" s="111"/>
      <c r="B213" s="112" t="s">
        <v>70</v>
      </c>
      <c r="C213" s="113">
        <f>'[1]PDB Rekap'!BK68</f>
        <v>4.9627516128277023</v>
      </c>
      <c r="D213" s="113">
        <f>'[1]PDB Rekap'!CF68</f>
        <v>8.2930014510397285</v>
      </c>
      <c r="E213" s="113">
        <f>'[1]PDB Rekap'!BK25</f>
        <v>4.8921961123753022</v>
      </c>
      <c r="F213" s="113">
        <f>'[1]PDB Rekap'!CF25</f>
        <v>8.3554349620367248</v>
      </c>
      <c r="AG213" s="111"/>
      <c r="AH213" s="112" t="s">
        <v>70</v>
      </c>
      <c r="AI213" s="113">
        <f>'[1]PDB Rekap'!AP68/'[1]PDB Rekap'!$AP$61*100</f>
        <v>95.27021192261715</v>
      </c>
      <c r="AJ213" s="113">
        <f>'[1]PDB Rekap'!AP25/'[1]PDB Rekap'!$AP$18*100</f>
        <v>95.385951379349621</v>
      </c>
      <c r="AK213" s="113">
        <v>100</v>
      </c>
    </row>
    <row r="214" spans="1:37" ht="15.6" x14ac:dyDescent="0.3">
      <c r="A214" s="115"/>
      <c r="B214" s="116" t="s">
        <v>71</v>
      </c>
      <c r="C214" s="113">
        <f>'[1]PDB Rekap'!BK69</f>
        <v>10.397787043163433</v>
      </c>
      <c r="D214" s="113">
        <f>'[1]PDB Rekap'!CF69</f>
        <v>10.361425851673772</v>
      </c>
      <c r="E214" s="113">
        <f>'[1]PDB Rekap'!BK26</f>
        <v>7.4500000000000028</v>
      </c>
      <c r="F214" s="113">
        <f>'[1]PDB Rekap'!CF26</f>
        <v>7.3441627525841824</v>
      </c>
      <c r="AG214" s="115"/>
      <c r="AH214" s="116" t="s">
        <v>71</v>
      </c>
      <c r="AI214" s="113">
        <f>'[1]PDB Rekap'!AP69/'[1]PDB Rekap'!$AP$61*100</f>
        <v>105.1415642897116</v>
      </c>
      <c r="AJ214" s="113">
        <f>'[1]PDB Rekap'!AP26/'[1]PDB Rekap'!$AP$18*100</f>
        <v>102.39125089174988</v>
      </c>
      <c r="AK214" s="113">
        <v>100</v>
      </c>
    </row>
    <row r="215" spans="1:37" ht="15.6" x14ac:dyDescent="0.3">
      <c r="A215" s="111">
        <v>2022</v>
      </c>
      <c r="B215" s="112" t="s">
        <v>68</v>
      </c>
      <c r="C215" s="113">
        <f>'[1]PDB Rekap'!BK70</f>
        <v>12.000000000000014</v>
      </c>
      <c r="D215" s="113">
        <f>'[1]PDB Rekap'!CF70</f>
        <v>-3.3509530344204421</v>
      </c>
      <c r="E215" s="113">
        <f>'[1]PDB Rekap'!BK27</f>
        <v>10.86</v>
      </c>
      <c r="F215" s="113">
        <f>'[1]PDB Rekap'!CF27</f>
        <v>-1.8216063407549825</v>
      </c>
      <c r="AG215" s="111">
        <v>2022</v>
      </c>
      <c r="AH215" s="112" t="s">
        <v>68</v>
      </c>
      <c r="AI215" s="113">
        <f>'[1]PDB Rekap'!AP70/'[1]PDB Rekap'!$AP$61*100</f>
        <v>101.61831985070839</v>
      </c>
      <c r="AJ215" s="113">
        <f>'[1]PDB Rekap'!AP27/'[1]PDB Rekap'!$AP$18*100</f>
        <v>100.52608537312742</v>
      </c>
      <c r="AK215" s="113">
        <v>100</v>
      </c>
    </row>
    <row r="216" spans="1:37" ht="15.6" x14ac:dyDescent="0.3">
      <c r="A216" s="111"/>
      <c r="B216" s="112" t="s">
        <v>69</v>
      </c>
      <c r="C216" s="113">
        <f>'[1]PDB Rekap'!BK71</f>
        <v>10.149999999999991</v>
      </c>
      <c r="D216" s="113">
        <f>'[1]PDB Rekap'!CF71</f>
        <v>-4.6393435726838845</v>
      </c>
      <c r="E216" s="113">
        <f>'[1]PDB Rekap'!BK28</f>
        <v>5.4099999999999966</v>
      </c>
      <c r="F216" s="113">
        <f>'[1]PDB Rekap'!CF28</f>
        <v>-7.692549010414325</v>
      </c>
      <c r="AG216" s="111"/>
      <c r="AH216" s="112" t="s">
        <v>69</v>
      </c>
      <c r="AI216" s="113">
        <f>'[1]PDB Rekap'!AP71/'[1]PDB Rekap'!$AP$61*100</f>
        <v>96.903896860045208</v>
      </c>
      <c r="AJ216" s="113">
        <f>'[1]PDB Rekap'!AP28/'[1]PDB Rekap'!$AP$18*100</f>
        <v>92.793066987548627</v>
      </c>
      <c r="AK216" s="113">
        <v>100</v>
      </c>
    </row>
    <row r="217" spans="1:37" ht="15.6" x14ac:dyDescent="0.3">
      <c r="A217" s="111"/>
      <c r="B217" s="112" t="s">
        <v>70</v>
      </c>
      <c r="C217" s="113">
        <f>'[1]PDB Rekap'!BK72</f>
        <v>7.8400000000000034</v>
      </c>
      <c r="D217" s="113">
        <f>'[1]PDB Rekap'!CF72</f>
        <v>6.0219453152984528</v>
      </c>
      <c r="E217" s="113">
        <f>'[1]PDB Rekap'!BK29</f>
        <v>7.8400000000000034</v>
      </c>
      <c r="F217" s="113">
        <f>'[1]PDB Rekap'!CF29</f>
        <v>10.85333560673601</v>
      </c>
      <c r="AG217" s="111"/>
      <c r="AH217" s="112" t="s">
        <v>70</v>
      </c>
      <c r="AI217" s="113">
        <f>'[1]PDB Rekap'!AP72/'[1]PDB Rekap'!$AP$61*100</f>
        <v>102.73939653735033</v>
      </c>
      <c r="AJ217" s="113">
        <f>'[1]PDB Rekap'!AP29/'[1]PDB Rekap'!$AP$18*100</f>
        <v>102.86420996749064</v>
      </c>
      <c r="AK217" s="113">
        <v>100</v>
      </c>
    </row>
    <row r="218" spans="1:37" ht="15.6" x14ac:dyDescent="0.3">
      <c r="A218" s="115"/>
      <c r="B218" s="116" t="s">
        <v>71</v>
      </c>
      <c r="C218" s="113">
        <f>'[1]PDB Rekap'!BK73</f>
        <v>8.4399999999999977</v>
      </c>
      <c r="D218" s="113">
        <f>'[1]PDB Rekap'!CF73</f>
        <v>10.975454556338121</v>
      </c>
      <c r="E218" s="113">
        <f>'[1]PDB Rekap'!BK30</f>
        <v>8.4399999999999977</v>
      </c>
      <c r="F218" s="113">
        <f>'[1]PDB Rekap'!CF30</f>
        <v>7.9414040141897857</v>
      </c>
      <c r="AG218" s="115"/>
      <c r="AH218" s="116" t="s">
        <v>71</v>
      </c>
      <c r="AI218" s="113">
        <f>'[1]PDB Rekap'!AP73/'[1]PDB Rekap'!$AP$61*100</f>
        <v>114.01551231576326</v>
      </c>
      <c r="AJ218" s="113">
        <f>'[1]PDB Rekap'!AP30/'[1]PDB Rekap'!$AP$18*100</f>
        <v>111.03307246701355</v>
      </c>
      <c r="AK218" s="113">
        <v>100</v>
      </c>
    </row>
    <row r="219" spans="1:37" ht="15.6" x14ac:dyDescent="0.3">
      <c r="A219" s="111">
        <v>2023</v>
      </c>
      <c r="B219" s="112" t="s">
        <v>68</v>
      </c>
      <c r="C219" s="113">
        <f>'[1]PDB Rekap'!BK74</f>
        <v>9.7799999999999869</v>
      </c>
      <c r="D219" s="113">
        <f>'[1]PDB Rekap'!CF74</f>
        <v>-2.1566545934957304</v>
      </c>
      <c r="E219" s="113">
        <f>'[1]PDB Rekap'!BK31</f>
        <v>10.049999999999997</v>
      </c>
      <c r="F219" s="113">
        <f>'[1]PDB Rekap'!CF31</f>
        <v>-0.36395958871344192</v>
      </c>
      <c r="AG219" s="111">
        <v>2023</v>
      </c>
      <c r="AH219" s="112" t="s">
        <v>68</v>
      </c>
      <c r="AI219" s="113">
        <f>'[1]PDB Rekap'!AP74/'[1]PDB Rekap'!$AP$61*100</f>
        <v>111.55659153210766</v>
      </c>
      <c r="AJ219" s="113">
        <f>'[1]PDB Rekap'!AP31/'[1]PDB Rekap'!$AP$18*100</f>
        <v>110.62895695312672</v>
      </c>
      <c r="AK219" s="113">
        <v>100</v>
      </c>
    </row>
    <row r="220" spans="1:37" ht="15.6" x14ac:dyDescent="0.3">
      <c r="A220" s="111"/>
      <c r="B220" s="112" t="s">
        <v>69</v>
      </c>
      <c r="C220" s="113">
        <f>'[1]PDB Rekap'!BK75</f>
        <v>10.11</v>
      </c>
      <c r="D220" s="113">
        <f>'[1]PDB Rekap'!CF75</f>
        <v>-4.352688292842231</v>
      </c>
      <c r="E220" s="113">
        <f>'[1]PDB Rekap'!BK32</f>
        <v>10.329999999999998</v>
      </c>
      <c r="F220" s="113">
        <f>'[1]PDB Rekap'!CF32</f>
        <v>-7.4576913431986469</v>
      </c>
      <c r="AG220" s="111"/>
      <c r="AH220" s="112" t="s">
        <v>69</v>
      </c>
      <c r="AI220" s="113">
        <f>'[1]PDB Rekap'!AP75/'[1]PDB Rekap'!$AP$61*100</f>
        <v>106.70088083259577</v>
      </c>
      <c r="AJ220" s="113">
        <f>'[1]PDB Rekap'!AP32/'[1]PDB Rekap'!$AP$18*100</f>
        <v>102.3785908073624</v>
      </c>
      <c r="AK220" s="113">
        <v>100</v>
      </c>
    </row>
    <row r="221" spans="1:37" ht="15.6" x14ac:dyDescent="0.3">
      <c r="A221" s="111"/>
      <c r="B221" s="112" t="s">
        <v>70</v>
      </c>
      <c r="C221" s="113">
        <f>'[1]PDB Rekap'!BK76</f>
        <v>10.420000000000002</v>
      </c>
      <c r="D221" s="113">
        <f>'[1]PDB Rekap'!CF76</f>
        <v>6.3204359432863129</v>
      </c>
      <c r="E221" s="113">
        <f>'[1]PDB Rekap'!BK33</f>
        <v>10.590000000000003</v>
      </c>
      <c r="F221" s="113">
        <f>'[1]PDB Rekap'!CF33</f>
        <v>11.114568881980745</v>
      </c>
      <c r="AG221" s="111"/>
      <c r="AH221" s="112" t="s">
        <v>70</v>
      </c>
      <c r="AI221" s="113">
        <f>'[1]PDB Rekap'!AP76/'[1]PDB Rekap'!$AP$61*100</f>
        <v>113.44484165654225</v>
      </c>
      <c r="AJ221" s="113">
        <f>'[1]PDB Rekap'!AP33/'[1]PDB Rekap'!$AP$18*100</f>
        <v>113.7575298030479</v>
      </c>
      <c r="AK221" s="113">
        <v>100</v>
      </c>
    </row>
    <row r="222" spans="1:37" ht="15.6" x14ac:dyDescent="0.3">
      <c r="A222" s="115"/>
      <c r="B222" s="116" t="s">
        <v>71</v>
      </c>
      <c r="C222" s="113">
        <f>'[1]PDB Rekap'!BK77</f>
        <v>9.3800000000000097</v>
      </c>
      <c r="D222" s="113">
        <f>'[1]PDB Rekap'!CF77</f>
        <v>9.9302229611688517</v>
      </c>
      <c r="E222" s="113">
        <f>'[1]PDB Rekap'!BK34</f>
        <v>9.5</v>
      </c>
      <c r="F222" s="113">
        <f>'[1]PDB Rekap'!CF34</f>
        <v>6.8775091740101288</v>
      </c>
      <c r="AG222" s="115"/>
      <c r="AH222" s="116" t="s">
        <v>71</v>
      </c>
      <c r="AI222" s="113">
        <f>'[1]PDB Rekap'!AP77/'[1]PDB Rekap'!$AP$61*100</f>
        <v>124.71016737098186</v>
      </c>
      <c r="AJ222" s="113">
        <f>'[1]PDB Rekap'!AP34/'[1]PDB Rekap'!$AP$18*100</f>
        <v>121.58121435137986</v>
      </c>
      <c r="AK222" s="113">
        <v>100</v>
      </c>
    </row>
    <row r="225" spans="1:55" x14ac:dyDescent="0.3">
      <c r="A225" s="104"/>
      <c r="B225" s="104"/>
      <c r="C225" s="119" t="s">
        <v>78</v>
      </c>
      <c r="D225" s="120"/>
      <c r="E225" s="120"/>
      <c r="F225" s="121"/>
      <c r="AI225" s="119" t="s">
        <v>78</v>
      </c>
      <c r="AJ225" s="120"/>
      <c r="AK225" s="120"/>
      <c r="AX225" t="s">
        <v>66</v>
      </c>
      <c r="AY225">
        <v>2020</v>
      </c>
      <c r="AZ225">
        <v>2021</v>
      </c>
      <c r="BA225">
        <v>2022</v>
      </c>
      <c r="BB225">
        <v>2023</v>
      </c>
    </row>
    <row r="226" spans="1:55" x14ac:dyDescent="0.3">
      <c r="A226" s="105"/>
      <c r="B226" s="106"/>
      <c r="C226" s="107" t="str">
        <f>C194</f>
        <v>YoY-Track Feb</v>
      </c>
      <c r="D226" s="107" t="str">
        <f>D194</f>
        <v>QtQ-Track Feb</v>
      </c>
      <c r="E226" s="107" t="str">
        <f>E194</f>
        <v>YoY-Base Jan</v>
      </c>
      <c r="F226" s="107" t="str">
        <f>F194</f>
        <v>QtQ-Base Jan</v>
      </c>
      <c r="AG226" s="108"/>
      <c r="AH226" s="108"/>
      <c r="AI226" s="107" t="str">
        <f>AI194</f>
        <v>Indeks Track Feb</v>
      </c>
      <c r="AJ226" s="107" t="str">
        <f>AJ194</f>
        <v>Indeks Base Jan</v>
      </c>
      <c r="AK226" s="109" t="s">
        <v>67</v>
      </c>
      <c r="AW226" t="s">
        <v>68</v>
      </c>
      <c r="AX226" s="110">
        <f>AVERAGE(D227,D231,D235)</f>
        <v>-4.7883381422208329</v>
      </c>
      <c r="AY226" s="110">
        <f>D239</f>
        <v>-7.1684378015854122</v>
      </c>
      <c r="AZ226" s="110">
        <f>D243</f>
        <v>-1.3116013490361667</v>
      </c>
      <c r="BA226" s="110">
        <f>D247</f>
        <v>-2.2540437053078364</v>
      </c>
      <c r="BB226" s="110">
        <f>D251</f>
        <v>-1.7399295367624461</v>
      </c>
      <c r="BC226" s="110"/>
    </row>
    <row r="227" spans="1:55" ht="15.6" x14ac:dyDescent="0.3">
      <c r="A227" s="111">
        <v>2017</v>
      </c>
      <c r="B227" s="112" t="s">
        <v>68</v>
      </c>
      <c r="C227" s="113">
        <f>'[1]PDB Rekap'!BL50</f>
        <v>5.8703606310059229</v>
      </c>
      <c r="D227" s="114">
        <f>'[1]PDB Rekap'!CG50</f>
        <v>-4.595807675242142</v>
      </c>
      <c r="E227" s="113">
        <f>'[1]PDB Rekap'!BL7</f>
        <v>5.8703606310059939</v>
      </c>
      <c r="F227" s="113">
        <f>'[1]PDB Rekap'!CG7</f>
        <v>-4.595807675242142</v>
      </c>
      <c r="AG227" s="111">
        <v>2017</v>
      </c>
      <c r="AH227" s="112" t="s">
        <v>68</v>
      </c>
      <c r="AI227" s="113">
        <f>'[1]PDB Rekap'!AQ50/'[1]PDB Rekap'!$AQ$61*100</f>
        <v>80.696997611152554</v>
      </c>
      <c r="AJ227" s="113">
        <f>'[1]PDB Rekap'!AQ7/'[1]PDB Rekap'!$AQ$18*100</f>
        <v>80.696997611152497</v>
      </c>
      <c r="AK227" s="113">
        <v>100</v>
      </c>
      <c r="AW227" t="s">
        <v>69</v>
      </c>
      <c r="AX227" s="110">
        <f>AVERAGE(D228,D232,D236)</f>
        <v>0.86222050677492723</v>
      </c>
      <c r="AY227" s="110">
        <f>D240</f>
        <v>-7.3698052002639969</v>
      </c>
      <c r="AZ227" s="110">
        <f>D244</f>
        <v>-2.611492079276573</v>
      </c>
      <c r="BA227" s="110">
        <f t="shared" ref="BA227:BA229" si="7">D248</f>
        <v>-0.90359509308065356</v>
      </c>
      <c r="BB227" s="110">
        <f>D252</f>
        <v>-0.52398632907208764</v>
      </c>
      <c r="BC227" s="110"/>
    </row>
    <row r="228" spans="1:55" ht="15.6" x14ac:dyDescent="0.3">
      <c r="A228" s="111"/>
      <c r="B228" s="112" t="s">
        <v>69</v>
      </c>
      <c r="C228" s="113">
        <f>'[1]PDB Rekap'!BL51</f>
        <v>6.0693753526148981</v>
      </c>
      <c r="D228" s="114">
        <f>'[1]PDB Rekap'!CG51</f>
        <v>1.6155474386731328</v>
      </c>
      <c r="E228" s="113">
        <f>'[1]PDB Rekap'!BL8</f>
        <v>6.0693753526149123</v>
      </c>
      <c r="F228" s="113">
        <f>'[1]PDB Rekap'!CG8</f>
        <v>1.6155474386730901</v>
      </c>
      <c r="AG228" s="111"/>
      <c r="AH228" s="112" t="s">
        <v>69</v>
      </c>
      <c r="AI228" s="113">
        <f>'[1]PDB Rekap'!AQ51/'[1]PDB Rekap'!$AQ$61*100</f>
        <v>82.000695889145661</v>
      </c>
      <c r="AJ228" s="113">
        <f>'[1]PDB Rekap'!AQ8/'[1]PDB Rekap'!$AQ$18*100</f>
        <v>82.000695889145575</v>
      </c>
      <c r="AK228" s="113">
        <v>100</v>
      </c>
      <c r="AW228" t="s">
        <v>70</v>
      </c>
      <c r="AX228" s="110">
        <f>AVERAGE(D229,D233,D237)</f>
        <v>4.8568887530688869</v>
      </c>
      <c r="AY228" s="110">
        <f>D241</f>
        <v>4.4089673844753747</v>
      </c>
      <c r="AZ228" s="110">
        <f>D245</f>
        <v>3.4091113913094375</v>
      </c>
      <c r="BA228" s="110">
        <f t="shared" si="7"/>
        <v>6.2726867067543139</v>
      </c>
      <c r="BB228" s="110">
        <f>D253</f>
        <v>6.5595359169642791</v>
      </c>
      <c r="BC228" s="110"/>
    </row>
    <row r="229" spans="1:55" ht="15.6" x14ac:dyDescent="0.3">
      <c r="A229" s="111"/>
      <c r="B229" s="112" t="s">
        <v>70</v>
      </c>
      <c r="C229" s="113">
        <f>'[1]PDB Rekap'!BL52</f>
        <v>6.2828489387028412</v>
      </c>
      <c r="D229" s="114">
        <f>'[1]PDB Rekap'!CG52</f>
        <v>4.5686473682812192</v>
      </c>
      <c r="E229" s="113">
        <f>'[1]PDB Rekap'!BL9</f>
        <v>6.2828489387027702</v>
      </c>
      <c r="F229" s="113">
        <f>'[1]PDB Rekap'!CG9</f>
        <v>4.568647368281205</v>
      </c>
      <c r="AG229" s="111"/>
      <c r="AH229" s="112" t="s">
        <v>70</v>
      </c>
      <c r="AI229" s="113">
        <f>'[1]PDB Rekap'!AQ52/'[1]PDB Rekap'!$AQ$61*100</f>
        <v>85.747018523857406</v>
      </c>
      <c r="AJ229" s="113">
        <f>'[1]PDB Rekap'!AQ9/'[1]PDB Rekap'!$AQ$18*100</f>
        <v>85.747018523857292</v>
      </c>
      <c r="AK229" s="113">
        <v>100</v>
      </c>
      <c r="AW229" t="s">
        <v>71</v>
      </c>
      <c r="AX229" s="110">
        <f>AVERAGE(D230,D234,D238)</f>
        <v>5.0100767675546791</v>
      </c>
      <c r="AY229" s="110">
        <f>D242</f>
        <v>3.9928738108409192</v>
      </c>
      <c r="AZ229" s="110">
        <f>D246</f>
        <v>3.1099850949841255</v>
      </c>
      <c r="BA229" s="110">
        <f t="shared" si="7"/>
        <v>3.4305644720459725</v>
      </c>
      <c r="BB229" s="110">
        <f>D254</f>
        <v>3.3921608465109898</v>
      </c>
      <c r="BC229" s="110"/>
    </row>
    <row r="230" spans="1:55" ht="15.6" x14ac:dyDescent="0.3">
      <c r="A230" s="115"/>
      <c r="B230" s="116" t="s">
        <v>71</v>
      </c>
      <c r="C230" s="113">
        <f>'[1]PDB Rekap'!BL53</f>
        <v>6.6822011735454936</v>
      </c>
      <c r="D230" s="114">
        <f>'[1]PDB Rekap'!CG53</f>
        <v>5.2356425614615887</v>
      </c>
      <c r="E230" s="113">
        <f>'[1]PDB Rekap'!BL10</f>
        <v>6.6822011735453373</v>
      </c>
      <c r="F230" s="113">
        <f>'[1]PDB Rekap'!CG10</f>
        <v>5.2356425614614892</v>
      </c>
      <c r="AG230" s="115"/>
      <c r="AH230" s="116" t="s">
        <v>71</v>
      </c>
      <c r="AI230" s="113">
        <f>'[1]PDB Rekap'!AQ53/'[1]PDB Rekap'!$AQ$61*100</f>
        <v>90.236425920876826</v>
      </c>
      <c r="AJ230" s="113">
        <f>'[1]PDB Rekap'!AQ10/'[1]PDB Rekap'!$AQ$18*100</f>
        <v>90.236425920876627</v>
      </c>
      <c r="AK230" s="113">
        <v>100</v>
      </c>
      <c r="BC230" s="110"/>
    </row>
    <row r="231" spans="1:55" ht="15.6" x14ac:dyDescent="0.3">
      <c r="A231" s="111">
        <v>2018</v>
      </c>
      <c r="B231" s="112" t="s">
        <v>68</v>
      </c>
      <c r="C231" s="113">
        <f>'[1]PDB Rekap'!BL54</f>
        <v>6.1233156829491975</v>
      </c>
      <c r="D231" s="114">
        <f>'[1]PDB Rekap'!CG54</f>
        <v>-5.0956100625741101</v>
      </c>
      <c r="E231" s="113">
        <f>'[1]PDB Rekap'!BL11</f>
        <v>6.123315682949098</v>
      </c>
      <c r="F231" s="113">
        <f>'[1]PDB Rekap'!CG11</f>
        <v>-5.095610062574039</v>
      </c>
      <c r="AG231" s="111">
        <v>2018</v>
      </c>
      <c r="AH231" s="112" t="s">
        <v>68</v>
      </c>
      <c r="AI231" s="113">
        <f>'[1]PDB Rekap'!AQ54/'[1]PDB Rekap'!$AQ$61*100</f>
        <v>85.638329521545401</v>
      </c>
      <c r="AJ231" s="113">
        <f>'[1]PDB Rekap'!AQ11/'[1]PDB Rekap'!$AQ$18*100</f>
        <v>85.638329521545259</v>
      </c>
      <c r="AK231" s="113">
        <v>100</v>
      </c>
    </row>
    <row r="232" spans="1:55" ht="15.6" x14ac:dyDescent="0.3">
      <c r="A232" s="111"/>
      <c r="B232" s="112" t="s">
        <v>69</v>
      </c>
      <c r="C232" s="113">
        <f>'[1]PDB Rekap'!BL55</f>
        <v>4.9569701264635171</v>
      </c>
      <c r="D232" s="114">
        <f>'[1]PDB Rekap'!CG55</f>
        <v>0.49874439249771285</v>
      </c>
      <c r="E232" s="113">
        <f>'[1]PDB Rekap'!BL12</f>
        <v>4.9569701264635029</v>
      </c>
      <c r="F232" s="113">
        <f>'[1]PDB Rekap'!CG12</f>
        <v>0.49874439249772706</v>
      </c>
      <c r="AG232" s="111"/>
      <c r="AH232" s="112" t="s">
        <v>69</v>
      </c>
      <c r="AI232" s="113">
        <f>'[1]PDB Rekap'!AQ55/'[1]PDB Rekap'!$AQ$61*100</f>
        <v>86.065445887862808</v>
      </c>
      <c r="AJ232" s="113">
        <f>'[1]PDB Rekap'!AQ12/'[1]PDB Rekap'!$AQ$18*100</f>
        <v>86.065445887862694</v>
      </c>
      <c r="AK232" s="113">
        <v>100</v>
      </c>
    </row>
    <row r="233" spans="1:55" ht="15.6" x14ac:dyDescent="0.3">
      <c r="A233" s="111"/>
      <c r="B233" s="112" t="s">
        <v>70</v>
      </c>
      <c r="C233" s="113">
        <f>'[1]PDB Rekap'!BL56</f>
        <v>5.6045460929357489</v>
      </c>
      <c r="D233" s="114">
        <f>'[1]PDB Rekap'!CG56</f>
        <v>5.2138274149290567</v>
      </c>
      <c r="E233" s="113">
        <f>'[1]PDB Rekap'!BL13</f>
        <v>5.6045460929374116</v>
      </c>
      <c r="F233" s="113">
        <f>'[1]PDB Rekap'!CG13</f>
        <v>5.2138274149307335</v>
      </c>
      <c r="AG233" s="111"/>
      <c r="AH233" s="112" t="s">
        <v>70</v>
      </c>
      <c r="AI233" s="113">
        <f>'[1]PDB Rekap'!AQ56/'[1]PDB Rekap'!$AQ$61*100</f>
        <v>90.552749700345132</v>
      </c>
      <c r="AJ233" s="113">
        <f>'[1]PDB Rekap'!AQ13/'[1]PDB Rekap'!$AQ$18*100</f>
        <v>90.552749700346453</v>
      </c>
      <c r="AK233" s="113">
        <v>100</v>
      </c>
    </row>
    <row r="234" spans="1:55" ht="15.6" x14ac:dyDescent="0.3">
      <c r="A234" s="115"/>
      <c r="B234" s="116" t="s">
        <v>71</v>
      </c>
      <c r="C234" s="113">
        <f>'[1]PDB Rekap'!BL57</f>
        <v>5.0170850411548571</v>
      </c>
      <c r="D234" s="114">
        <f>'[1]PDB Rekap'!CG57</f>
        <v>4.6502336605077801</v>
      </c>
      <c r="E234" s="113">
        <f>'[1]PDB Rekap'!BL14</f>
        <v>5.0170850411550134</v>
      </c>
      <c r="F234" s="113">
        <f>'[1]PDB Rekap'!CG14</f>
        <v>4.65023366050616</v>
      </c>
      <c r="AG234" s="115"/>
      <c r="AH234" s="116" t="s">
        <v>71</v>
      </c>
      <c r="AI234" s="113">
        <f>'[1]PDB Rekap'!AQ57/'[1]PDB Rekap'!$AQ$61*100</f>
        <v>94.763664147425928</v>
      </c>
      <c r="AJ234" s="113">
        <f>'[1]PDB Rekap'!AQ14/'[1]PDB Rekap'!$AQ$18*100</f>
        <v>94.763664147425857</v>
      </c>
      <c r="AK234" s="113">
        <v>100</v>
      </c>
    </row>
    <row r="235" spans="1:55" ht="15.6" x14ac:dyDescent="0.3">
      <c r="A235" s="111">
        <v>2019</v>
      </c>
      <c r="B235" s="112" t="s">
        <v>68</v>
      </c>
      <c r="C235" s="113">
        <f>'[1]PDB Rekap'!BL58</f>
        <v>5.4840667517638764</v>
      </c>
      <c r="D235" s="114">
        <f>'[1]PDB Rekap'!CG58</f>
        <v>-4.6735966888462457</v>
      </c>
      <c r="E235" s="113">
        <f>'[1]PDB Rekap'!BL15</f>
        <v>5.4840667517638906</v>
      </c>
      <c r="F235" s="113">
        <f>'[1]PDB Rekap'!CG15</f>
        <v>-4.6735966888462883</v>
      </c>
      <c r="AG235" s="111">
        <v>2019</v>
      </c>
      <c r="AH235" s="112" t="s">
        <v>68</v>
      </c>
      <c r="AI235" s="113">
        <f>'[1]PDB Rekap'!AQ58/'[1]PDB Rekap'!$AQ$61*100</f>
        <v>90.334792677602465</v>
      </c>
      <c r="AJ235" s="113">
        <f>'[1]PDB Rekap'!AQ15/'[1]PDB Rekap'!$AQ$18*100</f>
        <v>90.334792677602337</v>
      </c>
      <c r="AK235" s="113">
        <v>100</v>
      </c>
    </row>
    <row r="236" spans="1:55" ht="15.6" x14ac:dyDescent="0.3">
      <c r="A236" s="111"/>
      <c r="B236" s="112" t="s">
        <v>69</v>
      </c>
      <c r="C236" s="113">
        <f>'[1]PDB Rekap'!BL59</f>
        <v>5.4563837097031325</v>
      </c>
      <c r="D236" s="114">
        <f>'[1]PDB Rekap'!CG59</f>
        <v>0.47236968915393618</v>
      </c>
      <c r="E236" s="113">
        <f>'[1]PDB Rekap'!BL16</f>
        <v>5.4563837097032035</v>
      </c>
      <c r="F236" s="113">
        <f>'[1]PDB Rekap'!CG16</f>
        <v>0.47236968915402144</v>
      </c>
      <c r="AG236" s="111"/>
      <c r="AH236" s="112" t="s">
        <v>69</v>
      </c>
      <c r="AI236" s="113">
        <f>'[1]PDB Rekap'!AQ59/'[1]PDB Rekap'!$AQ$61*100</f>
        <v>90.761506856971508</v>
      </c>
      <c r="AJ236" s="113">
        <f>'[1]PDB Rekap'!AQ16/'[1]PDB Rekap'!$AQ$18*100</f>
        <v>90.761506856971465</v>
      </c>
      <c r="AK236" s="113">
        <v>100</v>
      </c>
    </row>
    <row r="237" spans="1:55" ht="15.6" x14ac:dyDescent="0.3">
      <c r="A237" s="111"/>
      <c r="B237" s="112" t="s">
        <v>70</v>
      </c>
      <c r="C237" s="113">
        <f>'[1]PDB Rekap'!BL60</f>
        <v>5.0297665244950736</v>
      </c>
      <c r="D237" s="114">
        <f>'[1]PDB Rekap'!CG60</f>
        <v>4.7881914759963848</v>
      </c>
      <c r="E237" s="113">
        <f>'[1]PDB Rekap'!BL17</f>
        <v>5.0297665244933683</v>
      </c>
      <c r="F237" s="113">
        <f>'[1]PDB Rekap'!CG17</f>
        <v>4.7881914759962712</v>
      </c>
      <c r="AG237" s="111"/>
      <c r="AH237" s="112" t="s">
        <v>70</v>
      </c>
      <c r="AI237" s="113">
        <f>'[1]PDB Rekap'!AQ60/'[1]PDB Rekap'!$AQ$61*100</f>
        <v>95.107341591782884</v>
      </c>
      <c r="AJ237" s="113">
        <f>'[1]PDB Rekap'!AQ17/'[1]PDB Rekap'!$AQ$18*100</f>
        <v>95.107341591782728</v>
      </c>
      <c r="AK237" s="113">
        <v>100</v>
      </c>
    </row>
    <row r="238" spans="1:55" ht="15.6" x14ac:dyDescent="0.3">
      <c r="A238" s="115"/>
      <c r="B238" s="116" t="s">
        <v>71</v>
      </c>
      <c r="C238" s="113">
        <f>'[1]PDB Rekap'!BL61</f>
        <v>5.5256789611129733</v>
      </c>
      <c r="D238" s="114">
        <f>'[1]PDB Rekap'!CG61</f>
        <v>5.1443540806946686</v>
      </c>
      <c r="E238" s="113">
        <f>'[1]PDB Rekap'!BL18</f>
        <v>5.5256789611130444</v>
      </c>
      <c r="F238" s="113">
        <f>'[1]PDB Rekap'!CG18</f>
        <v>5.1443540806948533</v>
      </c>
      <c r="AG238" s="115"/>
      <c r="AH238" s="116" t="s">
        <v>71</v>
      </c>
      <c r="AI238" s="113">
        <f>'[1]PDB Rekap'!AQ61/'[1]PDB Rekap'!$AQ$61*100</f>
        <v>100</v>
      </c>
      <c r="AJ238" s="113">
        <f>'[1]PDB Rekap'!AQ18/'[1]PDB Rekap'!$AQ$18*100</f>
        <v>100</v>
      </c>
      <c r="AK238" s="113">
        <v>100</v>
      </c>
    </row>
    <row r="239" spans="1:55" ht="15.6" x14ac:dyDescent="0.3">
      <c r="A239" s="111">
        <v>2020</v>
      </c>
      <c r="B239" s="112" t="s">
        <v>68</v>
      </c>
      <c r="C239" s="113">
        <f>'[1]PDB Rekap'!BL62</f>
        <v>2.7639068478552815</v>
      </c>
      <c r="D239" s="114">
        <f>'[1]PDB Rekap'!CG62</f>
        <v>-7.1684378015854122</v>
      </c>
      <c r="E239" s="113">
        <f>'[1]PDB Rekap'!BL19</f>
        <v>2.7639068478552531</v>
      </c>
      <c r="F239" s="113">
        <f>'[1]PDB Rekap'!CG19</f>
        <v>-7.1684378015855543</v>
      </c>
      <c r="AG239" s="111">
        <v>2020</v>
      </c>
      <c r="AH239" s="112" t="s">
        <v>68</v>
      </c>
      <c r="AI239" s="113">
        <f>'[1]PDB Rekap'!AQ62/'[1]PDB Rekap'!$AQ$61*100</f>
        <v>92.831562198414588</v>
      </c>
      <c r="AJ239" s="113">
        <f>'[1]PDB Rekap'!AQ19/'[1]PDB Rekap'!$AQ$18*100</f>
        <v>92.831562198414446</v>
      </c>
      <c r="AK239" s="113">
        <v>100</v>
      </c>
    </row>
    <row r="240" spans="1:55" ht="15.6" x14ac:dyDescent="0.3">
      <c r="A240" s="111"/>
      <c r="B240" s="112" t="s">
        <v>69</v>
      </c>
      <c r="C240" s="113">
        <f>'[1]PDB Rekap'!BL63</f>
        <v>-5.2571295058611156</v>
      </c>
      <c r="D240" s="114">
        <f>'[1]PDB Rekap'!CG63</f>
        <v>-7.3698052002639969</v>
      </c>
      <c r="E240" s="113">
        <f>'[1]PDB Rekap'!BL20</f>
        <v>-5.2571295058612719</v>
      </c>
      <c r="F240" s="113">
        <f>'[1]PDB Rekap'!CG20</f>
        <v>-7.3698052002640821</v>
      </c>
      <c r="AG240" s="111"/>
      <c r="AH240" s="112" t="s">
        <v>69</v>
      </c>
      <c r="AI240" s="113">
        <f>'[1]PDB Rekap'!AQ63/'[1]PDB Rekap'!$AQ$61*100</f>
        <v>85.990056900029515</v>
      </c>
      <c r="AJ240" s="113">
        <f>'[1]PDB Rekap'!AQ20/'[1]PDB Rekap'!$AQ$18*100</f>
        <v>85.990056900029316</v>
      </c>
      <c r="AK240" s="113">
        <v>100</v>
      </c>
    </row>
    <row r="241" spans="1:37" ht="15.6" x14ac:dyDescent="0.3">
      <c r="A241" s="111"/>
      <c r="B241" s="112" t="s">
        <v>70</v>
      </c>
      <c r="C241" s="113">
        <f>'[1]PDB Rekap'!BL64</f>
        <v>-5.5999999999993832</v>
      </c>
      <c r="D241" s="114">
        <f>'[1]PDB Rekap'!CG64</f>
        <v>4.4089673844753747</v>
      </c>
      <c r="E241" s="113">
        <f>'[1]PDB Rekap'!BL21</f>
        <v>-5.5999999999993975</v>
      </c>
      <c r="F241" s="113">
        <f>'[1]PDB Rekap'!CG21</f>
        <v>4.4089673844754316</v>
      </c>
      <c r="AG241" s="111"/>
      <c r="AH241" s="112" t="s">
        <v>70</v>
      </c>
      <c r="AI241" s="113">
        <f>'[1]PDB Rekap'!AQ64/'[1]PDB Rekap'!$AQ$61*100</f>
        <v>89.781330462643638</v>
      </c>
      <c r="AJ241" s="113">
        <f>'[1]PDB Rekap'!AQ21/'[1]PDB Rekap'!$AQ$18*100</f>
        <v>89.781330462643467</v>
      </c>
      <c r="AK241" s="113">
        <v>100</v>
      </c>
    </row>
    <row r="242" spans="1:37" ht="15.6" x14ac:dyDescent="0.3">
      <c r="A242" s="115"/>
      <c r="B242" s="116" t="s">
        <v>71</v>
      </c>
      <c r="C242" s="113">
        <f>'[1]PDB Rekap'!BL65</f>
        <v>-6.6338143062889259</v>
      </c>
      <c r="D242" s="113">
        <f>'[1]PDB Rekap'!CG65</f>
        <v>3.9928738108409192</v>
      </c>
      <c r="E242" s="113">
        <f>'[1]PDB Rekap'!BL22</f>
        <v>-6.6338143062890111</v>
      </c>
      <c r="F242" s="113">
        <f>'[1]PDB Rekap'!CG22</f>
        <v>3.9928738108410187</v>
      </c>
      <c r="AG242" s="115"/>
      <c r="AH242" s="116" t="s">
        <v>71</v>
      </c>
      <c r="AI242" s="113">
        <f>'[1]PDB Rekap'!AQ65/'[1]PDB Rekap'!$AQ$61*100</f>
        <v>93.366185693711074</v>
      </c>
      <c r="AJ242" s="113">
        <f>'[1]PDB Rekap'!AQ22/'[1]PDB Rekap'!$AQ$18*100</f>
        <v>93.366185693710989</v>
      </c>
      <c r="AK242" s="113">
        <v>100</v>
      </c>
    </row>
    <row r="243" spans="1:37" ht="15.6" x14ac:dyDescent="0.3">
      <c r="A243" s="111">
        <v>2021</v>
      </c>
      <c r="B243" s="112" t="s">
        <v>68</v>
      </c>
      <c r="C243" s="113">
        <f>'[1]PDB Rekap'!BL66</f>
        <v>-0.74324792071377033</v>
      </c>
      <c r="D243" s="113">
        <f>'[1]PDB Rekap'!CG66</f>
        <v>-1.3116013490361667</v>
      </c>
      <c r="E243" s="113">
        <f>'[1]PDB Rekap'!BL23</f>
        <v>-0.74324792071368506</v>
      </c>
      <c r="F243" s="113">
        <f>'[1]PDB Rekap'!CG23</f>
        <v>-1.311601349036124</v>
      </c>
      <c r="AG243" s="111">
        <v>2021</v>
      </c>
      <c r="AH243" s="112" t="s">
        <v>68</v>
      </c>
      <c r="AI243" s="113">
        <f>'[1]PDB Rekap'!AQ66/'[1]PDB Rekap'!$AQ$61*100</f>
        <v>92.141593542608746</v>
      </c>
      <c r="AJ243" s="113">
        <f>'[1]PDB Rekap'!AQ23/'[1]PDB Rekap'!$AQ$18*100</f>
        <v>92.141593542608703</v>
      </c>
      <c r="AK243" s="113">
        <v>100</v>
      </c>
    </row>
    <row r="244" spans="1:37" ht="15.6" x14ac:dyDescent="0.3">
      <c r="A244" s="111"/>
      <c r="B244" s="112" t="s">
        <v>69</v>
      </c>
      <c r="C244" s="113">
        <f>'[1]PDB Rekap'!BL67</f>
        <v>4.3554642949579261</v>
      </c>
      <c r="D244" s="113">
        <f>'[1]PDB Rekap'!CG67</f>
        <v>-2.611492079276573</v>
      </c>
      <c r="E244" s="113">
        <f>'[1]PDB Rekap'!BL24</f>
        <v>4.3554642949579687</v>
      </c>
      <c r="F244" s="113">
        <f>'[1]PDB Rekap'!CG24</f>
        <v>-2.6114920792767009</v>
      </c>
      <c r="AG244" s="111"/>
      <c r="AH244" s="112" t="s">
        <v>69</v>
      </c>
      <c r="AI244" s="113">
        <f>'[1]PDB Rekap'!AQ67/'[1]PDB Rekap'!$AQ$61*100</f>
        <v>89.735323125524303</v>
      </c>
      <c r="AJ244" s="113">
        <f>'[1]PDB Rekap'!AQ24/'[1]PDB Rekap'!$AQ$18*100</f>
        <v>89.735323125524133</v>
      </c>
      <c r="AK244" s="113">
        <v>100</v>
      </c>
    </row>
    <row r="245" spans="1:37" ht="15.6" x14ac:dyDescent="0.3">
      <c r="A245" s="111"/>
      <c r="B245" s="112" t="s">
        <v>70</v>
      </c>
      <c r="C245" s="113">
        <f>'[1]PDB Rekap'!BL68</f>
        <v>3.3561206656822264</v>
      </c>
      <c r="D245" s="113">
        <f>'[1]PDB Rekap'!CG68</f>
        <v>3.4091113913094375</v>
      </c>
      <c r="E245" s="113">
        <f>'[1]PDB Rekap'!BL25</f>
        <v>3.3561206656823401</v>
      </c>
      <c r="F245" s="113">
        <f>'[1]PDB Rekap'!CG25</f>
        <v>3.4091113913095512</v>
      </c>
      <c r="AG245" s="111"/>
      <c r="AH245" s="112" t="s">
        <v>70</v>
      </c>
      <c r="AI245" s="113">
        <f>'[1]PDB Rekap'!AQ68/'[1]PDB Rekap'!$AQ$61*100</f>
        <v>92.794500248224878</v>
      </c>
      <c r="AJ245" s="113">
        <f>'[1]PDB Rekap'!AQ25/'[1]PDB Rekap'!$AQ$18*100</f>
        <v>92.794500248224807</v>
      </c>
      <c r="AK245" s="113">
        <v>100</v>
      </c>
    </row>
    <row r="246" spans="1:37" ht="15.6" x14ac:dyDescent="0.3">
      <c r="A246" s="115"/>
      <c r="B246" s="116" t="s">
        <v>71</v>
      </c>
      <c r="C246" s="113">
        <f>'[1]PDB Rekap'!BL69</f>
        <v>2.4786379180042672</v>
      </c>
      <c r="D246" s="113">
        <f>'[1]PDB Rekap'!CG69</f>
        <v>3.1099850949841255</v>
      </c>
      <c r="E246" s="113">
        <f>'[1]PDB Rekap'!BL26</f>
        <v>3.819999999999979</v>
      </c>
      <c r="F246" s="113">
        <f>'[1]PDB Rekap'!CG26</f>
        <v>4.4596109984062338</v>
      </c>
      <c r="AG246" s="115"/>
      <c r="AH246" s="116" t="s">
        <v>71</v>
      </c>
      <c r="AI246" s="113">
        <f>'[1]PDB Rekap'!AQ69/'[1]PDB Rekap'!$AQ$61*100</f>
        <v>95.680395374909693</v>
      </c>
      <c r="AJ246" s="113">
        <f>'[1]PDB Rekap'!AQ26/'[1]PDB Rekap'!$AQ$18*100</f>
        <v>96.932773987210737</v>
      </c>
      <c r="AK246" s="113">
        <v>100</v>
      </c>
    </row>
    <row r="247" spans="1:37" ht="15.6" x14ac:dyDescent="0.3">
      <c r="A247" s="111">
        <v>2022</v>
      </c>
      <c r="B247" s="112" t="s">
        <v>68</v>
      </c>
      <c r="C247" s="113">
        <f>'[1]PDB Rekap'!BL70</f>
        <v>1.5000000000000142</v>
      </c>
      <c r="D247" s="113">
        <f>'[1]PDB Rekap'!CG70</f>
        <v>-2.2540437053078364</v>
      </c>
      <c r="E247" s="113">
        <f>'[1]PDB Rekap'!BL27</f>
        <v>1.7799999999999869</v>
      </c>
      <c r="F247" s="113">
        <f>'[1]PDB Rekap'!CG27</f>
        <v>-3.2507684964833174</v>
      </c>
      <c r="AG247" s="111">
        <v>2022</v>
      </c>
      <c r="AH247" s="112" t="s">
        <v>68</v>
      </c>
      <c r="AI247" s="113">
        <f>'[1]PDB Rekap'!AQ70/'[1]PDB Rekap'!$AQ$61*100</f>
        <v>93.523717445747891</v>
      </c>
      <c r="AJ247" s="113">
        <f>'[1]PDB Rekap'!AQ27/'[1]PDB Rekap'!$AQ$18*100</f>
        <v>93.781713907667111</v>
      </c>
      <c r="AK247" s="113">
        <v>100</v>
      </c>
    </row>
    <row r="248" spans="1:37" ht="15.6" x14ac:dyDescent="0.3">
      <c r="A248" s="111"/>
      <c r="B248" s="112" t="s">
        <v>69</v>
      </c>
      <c r="C248" s="113">
        <f>'[1]PDB Rekap'!BL71</f>
        <v>3.2800000000000011</v>
      </c>
      <c r="D248" s="113">
        <f>'[1]PDB Rekap'!CG71</f>
        <v>-0.90359509308065356</v>
      </c>
      <c r="E248" s="113">
        <f>'[1]PDB Rekap'!BL28</f>
        <v>4.6299999999999955</v>
      </c>
      <c r="F248" s="113">
        <f>'[1]PDB Rekap'!CG28</f>
        <v>0.11553923899863605</v>
      </c>
      <c r="AG248" s="111"/>
      <c r="AH248" s="112" t="s">
        <v>69</v>
      </c>
      <c r="AI248" s="113">
        <f>'[1]PDB Rekap'!AQ71/'[1]PDB Rekap'!$AQ$61*100</f>
        <v>92.678641724041483</v>
      </c>
      <c r="AJ248" s="113">
        <f>'[1]PDB Rekap'!AQ28/'[1]PDB Rekap'!$AQ$18*100</f>
        <v>93.890068586235913</v>
      </c>
      <c r="AK248" s="113">
        <v>100</v>
      </c>
    </row>
    <row r="249" spans="1:37" ht="15.6" x14ac:dyDescent="0.3">
      <c r="A249" s="111"/>
      <c r="B249" s="112" t="s">
        <v>70</v>
      </c>
      <c r="C249" s="113">
        <f>'[1]PDB Rekap'!BL72</f>
        <v>6.1400000000000148</v>
      </c>
      <c r="D249" s="113">
        <f>'[1]PDB Rekap'!CG72</f>
        <v>6.2726867067543139</v>
      </c>
      <c r="E249" s="113">
        <f>'[1]PDB Rekap'!BL29</f>
        <v>6.2000000000000028</v>
      </c>
      <c r="F249" s="113">
        <f>'[1]PDB Rekap'!CG29</f>
        <v>4.9607916444334563</v>
      </c>
      <c r="AG249" s="111"/>
      <c r="AH249" s="112" t="s">
        <v>70</v>
      </c>
      <c r="AI249" s="113">
        <f>'[1]PDB Rekap'!AQ72/'[1]PDB Rekap'!$AQ$61*100</f>
        <v>98.4920825634659</v>
      </c>
      <c r="AJ249" s="113">
        <f>'[1]PDB Rekap'!AQ29/'[1]PDB Rekap'!$AQ$18*100</f>
        <v>98.547759263614736</v>
      </c>
      <c r="AK249" s="113">
        <v>100</v>
      </c>
    </row>
    <row r="250" spans="1:37" ht="15.6" x14ac:dyDescent="0.3">
      <c r="A250" s="115"/>
      <c r="B250" s="116" t="s">
        <v>71</v>
      </c>
      <c r="C250" s="113">
        <f>'[1]PDB Rekap'!BL73</f>
        <v>6.4699999999999989</v>
      </c>
      <c r="D250" s="113">
        <f>'[1]PDB Rekap'!CG73</f>
        <v>3.4305644720459725</v>
      </c>
      <c r="E250" s="113">
        <f>'[1]PDB Rekap'!BL30</f>
        <v>6.5</v>
      </c>
      <c r="F250" s="113">
        <f>'[1]PDB Rekap'!CG30</f>
        <v>4.7546946452943928</v>
      </c>
      <c r="AG250" s="115"/>
      <c r="AH250" s="116" t="s">
        <v>71</v>
      </c>
      <c r="AI250" s="113">
        <f>'[1]PDB Rekap'!AQ73/'[1]PDB Rekap'!$AQ$61*100</f>
        <v>101.87091695566635</v>
      </c>
      <c r="AJ250" s="113">
        <f>'[1]PDB Rekap'!AQ30/'[1]PDB Rekap'!$AQ$18*100</f>
        <v>103.23340429637943</v>
      </c>
      <c r="AK250" s="113">
        <v>100</v>
      </c>
    </row>
    <row r="251" spans="1:37" ht="15.6" x14ac:dyDescent="0.3">
      <c r="A251" s="111">
        <v>2023</v>
      </c>
      <c r="B251" s="112" t="s">
        <v>68</v>
      </c>
      <c r="C251" s="113">
        <f>'[1]PDB Rekap'!BL74</f>
        <v>7.0300000000000011</v>
      </c>
      <c r="D251" s="113">
        <f>'[1]PDB Rekap'!CG74</f>
        <v>-1.7399295367624461</v>
      </c>
      <c r="E251" s="113">
        <f>'[1]PDB Rekap'!BL31</f>
        <v>7.0499999999999972</v>
      </c>
      <c r="F251" s="113">
        <f>'[1]PDB Rekap'!CG31</f>
        <v>-2.7511245779205495</v>
      </c>
      <c r="AG251" s="111">
        <v>2023</v>
      </c>
      <c r="AH251" s="112" t="s">
        <v>68</v>
      </c>
      <c r="AI251" s="113">
        <f>'[1]PDB Rekap'!AQ74/'[1]PDB Rekap'!$AQ$61*100</f>
        <v>100.09843478218397</v>
      </c>
      <c r="AJ251" s="113">
        <f>'[1]PDB Rekap'!AQ31/'[1]PDB Rekap'!$AQ$18*100</f>
        <v>100.39332473815765</v>
      </c>
      <c r="AK251" s="113">
        <v>100</v>
      </c>
    </row>
    <row r="252" spans="1:37" ht="15.6" x14ac:dyDescent="0.3">
      <c r="A252" s="111"/>
      <c r="B252" s="112" t="s">
        <v>69</v>
      </c>
      <c r="C252" s="113">
        <f>'[1]PDB Rekap'!BL75</f>
        <v>7.4399999999999977</v>
      </c>
      <c r="D252" s="113">
        <f>'[1]PDB Rekap'!CG75</f>
        <v>-0.52398632907208764</v>
      </c>
      <c r="E252" s="113">
        <f>'[1]PDB Rekap'!BL32</f>
        <v>7.4499999999999744</v>
      </c>
      <c r="F252" s="113">
        <f>'[1]PDB Rekap'!CG32</f>
        <v>0.48962812919570808</v>
      </c>
      <c r="AG252" s="111"/>
      <c r="AH252" s="112" t="s">
        <v>69</v>
      </c>
      <c r="AI252" s="113">
        <f>'[1]PDB Rekap'!AQ75/'[1]PDB Rekap'!$AQ$61*100</f>
        <v>99.573932668310178</v>
      </c>
      <c r="AJ252" s="113">
        <f>'[1]PDB Rekap'!AQ32/'[1]PDB Rekap'!$AQ$18*100</f>
        <v>100.88487869591047</v>
      </c>
      <c r="AK252" s="113">
        <v>100</v>
      </c>
    </row>
    <row r="253" spans="1:37" ht="15.6" x14ac:dyDescent="0.3">
      <c r="A253" s="111"/>
      <c r="B253" s="112" t="s">
        <v>70</v>
      </c>
      <c r="C253" s="113">
        <f>'[1]PDB Rekap'!BL76</f>
        <v>7.7300000000000182</v>
      </c>
      <c r="D253" s="113">
        <f>'[1]PDB Rekap'!CG76</f>
        <v>6.5595359169642791</v>
      </c>
      <c r="E253" s="113">
        <f>'[1]PDB Rekap'!BL33</f>
        <v>7.7399999999999949</v>
      </c>
      <c r="F253" s="113">
        <f>'[1]PDB Rekap'!CG33</f>
        <v>5.2440734459866292</v>
      </c>
      <c r="AG253" s="111"/>
      <c r="AH253" s="112" t="s">
        <v>70</v>
      </c>
      <c r="AI253" s="113">
        <f>'[1]PDB Rekap'!AQ76/'[1]PDB Rekap'!$AQ$61*100</f>
        <v>106.10552054562181</v>
      </c>
      <c r="AJ253" s="113">
        <f>'[1]PDB Rekap'!AQ33/'[1]PDB Rekap'!$AQ$18*100</f>
        <v>106.17535583061853</v>
      </c>
      <c r="AK253" s="113">
        <v>100</v>
      </c>
    </row>
    <row r="254" spans="1:37" ht="15.6" x14ac:dyDescent="0.3">
      <c r="A254" s="115"/>
      <c r="B254" s="116" t="s">
        <v>71</v>
      </c>
      <c r="C254" s="113">
        <f>'[1]PDB Rekap'!BL77</f>
        <v>7.6899999999999977</v>
      </c>
      <c r="D254" s="113">
        <f>'[1]PDB Rekap'!CG77</f>
        <v>3.3921608465109898</v>
      </c>
      <c r="E254" s="113">
        <f>'[1]PDB Rekap'!BL34</f>
        <v>7.6999999999999886</v>
      </c>
      <c r="F254" s="113">
        <f>'[1]PDB Rekap'!CG34</f>
        <v>4.715802982162657</v>
      </c>
      <c r="AG254" s="115"/>
      <c r="AH254" s="116" t="s">
        <v>71</v>
      </c>
      <c r="AI254" s="113">
        <f>'[1]PDB Rekap'!AQ77/'[1]PDB Rekap'!$AQ$61*100</f>
        <v>109.70479046955708</v>
      </c>
      <c r="AJ254" s="113">
        <f>'[1]PDB Rekap'!AQ34/'[1]PDB Rekap'!$AQ$18*100</f>
        <v>111.18237642720064</v>
      </c>
      <c r="AK254" s="113">
        <v>100</v>
      </c>
    </row>
    <row r="257" spans="1:55" x14ac:dyDescent="0.3">
      <c r="A257" s="104"/>
      <c r="B257" s="104"/>
      <c r="C257" s="119" t="s">
        <v>79</v>
      </c>
      <c r="D257" s="120"/>
      <c r="E257" s="120"/>
      <c r="F257" s="121"/>
      <c r="AI257" s="119" t="s">
        <v>79</v>
      </c>
      <c r="AJ257" s="120"/>
      <c r="AK257" s="120"/>
      <c r="AX257" t="s">
        <v>66</v>
      </c>
      <c r="AY257">
        <v>2020</v>
      </c>
      <c r="AZ257">
        <v>2021</v>
      </c>
      <c r="BA257">
        <v>2022</v>
      </c>
      <c r="BB257">
        <v>2023</v>
      </c>
    </row>
    <row r="258" spans="1:55" x14ac:dyDescent="0.3">
      <c r="A258" s="105"/>
      <c r="B258" s="106"/>
      <c r="C258" s="107" t="str">
        <f>C226</f>
        <v>YoY-Track Feb</v>
      </c>
      <c r="D258" s="107" t="str">
        <f>D226</f>
        <v>QtQ-Track Feb</v>
      </c>
      <c r="E258" s="107" t="str">
        <f>E226</f>
        <v>YoY-Base Jan</v>
      </c>
      <c r="F258" s="107" t="str">
        <f>F226</f>
        <v>QtQ-Base Jan</v>
      </c>
      <c r="AG258" s="108"/>
      <c r="AH258" s="108"/>
      <c r="AI258" s="107" t="str">
        <f>AI226</f>
        <v>Indeks Track Feb</v>
      </c>
      <c r="AJ258" s="107" t="str">
        <f>AJ226</f>
        <v>Indeks Base Jan</v>
      </c>
      <c r="AK258" s="109" t="s">
        <v>67</v>
      </c>
      <c r="AW258" t="s">
        <v>68</v>
      </c>
      <c r="AX258" s="110">
        <f>AVERAGE(D259,D263,D267)</f>
        <v>-2.1469913469390556</v>
      </c>
      <c r="AY258" s="110">
        <f>D271</f>
        <v>-5.838351071495353</v>
      </c>
      <c r="AZ258" s="110">
        <f>D275</f>
        <v>8.1517994093993877</v>
      </c>
      <c r="BA258" s="110">
        <f>D279</f>
        <v>-4.8508155924084804</v>
      </c>
      <c r="BB258" s="110">
        <f>D283</f>
        <v>-3.6604285083291899</v>
      </c>
      <c r="BC258" s="110"/>
    </row>
    <row r="259" spans="1:55" ht="15.6" x14ac:dyDescent="0.3">
      <c r="A259" s="111">
        <v>2017</v>
      </c>
      <c r="B259" s="112" t="s">
        <v>68</v>
      </c>
      <c r="C259" s="113">
        <f>'[1]PDB Rekap'!BB50</f>
        <v>8.3382562285903674</v>
      </c>
      <c r="D259" s="114">
        <f>'[1]PDB Rekap'!BW50</f>
        <v>1.3422659340882319</v>
      </c>
      <c r="E259" s="113">
        <f>'[1]PDB Rekap'!BB7</f>
        <v>8.3382562285903674</v>
      </c>
      <c r="F259" s="113">
        <f>'[1]PDB Rekap'!BW7</f>
        <v>1.3422659340882319</v>
      </c>
      <c r="AG259" s="111">
        <v>2017</v>
      </c>
      <c r="AH259" s="112" t="s">
        <v>68</v>
      </c>
      <c r="AI259" s="113">
        <f>'[1]PDB Rekap'!AG50/'[1]PDB Rekap'!$AG$61*100</f>
        <v>89.830123830949063</v>
      </c>
      <c r="AJ259" s="113">
        <f>'[1]PDB Rekap'!AG7/'[1]PDB Rekap'!$AG$18*100</f>
        <v>89.618989239015946</v>
      </c>
      <c r="AK259" s="113">
        <v>100</v>
      </c>
      <c r="AW259" t="s">
        <v>69</v>
      </c>
      <c r="AX259" s="110">
        <f>AVERAGE(D260,D264,D268)</f>
        <v>-1.4510863265277909</v>
      </c>
      <c r="AY259" s="110">
        <f>D272</f>
        <v>-13.498266268590015</v>
      </c>
      <c r="AZ259" s="110">
        <f>D276</f>
        <v>6.365967661502367</v>
      </c>
      <c r="BA259" s="110">
        <f t="shared" ref="BA259:BA261" si="8">D280</f>
        <v>-2.4528531558188291</v>
      </c>
      <c r="BB259" s="110">
        <f>D284</f>
        <v>-2.1400251051961021</v>
      </c>
      <c r="BC259" s="110"/>
    </row>
    <row r="260" spans="1:55" ht="15.6" x14ac:dyDescent="0.3">
      <c r="A260" s="111"/>
      <c r="B260" s="112" t="s">
        <v>69</v>
      </c>
      <c r="C260" s="113">
        <f>'[1]PDB Rekap'!BB51</f>
        <v>2.7092279439228264</v>
      </c>
      <c r="D260" s="114">
        <f>'[1]PDB Rekap'!BW51</f>
        <v>-2.4182841465638489</v>
      </c>
      <c r="E260" s="113">
        <f>'[1]PDB Rekap'!BB8</f>
        <v>2.7092279439228264</v>
      </c>
      <c r="F260" s="113">
        <f>'[1]PDB Rekap'!BW8</f>
        <v>-2.4182841465638489</v>
      </c>
      <c r="AG260" s="111"/>
      <c r="AH260" s="112" t="s">
        <v>69</v>
      </c>
      <c r="AI260" s="113">
        <f>'[1]PDB Rekap'!AG51/'[1]PDB Rekap'!$AG$61*100</f>
        <v>87.657776187506556</v>
      </c>
      <c r="AJ260" s="113">
        <f>'[1]PDB Rekap'!AG8/'[1]PDB Rekap'!$AG$18*100</f>
        <v>87.451747429938067</v>
      </c>
      <c r="AK260" s="113">
        <v>100</v>
      </c>
      <c r="AW260" t="s">
        <v>70</v>
      </c>
      <c r="AX260" s="110">
        <f>AVERAGE(D261,D265,D269)</f>
        <v>9.5241999460053446</v>
      </c>
      <c r="AY260" s="110">
        <f>D273</f>
        <v>10.590913926738764</v>
      </c>
      <c r="AZ260" s="110">
        <f>D277</f>
        <v>8.6213767192941759</v>
      </c>
      <c r="BA260" s="110">
        <f t="shared" si="8"/>
        <v>7.833288449063474</v>
      </c>
      <c r="BB260" s="110">
        <f>D285</f>
        <v>8.1171669820245427</v>
      </c>
      <c r="BC260" s="110"/>
    </row>
    <row r="261" spans="1:55" ht="15.6" x14ac:dyDescent="0.3">
      <c r="A261" s="111"/>
      <c r="B261" s="112" t="s">
        <v>70</v>
      </c>
      <c r="C261" s="113">
        <f>'[1]PDB Rekap'!BB52</f>
        <v>16.395355321942006</v>
      </c>
      <c r="D261" s="114">
        <f>'[1]PDB Rekap'!BW52</f>
        <v>8.161602206647629</v>
      </c>
      <c r="E261" s="113">
        <f>'[1]PDB Rekap'!BB9</f>
        <v>16.395355321942006</v>
      </c>
      <c r="F261" s="113">
        <f>'[1]PDB Rekap'!BW9</f>
        <v>8.161602206647629</v>
      </c>
      <c r="AG261" s="111"/>
      <c r="AH261" s="112" t="s">
        <v>70</v>
      </c>
      <c r="AI261" s="113">
        <f>'[1]PDB Rekap'!AG52/'[1]PDB Rekap'!$AG$61*100</f>
        <v>94.812055183124329</v>
      </c>
      <c r="AJ261" s="113">
        <f>'[1]PDB Rekap'!AG9/'[1]PDB Rekap'!$AG$18*100</f>
        <v>94.589211177931816</v>
      </c>
      <c r="AK261" s="113">
        <v>100</v>
      </c>
      <c r="AW261" t="s">
        <v>71</v>
      </c>
      <c r="AX261" s="110">
        <f>AVERAGE(D262,D266,D270)</f>
        <v>-1.3479126146425908</v>
      </c>
      <c r="AY261" s="110">
        <f>D274</f>
        <v>3.3665162050538413</v>
      </c>
      <c r="AZ261" s="110">
        <f>D278</f>
        <v>3.9008468856731611</v>
      </c>
      <c r="BA261" s="110">
        <f t="shared" si="8"/>
        <v>4.6202296124515669</v>
      </c>
      <c r="BB261" s="110">
        <f>D286</f>
        <v>5.0028429803140568</v>
      </c>
      <c r="BC261" s="110"/>
    </row>
    <row r="262" spans="1:55" ht="15.6" x14ac:dyDescent="0.3">
      <c r="A262" s="115"/>
      <c r="B262" s="116" t="s">
        <v>71</v>
      </c>
      <c r="C262" s="113">
        <f>'[1]PDB Rekap'!BB53</f>
        <v>8.4878630294918906</v>
      </c>
      <c r="D262" s="114">
        <f>'[1]PDB Rekap'!BW53</f>
        <v>1.4259260965915388</v>
      </c>
      <c r="E262" s="113">
        <f>'[1]PDB Rekap'!BB10</f>
        <v>8.4878630294918906</v>
      </c>
      <c r="F262" s="113">
        <f>'[1]PDB Rekap'!BW10</f>
        <v>1.4259260965915388</v>
      </c>
      <c r="AG262" s="115"/>
      <c r="AH262" s="116" t="s">
        <v>71</v>
      </c>
      <c r="AI262" s="113">
        <f>'[1]PDB Rekap'!AG53/'[1]PDB Rekap'!$AG$61*100</f>
        <v>96.164005020695271</v>
      </c>
      <c r="AJ262" s="113">
        <f>'[1]PDB Rekap'!AG10/'[1]PDB Rekap'!$AG$18*100</f>
        <v>95.937983424678023</v>
      </c>
      <c r="AK262" s="113">
        <v>100</v>
      </c>
    </row>
    <row r="263" spans="1:55" ht="15.6" x14ac:dyDescent="0.3">
      <c r="A263" s="111">
        <v>2018</v>
      </c>
      <c r="B263" s="112" t="s">
        <v>68</v>
      </c>
      <c r="C263" s="113">
        <f>'[1]PDB Rekap'!BB54</f>
        <v>5.7587562741398131</v>
      </c>
      <c r="D263" s="114">
        <f>'[1]PDB Rekap'!BW54</f>
        <v>-1.2070870980405317</v>
      </c>
      <c r="E263" s="113">
        <f>'[1]PDB Rekap'!BB11</f>
        <v>5.7587562741398131</v>
      </c>
      <c r="F263" s="113">
        <f>'[1]PDB Rekap'!BW11</f>
        <v>-1.2070870980405317</v>
      </c>
      <c r="AG263" s="111">
        <v>2018</v>
      </c>
      <c r="AH263" s="112" t="s">
        <v>68</v>
      </c>
      <c r="AI263" s="113">
        <f>'[1]PDB Rekap'!AG54/'[1]PDB Rekap'!$AG$61*100</f>
        <v>95.003221723131404</v>
      </c>
      <c r="AJ263" s="113">
        <f>'[1]PDB Rekap'!AG11/'[1]PDB Rekap'!$AG$18*100</f>
        <v>94.779928404638454</v>
      </c>
      <c r="AK263" s="113">
        <v>100</v>
      </c>
    </row>
    <row r="264" spans="1:55" ht="15.6" x14ac:dyDescent="0.3">
      <c r="A264" s="111"/>
      <c r="B264" s="112" t="s">
        <v>69</v>
      </c>
      <c r="C264" s="113">
        <f>'[1]PDB Rekap'!BB55</f>
        <v>7.4244070728158675</v>
      </c>
      <c r="D264" s="114">
        <f>'[1]PDB Rekap'!BW55</f>
        <v>-0.8814178985707315</v>
      </c>
      <c r="E264" s="113">
        <f>'[1]PDB Rekap'!BB12</f>
        <v>7.4244070728178428</v>
      </c>
      <c r="F264" s="113">
        <f>'[1]PDB Rekap'!BW12</f>
        <v>-0.88141789856891251</v>
      </c>
      <c r="AG264" s="111"/>
      <c r="AH264" s="112" t="s">
        <v>69</v>
      </c>
      <c r="AI264" s="113">
        <f>'[1]PDB Rekap'!AG55/'[1]PDB Rekap'!$AG$61*100</f>
        <v>94.165846322644896</v>
      </c>
      <c r="AJ264" s="113">
        <f>'[1]PDB Rekap'!AG12/'[1]PDB Rekap'!$AG$18*100</f>
        <v>93.944521151429171</v>
      </c>
      <c r="AK264" s="113">
        <v>100</v>
      </c>
    </row>
    <row r="265" spans="1:55" ht="15.6" x14ac:dyDescent="0.3">
      <c r="A265" s="111"/>
      <c r="B265" s="112" t="s">
        <v>70</v>
      </c>
      <c r="C265" s="113">
        <f>'[1]PDB Rekap'!BB56</f>
        <v>8.2987804864570052</v>
      </c>
      <c r="D265" s="114">
        <f>'[1]PDB Rekap'!BW56</f>
        <v>9.0419759682846461</v>
      </c>
      <c r="E265" s="113">
        <f>'[1]PDB Rekap'!BB13</f>
        <v>8.2987804864570052</v>
      </c>
      <c r="F265" s="113">
        <f>'[1]PDB Rekap'!BW13</f>
        <v>9.0419759682826424</v>
      </c>
      <c r="AG265" s="111"/>
      <c r="AH265" s="112" t="s">
        <v>70</v>
      </c>
      <c r="AI265" s="113">
        <f>'[1]PDB Rekap'!AG56/'[1]PDB Rekap'!$AG$61*100</f>
        <v>102.68029951747029</v>
      </c>
      <c r="AJ265" s="113">
        <f>'[1]PDB Rekap'!AG13/'[1]PDB Rekap'!$AG$18*100</f>
        <v>102.43896217745963</v>
      </c>
      <c r="AK265" s="113">
        <v>100</v>
      </c>
    </row>
    <row r="266" spans="1:55" ht="15.6" x14ac:dyDescent="0.3">
      <c r="A266" s="115"/>
      <c r="B266" s="116" t="s">
        <v>71</v>
      </c>
      <c r="C266" s="113">
        <f>'[1]PDB Rekap'!BB57</f>
        <v>4.6304987546650977</v>
      </c>
      <c r="D266" s="114">
        <f>'[1]PDB Rekap'!BW57</f>
        <v>-2.0095592353668081</v>
      </c>
      <c r="E266" s="113">
        <f>'[1]PDB Rekap'!BB14</f>
        <v>4.6304987546669025</v>
      </c>
      <c r="F266" s="113">
        <f>'[1]PDB Rekap'!BW14</f>
        <v>-2.0095592353651313</v>
      </c>
      <c r="AG266" s="115"/>
      <c r="AH266" s="116" t="s">
        <v>71</v>
      </c>
      <c r="AI266" s="113">
        <f>'[1]PDB Rekap'!AG57/'[1]PDB Rekap'!$AG$61*100</f>
        <v>100.61687807561466</v>
      </c>
      <c r="AJ266" s="113">
        <f>'[1]PDB Rekap'!AG14/'[1]PDB Rekap'!$AG$18*100</f>
        <v>100.38039055241028</v>
      </c>
      <c r="AK266" s="113">
        <v>100</v>
      </c>
    </row>
    <row r="267" spans="1:55" ht="15.6" x14ac:dyDescent="0.3">
      <c r="A267" s="111">
        <v>2019</v>
      </c>
      <c r="B267" s="112" t="s">
        <v>68</v>
      </c>
      <c r="C267" s="113">
        <f>'[1]PDB Rekap'!BB58</f>
        <v>-1.0558203727249662</v>
      </c>
      <c r="D267" s="114">
        <f>'[1]PDB Rekap'!BW58</f>
        <v>-6.5761528768648674</v>
      </c>
      <c r="E267" s="113">
        <f>'[1]PDB Rekap'!BB15</f>
        <v>-1.4627809105222696</v>
      </c>
      <c r="F267" s="113">
        <f>'[1]PDB Rekap'!BW15</f>
        <v>-6.9604081126119866</v>
      </c>
      <c r="AG267" s="111">
        <v>2019</v>
      </c>
      <c r="AH267" s="112" t="s">
        <v>68</v>
      </c>
      <c r="AI267" s="113">
        <f>'[1]PDB Rekap'!AG58/'[1]PDB Rekap'!$AG$61*100</f>
        <v>94.000158353433505</v>
      </c>
      <c r="AJ267" s="113">
        <f>'[1]PDB Rekap'!AG15/'[1]PDB Rekap'!$AG$18*100</f>
        <v>93.393505704928728</v>
      </c>
      <c r="AK267" s="113">
        <v>100</v>
      </c>
    </row>
    <row r="268" spans="1:55" ht="15.6" x14ac:dyDescent="0.3">
      <c r="A268" s="111"/>
      <c r="B268" s="112" t="s">
        <v>69</v>
      </c>
      <c r="C268" s="113">
        <f>'[1]PDB Rekap'!BB59</f>
        <v>-1.2276565241880348</v>
      </c>
      <c r="D268" s="114">
        <f>'[1]PDB Rekap'!BW59</f>
        <v>-1.0535569344487925</v>
      </c>
      <c r="E268" s="113">
        <f>'[1]PDB Rekap'!BB16</f>
        <v>-1.8388766425663761</v>
      </c>
      <c r="F268" s="113">
        <f>'[1]PDB Rekap'!BW16</f>
        <v>-1.2597325703150375</v>
      </c>
      <c r="AG268" s="111"/>
      <c r="AH268" s="112" t="s">
        <v>69</v>
      </c>
      <c r="AI268" s="113">
        <f>'[1]PDB Rekap'!AG59/'[1]PDB Rekap'!$AG$61*100</f>
        <v>93.009813166708071</v>
      </c>
      <c r="AJ268" s="113">
        <f>'[1]PDB Rekap'!AG16/'[1]PDB Rekap'!$AG$18*100</f>
        <v>92.216997295004717</v>
      </c>
      <c r="AK268" s="113">
        <v>100</v>
      </c>
    </row>
    <row r="269" spans="1:55" ht="15.6" x14ac:dyDescent="0.3">
      <c r="A269" s="111"/>
      <c r="B269" s="112" t="s">
        <v>70</v>
      </c>
      <c r="C269" s="113">
        <f>'[1]PDB Rekap'!BB60</f>
        <v>0.88022674378814258</v>
      </c>
      <c r="D269" s="114">
        <f>'[1]PDB Rekap'!BW60</f>
        <v>11.369021663083757</v>
      </c>
      <c r="E269" s="113">
        <f>'[1]PDB Rekap'!BB17</f>
        <v>0.11524431584695094</v>
      </c>
      <c r="F269" s="113">
        <f>'[1]PDB Rekap'!BW17</f>
        <v>11.212705105219413</v>
      </c>
      <c r="AG269" s="111"/>
      <c r="AH269" s="112" t="s">
        <v>70</v>
      </c>
      <c r="AI269" s="113">
        <f>'[1]PDB Rekap'!AG60/'[1]PDB Rekap'!$AG$61*100</f>
        <v>103.58411897442483</v>
      </c>
      <c r="AJ269" s="113">
        <f>'[1]PDB Rekap'!AG17/'[1]PDB Rekap'!$AG$18*100</f>
        <v>102.55701725858175</v>
      </c>
      <c r="AK269" s="113">
        <v>100</v>
      </c>
    </row>
    <row r="270" spans="1:55" ht="15.6" x14ac:dyDescent="0.3">
      <c r="A270" s="115"/>
      <c r="B270" s="116" t="s">
        <v>71</v>
      </c>
      <c r="C270" s="113">
        <f>'[1]PDB Rekap'!BB61</f>
        <v>-0.61309602068062929</v>
      </c>
      <c r="D270" s="114">
        <f>'[1]PDB Rekap'!BW61</f>
        <v>-3.4601047051525029</v>
      </c>
      <c r="E270" s="113">
        <f>'[1]PDB Rekap'!BB18</f>
        <v>-0.37894906596488909</v>
      </c>
      <c r="F270" s="113">
        <f>'[1]PDB Rekap'!BW18</f>
        <v>-2.4932640661093188</v>
      </c>
      <c r="AG270" s="115"/>
      <c r="AH270" s="116" t="s">
        <v>71</v>
      </c>
      <c r="AI270" s="113">
        <f>'[1]PDB Rekap'!AG61/'[1]PDB Rekap'!$AG$61*100</f>
        <v>100</v>
      </c>
      <c r="AJ270" s="113">
        <f>'[1]PDB Rekap'!AG18/'[1]PDB Rekap'!$AG$18*100</f>
        <v>100</v>
      </c>
      <c r="AK270" s="113">
        <v>100</v>
      </c>
    </row>
    <row r="271" spans="1:55" ht="15.6" x14ac:dyDescent="0.3">
      <c r="A271" s="111">
        <v>2020</v>
      </c>
      <c r="B271" s="112" t="s">
        <v>68</v>
      </c>
      <c r="C271" s="113">
        <f>'[1]PDB Rekap'!BB62</f>
        <v>0.17179819470510438</v>
      </c>
      <c r="D271" s="114">
        <f>'[1]PDB Rekap'!BW62</f>
        <v>-5.838351071495353</v>
      </c>
      <c r="E271" s="113">
        <f>'[1]PDB Rekap'!BB19</f>
        <v>0.36395822792616173</v>
      </c>
      <c r="F271" s="113">
        <f>'[1]PDB Rekap'!BW19</f>
        <v>-6.2665809467094959</v>
      </c>
      <c r="AG271" s="111">
        <v>2020</v>
      </c>
      <c r="AH271" s="112" t="s">
        <v>68</v>
      </c>
      <c r="AI271" s="113">
        <f>'[1]PDB Rekap'!AG62/'[1]PDB Rekap'!$AG$61*100</f>
        <v>94.161648928504647</v>
      </c>
      <c r="AJ271" s="113">
        <f>'[1]PDB Rekap'!AG19/'[1]PDB Rekap'!$AG$18*100</f>
        <v>93.733419053290504</v>
      </c>
      <c r="AK271" s="113">
        <v>100</v>
      </c>
    </row>
    <row r="272" spans="1:55" ht="15.6" x14ac:dyDescent="0.3">
      <c r="A272" s="111"/>
      <c r="B272" s="112" t="s">
        <v>69</v>
      </c>
      <c r="C272" s="113">
        <f>'[1]PDB Rekap'!BB63</f>
        <v>-12.427026718945285</v>
      </c>
      <c r="D272" s="114">
        <f>'[1]PDB Rekap'!BW63</f>
        <v>-13.498266268590015</v>
      </c>
      <c r="E272" s="113">
        <f>'[1]PDB Rekap'!BB20</f>
        <v>-12.015524791803927</v>
      </c>
      <c r="F272" s="113">
        <f>'[1]PDB Rekap'!BW20</f>
        <v>-13.438939982934514</v>
      </c>
      <c r="AG272" s="111"/>
      <c r="AH272" s="112" t="s">
        <v>69</v>
      </c>
      <c r="AI272" s="113">
        <f>'[1]PDB Rekap'!AG63/'[1]PDB Rekap'!$AG$61*100</f>
        <v>81.451458833240153</v>
      </c>
      <c r="AJ272" s="113">
        <f>'[1]PDB Rekap'!AG20/'[1]PDB Rekap'!$AG$18*100</f>
        <v>81.136641122766278</v>
      </c>
      <c r="AK272" s="113">
        <v>100</v>
      </c>
    </row>
    <row r="273" spans="1:37" ht="15.6" x14ac:dyDescent="0.3">
      <c r="A273" s="111"/>
      <c r="B273" s="112" t="s">
        <v>70</v>
      </c>
      <c r="C273" s="113">
        <f>'[1]PDB Rekap'!BB64</f>
        <v>-13.038877366344025</v>
      </c>
      <c r="D273" s="114">
        <f>'[1]PDB Rekap'!BW64</f>
        <v>10.590913926738764</v>
      </c>
      <c r="E273" s="113">
        <f>'[1]PDB Rekap'!BB21</f>
        <v>-11.657054593848386</v>
      </c>
      <c r="F273" s="113">
        <f>'[1]PDB Rekap'!BW21</f>
        <v>11.6658127735882</v>
      </c>
      <c r="AG273" s="111"/>
      <c r="AH273" s="112" t="s">
        <v>70</v>
      </c>
      <c r="AI273" s="113">
        <f>'[1]PDB Rekap'!AG64/'[1]PDB Rekap'!$AG$61*100</f>
        <v>90.077912730341694</v>
      </c>
      <c r="AJ273" s="113">
        <f>'[1]PDB Rekap'!AG21/'[1]PDB Rekap'!$AG$18*100</f>
        <v>90.601889766926362</v>
      </c>
      <c r="AK273" s="113">
        <v>100</v>
      </c>
    </row>
    <row r="274" spans="1:37" ht="15.6" x14ac:dyDescent="0.3">
      <c r="A274" s="115"/>
      <c r="B274" s="116" t="s">
        <v>71</v>
      </c>
      <c r="C274" s="113">
        <f>'[1]PDB Rekap'!BB65</f>
        <v>-6.8895997404171112</v>
      </c>
      <c r="D274" s="113">
        <f>'[1]PDB Rekap'!BW65</f>
        <v>3.3665162050538413</v>
      </c>
      <c r="E274" s="113">
        <f>'[1]PDB Rekap'!BB22</f>
        <v>-7.2116616484747595</v>
      </c>
      <c r="F274" s="113">
        <f>'[1]PDB Rekap'!BW22</f>
        <v>2.4132483221084016</v>
      </c>
      <c r="AG274" s="115"/>
      <c r="AH274" s="116" t="s">
        <v>71</v>
      </c>
      <c r="AI274" s="113">
        <f>'[1]PDB Rekap'!AG65/'[1]PDB Rekap'!$AG$61*100</f>
        <v>93.110400259582889</v>
      </c>
      <c r="AJ274" s="113">
        <f>'[1]PDB Rekap'!AG22/'[1]PDB Rekap'!$AG$18*100</f>
        <v>92.78833835152524</v>
      </c>
      <c r="AK274" s="113">
        <v>100</v>
      </c>
    </row>
    <row r="275" spans="1:37" ht="15.6" x14ac:dyDescent="0.3">
      <c r="A275" s="111">
        <v>2021</v>
      </c>
      <c r="B275" s="112" t="s">
        <v>68</v>
      </c>
      <c r="C275" s="113">
        <f>'[1]PDB Rekap'!BB66</f>
        <v>6.9443605373704003</v>
      </c>
      <c r="D275" s="113">
        <f>'[1]PDB Rekap'!BW66</f>
        <v>8.1517994093993877</v>
      </c>
      <c r="E275" s="113">
        <f>'[1]PDB Rekap'!BB23</f>
        <v>7.0914131761068688</v>
      </c>
      <c r="F275" s="113">
        <f>'[1]PDB Rekap'!BW23</f>
        <v>8.1821755468487538</v>
      </c>
      <c r="AG275" s="111">
        <v>2021</v>
      </c>
      <c r="AH275" s="112" t="s">
        <v>68</v>
      </c>
      <c r="AI275" s="113">
        <f>'[1]PDB Rekap'!AG66/'[1]PDB Rekap'!$AG$61*100</f>
        <v>100.70057331803299</v>
      </c>
      <c r="AJ275" s="113">
        <f>'[1]PDB Rekap'!AG23/'[1]PDB Rekap'!$AG$18*100</f>
        <v>100.380443082451</v>
      </c>
      <c r="AK275" s="113">
        <v>100</v>
      </c>
    </row>
    <row r="276" spans="1:37" ht="15.6" x14ac:dyDescent="0.3">
      <c r="A276" s="111"/>
      <c r="B276" s="112" t="s">
        <v>69</v>
      </c>
      <c r="C276" s="113">
        <f>'[1]PDB Rekap'!BB67</f>
        <v>31.503033567146645</v>
      </c>
      <c r="D276" s="113">
        <f>'[1]PDB Rekap'!BW67</f>
        <v>6.365967661502367</v>
      </c>
      <c r="E276" s="113">
        <f>'[1]PDB Rekap'!BB24</f>
        <v>31.979364094719898</v>
      </c>
      <c r="F276" s="113">
        <f>'[1]PDB Rekap'!BW24</f>
        <v>6.6777747869523267</v>
      </c>
      <c r="AG276" s="111"/>
      <c r="AH276" s="112" t="s">
        <v>69</v>
      </c>
      <c r="AI276" s="113">
        <f>'[1]PDB Rekap'!AG67/'[1]PDB Rekap'!$AG$61*100</f>
        <v>107.11113925040645</v>
      </c>
      <c r="AJ276" s="113">
        <f>'[1]PDB Rekap'!AG24/'[1]PDB Rekap'!$AG$18*100</f>
        <v>107.08362300164194</v>
      </c>
      <c r="AK276" s="113">
        <v>100</v>
      </c>
    </row>
    <row r="277" spans="1:37" ht="15.6" x14ac:dyDescent="0.3">
      <c r="A277" s="111"/>
      <c r="B277" s="112" t="s">
        <v>70</v>
      </c>
      <c r="C277" s="113">
        <f>'[1]PDB Rekap'!BB68</f>
        <v>29.161067954366672</v>
      </c>
      <c r="D277" s="113">
        <f>'[1]PDB Rekap'!BW68</f>
        <v>8.6213767192941759</v>
      </c>
      <c r="E277" s="113">
        <f>'[1]PDB Rekap'!BB25</f>
        <v>29.159567892007743</v>
      </c>
      <c r="F277" s="113">
        <f>'[1]PDB Rekap'!BW25</f>
        <v>9.2800243816563324</v>
      </c>
      <c r="AG277" s="111"/>
      <c r="AH277" s="112" t="s">
        <v>70</v>
      </c>
      <c r="AI277" s="113">
        <f>'[1]PDB Rekap'!AG68/'[1]PDB Rekap'!$AG$61*100</f>
        <v>116.34559407351175</v>
      </c>
      <c r="AJ277" s="113">
        <f>'[1]PDB Rekap'!AG25/'[1]PDB Rekap'!$AG$18*100</f>
        <v>117.02100932495527</v>
      </c>
      <c r="AK277" s="113">
        <v>100</v>
      </c>
    </row>
    <row r="278" spans="1:37" ht="15.6" x14ac:dyDescent="0.3">
      <c r="A278" s="115"/>
      <c r="B278" s="116" t="s">
        <v>71</v>
      </c>
      <c r="C278" s="113">
        <f>'[1]PDB Rekap'!BB69</f>
        <v>29.828737949287159</v>
      </c>
      <c r="D278" s="113">
        <f>'[1]PDB Rekap'!BW69</f>
        <v>3.9008468856731611</v>
      </c>
      <c r="E278" s="113">
        <f>'[1]PDB Rekap'!BB26</f>
        <v>22.730000000000004</v>
      </c>
      <c r="F278" s="113">
        <f>'[1]PDB Rekap'!BW26</f>
        <v>-2.6848868286579659</v>
      </c>
      <c r="AG278" s="115"/>
      <c r="AH278" s="116" t="s">
        <v>71</v>
      </c>
      <c r="AI278" s="113">
        <f>'[1]PDB Rekap'!AG69/'[1]PDB Rekap'!$AG$61*100</f>
        <v>120.88405755654625</v>
      </c>
      <c r="AJ278" s="113">
        <f>'[1]PDB Rekap'!AG26/'[1]PDB Rekap'!$AG$18*100</f>
        <v>113.87912765882693</v>
      </c>
      <c r="AK278" s="113">
        <v>100</v>
      </c>
    </row>
    <row r="279" spans="1:37" ht="15.6" x14ac:dyDescent="0.3">
      <c r="A279" s="111">
        <v>2022</v>
      </c>
      <c r="B279" s="112" t="s">
        <v>68</v>
      </c>
      <c r="C279" s="113">
        <f>'[1]PDB Rekap'!BB70</f>
        <v>14.219999999999985</v>
      </c>
      <c r="D279" s="113">
        <f>'[1]PDB Rekap'!BW70</f>
        <v>-4.8508155924084804</v>
      </c>
      <c r="E279" s="113">
        <f>'[1]PDB Rekap'!BB27</f>
        <v>15.059999999999988</v>
      </c>
      <c r="F279" s="113">
        <f>'[1]PDB Rekap'!BW27</f>
        <v>1.4213404906739555</v>
      </c>
      <c r="AG279" s="111">
        <v>2022</v>
      </c>
      <c r="AH279" s="112" t="s">
        <v>68</v>
      </c>
      <c r="AI279" s="113">
        <f>'[1]PDB Rekap'!AG70/'[1]PDB Rekap'!$AG$61*100</f>
        <v>115.02019484385725</v>
      </c>
      <c r="AJ279" s="113">
        <f>'[1]PDB Rekap'!AG27/'[1]PDB Rekap'!$AG$18*100</f>
        <v>115.49773781066813</v>
      </c>
      <c r="AK279" s="113">
        <v>100</v>
      </c>
    </row>
    <row r="280" spans="1:37" ht="15.6" x14ac:dyDescent="0.3">
      <c r="A280" s="111"/>
      <c r="B280" s="112" t="s">
        <v>69</v>
      </c>
      <c r="C280" s="113">
        <f>'[1]PDB Rekap'!BB71</f>
        <v>4.7499999999999858</v>
      </c>
      <c r="D280" s="113">
        <f>'[1]PDB Rekap'!BW71</f>
        <v>-2.4528531558188291</v>
      </c>
      <c r="E280" s="113">
        <f>'[1]PDB Rekap'!BB28</f>
        <v>4.7499999999999858</v>
      </c>
      <c r="F280" s="113">
        <f>'[1]PDB Rekap'!BW28</f>
        <v>-2.8811323749934274</v>
      </c>
      <c r="AG280" s="111"/>
      <c r="AH280" s="112" t="s">
        <v>69</v>
      </c>
      <c r="AI280" s="113">
        <f>'[1]PDB Rekap'!AG71/'[1]PDB Rekap'!$AG$61*100</f>
        <v>112.19891836480076</v>
      </c>
      <c r="AJ280" s="113">
        <f>'[1]PDB Rekap'!AG28/'[1]PDB Rekap'!$AG$18*100</f>
        <v>112.17009509421993</v>
      </c>
      <c r="AK280" s="113">
        <v>100</v>
      </c>
    </row>
    <row r="281" spans="1:37" ht="15.6" x14ac:dyDescent="0.3">
      <c r="A281" s="111"/>
      <c r="B281" s="112" t="s">
        <v>70</v>
      </c>
      <c r="C281" s="113">
        <f>'[1]PDB Rekap'!BB72</f>
        <v>3.9899999999999807</v>
      </c>
      <c r="D281" s="113">
        <f>'[1]PDB Rekap'!BW72</f>
        <v>7.833288449063474</v>
      </c>
      <c r="E281" s="113">
        <f>'[1]PDB Rekap'!BB29</f>
        <v>4.7199999999999847</v>
      </c>
      <c r="F281" s="113">
        <f>'[1]PDB Rekap'!BW29</f>
        <v>9.2487269999718507</v>
      </c>
      <c r="AG281" s="111"/>
      <c r="AH281" s="112" t="s">
        <v>70</v>
      </c>
      <c r="AI281" s="113">
        <f>'[1]PDB Rekap'!AG72/'[1]PDB Rekap'!$AG$61*100</f>
        <v>120.98778327704484</v>
      </c>
      <c r="AJ281" s="113">
        <f>'[1]PDB Rekap'!AG29/'[1]PDB Rekap'!$AG$18*100</f>
        <v>122.54440096509316</v>
      </c>
      <c r="AK281" s="113">
        <v>100</v>
      </c>
    </row>
    <row r="282" spans="1:37" ht="15.6" x14ac:dyDescent="0.3">
      <c r="A282" s="115"/>
      <c r="B282" s="116" t="s">
        <v>71</v>
      </c>
      <c r="C282" s="113">
        <f>'[1]PDB Rekap'!BB73</f>
        <v>4.7099999999999937</v>
      </c>
      <c r="D282" s="113">
        <f>'[1]PDB Rekap'!BW73</f>
        <v>4.6202296124515669</v>
      </c>
      <c r="E282" s="113">
        <f>'[1]PDB Rekap'!BB30</f>
        <v>5.2900000000000205</v>
      </c>
      <c r="F282" s="113">
        <f>'[1]PDB Rekap'!BW30</f>
        <v>-2.1551922668964494</v>
      </c>
      <c r="AG282" s="115"/>
      <c r="AH282" s="116" t="s">
        <v>71</v>
      </c>
      <c r="AI282" s="113">
        <f>'[1]PDB Rekap'!AG73/'[1]PDB Rekap'!$AG$61*100</f>
        <v>126.57769666745959</v>
      </c>
      <c r="AJ282" s="113">
        <f>'[1]PDB Rekap'!AG30/'[1]PDB Rekap'!$AG$18*100</f>
        <v>119.90333351197889</v>
      </c>
      <c r="AK282" s="113">
        <v>100</v>
      </c>
    </row>
    <row r="283" spans="1:37" ht="15.6" x14ac:dyDescent="0.3">
      <c r="A283" s="111">
        <v>2023</v>
      </c>
      <c r="B283" s="112" t="s">
        <v>68</v>
      </c>
      <c r="C283" s="113">
        <f>'[1]PDB Rekap'!BB74</f>
        <v>6.0199999999999818</v>
      </c>
      <c r="D283" s="113">
        <f>'[1]PDB Rekap'!BW74</f>
        <v>-3.6604285083291899</v>
      </c>
      <c r="E283" s="113">
        <f>'[1]PDB Rekap'!BB31</f>
        <v>6.4500000000000171</v>
      </c>
      <c r="F283" s="113">
        <f>'[1]PDB Rekap'!BW31</f>
        <v>2.5387187314297961</v>
      </c>
      <c r="AG283" s="111">
        <v>2023</v>
      </c>
      <c r="AH283" s="112" t="s">
        <v>68</v>
      </c>
      <c r="AI283" s="113">
        <f>'[1]PDB Rekap'!AG74/'[1]PDB Rekap'!$AG$61*100</f>
        <v>121.94441057345746</v>
      </c>
      <c r="AJ283" s="113">
        <f>'[1]PDB Rekap'!AG31/'[1]PDB Rekap'!$AG$18*100</f>
        <v>122.94734189945622</v>
      </c>
      <c r="AK283" s="113">
        <v>100</v>
      </c>
    </row>
    <row r="284" spans="1:37" ht="15.6" x14ac:dyDescent="0.3">
      <c r="A284" s="111"/>
      <c r="B284" s="112" t="s">
        <v>69</v>
      </c>
      <c r="C284" s="113">
        <f>'[1]PDB Rekap'!BB75</f>
        <v>6.3599999999999852</v>
      </c>
      <c r="D284" s="113">
        <f>'[1]PDB Rekap'!BW75</f>
        <v>-2.1400251051961021</v>
      </c>
      <c r="E284" s="113">
        <f>'[1]PDB Rekap'!BB32</f>
        <v>6.6400000000000006</v>
      </c>
      <c r="F284" s="113">
        <f>'[1]PDB Rekap'!BW32</f>
        <v>-2.7077872848219897</v>
      </c>
      <c r="AG284" s="111"/>
      <c r="AH284" s="112" t="s">
        <v>69</v>
      </c>
      <c r="AI284" s="113">
        <f>'[1]PDB Rekap'!AG75/'[1]PDB Rekap'!$AG$61*100</f>
        <v>119.33476957280207</v>
      </c>
      <c r="AJ284" s="113">
        <f>'[1]PDB Rekap'!AG32/'[1]PDB Rekap'!$AG$18*100</f>
        <v>119.61818940847616</v>
      </c>
      <c r="AK284" s="113">
        <v>100</v>
      </c>
    </row>
    <row r="285" spans="1:37" ht="15.6" x14ac:dyDescent="0.3">
      <c r="A285" s="111"/>
      <c r="B285" s="112" t="s">
        <v>70</v>
      </c>
      <c r="C285" s="113">
        <f>'[1]PDB Rekap'!BB76</f>
        <v>6.6400000000000006</v>
      </c>
      <c r="D285" s="113">
        <f>'[1]PDB Rekap'!BW76</f>
        <v>8.1171669820245427</v>
      </c>
      <c r="E285" s="113">
        <f>'[1]PDB Rekap'!BB33</f>
        <v>6.8200000000000074</v>
      </c>
      <c r="F285" s="113">
        <f>'[1]PDB Rekap'!BW33</f>
        <v>9.4331303276162117</v>
      </c>
      <c r="AG285" s="111"/>
      <c r="AH285" s="112" t="s">
        <v>70</v>
      </c>
      <c r="AI285" s="113">
        <f>'[1]PDB Rekap'!AG76/'[1]PDB Rekap'!$AG$61*100</f>
        <v>129.02137208664061</v>
      </c>
      <c r="AJ285" s="113">
        <f>'[1]PDB Rekap'!AG33/'[1]PDB Rekap'!$AG$18*100</f>
        <v>130.9019291109125</v>
      </c>
      <c r="AK285" s="113">
        <v>100</v>
      </c>
    </row>
    <row r="286" spans="1:37" ht="15.6" x14ac:dyDescent="0.3">
      <c r="A286" s="115"/>
      <c r="B286" s="116" t="s">
        <v>71</v>
      </c>
      <c r="C286" s="113">
        <f>'[1]PDB Rekap'!BB77</f>
        <v>7.0300000000000011</v>
      </c>
      <c r="D286" s="113">
        <f>'[1]PDB Rekap'!BW77</f>
        <v>5.0028429803140568</v>
      </c>
      <c r="E286" s="113">
        <f>'[1]PDB Rekap'!BB34</f>
        <v>7.1099999999999994</v>
      </c>
      <c r="F286" s="113">
        <f>'[1]PDB Rekap'!BW34</f>
        <v>-1.8895585443482616</v>
      </c>
      <c r="AG286" s="115"/>
      <c r="AH286" s="116" t="s">
        <v>71</v>
      </c>
      <c r="AI286" s="113">
        <f>'[1]PDB Rekap'!AG77/'[1]PDB Rekap'!$AG$61*100</f>
        <v>135.47610874318201</v>
      </c>
      <c r="AJ286" s="113">
        <f>'[1]PDB Rekap'!AG34/'[1]PDB Rekap'!$AG$18*100</f>
        <v>128.42846052468056</v>
      </c>
      <c r="AK286" s="113">
        <v>100</v>
      </c>
    </row>
    <row r="289" spans="1:55" x14ac:dyDescent="0.3">
      <c r="A289" s="104"/>
      <c r="B289" s="104"/>
      <c r="C289" s="119" t="s">
        <v>80</v>
      </c>
      <c r="D289" s="120"/>
      <c r="E289" s="120"/>
      <c r="F289" s="121"/>
      <c r="AI289" s="119" t="s">
        <v>80</v>
      </c>
      <c r="AJ289" s="120"/>
      <c r="AK289" s="120"/>
      <c r="AX289" t="s">
        <v>66</v>
      </c>
      <c r="AY289">
        <v>2020</v>
      </c>
      <c r="AZ289">
        <v>2021</v>
      </c>
      <c r="BA289">
        <v>2022</v>
      </c>
      <c r="BB289">
        <v>2023</v>
      </c>
    </row>
    <row r="290" spans="1:55" x14ac:dyDescent="0.3">
      <c r="A290" s="105"/>
      <c r="B290" s="106"/>
      <c r="C290" s="107" t="str">
        <f>C258</f>
        <v>YoY-Track Feb</v>
      </c>
      <c r="D290" s="107" t="str">
        <f t="shared" ref="D290:F290" si="9">D258</f>
        <v>QtQ-Track Feb</v>
      </c>
      <c r="E290" s="107" t="str">
        <f t="shared" si="9"/>
        <v>YoY-Base Jan</v>
      </c>
      <c r="F290" s="107" t="str">
        <f t="shared" si="9"/>
        <v>QtQ-Base Jan</v>
      </c>
      <c r="AG290" s="108"/>
      <c r="AH290" s="108"/>
      <c r="AI290" s="107" t="str">
        <f>AI258</f>
        <v>Indeks Track Feb</v>
      </c>
      <c r="AJ290" s="107" t="str">
        <f>AJ258</f>
        <v>Indeks Base Jan</v>
      </c>
      <c r="AK290" s="109" t="s">
        <v>67</v>
      </c>
      <c r="AW290" t="s">
        <v>68</v>
      </c>
      <c r="AX290" s="110">
        <f>AVERAGE(D291,D295,D299)</f>
        <v>-8.1678730103513288</v>
      </c>
      <c r="AY290" s="110">
        <f>D303</f>
        <v>-13.381924201743061</v>
      </c>
      <c r="AZ290" s="110">
        <f>D307</f>
        <v>7.4470700427286403</v>
      </c>
      <c r="BA290" s="110">
        <f>D311</f>
        <v>-5.9430891886597976</v>
      </c>
      <c r="BB290" s="110">
        <f>D315</f>
        <v>-5.0280359871275948</v>
      </c>
      <c r="BC290" s="110">
        <f>BB290-BA290</f>
        <v>0.91505320153220282</v>
      </c>
    </row>
    <row r="291" spans="1:55" ht="15.6" x14ac:dyDescent="0.3">
      <c r="A291" s="111">
        <v>2017</v>
      </c>
      <c r="B291" s="112" t="s">
        <v>68</v>
      </c>
      <c r="C291" s="113">
        <f>'[1]PDB Rekap'!BC50</f>
        <v>4.8163910672147665</v>
      </c>
      <c r="D291" s="114">
        <f>'[1]PDB Rekap'!BX50</f>
        <v>-4.6305658437844812</v>
      </c>
      <c r="E291" s="113">
        <f>'[1]PDB Rekap'!BC7</f>
        <v>4.8163910672147665</v>
      </c>
      <c r="F291" s="113">
        <f>'[1]PDB Rekap'!BX7</f>
        <v>-4.6305658437844812</v>
      </c>
      <c r="AG291" s="111">
        <v>2017</v>
      </c>
      <c r="AH291" s="112" t="s">
        <v>68</v>
      </c>
      <c r="AI291" s="113">
        <f>'[1]PDB Rekap'!AH50/'[1]PDB Rekap'!$AH$61*100</f>
        <v>86.399028208288286</v>
      </c>
      <c r="AJ291" s="113">
        <f>'[1]PDB Rekap'!AH7/'[1]PDB Rekap'!$AH$18*100</f>
        <v>86.20899105078685</v>
      </c>
      <c r="AK291" s="113">
        <v>100</v>
      </c>
      <c r="AW291" t="s">
        <v>69</v>
      </c>
      <c r="AX291" s="110">
        <f>AVERAGE(D292,D296,D300)</f>
        <v>-0.20617540245625321</v>
      </c>
      <c r="AY291" s="110">
        <f>D304</f>
        <v>-15.752465031056445</v>
      </c>
      <c r="AZ291" s="110">
        <f>D308</f>
        <v>6.3762258719197291</v>
      </c>
      <c r="BA291" s="110">
        <f t="shared" ref="BA291:BA293" si="10">D312</f>
        <v>-2.522058689777225</v>
      </c>
      <c r="BB291" s="110">
        <f>D316</f>
        <v>-2.1879208513041419</v>
      </c>
      <c r="BC291" s="110">
        <f>BB291-BA291</f>
        <v>0.33413783847308309</v>
      </c>
    </row>
    <row r="292" spans="1:55" ht="15.6" x14ac:dyDescent="0.3">
      <c r="A292" s="111"/>
      <c r="B292" s="112" t="s">
        <v>69</v>
      </c>
      <c r="C292" s="113">
        <f>'[1]PDB Rekap'!BC51</f>
        <v>0.21045347366757028</v>
      </c>
      <c r="D292" s="114">
        <f>'[1]PDB Rekap'!BX51</f>
        <v>-1.7261325111419694</v>
      </c>
      <c r="E292" s="113">
        <f>'[1]PDB Rekap'!BC8</f>
        <v>0.21045347366757028</v>
      </c>
      <c r="F292" s="113">
        <f>'[1]PDB Rekap'!BX8</f>
        <v>-1.7261325111419694</v>
      </c>
      <c r="AG292" s="111"/>
      <c r="AH292" s="112" t="s">
        <v>69</v>
      </c>
      <c r="AI292" s="113">
        <f>'[1]PDB Rekap'!AH51/'[1]PDB Rekap'!$AH$61*100</f>
        <v>84.907666493074302</v>
      </c>
      <c r="AJ292" s="113">
        <f>'[1]PDB Rekap'!AH8/'[1]PDB Rekap'!$AH$18*100</f>
        <v>84.720909628731761</v>
      </c>
      <c r="AK292" s="113">
        <v>100</v>
      </c>
      <c r="AW292" t="s">
        <v>70</v>
      </c>
      <c r="AX292" s="110">
        <f>AVERAGE(D293,D297,D301)</f>
        <v>7.2962195202865558</v>
      </c>
      <c r="AY292" s="110">
        <f>D305</f>
        <v>-1.6721585466910938E-2</v>
      </c>
      <c r="AZ292" s="110">
        <f>D309</f>
        <v>-1.4472002126910866</v>
      </c>
      <c r="BA292" s="110">
        <f t="shared" si="10"/>
        <v>0.82797023257192848</v>
      </c>
      <c r="BB292" s="110">
        <f>D317</f>
        <v>1.9636929145379298</v>
      </c>
      <c r="BC292" s="110">
        <f>BB292-BA292</f>
        <v>1.1357226819660013</v>
      </c>
    </row>
    <row r="293" spans="1:55" ht="15.6" x14ac:dyDescent="0.3">
      <c r="A293" s="111"/>
      <c r="B293" s="112" t="s">
        <v>70</v>
      </c>
      <c r="C293" s="113">
        <f>'[1]PDB Rekap'!BC52</f>
        <v>15.425849151285774</v>
      </c>
      <c r="D293" s="114">
        <f>'[1]PDB Rekap'!BX52</f>
        <v>8.9610787331339878</v>
      </c>
      <c r="E293" s="113">
        <f>'[1]PDB Rekap'!BC9</f>
        <v>15.425849151285774</v>
      </c>
      <c r="F293" s="113">
        <f>'[1]PDB Rekap'!BX9</f>
        <v>8.9610787331339878</v>
      </c>
      <c r="AG293" s="111"/>
      <c r="AH293" s="112" t="s">
        <v>70</v>
      </c>
      <c r="AI293" s="113">
        <f>'[1]PDB Rekap'!AH52/'[1]PDB Rekap'!$AH$61*100</f>
        <v>92.516309337985518</v>
      </c>
      <c r="AJ293" s="113">
        <f>'[1]PDB Rekap'!AH9/'[1]PDB Rekap'!$AH$18*100</f>
        <v>92.312817043989696</v>
      </c>
      <c r="AK293" s="113">
        <v>100</v>
      </c>
      <c r="AW293" t="s">
        <v>71</v>
      </c>
      <c r="AX293" s="110">
        <f>AVERAGE(D294,D298,D302)</f>
        <v>5.3529275735635435</v>
      </c>
      <c r="AY293" s="110">
        <f>D306</f>
        <v>15.362607479645888</v>
      </c>
      <c r="AZ293" s="110">
        <f>D310</f>
        <v>15.053608666434329</v>
      </c>
      <c r="BA293" s="110">
        <f t="shared" si="10"/>
        <v>15.637746957896084</v>
      </c>
      <c r="BB293" s="110">
        <f>D318</f>
        <v>14.835366900487145</v>
      </c>
      <c r="BC293" s="110">
        <f>BB293-BA293</f>
        <v>-0.80238005740893925</v>
      </c>
    </row>
    <row r="294" spans="1:55" ht="15.6" x14ac:dyDescent="0.3">
      <c r="A294" s="115"/>
      <c r="B294" s="116" t="s">
        <v>71</v>
      </c>
      <c r="C294" s="113">
        <f>'[1]PDB Rekap'!BC53</f>
        <v>11.865443886393081</v>
      </c>
      <c r="D294" s="114">
        <f>'[1]PDB Rekap'!BX53</f>
        <v>9.5411516424484262</v>
      </c>
      <c r="E294" s="113">
        <f>'[1]PDB Rekap'!BC10</f>
        <v>11.865443886393081</v>
      </c>
      <c r="F294" s="113">
        <f>'[1]PDB Rekap'!BX10</f>
        <v>9.5411516424484262</v>
      </c>
      <c r="AG294" s="115"/>
      <c r="AH294" s="116" t="s">
        <v>71</v>
      </c>
      <c r="AI294" s="113">
        <f>'[1]PDB Rekap'!AH53/'[1]PDB Rekap'!$AH$61*100</f>
        <v>101.34343070591937</v>
      </c>
      <c r="AJ294" s="113">
        <f>'[1]PDB Rekap'!AH10/'[1]PDB Rekap'!$AH$18*100</f>
        <v>101.12052290357272</v>
      </c>
      <c r="AK294" s="113">
        <v>100</v>
      </c>
    </row>
    <row r="295" spans="1:55" ht="15.6" x14ac:dyDescent="0.3">
      <c r="A295" s="111">
        <v>2018</v>
      </c>
      <c r="B295" s="112" t="s">
        <v>68</v>
      </c>
      <c r="C295" s="113">
        <f>'[1]PDB Rekap'!BC54</f>
        <v>12.544299180082803</v>
      </c>
      <c r="D295" s="114">
        <f>'[1]PDB Rekap'!BX54</f>
        <v>-4.0518165626491367</v>
      </c>
      <c r="E295" s="113">
        <f>'[1]PDB Rekap'!BC11</f>
        <v>12.544299180082803</v>
      </c>
      <c r="F295" s="113">
        <f>'[1]PDB Rekap'!BX11</f>
        <v>-4.0518165626491367</v>
      </c>
      <c r="AG295" s="111">
        <v>2018</v>
      </c>
      <c r="AH295" s="112" t="s">
        <v>68</v>
      </c>
      <c r="AI295" s="113">
        <f>'[1]PDB Rekap'!AH54/'[1]PDB Rekap'!$AH$61*100</f>
        <v>97.237180795420088</v>
      </c>
      <c r="AJ295" s="113">
        <f>'[1]PDB Rekap'!AH11/'[1]PDB Rekap'!$AH$18*100</f>
        <v>97.023304808328348</v>
      </c>
      <c r="AK295" s="113">
        <v>100</v>
      </c>
    </row>
    <row r="296" spans="1:55" ht="15.6" x14ac:dyDescent="0.3">
      <c r="A296" s="111"/>
      <c r="B296" s="112" t="s">
        <v>69</v>
      </c>
      <c r="C296" s="113">
        <f>'[1]PDB Rekap'!BC55</f>
        <v>15.19999376296208</v>
      </c>
      <c r="D296" s="114">
        <f>'[1]PDB Rekap'!BX55</f>
        <v>0.59282437454758963</v>
      </c>
      <c r="E296" s="113">
        <f>'[1]PDB Rekap'!BC12</f>
        <v>15.199993762964283</v>
      </c>
      <c r="F296" s="113">
        <f>'[1]PDB Rekap'!BX12</f>
        <v>0.59282437454950809</v>
      </c>
      <c r="AG296" s="111"/>
      <c r="AH296" s="112" t="s">
        <v>69</v>
      </c>
      <c r="AI296" s="113">
        <f>'[1]PDB Rekap'!AH55/'[1]PDB Rekap'!$AH$61*100</f>
        <v>97.813626504298256</v>
      </c>
      <c r="AJ296" s="113">
        <f>'[1]PDB Rekap'!AH12/'[1]PDB Rekap'!$AH$18*100</f>
        <v>97.598482608225595</v>
      </c>
      <c r="AK296" s="113">
        <v>100</v>
      </c>
    </row>
    <row r="297" spans="1:55" ht="15.6" x14ac:dyDescent="0.3">
      <c r="A297" s="111"/>
      <c r="B297" s="112" t="s">
        <v>70</v>
      </c>
      <c r="C297" s="113">
        <f>'[1]PDB Rekap'!BC56</f>
        <v>14.160101819405142</v>
      </c>
      <c r="D297" s="114">
        <f>'[1]PDB Rekap'!BX56</f>
        <v>7.9775044790502108</v>
      </c>
      <c r="E297" s="113">
        <f>'[1]PDB Rekap'!BC13</f>
        <v>14.160101819405142</v>
      </c>
      <c r="F297" s="113">
        <f>'[1]PDB Rekap'!BX13</f>
        <v>7.9775044790481502</v>
      </c>
      <c r="AG297" s="111"/>
      <c r="AH297" s="112" t="s">
        <v>70</v>
      </c>
      <c r="AI297" s="113">
        <f>'[1]PDB Rekap'!AH56/'[1]PDB Rekap'!$AH$61*100</f>
        <v>105.61671293980008</v>
      </c>
      <c r="AJ297" s="113">
        <f>'[1]PDB Rekap'!AH13/'[1]PDB Rekap'!$AH$18*100</f>
        <v>105.38440592977982</v>
      </c>
      <c r="AK297" s="113">
        <v>100</v>
      </c>
    </row>
    <row r="298" spans="1:55" ht="15.6" x14ac:dyDescent="0.3">
      <c r="A298" s="115"/>
      <c r="B298" s="116" t="s">
        <v>71</v>
      </c>
      <c r="C298" s="113">
        <f>'[1]PDB Rekap'!BC57</f>
        <v>7.3730889258371946</v>
      </c>
      <c r="D298" s="114">
        <f>'[1]PDB Rekap'!BX57</f>
        <v>3.0287432201986775</v>
      </c>
      <c r="E298" s="113">
        <f>'[1]PDB Rekap'!BC14</f>
        <v>7.3730889258371946</v>
      </c>
      <c r="F298" s="113">
        <f>'[1]PDB Rekap'!BX14</f>
        <v>3.0287432201986775</v>
      </c>
      <c r="AG298" s="115"/>
      <c r="AH298" s="116" t="s">
        <v>71</v>
      </c>
      <c r="AI298" s="113">
        <f>'[1]PDB Rekap'!AH57/'[1]PDB Rekap'!$AH$61*100</f>
        <v>108.81557197236098</v>
      </c>
      <c r="AJ298" s="113">
        <f>'[1]PDB Rekap'!AH14/'[1]PDB Rekap'!$AH$18*100</f>
        <v>108.57622897952469</v>
      </c>
      <c r="AK298" s="113">
        <v>100</v>
      </c>
    </row>
    <row r="299" spans="1:55" ht="15.6" x14ac:dyDescent="0.3">
      <c r="A299" s="111">
        <v>2019</v>
      </c>
      <c r="B299" s="112" t="s">
        <v>68</v>
      </c>
      <c r="C299" s="113">
        <f>'[1]PDB Rekap'!BC58</f>
        <v>-5.7977595639074053</v>
      </c>
      <c r="D299" s="114">
        <f>'[1]PDB Rekap'!BX58</f>
        <v>-15.821236624620369</v>
      </c>
      <c r="E299" s="113">
        <f>'[1]PDB Rekap'!BC15</f>
        <v>-6.4698618733197435</v>
      </c>
      <c r="F299" s="113">
        <f>'[1]PDB Rekap'!BX15</f>
        <v>-16.421824689258258</v>
      </c>
      <c r="AG299" s="111">
        <v>2019</v>
      </c>
      <c r="AH299" s="112" t="s">
        <v>68</v>
      </c>
      <c r="AI299" s="113">
        <f>'[1]PDB Rekap'!AH58/'[1]PDB Rekap'!$AH$61*100</f>
        <v>91.599602846179678</v>
      </c>
      <c r="AJ299" s="113">
        <f>'[1]PDB Rekap'!AH15/'[1]PDB Rekap'!$AH$18*100</f>
        <v>90.746031002299517</v>
      </c>
      <c r="AK299" s="113">
        <v>100</v>
      </c>
    </row>
    <row r="300" spans="1:55" ht="15.6" x14ac:dyDescent="0.3">
      <c r="A300" s="111"/>
      <c r="B300" s="112" t="s">
        <v>69</v>
      </c>
      <c r="C300" s="113">
        <f>'[1]PDB Rekap'!BC59</f>
        <v>-5.8708440333430048</v>
      </c>
      <c r="D300" s="114">
        <f>'[1]PDB Rekap'!BX59</f>
        <v>0.51478192922562016</v>
      </c>
      <c r="E300" s="113">
        <f>'[1]PDB Rekap'!BC16</f>
        <v>-6.726660716941808</v>
      </c>
      <c r="F300" s="113">
        <f>'[1]PDB Rekap'!BX16</f>
        <v>0.31663403105750376</v>
      </c>
      <c r="AG300" s="111"/>
      <c r="AH300" s="112" t="s">
        <v>69</v>
      </c>
      <c r="AI300" s="113">
        <f>'[1]PDB Rekap'!AH59/'[1]PDB Rekap'!$AH$61*100</f>
        <v>92.071141048874253</v>
      </c>
      <c r="AJ300" s="113">
        <f>'[1]PDB Rekap'!AH16/'[1]PDB Rekap'!$AH$18*100</f>
        <v>91.033363818286801</v>
      </c>
      <c r="AK300" s="113">
        <v>100</v>
      </c>
    </row>
    <row r="301" spans="1:55" ht="15.6" x14ac:dyDescent="0.3">
      <c r="A301" s="111"/>
      <c r="B301" s="112" t="s">
        <v>70</v>
      </c>
      <c r="C301" s="113">
        <f>'[1]PDB Rekap'!BC60</f>
        <v>-8.5099988292045339</v>
      </c>
      <c r="D301" s="114">
        <f>'[1]PDB Rekap'!BX60</f>
        <v>4.9500753486754689</v>
      </c>
      <c r="E301" s="113">
        <f>'[1]PDB Rekap'!BC17</f>
        <v>-8.3438211613575533</v>
      </c>
      <c r="F301" s="113">
        <f>'[1]PDB Rekap'!BX17</f>
        <v>6.1054052224714468</v>
      </c>
      <c r="AG301" s="111"/>
      <c r="AH301" s="112" t="s">
        <v>70</v>
      </c>
      <c r="AI301" s="113">
        <f>'[1]PDB Rekap'!AH60/'[1]PDB Rekap'!$AH$61*100</f>
        <v>96.628731905178782</v>
      </c>
      <c r="AJ301" s="113">
        <f>'[1]PDB Rekap'!AH17/'[1]PDB Rekap'!$AH$18*100</f>
        <v>96.591319567039903</v>
      </c>
      <c r="AK301" s="113">
        <v>100</v>
      </c>
    </row>
    <row r="302" spans="1:55" ht="15.6" x14ac:dyDescent="0.3">
      <c r="A302" s="115"/>
      <c r="B302" s="116" t="s">
        <v>71</v>
      </c>
      <c r="C302" s="113">
        <f>'[1]PDB Rekap'!BC61</f>
        <v>-8.1013882595775328</v>
      </c>
      <c r="D302" s="114">
        <f>'[1]PDB Rekap'!BX61</f>
        <v>3.4888878580435261</v>
      </c>
      <c r="E302" s="113">
        <f>'[1]PDB Rekap'!BC18</f>
        <v>-7.8988090304204519</v>
      </c>
      <c r="F302" s="113">
        <f>'[1]PDB Rekap'!BX18</f>
        <v>3.5289718043392924</v>
      </c>
      <c r="AG302" s="115"/>
      <c r="AH302" s="116" t="s">
        <v>71</v>
      </c>
      <c r="AI302" s="113">
        <f>'[1]PDB Rekap'!AH61/'[1]PDB Rekap'!$AH$61*100</f>
        <v>100</v>
      </c>
      <c r="AJ302" s="113">
        <f>'[1]PDB Rekap'!AH18/'[1]PDB Rekap'!$AH$18*100</f>
        <v>100</v>
      </c>
      <c r="AK302" s="113">
        <v>100</v>
      </c>
    </row>
    <row r="303" spans="1:55" ht="15.6" x14ac:dyDescent="0.3">
      <c r="A303" s="111">
        <v>2020</v>
      </c>
      <c r="B303" s="112" t="s">
        <v>68</v>
      </c>
      <c r="C303" s="113">
        <f>'[1]PDB Rekap'!BC62</f>
        <v>-5.4383718849611853</v>
      </c>
      <c r="D303" s="114">
        <f>'[1]PDB Rekap'!BX62</f>
        <v>-13.381924201743061</v>
      </c>
      <c r="E303" s="113">
        <f>'[1]PDB Rekap'!BC19</f>
        <v>-3.6161461201551504</v>
      </c>
      <c r="F303" s="113">
        <f>'[1]PDB Rekap'!BX19</f>
        <v>-12.53547807698493</v>
      </c>
      <c r="AG303" s="111">
        <v>2020</v>
      </c>
      <c r="AH303" s="112" t="s">
        <v>68</v>
      </c>
      <c r="AI303" s="113">
        <f>'[1]PDB Rekap'!AH62/'[1]PDB Rekap'!$AH$61*100</f>
        <v>86.618075798256939</v>
      </c>
      <c r="AJ303" s="113">
        <f>'[1]PDB Rekap'!AH19/'[1]PDB Rekap'!$AH$18*100</f>
        <v>87.46452192301507</v>
      </c>
      <c r="AK303" s="113">
        <v>100</v>
      </c>
    </row>
    <row r="304" spans="1:55" ht="15.6" x14ac:dyDescent="0.3">
      <c r="A304" s="111"/>
      <c r="B304" s="112" t="s">
        <v>69</v>
      </c>
      <c r="C304" s="113">
        <f>'[1]PDB Rekap'!BC63</f>
        <v>-20.742164302247673</v>
      </c>
      <c r="D304" s="114">
        <f>'[1]PDB Rekap'!BX63</f>
        <v>-15.752465031056445</v>
      </c>
      <c r="E304" s="113">
        <f>'[1]PDB Rekap'!BC20</f>
        <v>-18.290315633354709</v>
      </c>
      <c r="F304" s="113">
        <f>'[1]PDB Rekap'!BX20</f>
        <v>-14.956290151871116</v>
      </c>
      <c r="AG304" s="111"/>
      <c r="AH304" s="112" t="s">
        <v>69</v>
      </c>
      <c r="AI304" s="113">
        <f>'[1]PDB Rekap'!AH63/'[1]PDB Rekap'!$AH$61*100</f>
        <v>72.973593697562549</v>
      </c>
      <c r="AJ304" s="113">
        <f>'[1]PDB Rekap'!AH20/'[1]PDB Rekap'!$AH$18*100</f>
        <v>74.383074244262019</v>
      </c>
      <c r="AK304" s="113">
        <v>100</v>
      </c>
    </row>
    <row r="305" spans="1:37" ht="15.6" x14ac:dyDescent="0.3">
      <c r="A305" s="111"/>
      <c r="B305" s="112" t="s">
        <v>70</v>
      </c>
      <c r="C305" s="113">
        <f>'[1]PDB Rekap'!BC64</f>
        <v>-24.493067520206381</v>
      </c>
      <c r="D305" s="114">
        <f>'[1]PDB Rekap'!BX64</f>
        <v>-1.6721585466910938E-2</v>
      </c>
      <c r="E305" s="113">
        <f>'[1]PDB Rekap'!BC21</f>
        <v>-23.003170886767123</v>
      </c>
      <c r="F305" s="113">
        <f>'[1]PDB Rekap'!BX21</f>
        <v>-1.4547636168003919E-2</v>
      </c>
      <c r="AG305" s="111"/>
      <c r="AH305" s="112" t="s">
        <v>70</v>
      </c>
      <c r="AI305" s="113">
        <f>'[1]PDB Rekap'!AH64/'[1]PDB Rekap'!$AH$61*100</f>
        <v>72.961391355724132</v>
      </c>
      <c r="AJ305" s="113">
        <f>'[1]PDB Rekap'!AH21/'[1]PDB Rekap'!$AH$18*100</f>
        <v>74.372253265250379</v>
      </c>
      <c r="AK305" s="113">
        <v>100</v>
      </c>
    </row>
    <row r="306" spans="1:37" ht="15.6" x14ac:dyDescent="0.3">
      <c r="A306" s="115"/>
      <c r="B306" s="116" t="s">
        <v>71</v>
      </c>
      <c r="C306" s="113">
        <f>'[1]PDB Rekap'!BC65</f>
        <v>-15.829836478607689</v>
      </c>
      <c r="D306" s="113">
        <f>'[1]PDB Rekap'!BX65</f>
        <v>15.362607479645888</v>
      </c>
      <c r="E306" s="113">
        <f>'[1]PDB Rekap'!BC22</f>
        <v>-13.517051576754398</v>
      </c>
      <c r="F306" s="113">
        <f>'[1]PDB Rekap'!BX22</f>
        <v>16.283888985858937</v>
      </c>
      <c r="AG306" s="115"/>
      <c r="AH306" s="116" t="s">
        <v>71</v>
      </c>
      <c r="AI306" s="113">
        <f>'[1]PDB Rekap'!AH65/'[1]PDB Rekap'!$AH$61*100</f>
        <v>84.170163521392311</v>
      </c>
      <c r="AJ306" s="113">
        <f>'[1]PDB Rekap'!AH22/'[1]PDB Rekap'!$AH$18*100</f>
        <v>86.482948423245602</v>
      </c>
      <c r="AK306" s="113">
        <v>100</v>
      </c>
    </row>
    <row r="307" spans="1:37" ht="15.6" x14ac:dyDescent="0.3">
      <c r="A307" s="111">
        <v>2021</v>
      </c>
      <c r="B307" s="112" t="s">
        <v>68</v>
      </c>
      <c r="C307" s="113">
        <f>'[1]PDB Rekap'!BC66</f>
        <v>4.4105098392517732</v>
      </c>
      <c r="D307" s="113">
        <f>'[1]PDB Rekap'!BX66</f>
        <v>7.4470700427286403</v>
      </c>
      <c r="E307" s="113">
        <f>'[1]PDB Rekap'!BC23</f>
        <v>5.3786752998529579</v>
      </c>
      <c r="F307" s="113">
        <f>'[1]PDB Rekap'!BX23</f>
        <v>6.5747135594290711</v>
      </c>
      <c r="AG307" s="111">
        <v>2021</v>
      </c>
      <c r="AH307" s="112" t="s">
        <v>68</v>
      </c>
      <c r="AI307" s="113">
        <f>'[1]PDB Rekap'!AH66/'[1]PDB Rekap'!$AH$61*100</f>
        <v>90.438374553909625</v>
      </c>
      <c r="AJ307" s="113">
        <f>'[1]PDB Rekap'!AH23/'[1]PDB Rekap'!$AH$18*100</f>
        <v>92.168954559822765</v>
      </c>
      <c r="AK307" s="113">
        <v>100</v>
      </c>
    </row>
    <row r="308" spans="1:37" ht="15.6" x14ac:dyDescent="0.3">
      <c r="A308" s="111"/>
      <c r="B308" s="112" t="s">
        <v>69</v>
      </c>
      <c r="C308" s="113">
        <f>'[1]PDB Rekap'!BC67</f>
        <v>31.835263573668669</v>
      </c>
      <c r="D308" s="113">
        <f>'[1]PDB Rekap'!BX67</f>
        <v>6.3762258719197291</v>
      </c>
      <c r="E308" s="113">
        <f>'[1]PDB Rekap'!BC24</f>
        <v>31.720453624112082</v>
      </c>
      <c r="F308" s="113">
        <f>'[1]PDB Rekap'!BX24</f>
        <v>6.3023045905430592</v>
      </c>
      <c r="AG308" s="111"/>
      <c r="AH308" s="112" t="s">
        <v>69</v>
      </c>
      <c r="AI308" s="113">
        <f>'[1]PDB Rekap'!AH67/'[1]PDB Rekap'!$AH$61*100</f>
        <v>96.204929590359683</v>
      </c>
      <c r="AJ308" s="113">
        <f>'[1]PDB Rekap'!AH24/'[1]PDB Rekap'!$AH$18*100</f>
        <v>97.977722814102023</v>
      </c>
      <c r="AK308" s="113">
        <v>100</v>
      </c>
    </row>
    <row r="309" spans="1:37" ht="15.6" x14ac:dyDescent="0.3">
      <c r="A309" s="111"/>
      <c r="B309" s="112" t="s">
        <v>70</v>
      </c>
      <c r="C309" s="113">
        <f>'[1]PDB Rekap'!BC68</f>
        <v>29.949072904117827</v>
      </c>
      <c r="D309" s="113">
        <f>'[1]PDB Rekap'!BX68</f>
        <v>-1.4472002126910866</v>
      </c>
      <c r="E309" s="113">
        <f>'[1]PDB Rekap'!BC25</f>
        <v>30.109196676649162</v>
      </c>
      <c r="F309" s="113">
        <f>'[1]PDB Rekap'!BX25</f>
        <v>-1.2376094335877355</v>
      </c>
      <c r="AG309" s="111"/>
      <c r="AH309" s="112" t="s">
        <v>70</v>
      </c>
      <c r="AI309" s="113">
        <f>'[1]PDB Rekap'!AH68/'[1]PDB Rekap'!$AH$61*100</f>
        <v>94.812651644708694</v>
      </c>
      <c r="AJ309" s="113">
        <f>'[1]PDB Rekap'!AH25/'[1]PDB Rekap'!$AH$18*100</f>
        <v>96.765141273740255</v>
      </c>
      <c r="AK309" s="113">
        <v>100</v>
      </c>
    </row>
    <row r="310" spans="1:37" ht="15.6" x14ac:dyDescent="0.3">
      <c r="A310" s="115"/>
      <c r="B310" s="116" t="s">
        <v>71</v>
      </c>
      <c r="C310" s="113">
        <f>'[1]PDB Rekap'!BC69</f>
        <v>29.601004234532667</v>
      </c>
      <c r="D310" s="113">
        <f>'[1]PDB Rekap'!BX69</f>
        <v>15.053608666434329</v>
      </c>
      <c r="E310" s="113">
        <f>'[1]PDB Rekap'!BC26</f>
        <v>23.97</v>
      </c>
      <c r="F310" s="113">
        <f>'[1]PDB Rekap'!BX26</f>
        <v>10.797038839639029</v>
      </c>
      <c r="AG310" s="115"/>
      <c r="AH310" s="116" t="s">
        <v>71</v>
      </c>
      <c r="AI310" s="113">
        <f>'[1]PDB Rekap'!AH69/'[1]PDB Rekap'!$AH$61*100</f>
        <v>109.08537718957274</v>
      </c>
      <c r="AJ310" s="113">
        <f>'[1]PDB Rekap'!AH26/'[1]PDB Rekap'!$AH$18*100</f>
        <v>107.21291116029757</v>
      </c>
      <c r="AK310" s="113">
        <v>100</v>
      </c>
    </row>
    <row r="311" spans="1:37" ht="15.6" x14ac:dyDescent="0.3">
      <c r="A311" s="111">
        <v>2022</v>
      </c>
      <c r="B311" s="112" t="s">
        <v>68</v>
      </c>
      <c r="C311" s="113">
        <f>'[1]PDB Rekap'!BC70</f>
        <v>13.449999999999989</v>
      </c>
      <c r="D311" s="113">
        <f>'[1]PDB Rekap'!BX70</f>
        <v>-5.9430891886597976</v>
      </c>
      <c r="E311" s="113">
        <f>'[1]PDB Rekap'!BC27</f>
        <v>13.410000000000011</v>
      </c>
      <c r="F311" s="113">
        <f>'[1]PDB Rekap'!BX27</f>
        <v>-2.5035229105844081</v>
      </c>
      <c r="AG311" s="111">
        <v>2022</v>
      </c>
      <c r="AH311" s="112" t="s">
        <v>68</v>
      </c>
      <c r="AI311" s="113">
        <f>'[1]PDB Rekap'!AH70/'[1]PDB Rekap'!$AH$61*100</f>
        <v>102.60233593141047</v>
      </c>
      <c r="AJ311" s="113">
        <f>'[1]PDB Rekap'!AH27/'[1]PDB Rekap'!$AH$18*100</f>
        <v>104.52881136629502</v>
      </c>
      <c r="AK311" s="113">
        <v>100</v>
      </c>
    </row>
    <row r="312" spans="1:37" ht="15.6" x14ac:dyDescent="0.3">
      <c r="A312" s="111"/>
      <c r="B312" s="112" t="s">
        <v>69</v>
      </c>
      <c r="C312" s="113">
        <f>'[1]PDB Rekap'!BC71</f>
        <v>3.9599999999999795</v>
      </c>
      <c r="D312" s="113">
        <f>'[1]PDB Rekap'!BX71</f>
        <v>-2.522058689777225</v>
      </c>
      <c r="E312" s="113">
        <f>'[1]PDB Rekap'!BC28</f>
        <v>2.4500000000000171</v>
      </c>
      <c r="F312" s="113">
        <f>'[1]PDB Rekap'!BX28</f>
        <v>-3.9708041151473736</v>
      </c>
      <c r="AG312" s="111"/>
      <c r="AH312" s="112" t="s">
        <v>69</v>
      </c>
      <c r="AI312" s="113">
        <f>'[1]PDB Rekap'!AH71/'[1]PDB Rekap'!$AH$61*100</f>
        <v>100.01464480213791</v>
      </c>
      <c r="AJ312" s="113">
        <f>'[1]PDB Rekap'!AH28/'[1]PDB Rekap'!$AH$18*100</f>
        <v>100.37817702304753</v>
      </c>
      <c r="AK312" s="113">
        <v>100</v>
      </c>
    </row>
    <row r="313" spans="1:37" ht="15.6" x14ac:dyDescent="0.3">
      <c r="A313" s="111"/>
      <c r="B313" s="112" t="s">
        <v>70</v>
      </c>
      <c r="C313" s="113">
        <f>'[1]PDB Rekap'!BC72</f>
        <v>6.3600000000000136</v>
      </c>
      <c r="D313" s="113">
        <f>'[1]PDB Rekap'!BX72</f>
        <v>0.82797023257192848</v>
      </c>
      <c r="E313" s="113">
        <f>'[1]PDB Rekap'!BC29</f>
        <v>5.3100000000000165</v>
      </c>
      <c r="F313" s="113">
        <f>'[1]PDB Rekap'!BX29</f>
        <v>1.5194470526976716</v>
      </c>
      <c r="AG313" s="111"/>
      <c r="AH313" s="112" t="s">
        <v>70</v>
      </c>
      <c r="AI313" s="113">
        <f>'[1]PDB Rekap'!AH72/'[1]PDB Rekap'!$AH$61*100</f>
        <v>100.84273628931217</v>
      </c>
      <c r="AJ313" s="113">
        <f>'[1]PDB Rekap'!AH29/'[1]PDB Rekap'!$AH$18*100</f>
        <v>101.90337027537586</v>
      </c>
      <c r="AK313" s="113">
        <v>100</v>
      </c>
    </row>
    <row r="314" spans="1:37" ht="15.6" x14ac:dyDescent="0.3">
      <c r="A314" s="115"/>
      <c r="B314" s="116" t="s">
        <v>71</v>
      </c>
      <c r="C314" s="113">
        <f>'[1]PDB Rekap'!BC73</f>
        <v>6.8999999999999915</v>
      </c>
      <c r="D314" s="113">
        <f>'[1]PDB Rekap'!BX73</f>
        <v>15.637746957896084</v>
      </c>
      <c r="E314" s="113">
        <f>'[1]PDB Rekap'!BC30</f>
        <v>6.1900000000000119</v>
      </c>
      <c r="F314" s="113">
        <f>'[1]PDB Rekap'!BX30</f>
        <v>11.722890080536217</v>
      </c>
      <c r="AG314" s="115"/>
      <c r="AH314" s="116" t="s">
        <v>71</v>
      </c>
      <c r="AI314" s="113">
        <f>'[1]PDB Rekap'!AH73/'[1]PDB Rekap'!$AH$61*100</f>
        <v>116.61226821565324</v>
      </c>
      <c r="AJ314" s="113">
        <f>'[1]PDB Rekap'!AH30/'[1]PDB Rekap'!$AH$18*100</f>
        <v>113.84939036112</v>
      </c>
      <c r="AK314" s="113">
        <v>100</v>
      </c>
    </row>
    <row r="315" spans="1:37" ht="15.6" x14ac:dyDescent="0.3">
      <c r="A315" s="111">
        <v>2023</v>
      </c>
      <c r="B315" s="112" t="s">
        <v>68</v>
      </c>
      <c r="C315" s="113">
        <f>'[1]PDB Rekap'!BC74</f>
        <v>7.9399999999999977</v>
      </c>
      <c r="D315" s="113">
        <f>'[1]PDB Rekap'!BX74</f>
        <v>-5.0280359871275948</v>
      </c>
      <c r="E315" s="113">
        <f>'[1]PDB Rekap'!BC31</f>
        <v>7.4899999999999949</v>
      </c>
      <c r="F315" s="113">
        <f>'[1]PDB Rekap'!BX31</f>
        <v>-1.3099508207808555</v>
      </c>
      <c r="AG315" s="111">
        <v>2023</v>
      </c>
      <c r="AH315" s="112" t="s">
        <v>68</v>
      </c>
      <c r="AI315" s="113">
        <f>'[1]PDB Rekap'!AH74/'[1]PDB Rekap'!$AH$61*100</f>
        <v>110.74896140436445</v>
      </c>
      <c r="AJ315" s="113">
        <f>'[1]PDB Rekap'!AH31/'[1]PDB Rekap'!$AH$18*100</f>
        <v>112.35801933763049</v>
      </c>
      <c r="AK315" s="113">
        <v>100</v>
      </c>
    </row>
    <row r="316" spans="1:37" ht="15.6" x14ac:dyDescent="0.3">
      <c r="A316" s="111"/>
      <c r="B316" s="112" t="s">
        <v>69</v>
      </c>
      <c r="C316" s="113">
        <f>'[1]PDB Rekap'!BC75</f>
        <v>8.3100000000000165</v>
      </c>
      <c r="D316" s="113">
        <f>'[1]PDB Rekap'!BX75</f>
        <v>-2.1879208513041419</v>
      </c>
      <c r="E316" s="113">
        <f>'[1]PDB Rekap'!BC32</f>
        <v>8.0399999999999778</v>
      </c>
      <c r="F316" s="113">
        <f>'[1]PDB Rekap'!BX32</f>
        <v>-3.4794462424460306</v>
      </c>
      <c r="AG316" s="111"/>
      <c r="AH316" s="112" t="s">
        <v>69</v>
      </c>
      <c r="AI316" s="113">
        <f>'[1]PDB Rekap'!AH75/'[1]PDB Rekap'!$AH$61*100</f>
        <v>108.32586178519558</v>
      </c>
      <c r="AJ316" s="113">
        <f>'[1]PDB Rekap'!AH32/'[1]PDB Rekap'!$AH$18*100</f>
        <v>108.44858245570053</v>
      </c>
      <c r="AK316" s="113">
        <v>100</v>
      </c>
    </row>
    <row r="317" spans="1:37" ht="15.6" x14ac:dyDescent="0.3">
      <c r="A317" s="111"/>
      <c r="B317" s="112" t="s">
        <v>70</v>
      </c>
      <c r="C317" s="113">
        <f>'[1]PDB Rekap'!BC76</f>
        <v>9.5300000000000153</v>
      </c>
      <c r="D317" s="113">
        <f>'[1]PDB Rekap'!BX76</f>
        <v>1.9636929145379298</v>
      </c>
      <c r="E317" s="113">
        <f>'[1]PDB Rekap'!BC33</f>
        <v>9.3600000000000136</v>
      </c>
      <c r="F317" s="113">
        <f>'[1]PDB Rekap'!BX33</f>
        <v>2.7597809115421796</v>
      </c>
      <c r="AG317" s="111"/>
      <c r="AH317" s="112" t="s">
        <v>70</v>
      </c>
      <c r="AI317" s="113">
        <f>'[1]PDB Rekap'!AH76/'[1]PDB Rekap'!$AH$61*100</f>
        <v>110.45304905768363</v>
      </c>
      <c r="AJ317" s="113">
        <f>'[1]PDB Rekap'!AH33/'[1]PDB Rekap'!$AH$18*100</f>
        <v>111.44152573315105</v>
      </c>
      <c r="AK317" s="113">
        <v>100</v>
      </c>
    </row>
    <row r="318" spans="1:37" ht="15.6" x14ac:dyDescent="0.3">
      <c r="A318" s="115"/>
      <c r="B318" s="116" t="s">
        <v>71</v>
      </c>
      <c r="C318" s="113">
        <f>'[1]PDB Rekap'!BC77</f>
        <v>8.7700000000000102</v>
      </c>
      <c r="D318" s="113">
        <f>'[1]PDB Rekap'!BX77</f>
        <v>14.835366900487145</v>
      </c>
      <c r="E318" s="113">
        <f>'[1]PDB Rekap'!BC34</f>
        <v>8.6899999999999977</v>
      </c>
      <c r="F318" s="113">
        <f>'[1]PDB Rekap'!BX34</f>
        <v>11.038413705682885</v>
      </c>
      <c r="AG318" s="115"/>
      <c r="AH318" s="116" t="s">
        <v>71</v>
      </c>
      <c r="AI318" s="113">
        <f>'[1]PDB Rekap'!AH77/'[1]PDB Rekap'!$AH$61*100</f>
        <v>126.83916413816605</v>
      </c>
      <c r="AJ318" s="113">
        <f>'[1]PDB Rekap'!AH34/'[1]PDB Rekap'!$AH$18*100</f>
        <v>123.74290238350132</v>
      </c>
      <c r="AK318" s="113">
        <v>100</v>
      </c>
    </row>
    <row r="321" spans="33:37" x14ac:dyDescent="0.3">
      <c r="AI321" s="119" t="s">
        <v>81</v>
      </c>
      <c r="AJ321" s="120"/>
      <c r="AK321" s="120"/>
    </row>
    <row r="322" spans="33:37" x14ac:dyDescent="0.3">
      <c r="AG322" s="108"/>
      <c r="AH322" s="108"/>
      <c r="AI322" s="107" t="s">
        <v>82</v>
      </c>
      <c r="AJ322" s="107" t="s">
        <v>83</v>
      </c>
      <c r="AK322" s="109" t="s">
        <v>67</v>
      </c>
    </row>
    <row r="323" spans="33:37" ht="15.6" x14ac:dyDescent="0.3">
      <c r="AG323" s="111">
        <v>2017</v>
      </c>
      <c r="AH323" s="112" t="s">
        <v>68</v>
      </c>
      <c r="AI323" s="117">
        <f t="shared" ref="AI323:AI350" si="11">AI3</f>
        <v>85.861468774001509</v>
      </c>
      <c r="AJ323" s="118"/>
      <c r="AK323" s="117">
        <v>100</v>
      </c>
    </row>
    <row r="324" spans="33:37" ht="15.6" x14ac:dyDescent="0.3">
      <c r="AG324" s="111"/>
      <c r="AH324" s="112" t="s">
        <v>69</v>
      </c>
      <c r="AI324" s="117">
        <f t="shared" si="11"/>
        <v>89.304615824088827</v>
      </c>
      <c r="AJ324" s="118"/>
      <c r="AK324" s="117">
        <v>100</v>
      </c>
    </row>
    <row r="325" spans="33:37" ht="15.6" x14ac:dyDescent="0.3">
      <c r="AG325" s="111"/>
      <c r="AH325" s="112" t="s">
        <v>70</v>
      </c>
      <c r="AI325" s="117">
        <f t="shared" si="11"/>
        <v>92.149062219773697</v>
      </c>
      <c r="AJ325" s="118"/>
      <c r="AK325" s="117">
        <v>100</v>
      </c>
    </row>
    <row r="326" spans="33:37" ht="15.6" x14ac:dyDescent="0.3">
      <c r="AG326" s="115"/>
      <c r="AH326" s="116" t="s">
        <v>71</v>
      </c>
      <c r="AI326" s="117">
        <f t="shared" si="11"/>
        <v>90.584840549218171</v>
      </c>
      <c r="AJ326" s="118"/>
      <c r="AK326" s="117">
        <v>100</v>
      </c>
    </row>
    <row r="327" spans="33:37" ht="15.6" x14ac:dyDescent="0.3">
      <c r="AG327" s="111">
        <v>2018</v>
      </c>
      <c r="AH327" s="112" t="s">
        <v>68</v>
      </c>
      <c r="AI327" s="117">
        <f t="shared" si="11"/>
        <v>90.213889847961255</v>
      </c>
      <c r="AJ327" s="118"/>
      <c r="AK327" s="117">
        <v>100</v>
      </c>
    </row>
    <row r="328" spans="33:37" ht="15.6" x14ac:dyDescent="0.3">
      <c r="AG328" s="111"/>
      <c r="AH328" s="112" t="s">
        <v>69</v>
      </c>
      <c r="AI328" s="117">
        <f t="shared" si="11"/>
        <v>94.010448098150164</v>
      </c>
      <c r="AJ328" s="118"/>
      <c r="AK328" s="117">
        <v>100</v>
      </c>
    </row>
    <row r="329" spans="33:37" ht="15.6" x14ac:dyDescent="0.3">
      <c r="AG329" s="111"/>
      <c r="AH329" s="112" t="s">
        <v>70</v>
      </c>
      <c r="AI329" s="117">
        <f t="shared" si="11"/>
        <v>96.916113057357094</v>
      </c>
      <c r="AJ329" s="118"/>
      <c r="AK329" s="117">
        <v>100</v>
      </c>
    </row>
    <row r="330" spans="33:37" ht="15.6" x14ac:dyDescent="0.3">
      <c r="AG330" s="115"/>
      <c r="AH330" s="116" t="s">
        <v>71</v>
      </c>
      <c r="AI330" s="117">
        <f t="shared" si="11"/>
        <v>95.278325130000084</v>
      </c>
      <c r="AJ330" s="118"/>
      <c r="AK330" s="117">
        <v>100</v>
      </c>
    </row>
    <row r="331" spans="33:37" ht="15.6" x14ac:dyDescent="0.3">
      <c r="AG331" s="111">
        <v>2019</v>
      </c>
      <c r="AH331" s="112" t="s">
        <v>68</v>
      </c>
      <c r="AI331" s="117">
        <f t="shared" si="11"/>
        <v>94.780478412459232</v>
      </c>
      <c r="AJ331" s="117">
        <f>'[1]Input Lain'!BR3</f>
        <v>98.084414288139229</v>
      </c>
      <c r="AK331" s="117">
        <v>100</v>
      </c>
    </row>
    <row r="332" spans="33:37" ht="15.6" x14ac:dyDescent="0.3">
      <c r="AG332" s="111"/>
      <c r="AH332" s="112" t="s">
        <v>69</v>
      </c>
      <c r="AI332" s="117">
        <f t="shared" si="11"/>
        <v>98.760392686973958</v>
      </c>
      <c r="AJ332" s="117">
        <f>'[1]Input Lain'!BR4</f>
        <v>98.214444651919237</v>
      </c>
      <c r="AK332" s="117">
        <v>100</v>
      </c>
    </row>
    <row r="333" spans="33:37" ht="15.6" x14ac:dyDescent="0.3">
      <c r="AG333" s="111"/>
      <c r="AH333" s="112" t="s">
        <v>70</v>
      </c>
      <c r="AI333" s="117">
        <f t="shared" si="11"/>
        <v>101.77144629145157</v>
      </c>
      <c r="AJ333" s="117">
        <f>'[1]Input Lain'!BR5</f>
        <v>99.030187204549534</v>
      </c>
      <c r="AK333" s="117">
        <v>100</v>
      </c>
    </row>
    <row r="334" spans="33:37" ht="15.6" x14ac:dyDescent="0.3">
      <c r="AG334" s="115"/>
      <c r="AH334" s="116" t="s">
        <v>71</v>
      </c>
      <c r="AI334" s="117">
        <f t="shared" si="11"/>
        <v>100</v>
      </c>
      <c r="AJ334" s="117">
        <f>'[1]Input Lain'!BR6</f>
        <v>100.00000000000001</v>
      </c>
      <c r="AK334" s="117">
        <v>100</v>
      </c>
    </row>
    <row r="335" spans="33:37" ht="15.6" x14ac:dyDescent="0.3">
      <c r="AG335" s="111">
        <v>2020</v>
      </c>
      <c r="AH335" s="112" t="s">
        <v>68</v>
      </c>
      <c r="AI335" s="117">
        <f t="shared" si="11"/>
        <v>97.591293590922575</v>
      </c>
      <c r="AJ335" s="117">
        <f>'[1]Input Lain'!BR7</f>
        <v>96.522505267974395</v>
      </c>
      <c r="AK335" s="117">
        <v>100</v>
      </c>
    </row>
    <row r="336" spans="33:37" ht="15.6" x14ac:dyDescent="0.3">
      <c r="AG336" s="111"/>
      <c r="AH336" s="112" t="s">
        <v>69</v>
      </c>
      <c r="AI336" s="117">
        <f t="shared" si="11"/>
        <v>93.502694342492731</v>
      </c>
      <c r="AJ336" s="117">
        <f>'[1]Input Lain'!BR8</f>
        <v>89.647515161343307</v>
      </c>
      <c r="AK336" s="117">
        <v>100</v>
      </c>
    </row>
    <row r="337" spans="33:37" ht="15.6" x14ac:dyDescent="0.3">
      <c r="AG337" s="111"/>
      <c r="AH337" s="112" t="s">
        <v>70</v>
      </c>
      <c r="AI337" s="117">
        <f t="shared" si="11"/>
        <v>98.221636111962667</v>
      </c>
      <c r="AJ337" s="117">
        <f>'[1]Input Lain'!BR9</f>
        <v>96.932627061561277</v>
      </c>
      <c r="AK337" s="117">
        <v>100</v>
      </c>
    </row>
    <row r="338" spans="33:37" ht="15.6" x14ac:dyDescent="0.3">
      <c r="AG338" s="115"/>
      <c r="AH338" s="116" t="s">
        <v>71</v>
      </c>
      <c r="AI338" s="117">
        <f t="shared" si="11"/>
        <v>97.833474459283849</v>
      </c>
      <c r="AJ338" s="117">
        <f>'[1]Input Lain'!BR10</f>
        <v>99.445388642767028</v>
      </c>
      <c r="AK338" s="117">
        <v>100</v>
      </c>
    </row>
    <row r="339" spans="33:37" ht="15.6" x14ac:dyDescent="0.3">
      <c r="AG339" s="111">
        <v>2021</v>
      </c>
      <c r="AH339" s="112" t="s">
        <v>68</v>
      </c>
      <c r="AI339" s="117">
        <f t="shared" si="11"/>
        <v>96.911368943623415</v>
      </c>
      <c r="AJ339" s="117">
        <f>'[1]Input Lain'!BR11</f>
        <v>99.836638298189769</v>
      </c>
      <c r="AK339" s="117">
        <v>100</v>
      </c>
    </row>
    <row r="340" spans="33:37" ht="15.6" x14ac:dyDescent="0.3">
      <c r="AG340" s="111"/>
      <c r="AH340" s="112" t="s">
        <v>69</v>
      </c>
      <c r="AI340" s="117">
        <f t="shared" si="11"/>
        <v>100.11521986421796</v>
      </c>
      <c r="AJ340" s="117">
        <f>'[1]Input Lain'!BR12</f>
        <v>100.59016036264048</v>
      </c>
      <c r="AK340" s="117">
        <v>100</v>
      </c>
    </row>
    <row r="341" spans="33:37" ht="15.6" x14ac:dyDescent="0.3">
      <c r="AG341" s="111"/>
      <c r="AH341" s="112" t="s">
        <v>70</v>
      </c>
      <c r="AI341" s="117">
        <f t="shared" si="11"/>
        <v>101.66519114138937</v>
      </c>
      <c r="AJ341" s="117">
        <f>'[1]Input Lain'!BR13</f>
        <v>101.21244753051758</v>
      </c>
      <c r="AK341" s="117">
        <v>100</v>
      </c>
    </row>
    <row r="342" spans="33:37" ht="15.6" x14ac:dyDescent="0.3">
      <c r="AG342" s="115"/>
      <c r="AH342" s="116" t="s">
        <v>71</v>
      </c>
      <c r="AI342" s="117">
        <f t="shared" si="11"/>
        <v>102.74792137234429</v>
      </c>
      <c r="AJ342" s="117">
        <f>'[1]Input Lain'!BR14</f>
        <v>102.1335914628754</v>
      </c>
      <c r="AK342" s="117">
        <v>100</v>
      </c>
    </row>
    <row r="343" spans="33:37" ht="15.6" x14ac:dyDescent="0.3">
      <c r="AG343" s="111">
        <v>2022</v>
      </c>
      <c r="AH343" s="112" t="s">
        <v>68</v>
      </c>
      <c r="AI343" s="117">
        <f t="shared" si="11"/>
        <v>101.34021850434701</v>
      </c>
      <c r="AJ343" s="117">
        <f>'[1]Input Lain'!BR15</f>
        <v>103.17860714666186</v>
      </c>
      <c r="AK343" s="117">
        <v>100</v>
      </c>
    </row>
    <row r="344" spans="33:37" ht="15.6" x14ac:dyDescent="0.3">
      <c r="AG344" s="111"/>
      <c r="AH344" s="112" t="s">
        <v>69</v>
      </c>
      <c r="AI344" s="117">
        <f t="shared" si="11"/>
        <v>105.22109607729308</v>
      </c>
      <c r="AJ344" s="117">
        <f>'[1]Input Lain'!BR16</f>
        <v>104.57610963033473</v>
      </c>
      <c r="AK344" s="117">
        <v>100</v>
      </c>
    </row>
    <row r="345" spans="33:37" ht="15.6" x14ac:dyDescent="0.3">
      <c r="AG345" s="111"/>
      <c r="AH345" s="112" t="s">
        <v>70</v>
      </c>
      <c r="AI345" s="117">
        <f t="shared" si="11"/>
        <v>107.18561102036679</v>
      </c>
      <c r="AJ345" s="117">
        <f>'[1]Input Lain'!BR17</f>
        <v>106.16673537539852</v>
      </c>
      <c r="AK345" s="117">
        <v>100</v>
      </c>
    </row>
    <row r="346" spans="33:37" ht="15.6" x14ac:dyDescent="0.3">
      <c r="AG346" s="115"/>
      <c r="AH346" s="116" t="s">
        <v>71</v>
      </c>
      <c r="AI346" s="117">
        <f t="shared" si="11"/>
        <v>108.11136286798066</v>
      </c>
      <c r="AJ346" s="117">
        <f>'[1]Input Lain'!BR18</f>
        <v>107.60071749316388</v>
      </c>
      <c r="AK346" s="117">
        <v>100</v>
      </c>
    </row>
    <row r="347" spans="33:37" ht="15.6" x14ac:dyDescent="0.3">
      <c r="AG347" s="111">
        <v>2023</v>
      </c>
      <c r="AH347" s="112" t="s">
        <v>68</v>
      </c>
      <c r="AI347" s="117">
        <f t="shared" si="11"/>
        <v>106.66057997582521</v>
      </c>
      <c r="AJ347" s="117">
        <f>'[1]Input Lain'!BR19</f>
        <v>108.3446975467354</v>
      </c>
      <c r="AK347" s="117">
        <v>100</v>
      </c>
    </row>
    <row r="348" spans="33:37" ht="15.6" x14ac:dyDescent="0.3">
      <c r="AG348" s="111"/>
      <c r="AH348" s="112" t="s">
        <v>69</v>
      </c>
      <c r="AI348" s="117">
        <f t="shared" si="11"/>
        <v>110.75572573095872</v>
      </c>
      <c r="AJ348" s="117">
        <f>'[1]Input Lain'!BR20</f>
        <v>108.94059338324246</v>
      </c>
      <c r="AK348" s="117">
        <v>100</v>
      </c>
    </row>
    <row r="349" spans="33:37" ht="15.6" x14ac:dyDescent="0.3">
      <c r="AG349" s="111"/>
      <c r="AH349" s="112" t="s">
        <v>70</v>
      </c>
      <c r="AI349" s="117">
        <f t="shared" si="11"/>
        <v>112.87716696554826</v>
      </c>
      <c r="AJ349" s="117">
        <f>'[1]Input Lain'!BR21</f>
        <v>109.57171144032657</v>
      </c>
      <c r="AK349" s="117">
        <v>100</v>
      </c>
    </row>
    <row r="350" spans="33:37" ht="15.6" x14ac:dyDescent="0.3">
      <c r="AG350" s="115"/>
      <c r="AH350" s="116" t="s">
        <v>71</v>
      </c>
      <c r="AI350" s="117">
        <f t="shared" si="11"/>
        <v>113.66828691939487</v>
      </c>
      <c r="AJ350" s="117">
        <f>'[1]Input Lain'!BR22</f>
        <v>110.13426442593901</v>
      </c>
      <c r="AK350" s="117">
        <v>100</v>
      </c>
    </row>
  </sheetData>
  <mergeCells count="21">
    <mergeCell ref="C289:F289"/>
    <mergeCell ref="AI289:AK289"/>
    <mergeCell ref="AI321:AK321"/>
    <mergeCell ref="C193:F193"/>
    <mergeCell ref="AI193:AK193"/>
    <mergeCell ref="C225:F225"/>
    <mergeCell ref="AI225:AK225"/>
    <mergeCell ref="C257:F257"/>
    <mergeCell ref="AI257:AK257"/>
    <mergeCell ref="C97:F97"/>
    <mergeCell ref="AI97:AK97"/>
    <mergeCell ref="C129:F129"/>
    <mergeCell ref="AI129:AK129"/>
    <mergeCell ref="C161:F161"/>
    <mergeCell ref="AI161:AK161"/>
    <mergeCell ref="C1:F1"/>
    <mergeCell ref="AI1:AK1"/>
    <mergeCell ref="C33:F33"/>
    <mergeCell ref="AI33:AK33"/>
    <mergeCell ref="C65:F65"/>
    <mergeCell ref="AI65:AK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 (ED)</vt:lpstr>
      <vt:lpstr>Tabel</vt:lpstr>
      <vt:lpstr>Database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HP</cp:lastModifiedBy>
  <cp:lastPrinted>2022-01-16T14:55:40Z</cp:lastPrinted>
  <dcterms:created xsi:type="dcterms:W3CDTF">2021-07-05T16:33:35Z</dcterms:created>
  <dcterms:modified xsi:type="dcterms:W3CDTF">2022-02-08T13:13:42Z</dcterms:modified>
</cp:coreProperties>
</file>