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ml.chartshap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ml.chartshape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ml.chartshape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ml.chartshapes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ml.chartshapes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ml.chartshapes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ml.chartshapes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ml.chartshapes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ml.chartshapes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7.xml" ContentType="application/vnd.openxmlformats-officedocument.drawingml.chartshapes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8.xml" ContentType="application/vnd.openxmlformats-officedocument.drawingml.chartshapes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9.xml" ContentType="application/vnd.openxmlformats-officedocument.drawingml.chartshapes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20.xml" ContentType="application/vnd.openxmlformats-officedocument.drawingml.chartshapes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21.xml" ContentType="application/vnd.openxmlformats-officedocument.drawingml.chartshapes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22.xml" ContentType="application/vnd.openxmlformats-officedocument.drawingml.chartshapes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23.xml" ContentType="application/vnd.openxmlformats-officedocument.drawingml.chartshapes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24.xml" ContentType="application/vnd.openxmlformats-officedocument.drawingml.chartshapes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25.xml" ContentType="application/vnd.openxmlformats-officedocument.drawingml.chartshapes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26.xml" ContentType="application/vnd.openxmlformats-officedocument.drawingml.chartshapes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27.xml" ContentType="application/vnd.openxmlformats-officedocument.drawingml.chartshapes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28.xml" ContentType="application/vnd.openxmlformats-officedocument.drawingml.chartshapes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29.xml" ContentType="application/vnd.openxmlformats-officedocument.drawingml.chartshapes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30.xml" ContentType="application/vnd.openxmlformats-officedocument.drawingml.chartshapes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31.xml" ContentType="application/vnd.openxmlformats-officedocument.drawingml.chartshapes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32.xml" ContentType="application/vnd.openxmlformats-officedocument.drawingml.chartshapes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drawings/drawing33.xml" ContentType="application/vnd.openxmlformats-officedocument.drawing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drawings/drawing34.xml" ContentType="application/vnd.openxmlformats-officedocument.drawingml.chartshapes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drawings/drawing35.xml" ContentType="application/vnd.openxmlformats-officedocument.drawingml.chartshapes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drawings/drawing36.xml" ContentType="application/vnd.openxmlformats-officedocument.drawingml.chartshapes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drawings/drawing37.xml" ContentType="application/vnd.openxmlformats-officedocument.drawingml.chartshapes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drawings/drawing38.xml" ContentType="application/vnd.openxmlformats-officedocument.drawingml.chartshapes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drawings/drawing39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Kerja Bismillah\DKEM\Riset dan Kajian\KajianFPP\File RDG Mei 2022\"/>
    </mc:Choice>
  </mc:AlternateContent>
  <xr:revisionPtr revIDLastSave="0" documentId="13_ncr:1_{5D9DAF73-E43E-494B-8D09-262481F931FA}" xr6:coauthVersionLast="47" xr6:coauthVersionMax="47" xr10:uidLastSave="{00000000-0000-0000-0000-000000000000}"/>
  <bookViews>
    <workbookView xWindow="-108" yWindow="-108" windowWidth="23256" windowHeight="12576" activeTab="4" xr2:uid="{17C11842-D6F9-4EB1-BC9D-A1D7F37BDF98}"/>
  </bookViews>
  <sheets>
    <sheet name="RAW_SOFIE" sheetId="1" r:id="rId1"/>
    <sheet name="SOFIE" sheetId="3" r:id="rId2"/>
    <sheet name="RAW_ISMA" sheetId="2" r:id="rId3"/>
    <sheet name="ISMA" sheetId="4" r:id="rId4"/>
    <sheet name="OUTPUT GRAFIK" sheetId="5" r:id="rId5"/>
  </sheets>
  <externalReferences>
    <externalReference r:id="rId6"/>
    <externalReference r:id="rId7"/>
    <externalReference r:id="rId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3" l="1"/>
  <c r="F4" i="3"/>
  <c r="F5" i="3"/>
  <c r="F6" i="3"/>
  <c r="F7" i="3"/>
  <c r="F8" i="3"/>
  <c r="F9" i="3"/>
  <c r="F10" i="3"/>
  <c r="F11" i="3"/>
  <c r="F12" i="3"/>
  <c r="F13" i="3"/>
  <c r="F2" i="3"/>
  <c r="E3" i="3"/>
  <c r="E4" i="3"/>
  <c r="E5" i="3"/>
  <c r="E6" i="3"/>
  <c r="E7" i="3"/>
  <c r="E8" i="3"/>
  <c r="E9" i="3"/>
  <c r="E10" i="3"/>
  <c r="E11" i="3"/>
  <c r="E12" i="3"/>
  <c r="E13" i="3"/>
  <c r="E2" i="3"/>
  <c r="D3" i="3"/>
  <c r="D4" i="3"/>
  <c r="D5" i="3"/>
  <c r="D6" i="3"/>
  <c r="D7" i="3"/>
  <c r="D8" i="3"/>
  <c r="D9" i="3"/>
  <c r="D10" i="3"/>
  <c r="D11" i="3"/>
  <c r="D12" i="3"/>
  <c r="D13" i="3"/>
  <c r="D2" i="3"/>
  <c r="C3" i="3" l="1"/>
  <c r="C4" i="3"/>
  <c r="C5" i="3"/>
  <c r="C6" i="3"/>
  <c r="C7" i="3"/>
  <c r="C8" i="3"/>
  <c r="C9" i="3"/>
  <c r="C10" i="3"/>
  <c r="C11" i="3"/>
  <c r="C12" i="3"/>
  <c r="C13" i="3"/>
  <c r="C2" i="3"/>
  <c r="S13" i="4"/>
  <c r="S12" i="4"/>
  <c r="S11" i="4"/>
  <c r="S10" i="4"/>
  <c r="S9" i="4"/>
  <c r="S8" i="4"/>
  <c r="S7" i="4"/>
  <c r="S6" i="4"/>
  <c r="R13" i="4"/>
  <c r="R12" i="4"/>
  <c r="R11" i="4"/>
  <c r="R10" i="4"/>
  <c r="R9" i="4"/>
  <c r="R8" i="4"/>
  <c r="R7" i="4"/>
  <c r="R6" i="4"/>
  <c r="Q13" i="4"/>
  <c r="Q12" i="4"/>
  <c r="Q11" i="4"/>
  <c r="Q10" i="4"/>
  <c r="Q9" i="4"/>
  <c r="Q8" i="4"/>
  <c r="Q7" i="4"/>
  <c r="Q6" i="4"/>
  <c r="P13" i="4"/>
  <c r="P12" i="4"/>
  <c r="P11" i="4"/>
  <c r="P10" i="4"/>
  <c r="P9" i="4"/>
  <c r="P8" i="4"/>
  <c r="P7" i="4"/>
  <c r="P6" i="4"/>
  <c r="O13" i="4"/>
  <c r="O12" i="4"/>
  <c r="O11" i="4"/>
  <c r="O10" i="4"/>
  <c r="O9" i="4"/>
  <c r="O8" i="4"/>
  <c r="O7" i="4"/>
  <c r="O6" i="4"/>
  <c r="N13" i="4"/>
  <c r="N12" i="4"/>
  <c r="N11" i="4"/>
  <c r="N10" i="4"/>
  <c r="N9" i="4"/>
  <c r="N8" i="4"/>
  <c r="N7" i="4"/>
  <c r="N6" i="4"/>
  <c r="M13" i="4"/>
  <c r="M12" i="4"/>
  <c r="M11" i="4"/>
  <c r="M10" i="4"/>
  <c r="M9" i="4"/>
  <c r="M8" i="4"/>
  <c r="M7" i="4"/>
  <c r="M6" i="4"/>
  <c r="L13" i="4"/>
  <c r="L12" i="4"/>
  <c r="L11" i="4"/>
  <c r="L10" i="4"/>
  <c r="L9" i="4"/>
  <c r="L8" i="4"/>
  <c r="L7" i="4"/>
  <c r="L6" i="4"/>
  <c r="K13" i="4"/>
  <c r="K12" i="4"/>
  <c r="K11" i="4"/>
  <c r="K10" i="4"/>
  <c r="K9" i="4"/>
  <c r="K8" i="4"/>
  <c r="K7" i="4"/>
  <c r="K6" i="4"/>
  <c r="J13" i="4"/>
  <c r="J12" i="4"/>
  <c r="J11" i="4"/>
  <c r="J10" i="4"/>
  <c r="J9" i="4"/>
  <c r="J8" i="4"/>
  <c r="J7" i="4"/>
  <c r="J6" i="4"/>
  <c r="I13" i="4"/>
  <c r="I12" i="4"/>
  <c r="I11" i="4"/>
  <c r="I10" i="4"/>
  <c r="I9" i="4"/>
  <c r="I8" i="4"/>
  <c r="I7" i="4"/>
  <c r="I6" i="4"/>
  <c r="H13" i="4"/>
  <c r="H12" i="4"/>
  <c r="H11" i="4"/>
  <c r="H10" i="4"/>
  <c r="H9" i="4"/>
  <c r="H8" i="4"/>
  <c r="H7" i="4"/>
  <c r="H6" i="4"/>
  <c r="G13" i="4"/>
  <c r="G12" i="4"/>
  <c r="G11" i="4"/>
  <c r="G10" i="4"/>
  <c r="G9" i="4"/>
  <c r="G8" i="4"/>
  <c r="G7" i="4"/>
  <c r="G6" i="4"/>
  <c r="F13" i="4"/>
  <c r="F12" i="4"/>
  <c r="F11" i="4"/>
  <c r="F10" i="4"/>
  <c r="F9" i="4"/>
  <c r="F8" i="4"/>
  <c r="F7" i="4"/>
  <c r="F6" i="4"/>
  <c r="E13" i="4"/>
  <c r="E12" i="4"/>
  <c r="E11" i="4"/>
  <c r="E10" i="4"/>
  <c r="E9" i="4"/>
  <c r="E8" i="4"/>
  <c r="E7" i="4"/>
  <c r="E6" i="4"/>
  <c r="D13" i="4"/>
  <c r="D12" i="4"/>
  <c r="D11" i="4"/>
  <c r="D10" i="4"/>
  <c r="D9" i="4"/>
  <c r="D8" i="4"/>
  <c r="D7" i="4"/>
  <c r="D6" i="4"/>
  <c r="C13" i="4"/>
  <c r="C12" i="4"/>
  <c r="C11" i="4"/>
  <c r="C10" i="4"/>
  <c r="C9" i="4"/>
  <c r="C8" i="4"/>
  <c r="C7" i="4"/>
  <c r="C6" i="4"/>
  <c r="BI46" i="2"/>
  <c r="BH46" i="2"/>
  <c r="BG46" i="2"/>
  <c r="BF46" i="2"/>
  <c r="BE46" i="2"/>
  <c r="BD46" i="2"/>
  <c r="BC46" i="2"/>
  <c r="BB46" i="2"/>
  <c r="BA22" i="2"/>
  <c r="BA46" i="2" s="1"/>
  <c r="AZ22" i="2"/>
  <c r="AY22" i="2"/>
  <c r="AY46" i="2" s="1"/>
  <c r="AX22" i="2"/>
  <c r="BB22" i="2" s="1"/>
  <c r="AW22" i="2"/>
  <c r="AV22" i="2"/>
  <c r="AU22" i="2"/>
  <c r="AT22" i="2"/>
  <c r="AS22" i="2"/>
  <c r="AS46" i="2" s="1"/>
  <c r="AR22" i="2"/>
  <c r="AQ22" i="2"/>
  <c r="AQ46" i="2" s="1"/>
  <c r="AP22" i="2"/>
  <c r="AO22" i="2"/>
  <c r="AN22" i="2"/>
  <c r="AM22" i="2"/>
  <c r="AL22" i="2"/>
  <c r="AK22" i="2"/>
  <c r="AK46" i="2" s="1"/>
  <c r="AJ22" i="2"/>
  <c r="AI22" i="2"/>
  <c r="AI46" i="2" s="1"/>
  <c r="AH22" i="2"/>
  <c r="AG22" i="2"/>
  <c r="AF22" i="2"/>
  <c r="AE22" i="2"/>
  <c r="AD22" i="2"/>
  <c r="AC22" i="2"/>
  <c r="AC46" i="2" s="1"/>
  <c r="AB22" i="2"/>
  <c r="AA22" i="2"/>
  <c r="AA46" i="2" s="1"/>
  <c r="Z22" i="2"/>
  <c r="Y22" i="2"/>
  <c r="X22" i="2"/>
  <c r="W22" i="2"/>
  <c r="V22" i="2"/>
  <c r="U22" i="2"/>
  <c r="U46" i="2" s="1"/>
  <c r="T22" i="2"/>
  <c r="S22" i="2"/>
  <c r="S46" i="2" s="1"/>
  <c r="R22" i="2"/>
  <c r="Q22" i="2"/>
  <c r="P22" i="2"/>
  <c r="O22" i="2"/>
  <c r="N22" i="2"/>
  <c r="M22" i="2"/>
  <c r="M46" i="2" s="1"/>
  <c r="L22" i="2"/>
  <c r="K22" i="2"/>
  <c r="K46" i="2" s="1"/>
  <c r="J22" i="2"/>
  <c r="I22" i="2"/>
  <c r="H22" i="2"/>
  <c r="G22" i="2"/>
  <c r="F22" i="2"/>
  <c r="BA21" i="2"/>
  <c r="AZ21" i="2"/>
  <c r="AY21" i="2"/>
  <c r="AX21" i="2"/>
  <c r="AW21" i="2"/>
  <c r="AW59" i="2" s="1"/>
  <c r="AV21" i="2"/>
  <c r="AU21" i="2"/>
  <c r="AT21" i="2"/>
  <c r="AS21" i="2"/>
  <c r="AR21" i="2"/>
  <c r="AQ21" i="2"/>
  <c r="AP21" i="2"/>
  <c r="AO21" i="2"/>
  <c r="AN21" i="2"/>
  <c r="AM21" i="2"/>
  <c r="AL21" i="2"/>
  <c r="AK21" i="2"/>
  <c r="AJ21" i="2"/>
  <c r="AI21" i="2"/>
  <c r="AH21" i="2"/>
  <c r="AG21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I59" i="2" s="1"/>
  <c r="H21" i="2"/>
  <c r="H59" i="2" s="1"/>
  <c r="G21" i="2"/>
  <c r="G59" i="2" s="1"/>
  <c r="F21" i="2"/>
  <c r="F59" i="2" s="1"/>
  <c r="B21" i="2"/>
  <c r="C21" i="2" s="1"/>
  <c r="BA20" i="2"/>
  <c r="AZ20" i="2"/>
  <c r="AZ44" i="2" s="1"/>
  <c r="AY20" i="2"/>
  <c r="AX20" i="2"/>
  <c r="AW20" i="2"/>
  <c r="AV20" i="2"/>
  <c r="AU20" i="2"/>
  <c r="AT20" i="2"/>
  <c r="AT44" i="2" s="1"/>
  <c r="AS20" i="2"/>
  <c r="AR20" i="2"/>
  <c r="AR44" i="2" s="1"/>
  <c r="AQ20" i="2"/>
  <c r="AQ44" i="2" s="1"/>
  <c r="AP20" i="2"/>
  <c r="AO20" i="2"/>
  <c r="AN20" i="2"/>
  <c r="AM20" i="2"/>
  <c r="AL20" i="2"/>
  <c r="AL44" i="2" s="1"/>
  <c r="AK20" i="2"/>
  <c r="AJ20" i="2"/>
  <c r="AJ44" i="2" s="1"/>
  <c r="AI20" i="2"/>
  <c r="AH20" i="2"/>
  <c r="AG20" i="2"/>
  <c r="AF20" i="2"/>
  <c r="AE20" i="2"/>
  <c r="AD20" i="2"/>
  <c r="AD44" i="2" s="1"/>
  <c r="AC20" i="2"/>
  <c r="AB20" i="2"/>
  <c r="AB44" i="2" s="1"/>
  <c r="AA20" i="2"/>
  <c r="Z20" i="2"/>
  <c r="Y20" i="2"/>
  <c r="X20" i="2"/>
  <c r="W20" i="2"/>
  <c r="V20" i="2"/>
  <c r="V44" i="2" s="1"/>
  <c r="U20" i="2"/>
  <c r="T20" i="2"/>
  <c r="T44" i="2" s="1"/>
  <c r="S20" i="2"/>
  <c r="R20" i="2"/>
  <c r="Q20" i="2"/>
  <c r="P20" i="2"/>
  <c r="O20" i="2"/>
  <c r="N20" i="2"/>
  <c r="N44" i="2" s="1"/>
  <c r="M20" i="2"/>
  <c r="L20" i="2"/>
  <c r="L44" i="2" s="1"/>
  <c r="K20" i="2"/>
  <c r="J20" i="2"/>
  <c r="I20" i="2"/>
  <c r="H20" i="2"/>
  <c r="G20" i="2"/>
  <c r="F20" i="2"/>
  <c r="B20" i="2"/>
  <c r="C20" i="2" s="1"/>
  <c r="BC19" i="2"/>
  <c r="BG19" i="2" s="1"/>
  <c r="BA19" i="2"/>
  <c r="AZ19" i="2"/>
  <c r="AZ43" i="2" s="1"/>
  <c r="S4" i="4" s="1"/>
  <c r="AY19" i="2"/>
  <c r="AX19" i="2"/>
  <c r="BB19" i="2" s="1"/>
  <c r="AW19" i="2"/>
  <c r="AV19" i="2"/>
  <c r="AU19" i="2"/>
  <c r="AU43" i="2" s="1"/>
  <c r="AT19" i="2"/>
  <c r="AS19" i="2"/>
  <c r="AR19" i="2"/>
  <c r="AR43" i="2" s="1"/>
  <c r="AQ19" i="2"/>
  <c r="AP19" i="2"/>
  <c r="BM19" i="2" s="1"/>
  <c r="AO19" i="2"/>
  <c r="AN19" i="2"/>
  <c r="AM19" i="2"/>
  <c r="AM43" i="2" s="1"/>
  <c r="AL19" i="2"/>
  <c r="AK19" i="2"/>
  <c r="AJ19" i="2"/>
  <c r="AJ43" i="2" s="1"/>
  <c r="AI19" i="2"/>
  <c r="AH19" i="2"/>
  <c r="AG19" i="2"/>
  <c r="AF19" i="2"/>
  <c r="AE19" i="2"/>
  <c r="AE43" i="2" s="1"/>
  <c r="AD19" i="2"/>
  <c r="AC19" i="2"/>
  <c r="AB19" i="2"/>
  <c r="AB43" i="2" s="1"/>
  <c r="AA19" i="2"/>
  <c r="Z19" i="2"/>
  <c r="Y19" i="2"/>
  <c r="X19" i="2"/>
  <c r="W19" i="2"/>
  <c r="W43" i="2" s="1"/>
  <c r="V19" i="2"/>
  <c r="U19" i="2"/>
  <c r="T19" i="2"/>
  <c r="T43" i="2" s="1"/>
  <c r="S19" i="2"/>
  <c r="R19" i="2"/>
  <c r="Q19" i="2"/>
  <c r="P19" i="2"/>
  <c r="O19" i="2"/>
  <c r="O43" i="2" s="1"/>
  <c r="N19" i="2"/>
  <c r="M19" i="2"/>
  <c r="L19" i="2"/>
  <c r="L43" i="2" s="1"/>
  <c r="K19" i="2"/>
  <c r="J19" i="2"/>
  <c r="I19" i="2"/>
  <c r="H19" i="2"/>
  <c r="G19" i="2"/>
  <c r="F19" i="2"/>
  <c r="C19" i="2"/>
  <c r="B19" i="2"/>
  <c r="BD18" i="2"/>
  <c r="BH18" i="2" s="1"/>
  <c r="BC18" i="2"/>
  <c r="BG18" i="2" s="1"/>
  <c r="BA18" i="2"/>
  <c r="AZ18" i="2"/>
  <c r="AY18" i="2"/>
  <c r="AX18" i="2"/>
  <c r="BB18" i="2" s="1"/>
  <c r="AW18" i="2"/>
  <c r="AV18" i="2"/>
  <c r="AV42" i="2" s="1"/>
  <c r="AU18" i="2"/>
  <c r="AU42" i="2" s="1"/>
  <c r="AT18" i="2"/>
  <c r="AS18" i="2"/>
  <c r="AS42" i="2" s="1"/>
  <c r="AR18" i="2"/>
  <c r="AQ18" i="2"/>
  <c r="AP18" i="2"/>
  <c r="AO18" i="2"/>
  <c r="AN18" i="2"/>
  <c r="AN42" i="2" s="1"/>
  <c r="AM18" i="2"/>
  <c r="AM42" i="2" s="1"/>
  <c r="AL18" i="2"/>
  <c r="AK18" i="2"/>
  <c r="AK42" i="2" s="1"/>
  <c r="AJ18" i="2"/>
  <c r="AI18" i="2"/>
  <c r="AH18" i="2"/>
  <c r="BK18" i="2" s="1"/>
  <c r="AG18" i="2"/>
  <c r="AF18" i="2"/>
  <c r="AF42" i="2" s="1"/>
  <c r="AE18" i="2"/>
  <c r="AE42" i="2" s="1"/>
  <c r="AD18" i="2"/>
  <c r="AC18" i="2"/>
  <c r="AC42" i="2" s="1"/>
  <c r="AB18" i="2"/>
  <c r="AA18" i="2"/>
  <c r="Z18" i="2"/>
  <c r="Y18" i="2"/>
  <c r="X18" i="2"/>
  <c r="X42" i="2" s="1"/>
  <c r="W18" i="2"/>
  <c r="W42" i="2" s="1"/>
  <c r="V18" i="2"/>
  <c r="U18" i="2"/>
  <c r="U42" i="2" s="1"/>
  <c r="T18" i="2"/>
  <c r="S18" i="2"/>
  <c r="R18" i="2"/>
  <c r="Q18" i="2"/>
  <c r="P18" i="2"/>
  <c r="P42" i="2" s="1"/>
  <c r="O18" i="2"/>
  <c r="O42" i="2" s="1"/>
  <c r="N18" i="2"/>
  <c r="M18" i="2"/>
  <c r="M42" i="2" s="1"/>
  <c r="L18" i="2"/>
  <c r="K18" i="2"/>
  <c r="J18" i="2"/>
  <c r="I18" i="2"/>
  <c r="H18" i="2"/>
  <c r="G18" i="2"/>
  <c r="F18" i="2"/>
  <c r="C18" i="2"/>
  <c r="B18" i="2"/>
  <c r="BC17" i="2"/>
  <c r="BG17" i="2" s="1"/>
  <c r="BB17" i="2"/>
  <c r="BA17" i="2"/>
  <c r="AZ17" i="2"/>
  <c r="BD17" i="2" s="1"/>
  <c r="BH17" i="2" s="1"/>
  <c r="AY17" i="2"/>
  <c r="AX17" i="2"/>
  <c r="AW17" i="2"/>
  <c r="AV17" i="2"/>
  <c r="AU17" i="2"/>
  <c r="AU41" i="2" s="1"/>
  <c r="AT17" i="2"/>
  <c r="AS17" i="2"/>
  <c r="AR17" i="2"/>
  <c r="AQ17" i="2"/>
  <c r="AP17" i="2"/>
  <c r="BM17" i="2" s="1"/>
  <c r="AO17" i="2"/>
  <c r="AN17" i="2"/>
  <c r="AM17" i="2"/>
  <c r="AM41" i="2" s="1"/>
  <c r="AL17" i="2"/>
  <c r="AL41" i="2" s="1"/>
  <c r="AK17" i="2"/>
  <c r="AJ17" i="2"/>
  <c r="AI17" i="2"/>
  <c r="AH17" i="2"/>
  <c r="AG17" i="2"/>
  <c r="AF17" i="2"/>
  <c r="AE17" i="2"/>
  <c r="AE41" i="2" s="1"/>
  <c r="AD17" i="2"/>
  <c r="AD41" i="2" s="1"/>
  <c r="AC17" i="2"/>
  <c r="AB17" i="2"/>
  <c r="AA17" i="2"/>
  <c r="Z17" i="2"/>
  <c r="Y17" i="2"/>
  <c r="X17" i="2"/>
  <c r="W17" i="2"/>
  <c r="W41" i="2" s="1"/>
  <c r="V17" i="2"/>
  <c r="V41" i="2" s="1"/>
  <c r="U17" i="2"/>
  <c r="T17" i="2"/>
  <c r="S17" i="2"/>
  <c r="R17" i="2"/>
  <c r="Q17" i="2"/>
  <c r="P17" i="2"/>
  <c r="O17" i="2"/>
  <c r="O41" i="2" s="1"/>
  <c r="N17" i="2"/>
  <c r="N41" i="2" s="1"/>
  <c r="M17" i="2"/>
  <c r="L17" i="2"/>
  <c r="K17" i="2"/>
  <c r="J17" i="2"/>
  <c r="I17" i="2"/>
  <c r="H17" i="2"/>
  <c r="G17" i="2"/>
  <c r="F17" i="2"/>
  <c r="C17" i="2"/>
  <c r="B17" i="2"/>
  <c r="BB16" i="2"/>
  <c r="BA16" i="2"/>
  <c r="BE16" i="2" s="1"/>
  <c r="AZ16" i="2"/>
  <c r="BD16" i="2" s="1"/>
  <c r="AY16" i="2"/>
  <c r="BC16" i="2" s="1"/>
  <c r="AX16" i="2"/>
  <c r="AW16" i="2"/>
  <c r="AV16" i="2"/>
  <c r="AU16" i="2"/>
  <c r="AT16" i="2"/>
  <c r="AS16" i="2"/>
  <c r="AR16" i="2"/>
  <c r="AQ16" i="2"/>
  <c r="AP16" i="2"/>
  <c r="BM16" i="2" s="1"/>
  <c r="AO16" i="2"/>
  <c r="AN16" i="2"/>
  <c r="AM16" i="2"/>
  <c r="AL16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U58" i="2" s="1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H58" i="2" s="1"/>
  <c r="G16" i="2"/>
  <c r="F16" i="2"/>
  <c r="C16" i="2"/>
  <c r="B16" i="2"/>
  <c r="BK15" i="2"/>
  <c r="BC15" i="2"/>
  <c r="BG15" i="2" s="1"/>
  <c r="BA15" i="2"/>
  <c r="BE15" i="2" s="1"/>
  <c r="BI15" i="2" s="1"/>
  <c r="AZ15" i="2"/>
  <c r="AZ39" i="2" s="1"/>
  <c r="O4" i="4" s="1"/>
  <c r="AY15" i="2"/>
  <c r="AX15" i="2"/>
  <c r="BB15" i="2" s="1"/>
  <c r="AW15" i="2"/>
  <c r="AW39" i="2" s="1"/>
  <c r="AV15" i="2"/>
  <c r="AU15" i="2"/>
  <c r="AU39" i="2" s="1"/>
  <c r="AT15" i="2"/>
  <c r="AS15" i="2"/>
  <c r="AR15" i="2"/>
  <c r="AR39" i="2" s="1"/>
  <c r="AQ15" i="2"/>
  <c r="AP15" i="2"/>
  <c r="BM15" i="2" s="1"/>
  <c r="AO15" i="2"/>
  <c r="AO39" i="2" s="1"/>
  <c r="AN15" i="2"/>
  <c r="AM15" i="2"/>
  <c r="AM39" i="2" s="1"/>
  <c r="AL15" i="2"/>
  <c r="AK15" i="2"/>
  <c r="AJ15" i="2"/>
  <c r="AJ39" i="2" s="1"/>
  <c r="AI15" i="2"/>
  <c r="AH15" i="2"/>
  <c r="AG15" i="2"/>
  <c r="AG39" i="2" s="1"/>
  <c r="AF15" i="2"/>
  <c r="AE15" i="2"/>
  <c r="AE39" i="2" s="1"/>
  <c r="AD15" i="2"/>
  <c r="AC15" i="2"/>
  <c r="AB15" i="2"/>
  <c r="AB39" i="2" s="1"/>
  <c r="AA15" i="2"/>
  <c r="Z15" i="2"/>
  <c r="Y15" i="2"/>
  <c r="Y39" i="2" s="1"/>
  <c r="X15" i="2"/>
  <c r="W15" i="2"/>
  <c r="W39" i="2" s="1"/>
  <c r="V15" i="2"/>
  <c r="U15" i="2"/>
  <c r="T15" i="2"/>
  <c r="T39" i="2" s="1"/>
  <c r="S15" i="2"/>
  <c r="R15" i="2"/>
  <c r="Q15" i="2"/>
  <c r="Q39" i="2" s="1"/>
  <c r="P15" i="2"/>
  <c r="O15" i="2"/>
  <c r="O39" i="2" s="1"/>
  <c r="N15" i="2"/>
  <c r="M15" i="2"/>
  <c r="L15" i="2"/>
  <c r="L39" i="2" s="1"/>
  <c r="K15" i="2"/>
  <c r="J15" i="2"/>
  <c r="I15" i="2"/>
  <c r="H15" i="2"/>
  <c r="G15" i="2"/>
  <c r="F15" i="2"/>
  <c r="B15" i="2"/>
  <c r="C15" i="2" s="1"/>
  <c r="BC14" i="2"/>
  <c r="BG14" i="2" s="1"/>
  <c r="BA14" i="2"/>
  <c r="BA38" i="2" s="1"/>
  <c r="N5" i="4" s="1"/>
  <c r="AZ14" i="2"/>
  <c r="BD14" i="2" s="1"/>
  <c r="BH14" i="2" s="1"/>
  <c r="AY14" i="2"/>
  <c r="AX14" i="2"/>
  <c r="AW14" i="2"/>
  <c r="AV14" i="2"/>
  <c r="AU14" i="2"/>
  <c r="AU38" i="2" s="1"/>
  <c r="AT14" i="2"/>
  <c r="AS14" i="2"/>
  <c r="AS38" i="2" s="1"/>
  <c r="AR14" i="2"/>
  <c r="AQ14" i="2"/>
  <c r="AP14" i="2"/>
  <c r="AP38" i="2" s="1"/>
  <c r="AO14" i="2"/>
  <c r="AN14" i="2"/>
  <c r="AM14" i="2"/>
  <c r="AM38" i="2" s="1"/>
  <c r="AL14" i="2"/>
  <c r="AK14" i="2"/>
  <c r="AK38" i="2" s="1"/>
  <c r="AJ14" i="2"/>
  <c r="AI14" i="2"/>
  <c r="AH14" i="2"/>
  <c r="AG14" i="2"/>
  <c r="AF14" i="2"/>
  <c r="AE14" i="2"/>
  <c r="AE38" i="2" s="1"/>
  <c r="AD14" i="2"/>
  <c r="AC14" i="2"/>
  <c r="AC38" i="2" s="1"/>
  <c r="AB14" i="2"/>
  <c r="AA14" i="2"/>
  <c r="Z14" i="2"/>
  <c r="Z38" i="2" s="1"/>
  <c r="Y14" i="2"/>
  <c r="X14" i="2"/>
  <c r="W14" i="2"/>
  <c r="W38" i="2" s="1"/>
  <c r="V14" i="2"/>
  <c r="U14" i="2"/>
  <c r="U38" i="2" s="1"/>
  <c r="T14" i="2"/>
  <c r="S14" i="2"/>
  <c r="R14" i="2"/>
  <c r="R38" i="2" s="1"/>
  <c r="Q14" i="2"/>
  <c r="P14" i="2"/>
  <c r="O14" i="2"/>
  <c r="O38" i="2" s="1"/>
  <c r="N14" i="2"/>
  <c r="M14" i="2"/>
  <c r="M38" i="2" s="1"/>
  <c r="L14" i="2"/>
  <c r="K14" i="2"/>
  <c r="J14" i="2"/>
  <c r="J38" i="2" s="1"/>
  <c r="I14" i="2"/>
  <c r="H14" i="2"/>
  <c r="G14" i="2"/>
  <c r="F14" i="2"/>
  <c r="C14" i="2"/>
  <c r="B14" i="2"/>
  <c r="BE13" i="2"/>
  <c r="BA13" i="2"/>
  <c r="AZ13" i="2"/>
  <c r="BD13" i="2" s="1"/>
  <c r="BH13" i="2" s="1"/>
  <c r="AY13" i="2"/>
  <c r="AX13" i="2"/>
  <c r="BB13" i="2" s="1"/>
  <c r="BF13" i="2" s="1"/>
  <c r="AW13" i="2"/>
  <c r="AV13" i="2"/>
  <c r="AU13" i="2"/>
  <c r="AT13" i="2"/>
  <c r="BN13" i="2" s="1"/>
  <c r="AS13" i="2"/>
  <c r="AR13" i="2"/>
  <c r="AQ13" i="2"/>
  <c r="AP13" i="2"/>
  <c r="AO13" i="2"/>
  <c r="AN13" i="2"/>
  <c r="AM13" i="2"/>
  <c r="AL13" i="2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C13" i="2"/>
  <c r="B13" i="2"/>
  <c r="BE12" i="2"/>
  <c r="BI12" i="2" s="1"/>
  <c r="BC12" i="2"/>
  <c r="BG12" i="2" s="1"/>
  <c r="BA12" i="2"/>
  <c r="AZ12" i="2"/>
  <c r="AY12" i="2"/>
  <c r="AX12" i="2"/>
  <c r="AW12" i="2"/>
  <c r="AW36" i="2" s="1"/>
  <c r="AV12" i="2"/>
  <c r="AU12" i="2"/>
  <c r="AU36" i="2" s="1"/>
  <c r="AT12" i="2"/>
  <c r="AS12" i="2"/>
  <c r="AR12" i="2"/>
  <c r="AR36" i="2" s="1"/>
  <c r="AQ12" i="2"/>
  <c r="AP12" i="2"/>
  <c r="AO12" i="2"/>
  <c r="AO36" i="2" s="1"/>
  <c r="AN12" i="2"/>
  <c r="AM12" i="2"/>
  <c r="AM36" i="2" s="1"/>
  <c r="AL12" i="2"/>
  <c r="AK12" i="2"/>
  <c r="AJ12" i="2"/>
  <c r="AJ36" i="2" s="1"/>
  <c r="AI12" i="2"/>
  <c r="AH12" i="2"/>
  <c r="AG12" i="2"/>
  <c r="AG36" i="2" s="1"/>
  <c r="AF12" i="2"/>
  <c r="AE12" i="2"/>
  <c r="AE36" i="2" s="1"/>
  <c r="AD12" i="2"/>
  <c r="AC12" i="2"/>
  <c r="AB12" i="2"/>
  <c r="AB36" i="2" s="1"/>
  <c r="AA12" i="2"/>
  <c r="Z12" i="2"/>
  <c r="Y12" i="2"/>
  <c r="Y36" i="2" s="1"/>
  <c r="X12" i="2"/>
  <c r="W12" i="2"/>
  <c r="W36" i="2" s="1"/>
  <c r="V12" i="2"/>
  <c r="U12" i="2"/>
  <c r="T12" i="2"/>
  <c r="T36" i="2" s="1"/>
  <c r="S12" i="2"/>
  <c r="R12" i="2"/>
  <c r="Q12" i="2"/>
  <c r="Q36" i="2" s="1"/>
  <c r="P12" i="2"/>
  <c r="O12" i="2"/>
  <c r="O36" i="2" s="1"/>
  <c r="N12" i="2"/>
  <c r="M12" i="2"/>
  <c r="L12" i="2"/>
  <c r="L36" i="2" s="1"/>
  <c r="K12" i="2"/>
  <c r="J12" i="2"/>
  <c r="I12" i="2"/>
  <c r="H12" i="2"/>
  <c r="G12" i="2"/>
  <c r="F12" i="2"/>
  <c r="B12" i="2"/>
  <c r="C12" i="2" s="1"/>
  <c r="BD11" i="2"/>
  <c r="BH11" i="2" s="1"/>
  <c r="BA11" i="2"/>
  <c r="AZ11" i="2"/>
  <c r="AY11" i="2"/>
  <c r="AX11" i="2"/>
  <c r="AW11" i="2"/>
  <c r="AV11" i="2"/>
  <c r="AV35" i="2" s="1"/>
  <c r="AU11" i="2"/>
  <c r="AT11" i="2"/>
  <c r="AS11" i="2"/>
  <c r="AR11" i="2"/>
  <c r="AQ11" i="2"/>
  <c r="AQ35" i="2" s="1"/>
  <c r="AP11" i="2"/>
  <c r="AO11" i="2"/>
  <c r="AN11" i="2"/>
  <c r="AN35" i="2" s="1"/>
  <c r="AM11" i="2"/>
  <c r="AL11" i="2"/>
  <c r="AK11" i="2"/>
  <c r="AJ11" i="2"/>
  <c r="AI11" i="2"/>
  <c r="AI35" i="2" s="1"/>
  <c r="AH11" i="2"/>
  <c r="AG11" i="2"/>
  <c r="AF11" i="2"/>
  <c r="AF35" i="2" s="1"/>
  <c r="AE11" i="2"/>
  <c r="AD11" i="2"/>
  <c r="AC11" i="2"/>
  <c r="AB11" i="2"/>
  <c r="AA11" i="2"/>
  <c r="AA35" i="2" s="1"/>
  <c r="Z11" i="2"/>
  <c r="Y11" i="2"/>
  <c r="X11" i="2"/>
  <c r="X35" i="2" s="1"/>
  <c r="W11" i="2"/>
  <c r="V11" i="2"/>
  <c r="U11" i="2"/>
  <c r="T11" i="2"/>
  <c r="S11" i="2"/>
  <c r="S35" i="2" s="1"/>
  <c r="R11" i="2"/>
  <c r="Q11" i="2"/>
  <c r="P11" i="2"/>
  <c r="P35" i="2" s="1"/>
  <c r="O11" i="2"/>
  <c r="N11" i="2"/>
  <c r="M11" i="2"/>
  <c r="L11" i="2"/>
  <c r="K11" i="2"/>
  <c r="K35" i="2" s="1"/>
  <c r="J11" i="2"/>
  <c r="I11" i="2"/>
  <c r="H11" i="2"/>
  <c r="G11" i="2"/>
  <c r="F11" i="2"/>
  <c r="C11" i="2"/>
  <c r="B11" i="2"/>
  <c r="BB10" i="2"/>
  <c r="BA10" i="2"/>
  <c r="BE10" i="2" s="1"/>
  <c r="BI10" i="2" s="1"/>
  <c r="BI56" i="2" s="1"/>
  <c r="AZ10" i="2"/>
  <c r="AY10" i="2"/>
  <c r="AX10" i="2"/>
  <c r="AW10" i="2"/>
  <c r="AV10" i="2"/>
  <c r="AU10" i="2"/>
  <c r="AT10" i="2"/>
  <c r="AS10" i="2"/>
  <c r="AR10" i="2"/>
  <c r="AQ10" i="2"/>
  <c r="AP10" i="2"/>
  <c r="AO10" i="2"/>
  <c r="AN10" i="2"/>
  <c r="AM10" i="2"/>
  <c r="AL10" i="2"/>
  <c r="AK10" i="2"/>
  <c r="BK10" i="2" s="1"/>
  <c r="AJ10" i="2"/>
  <c r="AI10" i="2"/>
  <c r="AH10" i="2"/>
  <c r="AG10" i="2"/>
  <c r="AF10" i="2"/>
  <c r="AE10" i="2"/>
  <c r="AD10" i="2"/>
  <c r="AC10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H56" i="2" s="1"/>
  <c r="G10" i="2"/>
  <c r="F10" i="2"/>
  <c r="B10" i="2"/>
  <c r="C10" i="2" s="1"/>
  <c r="BA9" i="2"/>
  <c r="AZ9" i="2"/>
  <c r="AY9" i="2"/>
  <c r="BC9" i="2" s="1"/>
  <c r="AX9" i="2"/>
  <c r="AW9" i="2"/>
  <c r="AV9" i="2"/>
  <c r="AU9" i="2"/>
  <c r="AT9" i="2"/>
  <c r="AS9" i="2"/>
  <c r="AR9" i="2"/>
  <c r="AQ9" i="2"/>
  <c r="AP9" i="2"/>
  <c r="AO9" i="2"/>
  <c r="AN9" i="2"/>
  <c r="AM9" i="2"/>
  <c r="AL9" i="2"/>
  <c r="BL9" i="2" s="1"/>
  <c r="AK9" i="2"/>
  <c r="AJ9" i="2"/>
  <c r="AI9" i="2"/>
  <c r="AH9" i="2"/>
  <c r="AG9" i="2"/>
  <c r="AF9" i="2"/>
  <c r="AE9" i="2"/>
  <c r="AD9" i="2"/>
  <c r="AC9" i="2"/>
  <c r="AB9" i="2"/>
  <c r="AA9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I55" i="2" s="1"/>
  <c r="H9" i="2"/>
  <c r="G9" i="2"/>
  <c r="G55" i="2" s="1"/>
  <c r="F9" i="2"/>
  <c r="B9" i="2"/>
  <c r="C9" i="2" s="1"/>
  <c r="BB8" i="2"/>
  <c r="BA8" i="2"/>
  <c r="AZ8" i="2"/>
  <c r="BD8" i="2" s="1"/>
  <c r="AY8" i="2"/>
  <c r="AX8" i="2"/>
  <c r="AW8" i="2"/>
  <c r="AV8" i="2"/>
  <c r="AU8" i="2"/>
  <c r="AT8" i="2"/>
  <c r="AS8" i="2"/>
  <c r="AR8" i="2"/>
  <c r="AQ8" i="2"/>
  <c r="BM8" i="2" s="1"/>
  <c r="AP8" i="2"/>
  <c r="AO8" i="2"/>
  <c r="AN8" i="2"/>
  <c r="AM8" i="2"/>
  <c r="AL8" i="2"/>
  <c r="AK8" i="2"/>
  <c r="AJ8" i="2"/>
  <c r="AI8" i="2"/>
  <c r="AH8" i="2"/>
  <c r="AG8" i="2"/>
  <c r="AF8" i="2"/>
  <c r="AE8" i="2"/>
  <c r="AD8" i="2"/>
  <c r="AC8" i="2"/>
  <c r="AB8" i="2"/>
  <c r="AA8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I54" i="2" s="1"/>
  <c r="H8" i="2"/>
  <c r="H54" i="2" s="1"/>
  <c r="G8" i="2"/>
  <c r="G54" i="2" s="1"/>
  <c r="F8" i="2"/>
  <c r="F54" i="2" s="1"/>
  <c r="C8" i="2"/>
  <c r="B8" i="2"/>
  <c r="BK7" i="2"/>
  <c r="BC7" i="2"/>
  <c r="BG7" i="2" s="1"/>
  <c r="BA7" i="2"/>
  <c r="BE7" i="2" s="1"/>
  <c r="BI7" i="2" s="1"/>
  <c r="AZ7" i="2"/>
  <c r="AY7" i="2"/>
  <c r="AX7" i="2"/>
  <c r="BB7" i="2" s="1"/>
  <c r="AW7" i="2"/>
  <c r="AW31" i="2" s="1"/>
  <c r="AV7" i="2"/>
  <c r="AU7" i="2"/>
  <c r="AU31" i="2" s="1"/>
  <c r="AT7" i="2"/>
  <c r="AS7" i="2"/>
  <c r="AR7" i="2"/>
  <c r="AR31" i="2" s="1"/>
  <c r="AQ7" i="2"/>
  <c r="AP7" i="2"/>
  <c r="AO7" i="2"/>
  <c r="AO31" i="2" s="1"/>
  <c r="AN7" i="2"/>
  <c r="AM7" i="2"/>
  <c r="AM31" i="2" s="1"/>
  <c r="AL7" i="2"/>
  <c r="AK7" i="2"/>
  <c r="AJ7" i="2"/>
  <c r="AJ31" i="2" s="1"/>
  <c r="AI7" i="2"/>
  <c r="AH7" i="2"/>
  <c r="AG7" i="2"/>
  <c r="AG31" i="2" s="1"/>
  <c r="AF7" i="2"/>
  <c r="AE7" i="2"/>
  <c r="AE31" i="2" s="1"/>
  <c r="AD7" i="2"/>
  <c r="AC7" i="2"/>
  <c r="AB7" i="2"/>
  <c r="AB31" i="2" s="1"/>
  <c r="AA7" i="2"/>
  <c r="Z7" i="2"/>
  <c r="Y7" i="2"/>
  <c r="Y31" i="2" s="1"/>
  <c r="X7" i="2"/>
  <c r="W7" i="2"/>
  <c r="W31" i="2" s="1"/>
  <c r="V7" i="2"/>
  <c r="U7" i="2"/>
  <c r="T7" i="2"/>
  <c r="T31" i="2" s="1"/>
  <c r="S7" i="2"/>
  <c r="R7" i="2"/>
  <c r="Q7" i="2"/>
  <c r="Q31" i="2" s="1"/>
  <c r="P7" i="2"/>
  <c r="O7" i="2"/>
  <c r="O31" i="2" s="1"/>
  <c r="N7" i="2"/>
  <c r="M7" i="2"/>
  <c r="L7" i="2"/>
  <c r="L31" i="2" s="1"/>
  <c r="K7" i="2"/>
  <c r="J7" i="2"/>
  <c r="I7" i="2"/>
  <c r="H7" i="2"/>
  <c r="G7" i="2"/>
  <c r="F7" i="2"/>
  <c r="B7" i="2"/>
  <c r="C7" i="2" s="1"/>
  <c r="BA6" i="2"/>
  <c r="AZ6" i="2"/>
  <c r="BD6" i="2" s="1"/>
  <c r="AY6" i="2"/>
  <c r="BC6" i="2" s="1"/>
  <c r="AX6" i="2"/>
  <c r="AW6" i="2"/>
  <c r="AV6" i="2"/>
  <c r="AU6" i="2"/>
  <c r="AT6" i="2"/>
  <c r="AS6" i="2"/>
  <c r="AS53" i="2" s="1"/>
  <c r="AR6" i="2"/>
  <c r="AQ6" i="2"/>
  <c r="AP6" i="2"/>
  <c r="AO6" i="2"/>
  <c r="AN6" i="2"/>
  <c r="AM6" i="2"/>
  <c r="BL6" i="2" s="1"/>
  <c r="AL6" i="2"/>
  <c r="AK6" i="2"/>
  <c r="AJ6" i="2"/>
  <c r="AI6" i="2"/>
  <c r="AH6" i="2"/>
  <c r="AG6" i="2"/>
  <c r="AF6" i="2"/>
  <c r="AE6" i="2"/>
  <c r="AD6" i="2"/>
  <c r="AC6" i="2"/>
  <c r="AB6" i="2"/>
  <c r="AA6" i="2"/>
  <c r="Z6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H53" i="2" s="1"/>
  <c r="G6" i="2"/>
  <c r="G53" i="2" s="1"/>
  <c r="F6" i="2"/>
  <c r="C6" i="2"/>
  <c r="B6" i="2"/>
  <c r="BA5" i="2"/>
  <c r="BA52" i="2" s="1"/>
  <c r="AZ5" i="2"/>
  <c r="BD5" i="2" s="1"/>
  <c r="AY5" i="2"/>
  <c r="AX5" i="2"/>
  <c r="BB5" i="2" s="1"/>
  <c r="AW5" i="2"/>
  <c r="AV5" i="2"/>
  <c r="AU5" i="2"/>
  <c r="AT5" i="2"/>
  <c r="AS5" i="2"/>
  <c r="AR5" i="2"/>
  <c r="AQ5" i="2"/>
  <c r="AP5" i="2"/>
  <c r="AO5" i="2"/>
  <c r="AN5" i="2"/>
  <c r="AM5" i="2"/>
  <c r="AL5" i="2"/>
  <c r="AK5" i="2"/>
  <c r="AJ5" i="2"/>
  <c r="AI5" i="2"/>
  <c r="AH5" i="2"/>
  <c r="BK5" i="2" s="1"/>
  <c r="AG5" i="2"/>
  <c r="AF5" i="2"/>
  <c r="AE5" i="2"/>
  <c r="AD5" i="2"/>
  <c r="AC5" i="2"/>
  <c r="AC52" i="2" s="1"/>
  <c r="AB5" i="2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M52" i="2" s="1"/>
  <c r="L5" i="2"/>
  <c r="K5" i="2"/>
  <c r="J5" i="2"/>
  <c r="I5" i="2"/>
  <c r="I52" i="2" s="1"/>
  <c r="H5" i="2"/>
  <c r="H52" i="2" s="1"/>
  <c r="G5" i="2"/>
  <c r="G52" i="2" s="1"/>
  <c r="F5" i="2"/>
  <c r="F52" i="2" s="1"/>
  <c r="C5" i="2"/>
  <c r="B5" i="2"/>
  <c r="BL4" i="2"/>
  <c r="BA4" i="2"/>
  <c r="BE4" i="2" s="1"/>
  <c r="AZ4" i="2"/>
  <c r="AY4" i="2"/>
  <c r="BC4" i="2" s="1"/>
  <c r="AX4" i="2"/>
  <c r="BB4" i="2" s="1"/>
  <c r="AW4" i="2"/>
  <c r="AV4" i="2"/>
  <c r="BN4" i="2" s="1"/>
  <c r="AU4" i="2"/>
  <c r="AT4" i="2"/>
  <c r="AS4" i="2"/>
  <c r="AR4" i="2"/>
  <c r="AQ4" i="2"/>
  <c r="AP4" i="2"/>
  <c r="AO4" i="2"/>
  <c r="AN4" i="2"/>
  <c r="AM4" i="2"/>
  <c r="AL4" i="2"/>
  <c r="AK4" i="2"/>
  <c r="AJ4" i="2"/>
  <c r="AI4" i="2"/>
  <c r="AH4" i="2"/>
  <c r="BK4" i="2" s="1"/>
  <c r="AG4" i="2"/>
  <c r="AF4" i="2"/>
  <c r="AE4" i="2"/>
  <c r="AD4" i="2"/>
  <c r="AC4" i="2"/>
  <c r="AB4" i="2"/>
  <c r="AA4" i="2"/>
  <c r="Z4" i="2"/>
  <c r="Y4" i="2"/>
  <c r="X4" i="2"/>
  <c r="W4" i="2"/>
  <c r="V4" i="2"/>
  <c r="U4" i="2"/>
  <c r="T4" i="2"/>
  <c r="S4" i="2"/>
  <c r="R4" i="2"/>
  <c r="Q4" i="2"/>
  <c r="P4" i="2"/>
  <c r="O4" i="2"/>
  <c r="O51" i="2" s="1"/>
  <c r="N4" i="2"/>
  <c r="M4" i="2"/>
  <c r="L4" i="2"/>
  <c r="K4" i="2"/>
  <c r="J4" i="2"/>
  <c r="I4" i="2"/>
  <c r="I51" i="2" s="1"/>
  <c r="H4" i="2"/>
  <c r="H51" i="2" s="1"/>
  <c r="G4" i="2"/>
  <c r="G51" i="2" s="1"/>
  <c r="F4" i="2"/>
  <c r="F51" i="2" s="1"/>
  <c r="B4" i="2"/>
  <c r="C4" i="2" s="1"/>
  <c r="BA3" i="2"/>
  <c r="AZ3" i="2"/>
  <c r="BD3" i="2" s="1"/>
  <c r="AY3" i="2"/>
  <c r="BC3" i="2" s="1"/>
  <c r="AX3" i="2"/>
  <c r="AW3" i="2"/>
  <c r="AW50" i="2" s="1"/>
  <c r="AV3" i="2"/>
  <c r="AU3" i="2"/>
  <c r="AT3" i="2"/>
  <c r="AS3" i="2"/>
  <c r="AR3" i="2"/>
  <c r="AQ3" i="2"/>
  <c r="AP3" i="2"/>
  <c r="AO3" i="2"/>
  <c r="AO50" i="2" s="1"/>
  <c r="AN3" i="2"/>
  <c r="AM3" i="2"/>
  <c r="AL3" i="2"/>
  <c r="AK3" i="2"/>
  <c r="AJ3" i="2"/>
  <c r="AI3" i="2"/>
  <c r="AH3" i="2"/>
  <c r="AG3" i="2"/>
  <c r="AG50" i="2" s="1"/>
  <c r="AF3" i="2"/>
  <c r="AE3" i="2"/>
  <c r="AD3" i="2"/>
  <c r="AC3" i="2"/>
  <c r="AB3" i="2"/>
  <c r="AA3" i="2"/>
  <c r="Z3" i="2"/>
  <c r="Y3" i="2"/>
  <c r="Y50" i="2" s="1"/>
  <c r="X3" i="2"/>
  <c r="W3" i="2"/>
  <c r="V3" i="2"/>
  <c r="U3" i="2"/>
  <c r="T3" i="2"/>
  <c r="S3" i="2"/>
  <c r="R3" i="2"/>
  <c r="Q3" i="2"/>
  <c r="Q50" i="2" s="1"/>
  <c r="P3" i="2"/>
  <c r="O3" i="2"/>
  <c r="N3" i="2"/>
  <c r="M3" i="2"/>
  <c r="L3" i="2"/>
  <c r="K3" i="2"/>
  <c r="J3" i="2"/>
  <c r="I3" i="2"/>
  <c r="I50" i="2" s="1"/>
  <c r="H3" i="2"/>
  <c r="H50" i="2" s="1"/>
  <c r="G3" i="2"/>
  <c r="G50" i="2" s="1"/>
  <c r="F3" i="2"/>
  <c r="F50" i="2" s="1"/>
  <c r="C3" i="2"/>
  <c r="B3" i="2"/>
  <c r="BM7" i="2" l="1"/>
  <c r="F56" i="2"/>
  <c r="F23" i="2"/>
  <c r="N46" i="2"/>
  <c r="V46" i="2"/>
  <c r="AD46" i="2"/>
  <c r="AL46" i="2"/>
  <c r="AT46" i="2"/>
  <c r="BN6" i="2"/>
  <c r="J35" i="2"/>
  <c r="R35" i="2"/>
  <c r="Z35" i="2"/>
  <c r="BO11" i="2"/>
  <c r="BN14" i="2"/>
  <c r="P41" i="2"/>
  <c r="X41" i="2"/>
  <c r="AF41" i="2"/>
  <c r="AN41" i="2"/>
  <c r="AV41" i="2"/>
  <c r="K43" i="2"/>
  <c r="AA43" i="2"/>
  <c r="AQ43" i="2"/>
  <c r="G23" i="2"/>
  <c r="O23" i="2"/>
  <c r="W23" i="2"/>
  <c r="AE23" i="2"/>
  <c r="AM23" i="2"/>
  <c r="AU23" i="2"/>
  <c r="AC23" i="2"/>
  <c r="F58" i="2"/>
  <c r="BP16" i="2"/>
  <c r="BL17" i="2"/>
  <c r="BM41" i="2" s="1"/>
  <c r="BM18" i="2"/>
  <c r="H23" i="2"/>
  <c r="P23" i="2"/>
  <c r="X23" i="2"/>
  <c r="AF23" i="2"/>
  <c r="AN23" i="2"/>
  <c r="AV23" i="2"/>
  <c r="AK23" i="2"/>
  <c r="BN5" i="2"/>
  <c r="U31" i="2"/>
  <c r="I56" i="2"/>
  <c r="J36" i="2"/>
  <c r="R36" i="2"/>
  <c r="Z36" i="2"/>
  <c r="BO12" i="2"/>
  <c r="P38" i="2"/>
  <c r="X38" i="2"/>
  <c r="AF38" i="2"/>
  <c r="AN38" i="2"/>
  <c r="AV38" i="2"/>
  <c r="M43" i="2"/>
  <c r="U43" i="2"/>
  <c r="AC43" i="2"/>
  <c r="AK43" i="2"/>
  <c r="AS43" i="2"/>
  <c r="I23" i="2"/>
  <c r="Q23" i="2"/>
  <c r="Y23" i="2"/>
  <c r="AG23" i="2"/>
  <c r="AO23" i="2"/>
  <c r="AW23" i="2"/>
  <c r="BA23" i="2"/>
  <c r="N31" i="2"/>
  <c r="V31" i="2"/>
  <c r="AD31" i="2"/>
  <c r="AL31" i="2"/>
  <c r="AT31" i="2"/>
  <c r="M35" i="2"/>
  <c r="U35" i="2"/>
  <c r="AC35" i="2"/>
  <c r="AK35" i="2"/>
  <c r="AS35" i="2"/>
  <c r="N39" i="2"/>
  <c r="V39" i="2"/>
  <c r="AD39" i="2"/>
  <c r="AL39" i="2"/>
  <c r="AT39" i="2"/>
  <c r="K41" i="2"/>
  <c r="S41" i="2"/>
  <c r="N43" i="2"/>
  <c r="V43" i="2"/>
  <c r="AD43" i="2"/>
  <c r="K44" i="2"/>
  <c r="S44" i="2"/>
  <c r="AA44" i="2"/>
  <c r="AI44" i="2"/>
  <c r="AY44" i="2"/>
  <c r="J23" i="2"/>
  <c r="R23" i="2"/>
  <c r="Z23" i="2"/>
  <c r="AH23" i="2"/>
  <c r="AP23" i="2"/>
  <c r="AX23" i="2"/>
  <c r="O28" i="2"/>
  <c r="BE5" i="2"/>
  <c r="BO14" i="2"/>
  <c r="I58" i="2"/>
  <c r="AN31" i="2"/>
  <c r="AC36" i="2"/>
  <c r="I57" i="2"/>
  <c r="M41" i="2"/>
  <c r="U41" i="2"/>
  <c r="AC41" i="2"/>
  <c r="AK41" i="2"/>
  <c r="AS41" i="2"/>
  <c r="N42" i="2"/>
  <c r="V42" i="2"/>
  <c r="AD42" i="2"/>
  <c r="AL42" i="2"/>
  <c r="M44" i="2"/>
  <c r="U44" i="2"/>
  <c r="AC44" i="2"/>
  <c r="AK44" i="2"/>
  <c r="AS44" i="2"/>
  <c r="BA44" i="2"/>
  <c r="M50" i="2"/>
  <c r="M27" i="2"/>
  <c r="AS50" i="2"/>
  <c r="AS27" i="2"/>
  <c r="M53" i="2"/>
  <c r="M30" i="2"/>
  <c r="AK53" i="2"/>
  <c r="AK30" i="2"/>
  <c r="S54" i="2"/>
  <c r="S32" i="2"/>
  <c r="AP55" i="2"/>
  <c r="AP33" i="2"/>
  <c r="BM9" i="2"/>
  <c r="BM33" i="2" s="1"/>
  <c r="AH36" i="2"/>
  <c r="BK12" i="2"/>
  <c r="AW27" i="2"/>
  <c r="U50" i="2"/>
  <c r="Y65" i="2" s="1"/>
  <c r="U27" i="2"/>
  <c r="BA50" i="2"/>
  <c r="BA27" i="2"/>
  <c r="C5" i="4" s="1"/>
  <c r="BE3" i="2"/>
  <c r="BD52" i="2"/>
  <c r="BH5" i="2"/>
  <c r="BH52" i="2" s="1"/>
  <c r="BH67" i="2" s="1"/>
  <c r="AC53" i="2"/>
  <c r="AC30" i="2"/>
  <c r="AY54" i="2"/>
  <c r="AY32" i="2"/>
  <c r="H3" i="4" s="1"/>
  <c r="BC8" i="2"/>
  <c r="AH55" i="2"/>
  <c r="AH33" i="2"/>
  <c r="BK9" i="2"/>
  <c r="BL33" i="2" s="1"/>
  <c r="AX38" i="2"/>
  <c r="N2" i="4" s="1"/>
  <c r="BB14" i="2"/>
  <c r="BB57" i="2" s="1"/>
  <c r="L51" i="2"/>
  <c r="L66" i="2" s="1"/>
  <c r="L28" i="2"/>
  <c r="AR51" i="2"/>
  <c r="AR28" i="2"/>
  <c r="P52" i="2"/>
  <c r="P29" i="2"/>
  <c r="AV52" i="2"/>
  <c r="AV29" i="2"/>
  <c r="S56" i="2"/>
  <c r="S34" i="2"/>
  <c r="AI56" i="2"/>
  <c r="AI34" i="2"/>
  <c r="AP35" i="2"/>
  <c r="BM11" i="2"/>
  <c r="K57" i="2"/>
  <c r="K37" i="2"/>
  <c r="W50" i="2"/>
  <c r="W27" i="2"/>
  <c r="AU50" i="2"/>
  <c r="AU27" i="2"/>
  <c r="Q52" i="2"/>
  <c r="Q67" i="2" s="1"/>
  <c r="Q29" i="2"/>
  <c r="AO52" i="2"/>
  <c r="AO29" i="2"/>
  <c r="O53" i="2"/>
  <c r="O30" i="2"/>
  <c r="AU53" i="2"/>
  <c r="AU30" i="2"/>
  <c r="M54" i="2"/>
  <c r="M69" i="2" s="1"/>
  <c r="M32" i="2"/>
  <c r="AK54" i="2"/>
  <c r="AK32" i="2"/>
  <c r="L55" i="2"/>
  <c r="L33" i="2"/>
  <c r="AR55" i="2"/>
  <c r="AR33" i="2"/>
  <c r="AJ56" i="2"/>
  <c r="AJ34" i="2"/>
  <c r="AY35" i="2"/>
  <c r="K3" i="4" s="1"/>
  <c r="BC11" i="2"/>
  <c r="BG11" i="2" s="1"/>
  <c r="AT58" i="2"/>
  <c r="AT40" i="2"/>
  <c r="BN16" i="2"/>
  <c r="BN40" i="2" s="1"/>
  <c r="T46" i="2"/>
  <c r="T23" i="2"/>
  <c r="M29" i="2"/>
  <c r="AN50" i="2"/>
  <c r="AN27" i="2"/>
  <c r="N51" i="2"/>
  <c r="N28" i="2"/>
  <c r="AT51" i="2"/>
  <c r="AT28" i="2"/>
  <c r="P53" i="2"/>
  <c r="P30" i="2"/>
  <c r="X53" i="2"/>
  <c r="X30" i="2"/>
  <c r="AF53" i="2"/>
  <c r="AF30" i="2"/>
  <c r="AN53" i="2"/>
  <c r="AN30" i="2"/>
  <c r="AV53" i="2"/>
  <c r="AV30" i="2"/>
  <c r="N54" i="2"/>
  <c r="N32" i="2"/>
  <c r="V54" i="2"/>
  <c r="V32" i="2"/>
  <c r="AD54" i="2"/>
  <c r="AD32" i="2"/>
  <c r="AL54" i="2"/>
  <c r="AL32" i="2"/>
  <c r="BL8" i="2"/>
  <c r="AT32" i="2"/>
  <c r="AT54" i="2"/>
  <c r="BN8" i="2"/>
  <c r="BN32" i="2" s="1"/>
  <c r="BB54" i="2"/>
  <c r="BF8" i="2"/>
  <c r="M55" i="2"/>
  <c r="M70" i="2" s="1"/>
  <c r="M33" i="2"/>
  <c r="U55" i="2"/>
  <c r="U33" i="2"/>
  <c r="AC55" i="2"/>
  <c r="AC33" i="2"/>
  <c r="AK55" i="2"/>
  <c r="AK33" i="2"/>
  <c r="AS55" i="2"/>
  <c r="AS33" i="2"/>
  <c r="BA55" i="2"/>
  <c r="BA33" i="2"/>
  <c r="I5" i="4" s="1"/>
  <c r="BE9" i="2"/>
  <c r="BH16" i="2"/>
  <c r="AC29" i="2"/>
  <c r="AK50" i="2"/>
  <c r="AK27" i="2"/>
  <c r="U53" i="2"/>
  <c r="U30" i="2"/>
  <c r="BA53" i="2"/>
  <c r="BA30" i="2"/>
  <c r="F5" i="4" s="1"/>
  <c r="BE6" i="2"/>
  <c r="K54" i="2"/>
  <c r="K69" i="2" s="1"/>
  <c r="K32" i="2"/>
  <c r="AQ54" i="2"/>
  <c r="AQ32" i="2"/>
  <c r="Z33" i="2"/>
  <c r="Z55" i="2"/>
  <c r="AX36" i="2"/>
  <c r="L2" i="4" s="1"/>
  <c r="BB12" i="2"/>
  <c r="BB56" i="2" s="1"/>
  <c r="AJ51" i="2"/>
  <c r="AJ28" i="2"/>
  <c r="AN52" i="2"/>
  <c r="AN29" i="2"/>
  <c r="BC53" i="2"/>
  <c r="BG6" i="2"/>
  <c r="BG53" i="2" s="1"/>
  <c r="BG68" i="2" s="1"/>
  <c r="AA56" i="2"/>
  <c r="AA34" i="2"/>
  <c r="AY56" i="2"/>
  <c r="AY34" i="2"/>
  <c r="J3" i="4" s="1"/>
  <c r="BC10" i="2"/>
  <c r="AH35" i="2"/>
  <c r="BK11" i="2"/>
  <c r="AA57" i="2"/>
  <c r="AA37" i="2"/>
  <c r="AY57" i="2"/>
  <c r="AY37" i="2"/>
  <c r="M3" i="4" s="1"/>
  <c r="BC13" i="2"/>
  <c r="AW52" i="2"/>
  <c r="AW29" i="2"/>
  <c r="AE53" i="2"/>
  <c r="AE30" i="2"/>
  <c r="AJ55" i="2"/>
  <c r="AJ33" i="2"/>
  <c r="L56" i="2"/>
  <c r="L71" i="2" s="1"/>
  <c r="L34" i="2"/>
  <c r="AR56" i="2"/>
  <c r="AR34" i="2"/>
  <c r="AZ36" i="2"/>
  <c r="L4" i="4" s="1"/>
  <c r="BD12" i="2"/>
  <c r="BH12" i="2" s="1"/>
  <c r="AD58" i="2"/>
  <c r="AD40" i="2"/>
  <c r="AR46" i="2"/>
  <c r="AR23" i="2"/>
  <c r="AM51" i="2"/>
  <c r="AM28" i="2"/>
  <c r="K52" i="2"/>
  <c r="K67" i="2" s="1"/>
  <c r="K29" i="2"/>
  <c r="AQ52" i="2"/>
  <c r="AQ29" i="2"/>
  <c r="BD54" i="2"/>
  <c r="BH8" i="2"/>
  <c r="BH54" i="2" s="1"/>
  <c r="BH69" i="2" s="1"/>
  <c r="BG9" i="2"/>
  <c r="N56" i="2"/>
  <c r="N34" i="2"/>
  <c r="V56" i="2"/>
  <c r="V34" i="2"/>
  <c r="AD56" i="2"/>
  <c r="AD34" i="2"/>
  <c r="AL56" i="2"/>
  <c r="AL34" i="2"/>
  <c r="BL10" i="2"/>
  <c r="BL34" i="2" s="1"/>
  <c r="AT56" i="2"/>
  <c r="AT34" i="2"/>
  <c r="BN10" i="2"/>
  <c r="BF10" i="2"/>
  <c r="BA35" i="2"/>
  <c r="K5" i="4" s="1"/>
  <c r="BE11" i="2"/>
  <c r="BI11" i="2" s="1"/>
  <c r="P58" i="2"/>
  <c r="P40" i="2"/>
  <c r="X58" i="2"/>
  <c r="X40" i="2"/>
  <c r="AF58" i="2"/>
  <c r="AF40" i="2"/>
  <c r="AN58" i="2"/>
  <c r="AN40" i="2"/>
  <c r="AV58" i="2"/>
  <c r="AV40" i="2"/>
  <c r="AS30" i="2"/>
  <c r="AC50" i="2"/>
  <c r="AC27" i="2"/>
  <c r="BO3" i="2"/>
  <c r="AI54" i="2"/>
  <c r="AI32" i="2"/>
  <c r="R55" i="2"/>
  <c r="R33" i="2"/>
  <c r="AX55" i="2"/>
  <c r="AX33" i="2"/>
  <c r="I2" i="4" s="1"/>
  <c r="BB9" i="2"/>
  <c r="AP36" i="2"/>
  <c r="BM12" i="2"/>
  <c r="BC50" i="2"/>
  <c r="T51" i="2"/>
  <c r="T28" i="2"/>
  <c r="BL28" i="2"/>
  <c r="X52" i="2"/>
  <c r="X29" i="2"/>
  <c r="BE52" i="2"/>
  <c r="BE67" i="2" s="1"/>
  <c r="BI5" i="2"/>
  <c r="BI52" i="2" s="1"/>
  <c r="BO9" i="2"/>
  <c r="S57" i="2"/>
  <c r="S37" i="2"/>
  <c r="AE50" i="2"/>
  <c r="AE27" i="2"/>
  <c r="AM50" i="2"/>
  <c r="AM27" i="2"/>
  <c r="AG52" i="2"/>
  <c r="AG67" i="2" s="1"/>
  <c r="AG29" i="2"/>
  <c r="W53" i="2"/>
  <c r="W30" i="2"/>
  <c r="AA30" i="2"/>
  <c r="BH6" i="2"/>
  <c r="AC54" i="2"/>
  <c r="AC32" i="2"/>
  <c r="BA54" i="2"/>
  <c r="BA32" i="2"/>
  <c r="H5" i="4" s="1"/>
  <c r="BE8" i="2"/>
  <c r="AB55" i="2"/>
  <c r="AB33" i="2"/>
  <c r="AB56" i="2"/>
  <c r="AB34" i="2"/>
  <c r="N58" i="2"/>
  <c r="N40" i="2"/>
  <c r="AL58" i="2"/>
  <c r="AL40" i="2"/>
  <c r="BL16" i="2"/>
  <c r="AB46" i="2"/>
  <c r="AB23" i="2"/>
  <c r="AZ46" i="2"/>
  <c r="AZ23" i="2"/>
  <c r="BD22" i="2"/>
  <c r="X50" i="2"/>
  <c r="X27" i="2"/>
  <c r="AV50" i="2"/>
  <c r="AV27" i="2"/>
  <c r="V51" i="2"/>
  <c r="V28" i="2"/>
  <c r="BB51" i="2"/>
  <c r="BP4" i="2"/>
  <c r="O66" i="2"/>
  <c r="AE51" i="2"/>
  <c r="AE28" i="2"/>
  <c r="AI52" i="2"/>
  <c r="AI29" i="2"/>
  <c r="BM5" i="2"/>
  <c r="BN29" i="2" s="1"/>
  <c r="J50" i="2"/>
  <c r="J27" i="2"/>
  <c r="R50" i="2"/>
  <c r="R27" i="2"/>
  <c r="Z50" i="2"/>
  <c r="Z27" i="2"/>
  <c r="AH50" i="2"/>
  <c r="AH27" i="2"/>
  <c r="BK3" i="2"/>
  <c r="AP50" i="2"/>
  <c r="AP27" i="2"/>
  <c r="AX50" i="2"/>
  <c r="AX27" i="2"/>
  <c r="C2" i="4" s="1"/>
  <c r="BB3" i="2"/>
  <c r="BE51" i="2"/>
  <c r="BI4" i="2"/>
  <c r="BI51" i="2" s="1"/>
  <c r="BI66" i="2" s="1"/>
  <c r="J53" i="2"/>
  <c r="J30" i="2"/>
  <c r="R53" i="2"/>
  <c r="R30" i="2"/>
  <c r="Z53" i="2"/>
  <c r="Z30" i="2"/>
  <c r="AH53" i="2"/>
  <c r="AH30" i="2"/>
  <c r="BK6" i="2"/>
  <c r="BL30" i="2" s="1"/>
  <c r="AP53" i="2"/>
  <c r="AP30" i="2"/>
  <c r="AX53" i="2"/>
  <c r="AX30" i="2"/>
  <c r="F2" i="4" s="1"/>
  <c r="BB6" i="2"/>
  <c r="P54" i="2"/>
  <c r="P32" i="2"/>
  <c r="X54" i="2"/>
  <c r="X32" i="2"/>
  <c r="AF54" i="2"/>
  <c r="AF32" i="2"/>
  <c r="AN54" i="2"/>
  <c r="AN32" i="2"/>
  <c r="AV54" i="2"/>
  <c r="AV32" i="2"/>
  <c r="O55" i="2"/>
  <c r="O33" i="2"/>
  <c r="W55" i="2"/>
  <c r="W33" i="2"/>
  <c r="AA33" i="2"/>
  <c r="AE55" i="2"/>
  <c r="AE33" i="2"/>
  <c r="AM55" i="2"/>
  <c r="AM33" i="2"/>
  <c r="AU33" i="2"/>
  <c r="AU55" i="2"/>
  <c r="BN9" i="2"/>
  <c r="BN33" i="2" s="1"/>
  <c r="O35" i="2"/>
  <c r="AA54" i="2"/>
  <c r="AA32" i="2"/>
  <c r="J55" i="2"/>
  <c r="J33" i="2"/>
  <c r="AH38" i="2"/>
  <c r="BK14" i="2"/>
  <c r="AB51" i="2"/>
  <c r="AB28" i="2"/>
  <c r="AZ51" i="2"/>
  <c r="AZ28" i="2"/>
  <c r="D4" i="4" s="1"/>
  <c r="BD4" i="2"/>
  <c r="AF52" i="2"/>
  <c r="AF29" i="2"/>
  <c r="BF7" i="2"/>
  <c r="K56" i="2"/>
  <c r="K71" i="2" s="1"/>
  <c r="K34" i="2"/>
  <c r="AQ56" i="2"/>
  <c r="AQ34" i="2"/>
  <c r="BM10" i="2"/>
  <c r="AX35" i="2"/>
  <c r="K2" i="4" s="1"/>
  <c r="BB11" i="2"/>
  <c r="AI57" i="2"/>
  <c r="AI37" i="2"/>
  <c r="BK13" i="2"/>
  <c r="AQ57" i="2"/>
  <c r="BM13" i="2"/>
  <c r="AQ37" i="2"/>
  <c r="BI16" i="2"/>
  <c r="O50" i="2"/>
  <c r="O27" i="2"/>
  <c r="BD50" i="2"/>
  <c r="BH3" i="2"/>
  <c r="Y52" i="2"/>
  <c r="Y29" i="2"/>
  <c r="AM53" i="2"/>
  <c r="AM30" i="2"/>
  <c r="U54" i="2"/>
  <c r="U32" i="2"/>
  <c r="AS54" i="2"/>
  <c r="AS32" i="2"/>
  <c r="T55" i="2"/>
  <c r="T33" i="2"/>
  <c r="AZ55" i="2"/>
  <c r="AZ33" i="2"/>
  <c r="I4" i="4" s="1"/>
  <c r="BD9" i="2"/>
  <c r="T56" i="2"/>
  <c r="T34" i="2"/>
  <c r="AZ56" i="2"/>
  <c r="AZ34" i="2"/>
  <c r="J4" i="4" s="1"/>
  <c r="BD10" i="2"/>
  <c r="V58" i="2"/>
  <c r="V40" i="2"/>
  <c r="BB58" i="2"/>
  <c r="BF16" i="2"/>
  <c r="L46" i="2"/>
  <c r="L23" i="2"/>
  <c r="AJ46" i="2"/>
  <c r="AJ23" i="2"/>
  <c r="AF50" i="2"/>
  <c r="AF27" i="2"/>
  <c r="AD51" i="2"/>
  <c r="AD28" i="2"/>
  <c r="BO4" i="2"/>
  <c r="BO28" i="2" s="1"/>
  <c r="W51" i="2"/>
  <c r="W28" i="2"/>
  <c r="BC51" i="2"/>
  <c r="BG4" i="2"/>
  <c r="BG51" i="2" s="1"/>
  <c r="BG66" i="2" s="1"/>
  <c r="S52" i="2"/>
  <c r="S29" i="2"/>
  <c r="AY52" i="2"/>
  <c r="AY29" i="2"/>
  <c r="E3" i="4" s="1"/>
  <c r="BC5" i="2"/>
  <c r="BP5" i="2" s="1"/>
  <c r="BP29" i="2" s="1"/>
  <c r="K50" i="2"/>
  <c r="K27" i="2"/>
  <c r="S50" i="2"/>
  <c r="S27" i="2"/>
  <c r="AA50" i="2"/>
  <c r="AA27" i="2"/>
  <c r="AI50" i="2"/>
  <c r="AI27" i="2"/>
  <c r="AQ50" i="2"/>
  <c r="AQ27" i="2"/>
  <c r="AY50" i="2"/>
  <c r="AY27" i="2"/>
  <c r="C3" i="4" s="1"/>
  <c r="BL3" i="2"/>
  <c r="BL27" i="2" s="1"/>
  <c r="Q51" i="2"/>
  <c r="Q28" i="2"/>
  <c r="Y51" i="2"/>
  <c r="Y28" i="2"/>
  <c r="AG51" i="2"/>
  <c r="AG28" i="2"/>
  <c r="AO51" i="2"/>
  <c r="AO28" i="2"/>
  <c r="AW51" i="2"/>
  <c r="AW28" i="2"/>
  <c r="BF4" i="2"/>
  <c r="M67" i="2"/>
  <c r="U52" i="2"/>
  <c r="U67" i="2" s="1"/>
  <c r="U29" i="2"/>
  <c r="AC67" i="2"/>
  <c r="AK52" i="2"/>
  <c r="AK67" i="2" s="1"/>
  <c r="AK29" i="2"/>
  <c r="AS52" i="2"/>
  <c r="AS29" i="2"/>
  <c r="BM6" i="2"/>
  <c r="BM30" i="2" s="1"/>
  <c r="BL7" i="2"/>
  <c r="BL31" i="2" s="1"/>
  <c r="BI13" i="2"/>
  <c r="BL15" i="2"/>
  <c r="BL39" i="2" s="1"/>
  <c r="BK20" i="2"/>
  <c r="BM20" i="2"/>
  <c r="P50" i="2"/>
  <c r="P27" i="2"/>
  <c r="AL51" i="2"/>
  <c r="AL28" i="2"/>
  <c r="BG3" i="2"/>
  <c r="AU51" i="2"/>
  <c r="AU28" i="2"/>
  <c r="AA52" i="2"/>
  <c r="AA29" i="2"/>
  <c r="BM3" i="2"/>
  <c r="J51" i="2"/>
  <c r="J66" i="2" s="1"/>
  <c r="J28" i="2"/>
  <c r="R51" i="2"/>
  <c r="R66" i="2" s="1"/>
  <c r="R28" i="2"/>
  <c r="Z51" i="2"/>
  <c r="Z66" i="2" s="1"/>
  <c r="Z28" i="2"/>
  <c r="AH51" i="2"/>
  <c r="AH28" i="2"/>
  <c r="AP51" i="2"/>
  <c r="AP28" i="2"/>
  <c r="BM4" i="2"/>
  <c r="BM28" i="2" s="1"/>
  <c r="AX51" i="2"/>
  <c r="AX28" i="2"/>
  <c r="D2" i="4" s="1"/>
  <c r="N52" i="2"/>
  <c r="N29" i="2"/>
  <c r="V52" i="2"/>
  <c r="V29" i="2"/>
  <c r="AD52" i="2"/>
  <c r="AD29" i="2"/>
  <c r="AL52" i="2"/>
  <c r="AL29" i="2"/>
  <c r="BL5" i="2"/>
  <c r="BL29" i="2" s="1"/>
  <c r="AT52" i="2"/>
  <c r="AT29" i="2"/>
  <c r="BB52" i="2"/>
  <c r="BF5" i="2"/>
  <c r="AJ30" i="2"/>
  <c r="BO6" i="2"/>
  <c r="BO30" i="2" s="1"/>
  <c r="AZ31" i="2"/>
  <c r="G4" i="4" s="1"/>
  <c r="BD7" i="2"/>
  <c r="BH7" i="2" s="1"/>
  <c r="BN7" i="2"/>
  <c r="BN31" i="2" s="1"/>
  <c r="BK8" i="2"/>
  <c r="Q56" i="2"/>
  <c r="Q34" i="2"/>
  <c r="Y56" i="2"/>
  <c r="Y34" i="2"/>
  <c r="AG56" i="2"/>
  <c r="AG34" i="2"/>
  <c r="Q57" i="2"/>
  <c r="Q37" i="2"/>
  <c r="Y57" i="2"/>
  <c r="Y37" i="2"/>
  <c r="AG57" i="2"/>
  <c r="AG37" i="2"/>
  <c r="AO57" i="2"/>
  <c r="AO37" i="2"/>
  <c r="AW37" i="2"/>
  <c r="AW57" i="2"/>
  <c r="BM14" i="2"/>
  <c r="BN15" i="2"/>
  <c r="BN39" i="2" s="1"/>
  <c r="BC58" i="2"/>
  <c r="BG16" i="2"/>
  <c r="BG58" i="2" s="1"/>
  <c r="L50" i="2"/>
  <c r="L27" i="2"/>
  <c r="T50" i="2"/>
  <c r="T27" i="2"/>
  <c r="AB50" i="2"/>
  <c r="AB27" i="2"/>
  <c r="AJ50" i="2"/>
  <c r="AJ27" i="2"/>
  <c r="AR50" i="2"/>
  <c r="AR27" i="2"/>
  <c r="AZ50" i="2"/>
  <c r="AZ27" i="2"/>
  <c r="C4" i="4" s="1"/>
  <c r="K51" i="2"/>
  <c r="K66" i="2" s="1"/>
  <c r="K28" i="2"/>
  <c r="S51" i="2"/>
  <c r="S66" i="2" s="1"/>
  <c r="S28" i="2"/>
  <c r="AA51" i="2"/>
  <c r="AA66" i="2" s="1"/>
  <c r="AA28" i="2"/>
  <c r="AI51" i="2"/>
  <c r="AI66" i="2" s="1"/>
  <c r="AI28" i="2"/>
  <c r="AQ51" i="2"/>
  <c r="AQ66" i="2" s="1"/>
  <c r="AQ28" i="2"/>
  <c r="AY51" i="2"/>
  <c r="AY28" i="2"/>
  <c r="D3" i="4" s="1"/>
  <c r="J52" i="2"/>
  <c r="J67" i="2" s="1"/>
  <c r="J29" i="2"/>
  <c r="R52" i="2"/>
  <c r="R67" i="2" s="1"/>
  <c r="R29" i="2"/>
  <c r="Z52" i="2"/>
  <c r="Z67" i="2" s="1"/>
  <c r="Z29" i="2"/>
  <c r="AH52" i="2"/>
  <c r="AH29" i="2"/>
  <c r="AP52" i="2"/>
  <c r="AP29" i="2"/>
  <c r="AX52" i="2"/>
  <c r="AX29" i="2"/>
  <c r="E2" i="4" s="1"/>
  <c r="BO5" i="2"/>
  <c r="BO29" i="2" s="1"/>
  <c r="I53" i="2"/>
  <c r="Q53" i="2"/>
  <c r="Q68" i="2" s="1"/>
  <c r="Q30" i="2"/>
  <c r="Y53" i="2"/>
  <c r="Y68" i="2" s="1"/>
  <c r="Y30" i="2"/>
  <c r="AG53" i="2"/>
  <c r="AG30" i="2"/>
  <c r="AO53" i="2"/>
  <c r="AS68" i="2" s="1"/>
  <c r="AO30" i="2"/>
  <c r="AW53" i="2"/>
  <c r="AW68" i="2" s="1"/>
  <c r="AW30" i="2"/>
  <c r="P31" i="2"/>
  <c r="X31" i="2"/>
  <c r="AF31" i="2"/>
  <c r="AV31" i="2"/>
  <c r="O54" i="2"/>
  <c r="O69" i="2" s="1"/>
  <c r="O32" i="2"/>
  <c r="W54" i="2"/>
  <c r="W32" i="2"/>
  <c r="AE54" i="2"/>
  <c r="AE69" i="2" s="1"/>
  <c r="AE32" i="2"/>
  <c r="AM54" i="2"/>
  <c r="AM69" i="2" s="1"/>
  <c r="AM32" i="2"/>
  <c r="AU54" i="2"/>
  <c r="AU32" i="2"/>
  <c r="F55" i="2"/>
  <c r="N55" i="2"/>
  <c r="N70" i="2" s="1"/>
  <c r="N33" i="2"/>
  <c r="V55" i="2"/>
  <c r="V33" i="2"/>
  <c r="AD55" i="2"/>
  <c r="AD33" i="2"/>
  <c r="AL55" i="2"/>
  <c r="AL33" i="2"/>
  <c r="AT55" i="2"/>
  <c r="AT33" i="2"/>
  <c r="M56" i="2"/>
  <c r="M71" i="2" s="1"/>
  <c r="M34" i="2"/>
  <c r="U56" i="2"/>
  <c r="U71" i="2" s="1"/>
  <c r="U34" i="2"/>
  <c r="AC56" i="2"/>
  <c r="AC34" i="2"/>
  <c r="AK56" i="2"/>
  <c r="AK34" i="2"/>
  <c r="AS56" i="2"/>
  <c r="AS34" i="2"/>
  <c r="BA56" i="2"/>
  <c r="BA34" i="2"/>
  <c r="J5" i="4" s="1"/>
  <c r="L35" i="2"/>
  <c r="T35" i="2"/>
  <c r="AB35" i="2"/>
  <c r="AJ35" i="2"/>
  <c r="AR35" i="2"/>
  <c r="AZ35" i="2"/>
  <c r="K4" i="4" s="1"/>
  <c r="K36" i="2"/>
  <c r="S36" i="2"/>
  <c r="AA36" i="2"/>
  <c r="AI36" i="2"/>
  <c r="AQ36" i="2"/>
  <c r="AY36" i="2"/>
  <c r="L3" i="4" s="1"/>
  <c r="J57" i="2"/>
  <c r="J37" i="2"/>
  <c r="R57" i="2"/>
  <c r="R37" i="2"/>
  <c r="Z57" i="2"/>
  <c r="Z37" i="2"/>
  <c r="AH57" i="2"/>
  <c r="AH37" i="2"/>
  <c r="AP57" i="2"/>
  <c r="AP37" i="2"/>
  <c r="AX57" i="2"/>
  <c r="AX37" i="2"/>
  <c r="M2" i="4" s="1"/>
  <c r="BO13" i="2"/>
  <c r="BO37" i="2" s="1"/>
  <c r="Q38" i="2"/>
  <c r="Y38" i="2"/>
  <c r="AG38" i="2"/>
  <c r="AO38" i="2"/>
  <c r="AW38" i="2"/>
  <c r="BE14" i="2"/>
  <c r="BI14" i="2" s="1"/>
  <c r="P39" i="2"/>
  <c r="X39" i="2"/>
  <c r="AF39" i="2"/>
  <c r="AN39" i="2"/>
  <c r="AV39" i="2"/>
  <c r="BD15" i="2"/>
  <c r="BH15" i="2" s="1"/>
  <c r="BH57" i="2" s="1"/>
  <c r="G58" i="2"/>
  <c r="O58" i="2"/>
  <c r="O40" i="2"/>
  <c r="W58" i="2"/>
  <c r="W40" i="2"/>
  <c r="AE58" i="2"/>
  <c r="AE40" i="2"/>
  <c r="AM58" i="2"/>
  <c r="AM40" i="2"/>
  <c r="AU58" i="2"/>
  <c r="AU40" i="2"/>
  <c r="BK17" i="2"/>
  <c r="BK19" i="2"/>
  <c r="AS23" i="2"/>
  <c r="N50" i="2"/>
  <c r="N27" i="2"/>
  <c r="V50" i="2"/>
  <c r="V27" i="2"/>
  <c r="AD50" i="2"/>
  <c r="AD27" i="2"/>
  <c r="AL50" i="2"/>
  <c r="AL27" i="2"/>
  <c r="AT50" i="2"/>
  <c r="AT27" i="2"/>
  <c r="M51" i="2"/>
  <c r="M66" i="2" s="1"/>
  <c r="M28" i="2"/>
  <c r="U51" i="2"/>
  <c r="U28" i="2"/>
  <c r="AC51" i="2"/>
  <c r="AC66" i="2" s="1"/>
  <c r="AC28" i="2"/>
  <c r="AK51" i="2"/>
  <c r="AK66" i="2" s="1"/>
  <c r="AK28" i="2"/>
  <c r="AS51" i="2"/>
  <c r="AS66" i="2" s="1"/>
  <c r="AS28" i="2"/>
  <c r="BA51" i="2"/>
  <c r="BA28" i="2"/>
  <c r="D5" i="4" s="1"/>
  <c r="L52" i="2"/>
  <c r="L67" i="2" s="1"/>
  <c r="L29" i="2"/>
  <c r="T52" i="2"/>
  <c r="T67" i="2" s="1"/>
  <c r="T29" i="2"/>
  <c r="AB52" i="2"/>
  <c r="AB29" i="2"/>
  <c r="AJ52" i="2"/>
  <c r="AJ67" i="2" s="1"/>
  <c r="AJ29" i="2"/>
  <c r="AR52" i="2"/>
  <c r="AR67" i="2" s="1"/>
  <c r="AR29" i="2"/>
  <c r="AZ52" i="2"/>
  <c r="AZ29" i="2"/>
  <c r="E4" i="4" s="1"/>
  <c r="K53" i="2"/>
  <c r="K68" i="2" s="1"/>
  <c r="S53" i="2"/>
  <c r="S68" i="2" s="1"/>
  <c r="AA53" i="2"/>
  <c r="AI53" i="2"/>
  <c r="AI68" i="2" s="1"/>
  <c r="AI30" i="2"/>
  <c r="AQ53" i="2"/>
  <c r="AQ68" i="2" s="1"/>
  <c r="AQ30" i="2"/>
  <c r="AY53" i="2"/>
  <c r="AY68" i="2" s="1"/>
  <c r="AY30" i="2"/>
  <c r="F3" i="4" s="1"/>
  <c r="J31" i="2"/>
  <c r="R31" i="2"/>
  <c r="Z31" i="2"/>
  <c r="AH31" i="2"/>
  <c r="AP31" i="2"/>
  <c r="AX31" i="2"/>
  <c r="G2" i="4" s="1"/>
  <c r="BO7" i="2"/>
  <c r="Q54" i="2"/>
  <c r="Q69" i="2" s="1"/>
  <c r="Q32" i="2"/>
  <c r="Y54" i="2"/>
  <c r="Y32" i="2"/>
  <c r="AG54" i="2"/>
  <c r="AG69" i="2" s="1"/>
  <c r="AG32" i="2"/>
  <c r="AO54" i="2"/>
  <c r="AO32" i="2"/>
  <c r="AW54" i="2"/>
  <c r="AW69" i="2" s="1"/>
  <c r="AW32" i="2"/>
  <c r="H55" i="2"/>
  <c r="P55" i="2"/>
  <c r="P70" i="2" s="1"/>
  <c r="P33" i="2"/>
  <c r="X55" i="2"/>
  <c r="X70" i="2" s="1"/>
  <c r="X33" i="2"/>
  <c r="AF55" i="2"/>
  <c r="AF33" i="2"/>
  <c r="AN55" i="2"/>
  <c r="AN70" i="2" s="1"/>
  <c r="AN33" i="2"/>
  <c r="AV55" i="2"/>
  <c r="AV70" i="2" s="1"/>
  <c r="AV33" i="2"/>
  <c r="G56" i="2"/>
  <c r="O56" i="2"/>
  <c r="O34" i="2"/>
  <c r="W56" i="2"/>
  <c r="W71" i="2" s="1"/>
  <c r="W34" i="2"/>
  <c r="AE56" i="2"/>
  <c r="AE71" i="2" s="1"/>
  <c r="AE34" i="2"/>
  <c r="AM56" i="2"/>
  <c r="AM71" i="2" s="1"/>
  <c r="AM34" i="2"/>
  <c r="AU56" i="2"/>
  <c r="AU71" i="2" s="1"/>
  <c r="AU34" i="2"/>
  <c r="N35" i="2"/>
  <c r="V35" i="2"/>
  <c r="AD35" i="2"/>
  <c r="AL35" i="2"/>
  <c r="AT35" i="2"/>
  <c r="M36" i="2"/>
  <c r="U36" i="2"/>
  <c r="AK36" i="2"/>
  <c r="AS36" i="2"/>
  <c r="BA36" i="2"/>
  <c r="L5" i="4" s="1"/>
  <c r="L57" i="2"/>
  <c r="L37" i="2"/>
  <c r="T57" i="2"/>
  <c r="T37" i="2"/>
  <c r="AB37" i="2"/>
  <c r="AB57" i="2"/>
  <c r="AJ57" i="2"/>
  <c r="AJ37" i="2"/>
  <c r="AR57" i="2"/>
  <c r="AR37" i="2"/>
  <c r="AZ57" i="2"/>
  <c r="AZ37" i="2"/>
  <c r="M4" i="4" s="1"/>
  <c r="K38" i="2"/>
  <c r="S38" i="2"/>
  <c r="AA38" i="2"/>
  <c r="AI38" i="2"/>
  <c r="AQ38" i="2"/>
  <c r="AY38" i="2"/>
  <c r="N3" i="4" s="1"/>
  <c r="J39" i="2"/>
  <c r="R39" i="2"/>
  <c r="Z39" i="2"/>
  <c r="AH39" i="2"/>
  <c r="AP39" i="2"/>
  <c r="AX39" i="2"/>
  <c r="O2" i="4" s="1"/>
  <c r="BF15" i="2"/>
  <c r="BO15" i="2"/>
  <c r="BO39" i="2" s="1"/>
  <c r="Q58" i="2"/>
  <c r="Q40" i="2"/>
  <c r="Y58" i="2"/>
  <c r="Y73" i="2" s="1"/>
  <c r="Y40" i="2"/>
  <c r="AG58" i="2"/>
  <c r="AG40" i="2"/>
  <c r="AO58" i="2"/>
  <c r="AO40" i="2"/>
  <c r="AW58" i="2"/>
  <c r="AW40" i="2"/>
  <c r="BL18" i="2"/>
  <c r="BL42" i="2" s="1"/>
  <c r="BA67" i="2"/>
  <c r="L53" i="2"/>
  <c r="L68" i="2" s="1"/>
  <c r="L30" i="2"/>
  <c r="T53" i="2"/>
  <c r="T68" i="2" s="1"/>
  <c r="T30" i="2"/>
  <c r="AB53" i="2"/>
  <c r="AB68" i="2" s="1"/>
  <c r="AB30" i="2"/>
  <c r="AJ53" i="2"/>
  <c r="AJ68" i="2" s="1"/>
  <c r="AR53" i="2"/>
  <c r="AR68" i="2" s="1"/>
  <c r="AR30" i="2"/>
  <c r="AZ53" i="2"/>
  <c r="AZ68" i="2" s="1"/>
  <c r="AZ30" i="2"/>
  <c r="F4" i="4" s="1"/>
  <c r="K31" i="2"/>
  <c r="S31" i="2"/>
  <c r="AA31" i="2"/>
  <c r="AI31" i="2"/>
  <c r="AQ31" i="2"/>
  <c r="AY31" i="2"/>
  <c r="G3" i="4" s="1"/>
  <c r="J54" i="2"/>
  <c r="J69" i="2" s="1"/>
  <c r="J32" i="2"/>
  <c r="R54" i="2"/>
  <c r="R69" i="2" s="1"/>
  <c r="R32" i="2"/>
  <c r="Z54" i="2"/>
  <c r="Z69" i="2" s="1"/>
  <c r="Z32" i="2"/>
  <c r="AH54" i="2"/>
  <c r="AH32" i="2"/>
  <c r="AP54" i="2"/>
  <c r="AP32" i="2"/>
  <c r="AX54" i="2"/>
  <c r="AX32" i="2"/>
  <c r="H2" i="4" s="1"/>
  <c r="BO8" i="2"/>
  <c r="BO32" i="2" s="1"/>
  <c r="Q55" i="2"/>
  <c r="Q70" i="2" s="1"/>
  <c r="Q33" i="2"/>
  <c r="Y55" i="2"/>
  <c r="Y70" i="2" s="1"/>
  <c r="Y33" i="2"/>
  <c r="AG55" i="2"/>
  <c r="AG70" i="2" s="1"/>
  <c r="AG33" i="2"/>
  <c r="AO55" i="2"/>
  <c r="AO70" i="2" s="1"/>
  <c r="AO33" i="2"/>
  <c r="AW55" i="2"/>
  <c r="AW70" i="2" s="1"/>
  <c r="AW33" i="2"/>
  <c r="P56" i="2"/>
  <c r="P71" i="2" s="1"/>
  <c r="P34" i="2"/>
  <c r="X56" i="2"/>
  <c r="X34" i="2"/>
  <c r="AF56" i="2"/>
  <c r="AF71" i="2" s="1"/>
  <c r="AF34" i="2"/>
  <c r="AN56" i="2"/>
  <c r="AN71" i="2" s="1"/>
  <c r="AN34" i="2"/>
  <c r="AV34" i="2"/>
  <c r="AV56" i="2"/>
  <c r="AV71" i="2" s="1"/>
  <c r="W35" i="2"/>
  <c r="AE35" i="2"/>
  <c r="AM35" i="2"/>
  <c r="AU35" i="2"/>
  <c r="BL11" i="2"/>
  <c r="BL35" i="2" s="1"/>
  <c r="N36" i="2"/>
  <c r="V36" i="2"/>
  <c r="AD36" i="2"/>
  <c r="AL36" i="2"/>
  <c r="AT36" i="2"/>
  <c r="M57" i="2"/>
  <c r="M72" i="2" s="1"/>
  <c r="M37" i="2"/>
  <c r="U57" i="2"/>
  <c r="U37" i="2"/>
  <c r="AC57" i="2"/>
  <c r="AC72" i="2" s="1"/>
  <c r="AC37" i="2"/>
  <c r="AK57" i="2"/>
  <c r="AK72" i="2" s="1"/>
  <c r="AK37" i="2"/>
  <c r="AS57" i="2"/>
  <c r="AS72" i="2" s="1"/>
  <c r="AS37" i="2"/>
  <c r="BA57" i="2"/>
  <c r="BA72" i="2" s="1"/>
  <c r="BA37" i="2"/>
  <c r="M5" i="4" s="1"/>
  <c r="L38" i="2"/>
  <c r="T38" i="2"/>
  <c r="AB38" i="2"/>
  <c r="AJ38" i="2"/>
  <c r="AR38" i="2"/>
  <c r="AZ38" i="2"/>
  <c r="N4" i="4" s="1"/>
  <c r="K39" i="2"/>
  <c r="S39" i="2"/>
  <c r="AA39" i="2"/>
  <c r="AI39" i="2"/>
  <c r="AQ39" i="2"/>
  <c r="AY39" i="2"/>
  <c r="O3" i="4" s="1"/>
  <c r="J58" i="2"/>
  <c r="J73" i="2" s="1"/>
  <c r="J40" i="2"/>
  <c r="R58" i="2"/>
  <c r="R73" i="2" s="1"/>
  <c r="R40" i="2"/>
  <c r="Z58" i="2"/>
  <c r="Z73" i="2" s="1"/>
  <c r="Z40" i="2"/>
  <c r="AH58" i="2"/>
  <c r="AH40" i="2"/>
  <c r="BA41" i="2"/>
  <c r="Q5" i="4" s="1"/>
  <c r="BE17" i="2"/>
  <c r="BI17" i="2" s="1"/>
  <c r="BK21" i="2"/>
  <c r="BM21" i="2"/>
  <c r="Q27" i="2"/>
  <c r="AO56" i="2"/>
  <c r="AO34" i="2"/>
  <c r="AW56" i="2"/>
  <c r="AW34" i="2"/>
  <c r="BE56" i="2"/>
  <c r="BE71" i="2" s="1"/>
  <c r="BL12" i="2"/>
  <c r="BL36" i="2" s="1"/>
  <c r="F57" i="2"/>
  <c r="N57" i="2"/>
  <c r="N37" i="2"/>
  <c r="V57" i="2"/>
  <c r="V72" i="2" s="1"/>
  <c r="V37" i="2"/>
  <c r="AD57" i="2"/>
  <c r="AD72" i="2" s="1"/>
  <c r="AD37" i="2"/>
  <c r="AL57" i="2"/>
  <c r="AL37" i="2"/>
  <c r="AT57" i="2"/>
  <c r="AT37" i="2"/>
  <c r="K58" i="2"/>
  <c r="K40" i="2"/>
  <c r="S58" i="2"/>
  <c r="S73" i="2" s="1"/>
  <c r="S40" i="2"/>
  <c r="AA58" i="2"/>
  <c r="AA73" i="2" s="1"/>
  <c r="AA40" i="2"/>
  <c r="AI58" i="2"/>
  <c r="AI40" i="2"/>
  <c r="AQ58" i="2"/>
  <c r="AQ40" i="2"/>
  <c r="AY58" i="2"/>
  <c r="AY73" i="2" s="1"/>
  <c r="AY40" i="2"/>
  <c r="P3" i="4" s="1"/>
  <c r="AT41" i="2"/>
  <c r="BN17" i="2"/>
  <c r="BN41" i="2" s="1"/>
  <c r="BF17" i="2"/>
  <c r="BA42" i="2"/>
  <c r="R5" i="4" s="1"/>
  <c r="BE18" i="2"/>
  <c r="BI18" i="2" s="1"/>
  <c r="BA43" i="2"/>
  <c r="S5" i="4" s="1"/>
  <c r="BE19" i="2"/>
  <c r="BI19" i="2" s="1"/>
  <c r="K45" i="2"/>
  <c r="K59" i="2"/>
  <c r="K74" i="2" s="1"/>
  <c r="S59" i="2"/>
  <c r="S45" i="2"/>
  <c r="AA59" i="2"/>
  <c r="AA45" i="2"/>
  <c r="AI59" i="2"/>
  <c r="AI45" i="2"/>
  <c r="AQ59" i="2"/>
  <c r="AQ45" i="2"/>
  <c r="AY45" i="2"/>
  <c r="AY59" i="2"/>
  <c r="M23" i="2"/>
  <c r="Y27" i="2"/>
  <c r="BA29" i="2"/>
  <c r="E5" i="4" s="1"/>
  <c r="I60" i="2"/>
  <c r="I61" i="2" s="1"/>
  <c r="Q65" i="2"/>
  <c r="AG65" i="2"/>
  <c r="AO65" i="2"/>
  <c r="AW65" i="2"/>
  <c r="BN3" i="2"/>
  <c r="BN27" i="2" s="1"/>
  <c r="P51" i="2"/>
  <c r="P66" i="2" s="1"/>
  <c r="P28" i="2"/>
  <c r="X51" i="2"/>
  <c r="X28" i="2"/>
  <c r="AF51" i="2"/>
  <c r="AF28" i="2"/>
  <c r="AN51" i="2"/>
  <c r="AN66" i="2" s="1"/>
  <c r="AN28" i="2"/>
  <c r="AV51" i="2"/>
  <c r="AV66" i="2" s="1"/>
  <c r="AV28" i="2"/>
  <c r="O52" i="2"/>
  <c r="O67" i="2" s="1"/>
  <c r="O29" i="2"/>
  <c r="W52" i="2"/>
  <c r="W67" i="2" s="1"/>
  <c r="W29" i="2"/>
  <c r="AE52" i="2"/>
  <c r="AE67" i="2" s="1"/>
  <c r="AE29" i="2"/>
  <c r="AM52" i="2"/>
  <c r="AM67" i="2" s="1"/>
  <c r="AM29" i="2"/>
  <c r="AU52" i="2"/>
  <c r="AU67" i="2" s="1"/>
  <c r="AU29" i="2"/>
  <c r="F53" i="2"/>
  <c r="N53" i="2"/>
  <c r="N68" i="2" s="1"/>
  <c r="N30" i="2"/>
  <c r="V53" i="2"/>
  <c r="V30" i="2"/>
  <c r="AD53" i="2"/>
  <c r="AD68" i="2" s="1"/>
  <c r="AD30" i="2"/>
  <c r="AL53" i="2"/>
  <c r="AL30" i="2"/>
  <c r="AT53" i="2"/>
  <c r="AT30" i="2"/>
  <c r="M31" i="2"/>
  <c r="AC31" i="2"/>
  <c r="AK31" i="2"/>
  <c r="AS31" i="2"/>
  <c r="BA31" i="2"/>
  <c r="G5" i="4" s="1"/>
  <c r="L54" i="2"/>
  <c r="L69" i="2" s="1"/>
  <c r="L32" i="2"/>
  <c r="T54" i="2"/>
  <c r="T69" i="2" s="1"/>
  <c r="T32" i="2"/>
  <c r="AB54" i="2"/>
  <c r="AB69" i="2" s="1"/>
  <c r="AB32" i="2"/>
  <c r="AJ54" i="2"/>
  <c r="AJ69" i="2" s="1"/>
  <c r="AJ32" i="2"/>
  <c r="AR54" i="2"/>
  <c r="AR69" i="2" s="1"/>
  <c r="AR32" i="2"/>
  <c r="AZ54" i="2"/>
  <c r="AZ69" i="2" s="1"/>
  <c r="AZ32" i="2"/>
  <c r="H4" i="4" s="1"/>
  <c r="K55" i="2"/>
  <c r="K70" i="2" s="1"/>
  <c r="K33" i="2"/>
  <c r="S55" i="2"/>
  <c r="S70" i="2" s="1"/>
  <c r="S33" i="2"/>
  <c r="AA55" i="2"/>
  <c r="AA70" i="2" s="1"/>
  <c r="AI55" i="2"/>
  <c r="AI70" i="2" s="1"/>
  <c r="AI33" i="2"/>
  <c r="AQ55" i="2"/>
  <c r="AQ70" i="2" s="1"/>
  <c r="AQ33" i="2"/>
  <c r="AY55" i="2"/>
  <c r="AY70" i="2" s="1"/>
  <c r="AY33" i="2"/>
  <c r="I3" i="4" s="1"/>
  <c r="J56" i="2"/>
  <c r="J71" i="2" s="1"/>
  <c r="J34" i="2"/>
  <c r="R56" i="2"/>
  <c r="R71" i="2" s="1"/>
  <c r="R34" i="2"/>
  <c r="Z56" i="2"/>
  <c r="Z71" i="2" s="1"/>
  <c r="Z34" i="2"/>
  <c r="AH56" i="2"/>
  <c r="AH34" i="2"/>
  <c r="AP56" i="2"/>
  <c r="AP34" i="2"/>
  <c r="AX56" i="2"/>
  <c r="AX34" i="2"/>
  <c r="J2" i="4" s="1"/>
  <c r="BO10" i="2"/>
  <c r="BO34" i="2" s="1"/>
  <c r="Q35" i="2"/>
  <c r="Y35" i="2"/>
  <c r="AG35" i="2"/>
  <c r="AO35" i="2"/>
  <c r="AW35" i="2"/>
  <c r="BN11" i="2"/>
  <c r="BN35" i="2" s="1"/>
  <c r="P36" i="2"/>
  <c r="X36" i="2"/>
  <c r="AF36" i="2"/>
  <c r="AN36" i="2"/>
  <c r="AV36" i="2"/>
  <c r="G57" i="2"/>
  <c r="O57" i="2"/>
  <c r="O37" i="2"/>
  <c r="W57" i="2"/>
  <c r="W37" i="2"/>
  <c r="AE57" i="2"/>
  <c r="AE37" i="2"/>
  <c r="AM57" i="2"/>
  <c r="AM72" i="2" s="1"/>
  <c r="AM37" i="2"/>
  <c r="AU57" i="2"/>
  <c r="AU72" i="2" s="1"/>
  <c r="AU37" i="2"/>
  <c r="BL13" i="2"/>
  <c r="N38" i="2"/>
  <c r="V38" i="2"/>
  <c r="AD38" i="2"/>
  <c r="AL38" i="2"/>
  <c r="AT38" i="2"/>
  <c r="M39" i="2"/>
  <c r="U39" i="2"/>
  <c r="AC39" i="2"/>
  <c r="AK39" i="2"/>
  <c r="AS39" i="2"/>
  <c r="BA39" i="2"/>
  <c r="O5" i="4" s="1"/>
  <c r="L58" i="2"/>
  <c r="L73" i="2" s="1"/>
  <c r="L40" i="2"/>
  <c r="T58" i="2"/>
  <c r="T73" i="2" s="1"/>
  <c r="T40" i="2"/>
  <c r="AB58" i="2"/>
  <c r="AB40" i="2"/>
  <c r="BK16" i="2"/>
  <c r="AT42" i="2"/>
  <c r="BN18" i="2"/>
  <c r="BN42" i="2" s="1"/>
  <c r="BP18" i="2"/>
  <c r="BF18" i="2"/>
  <c r="BQ18" i="2" s="1"/>
  <c r="AL43" i="2"/>
  <c r="BL19" i="2"/>
  <c r="BM43" i="2" s="1"/>
  <c r="AT43" i="2"/>
  <c r="BN19" i="2"/>
  <c r="BN43" i="2" s="1"/>
  <c r="BP19" i="2"/>
  <c r="BF19" i="2"/>
  <c r="U23" i="2"/>
  <c r="AG27" i="2"/>
  <c r="K30" i="2"/>
  <c r="U40" i="2"/>
  <c r="BN12" i="2"/>
  <c r="BN36" i="2" s="1"/>
  <c r="H57" i="2"/>
  <c r="H60" i="2" s="1"/>
  <c r="H61" i="2" s="1"/>
  <c r="P57" i="2"/>
  <c r="P72" i="2" s="1"/>
  <c r="P37" i="2"/>
  <c r="X57" i="2"/>
  <c r="X37" i="2"/>
  <c r="AF57" i="2"/>
  <c r="AF72" i="2" s="1"/>
  <c r="AF37" i="2"/>
  <c r="AN57" i="2"/>
  <c r="AN37" i="2"/>
  <c r="AV57" i="2"/>
  <c r="AV72" i="2" s="1"/>
  <c r="AV37" i="2"/>
  <c r="BD57" i="2"/>
  <c r="BL14" i="2"/>
  <c r="BL38" i="2" s="1"/>
  <c r="M58" i="2"/>
  <c r="M73" i="2" s="1"/>
  <c r="M40" i="2"/>
  <c r="AC58" i="2"/>
  <c r="AC73" i="2" s="1"/>
  <c r="AC40" i="2"/>
  <c r="AK58" i="2"/>
  <c r="AK73" i="2" s="1"/>
  <c r="AK40" i="2"/>
  <c r="AS58" i="2"/>
  <c r="AS73" i="2" s="1"/>
  <c r="AS40" i="2"/>
  <c r="BA58" i="2"/>
  <c r="BA40" i="2"/>
  <c r="P5" i="4" s="1"/>
  <c r="AO27" i="2"/>
  <c r="S30" i="2"/>
  <c r="L59" i="2"/>
  <c r="L74" i="2" s="1"/>
  <c r="L45" i="2"/>
  <c r="T59" i="2"/>
  <c r="T45" i="2"/>
  <c r="AB59" i="2"/>
  <c r="AB45" i="2"/>
  <c r="AJ59" i="2"/>
  <c r="AJ74" i="2" s="1"/>
  <c r="AJ45" i="2"/>
  <c r="AR59" i="2"/>
  <c r="AR45" i="2"/>
  <c r="AZ59" i="2"/>
  <c r="AZ45" i="2"/>
  <c r="N23" i="2"/>
  <c r="V23" i="2"/>
  <c r="AD23" i="2"/>
  <c r="AL23" i="2"/>
  <c r="AT23" i="2"/>
  <c r="AW45" i="2"/>
  <c r="AP58" i="2"/>
  <c r="AP40" i="2"/>
  <c r="AX40" i="2"/>
  <c r="P2" i="4" s="1"/>
  <c r="AX58" i="2"/>
  <c r="BO16" i="2"/>
  <c r="BO40" i="2" s="1"/>
  <c r="Q41" i="2"/>
  <c r="Y41" i="2"/>
  <c r="AG41" i="2"/>
  <c r="AO41" i="2"/>
  <c r="AW41" i="2"/>
  <c r="M59" i="2"/>
  <c r="M74" i="2" s="1"/>
  <c r="M45" i="2"/>
  <c r="U59" i="2"/>
  <c r="U45" i="2"/>
  <c r="AC59" i="2"/>
  <c r="AC45" i="2"/>
  <c r="AK59" i="2"/>
  <c r="AK45" i="2"/>
  <c r="AS59" i="2"/>
  <c r="AS45" i="2"/>
  <c r="BA59" i="2"/>
  <c r="BA74" i="2" s="1"/>
  <c r="BA45" i="2"/>
  <c r="BK22" i="2"/>
  <c r="J41" i="2"/>
  <c r="R41" i="2"/>
  <c r="Z41" i="2"/>
  <c r="AH41" i="2"/>
  <c r="AP41" i="2"/>
  <c r="AX41" i="2"/>
  <c r="Q2" i="4" s="1"/>
  <c r="BO17" i="2"/>
  <c r="BO41" i="2" s="1"/>
  <c r="Q42" i="2"/>
  <c r="Y42" i="2"/>
  <c r="AG42" i="2"/>
  <c r="AO42" i="2"/>
  <c r="AW42" i="2"/>
  <c r="P43" i="2"/>
  <c r="X43" i="2"/>
  <c r="AF43" i="2"/>
  <c r="AN43" i="2"/>
  <c r="AV43" i="2"/>
  <c r="BD19" i="2"/>
  <c r="BH19" i="2" s="1"/>
  <c r="O44" i="2"/>
  <c r="W44" i="2"/>
  <c r="AE44" i="2"/>
  <c r="AM44" i="2"/>
  <c r="AU44" i="2"/>
  <c r="BL20" i="2"/>
  <c r="BL44" i="2" s="1"/>
  <c r="N45" i="2"/>
  <c r="N59" i="2"/>
  <c r="V59" i="2"/>
  <c r="V45" i="2"/>
  <c r="AD45" i="2"/>
  <c r="AD59" i="2"/>
  <c r="AD74" i="2" s="1"/>
  <c r="AL45" i="2"/>
  <c r="AL59" i="2"/>
  <c r="AT59" i="2"/>
  <c r="AT45" i="2"/>
  <c r="O46" i="2"/>
  <c r="W46" i="2"/>
  <c r="AE46" i="2"/>
  <c r="AM46" i="2"/>
  <c r="AU46" i="2"/>
  <c r="BC22" i="2"/>
  <c r="BP22" i="2" s="1"/>
  <c r="BP46" i="2" s="1"/>
  <c r="BL22" i="2"/>
  <c r="AJ58" i="2"/>
  <c r="AJ73" i="2" s="1"/>
  <c r="AJ40" i="2"/>
  <c r="AR58" i="2"/>
  <c r="AR73" i="2" s="1"/>
  <c r="AR40" i="2"/>
  <c r="AZ58" i="2"/>
  <c r="AZ73" i="2" s="1"/>
  <c r="AZ40" i="2"/>
  <c r="P4" i="4" s="1"/>
  <c r="AA41" i="2"/>
  <c r="AI41" i="2"/>
  <c r="AQ41" i="2"/>
  <c r="AY41" i="2"/>
  <c r="Q3" i="4" s="1"/>
  <c r="J42" i="2"/>
  <c r="R42" i="2"/>
  <c r="Z42" i="2"/>
  <c r="AH42" i="2"/>
  <c r="AP42" i="2"/>
  <c r="AX42" i="2"/>
  <c r="R2" i="4" s="1"/>
  <c r="BO18" i="2"/>
  <c r="BO42" i="2" s="1"/>
  <c r="Q43" i="2"/>
  <c r="Y43" i="2"/>
  <c r="AG43" i="2"/>
  <c r="AO43" i="2"/>
  <c r="AW43" i="2"/>
  <c r="P44" i="2"/>
  <c r="X44" i="2"/>
  <c r="AF44" i="2"/>
  <c r="AN44" i="2"/>
  <c r="AV44" i="2"/>
  <c r="O45" i="2"/>
  <c r="O59" i="2"/>
  <c r="O74" i="2" s="1"/>
  <c r="W59" i="2"/>
  <c r="W74" i="2" s="1"/>
  <c r="W45" i="2"/>
  <c r="AE45" i="2"/>
  <c r="AE59" i="2"/>
  <c r="AM45" i="2"/>
  <c r="AM59" i="2"/>
  <c r="AM74" i="2" s="1"/>
  <c r="AU59" i="2"/>
  <c r="AU45" i="2"/>
  <c r="BL21" i="2"/>
  <c r="BL45" i="2" s="1"/>
  <c r="P46" i="2"/>
  <c r="X46" i="2"/>
  <c r="AF46" i="2"/>
  <c r="AN46" i="2"/>
  <c r="AV46" i="2"/>
  <c r="BM22" i="2"/>
  <c r="BM46" i="2" s="1"/>
  <c r="L41" i="2"/>
  <c r="T41" i="2"/>
  <c r="AB41" i="2"/>
  <c r="AJ41" i="2"/>
  <c r="AR41" i="2"/>
  <c r="AZ41" i="2"/>
  <c r="Q4" i="4" s="1"/>
  <c r="K42" i="2"/>
  <c r="S42" i="2"/>
  <c r="AA42" i="2"/>
  <c r="AI42" i="2"/>
  <c r="AQ42" i="2"/>
  <c r="AY42" i="2"/>
  <c r="R3" i="4" s="1"/>
  <c r="J43" i="2"/>
  <c r="R43" i="2"/>
  <c r="Z43" i="2"/>
  <c r="AH43" i="2"/>
  <c r="AP43" i="2"/>
  <c r="AX43" i="2"/>
  <c r="S2" i="4" s="1"/>
  <c r="BO19" i="2"/>
  <c r="Q44" i="2"/>
  <c r="Y44" i="2"/>
  <c r="AG44" i="2"/>
  <c r="AO44" i="2"/>
  <c r="AW44" i="2"/>
  <c r="BN20" i="2"/>
  <c r="BN44" i="2" s="1"/>
  <c r="P59" i="2"/>
  <c r="P45" i="2"/>
  <c r="X59" i="2"/>
  <c r="X74" i="2" s="1"/>
  <c r="X45" i="2"/>
  <c r="AF59" i="2"/>
  <c r="AF74" i="2" s="1"/>
  <c r="AF45" i="2"/>
  <c r="AN59" i="2"/>
  <c r="AN45" i="2"/>
  <c r="AV59" i="2"/>
  <c r="AV45" i="2"/>
  <c r="Q46" i="2"/>
  <c r="Y46" i="2"/>
  <c r="AG46" i="2"/>
  <c r="AO46" i="2"/>
  <c r="AW46" i="2"/>
  <c r="BE22" i="2"/>
  <c r="BN22" i="2"/>
  <c r="L42" i="2"/>
  <c r="T42" i="2"/>
  <c r="AB42" i="2"/>
  <c r="AJ42" i="2"/>
  <c r="AR42" i="2"/>
  <c r="AZ42" i="2"/>
  <c r="R4" i="4" s="1"/>
  <c r="S43" i="2"/>
  <c r="AI43" i="2"/>
  <c r="AY43" i="2"/>
  <c r="S3" i="4" s="1"/>
  <c r="J44" i="2"/>
  <c r="R44" i="2"/>
  <c r="Z44" i="2"/>
  <c r="AH44" i="2"/>
  <c r="AP44" i="2"/>
  <c r="AX44" i="2"/>
  <c r="BO20" i="2"/>
  <c r="Q59" i="2"/>
  <c r="Q74" i="2" s="1"/>
  <c r="Q45" i="2"/>
  <c r="Y59" i="2"/>
  <c r="Y45" i="2"/>
  <c r="AG59" i="2"/>
  <c r="AG45" i="2"/>
  <c r="AO59" i="2"/>
  <c r="AO74" i="2" s="1"/>
  <c r="AO45" i="2"/>
  <c r="AW74" i="2"/>
  <c r="BN21" i="2"/>
  <c r="J46" i="2"/>
  <c r="R46" i="2"/>
  <c r="Z46" i="2"/>
  <c r="AH46" i="2"/>
  <c r="AP46" i="2"/>
  <c r="AX46" i="2"/>
  <c r="BF22" i="2"/>
  <c r="BO22" i="2"/>
  <c r="K23" i="2"/>
  <c r="S23" i="2"/>
  <c r="AA23" i="2"/>
  <c r="AI23" i="2"/>
  <c r="AQ23" i="2"/>
  <c r="AY23" i="2"/>
  <c r="J59" i="2"/>
  <c r="J74" i="2" s="1"/>
  <c r="J45" i="2"/>
  <c r="R59" i="2"/>
  <c r="R74" i="2" s="1"/>
  <c r="R45" i="2"/>
  <c r="Z59" i="2"/>
  <c r="Z74" i="2" s="1"/>
  <c r="Z45" i="2"/>
  <c r="AH59" i="2"/>
  <c r="AH45" i="2"/>
  <c r="AP59" i="2"/>
  <c r="AP45" i="2"/>
  <c r="AX59" i="2"/>
  <c r="AX45" i="2"/>
  <c r="BO21" i="2"/>
  <c r="AV74" i="2" l="1"/>
  <c r="AE72" i="2"/>
  <c r="U72" i="2"/>
  <c r="BO31" i="2"/>
  <c r="BH72" i="2"/>
  <c r="V70" i="2"/>
  <c r="AW66" i="2"/>
  <c r="Q66" i="2"/>
  <c r="AY67" i="2"/>
  <c r="T71" i="2"/>
  <c r="R68" i="2"/>
  <c r="AO67" i="2"/>
  <c r="K72" i="2"/>
  <c r="AC68" i="2"/>
  <c r="BO36" i="2"/>
  <c r="P74" i="2"/>
  <c r="AD66" i="2"/>
  <c r="U69" i="2"/>
  <c r="BP28" i="2"/>
  <c r="BG55" i="2"/>
  <c r="AK68" i="2"/>
  <c r="U74" i="2"/>
  <c r="AN72" i="2"/>
  <c r="AN74" i="2"/>
  <c r="AU74" i="2"/>
  <c r="W72" i="2"/>
  <c r="G60" i="2"/>
  <c r="G61" i="2" s="1"/>
  <c r="AE73" i="2"/>
  <c r="AK71" i="2"/>
  <c r="BG73" i="2"/>
  <c r="AU66" i="2"/>
  <c r="BC55" i="2"/>
  <c r="AQ69" i="2"/>
  <c r="AG74" i="2"/>
  <c r="AA74" i="2"/>
  <c r="AQ73" i="2"/>
  <c r="K73" i="2"/>
  <c r="AW71" i="2"/>
  <c r="AW73" i="2"/>
  <c r="Q73" i="2"/>
  <c r="W69" i="2"/>
  <c r="BC73" i="2"/>
  <c r="AG72" i="2"/>
  <c r="Y71" i="2"/>
  <c r="BM34" i="2"/>
  <c r="J70" i="2"/>
  <c r="V74" i="2"/>
  <c r="BQ42" i="2"/>
  <c r="F60" i="2"/>
  <c r="F61" i="2" s="1"/>
  <c r="AF66" i="2"/>
  <c r="BQ17" i="2"/>
  <c r="BL41" i="2"/>
  <c r="X67" i="2"/>
  <c r="AY71" i="2"/>
  <c r="Y60" i="2"/>
  <c r="BP17" i="2"/>
  <c r="BQ15" i="2"/>
  <c r="AA68" i="2"/>
  <c r="BO38" i="2"/>
  <c r="BP43" i="2"/>
  <c r="BO46" i="2"/>
  <c r="BN45" i="2"/>
  <c r="BL46" i="2"/>
  <c r="X66" i="2"/>
  <c r="N72" i="2"/>
  <c r="AD70" i="2"/>
  <c r="BC20" i="2"/>
  <c r="BC44" i="2" s="1"/>
  <c r="BL40" i="2"/>
  <c r="AB70" i="2"/>
  <c r="X73" i="2"/>
  <c r="AH74" i="2"/>
  <c r="BK59" i="2"/>
  <c r="AZ72" i="2"/>
  <c r="AL65" i="2"/>
  <c r="AL60" i="2"/>
  <c r="BL50" i="2"/>
  <c r="R65" i="2"/>
  <c r="R60" i="2"/>
  <c r="AX73" i="2"/>
  <c r="BO58" i="2"/>
  <c r="AH73" i="2"/>
  <c r="BK58" i="2"/>
  <c r="BO44" i="2"/>
  <c r="BN46" i="2"/>
  <c r="AR74" i="2"/>
  <c r="BQ19" i="2"/>
  <c r="BQ43" i="2" s="1"/>
  <c r="AG60" i="2"/>
  <c r="AP67" i="2"/>
  <c r="BM52" i="2"/>
  <c r="AR65" i="2"/>
  <c r="AR60" i="2"/>
  <c r="L65" i="2"/>
  <c r="L60" i="2"/>
  <c r="AO72" i="2"/>
  <c r="AG71" i="2"/>
  <c r="AS67" i="2"/>
  <c r="AI65" i="2"/>
  <c r="AI60" i="2"/>
  <c r="AS69" i="2"/>
  <c r="BD20" i="2"/>
  <c r="BD44" i="2" s="1"/>
  <c r="AQ72" i="2"/>
  <c r="AQ71" i="2"/>
  <c r="BD51" i="2"/>
  <c r="BD66" i="2" s="1"/>
  <c r="BH4" i="2"/>
  <c r="BH51" i="2" s="1"/>
  <c r="BH66" i="2" s="1"/>
  <c r="AU70" i="2"/>
  <c r="W70" i="2"/>
  <c r="AF69" i="2"/>
  <c r="AX68" i="2"/>
  <c r="BO53" i="2"/>
  <c r="AX65" i="2"/>
  <c r="AX60" i="2"/>
  <c r="BO50" i="2"/>
  <c r="AE66" i="2"/>
  <c r="BD53" i="2"/>
  <c r="BD68" i="2" s="1"/>
  <c r="AM65" i="2"/>
  <c r="AM60" i="2"/>
  <c r="BM36" i="2"/>
  <c r="AI69" i="2"/>
  <c r="AL71" i="2"/>
  <c r="BL56" i="2"/>
  <c r="BC70" i="2"/>
  <c r="AM66" i="2"/>
  <c r="AR71" i="2"/>
  <c r="AW67" i="2"/>
  <c r="BC56" i="2"/>
  <c r="BC71" i="2" s="1"/>
  <c r="BG10" i="2"/>
  <c r="BG56" i="2" s="1"/>
  <c r="BG71" i="2" s="1"/>
  <c r="BP10" i="2"/>
  <c r="BP34" i="2" s="1"/>
  <c r="AN67" i="2"/>
  <c r="U68" i="2"/>
  <c r="BA70" i="2"/>
  <c r="U70" i="2"/>
  <c r="BL32" i="2"/>
  <c r="N69" i="2"/>
  <c r="X68" i="2"/>
  <c r="AN65" i="2"/>
  <c r="AN60" i="2"/>
  <c r="BP14" i="2"/>
  <c r="BP38" i="2" s="1"/>
  <c r="BF14" i="2"/>
  <c r="U60" i="2"/>
  <c r="U65" i="2"/>
  <c r="S69" i="2"/>
  <c r="M65" i="2"/>
  <c r="M60" i="2"/>
  <c r="AH67" i="2"/>
  <c r="BK52" i="2"/>
  <c r="AY66" i="2"/>
  <c r="AJ65" i="2"/>
  <c r="AJ60" i="2"/>
  <c r="BG50" i="2"/>
  <c r="BM39" i="2"/>
  <c r="AA65" i="2"/>
  <c r="AA60" i="2"/>
  <c r="BB73" i="2"/>
  <c r="BD55" i="2"/>
  <c r="BD70" i="2" s="1"/>
  <c r="BH9" i="2"/>
  <c r="BH55" i="2" s="1"/>
  <c r="BH70" i="2" s="1"/>
  <c r="AZ66" i="2"/>
  <c r="O70" i="2"/>
  <c r="X69" i="2"/>
  <c r="AP68" i="2"/>
  <c r="BM53" i="2"/>
  <c r="AP65" i="2"/>
  <c r="AP60" i="2"/>
  <c r="BM50" i="2"/>
  <c r="BM65" i="2" s="1"/>
  <c r="BE54" i="2"/>
  <c r="BE69" i="2" s="1"/>
  <c r="BI8" i="2"/>
  <c r="BI54" i="2" s="1"/>
  <c r="AE65" i="2"/>
  <c r="AE60" i="2"/>
  <c r="BB55" i="2"/>
  <c r="BP9" i="2"/>
  <c r="BP33" i="2" s="1"/>
  <c r="BF9" i="2"/>
  <c r="BO27" i="2"/>
  <c r="BB71" i="2"/>
  <c r="AD71" i="2"/>
  <c r="BD69" i="2"/>
  <c r="AJ66" i="2"/>
  <c r="AK60" i="2"/>
  <c r="AK65" i="2"/>
  <c r="AS70" i="2"/>
  <c r="AL69" i="2"/>
  <c r="BL54" i="2"/>
  <c r="AV68" i="2"/>
  <c r="P68" i="2"/>
  <c r="BM35" i="2"/>
  <c r="BC57" i="2"/>
  <c r="BC72" i="2" s="1"/>
  <c r="BG13" i="2"/>
  <c r="BP13" i="2"/>
  <c r="BP37" i="2" s="1"/>
  <c r="AY74" i="2"/>
  <c r="BO45" i="2"/>
  <c r="AS74" i="2"/>
  <c r="U73" i="2"/>
  <c r="V68" i="2"/>
  <c r="S74" i="2"/>
  <c r="BP41" i="2"/>
  <c r="AI73" i="2"/>
  <c r="AO71" i="2"/>
  <c r="AP69" i="2"/>
  <c r="BM54" i="2"/>
  <c r="BM69" i="2" s="1"/>
  <c r="AO73" i="2"/>
  <c r="AR72" i="2"/>
  <c r="L72" i="2"/>
  <c r="Y69" i="2"/>
  <c r="BA66" i="2"/>
  <c r="U66" i="2"/>
  <c r="AD65" i="2"/>
  <c r="AD60" i="2"/>
  <c r="W73" i="2"/>
  <c r="Z72" i="2"/>
  <c r="AC71" i="2"/>
  <c r="AL70" i="2"/>
  <c r="BL55" i="2"/>
  <c r="BF52" i="2"/>
  <c r="AD67" i="2"/>
  <c r="BI57" i="2"/>
  <c r="AO66" i="2"/>
  <c r="S67" i="2"/>
  <c r="O65" i="2"/>
  <c r="O60" i="2"/>
  <c r="AI72" i="2"/>
  <c r="BQ7" i="2"/>
  <c r="AA69" i="2"/>
  <c r="AM70" i="2"/>
  <c r="J68" i="2"/>
  <c r="J65" i="2"/>
  <c r="J60" i="2"/>
  <c r="BB66" i="2"/>
  <c r="BP51" i="2"/>
  <c r="BD21" i="2"/>
  <c r="BD23" i="2" s="1"/>
  <c r="BH22" i="2"/>
  <c r="AL73" i="2"/>
  <c r="BL58" i="2"/>
  <c r="BL73" i="2" s="1"/>
  <c r="W68" i="2"/>
  <c r="AV73" i="2"/>
  <c r="P73" i="2"/>
  <c r="BN34" i="2"/>
  <c r="AY72" i="2"/>
  <c r="BP12" i="2"/>
  <c r="BP36" i="2" s="1"/>
  <c r="BF12" i="2"/>
  <c r="BQ12" i="2" s="1"/>
  <c r="BQ36" i="2" s="1"/>
  <c r="BF54" i="2"/>
  <c r="AJ71" i="2"/>
  <c r="P67" i="2"/>
  <c r="BD67" i="2"/>
  <c r="BI22" i="2"/>
  <c r="BD65" i="2"/>
  <c r="X65" i="2"/>
  <c r="X60" i="2"/>
  <c r="AB74" i="2"/>
  <c r="BA73" i="2"/>
  <c r="BL43" i="2"/>
  <c r="AB73" i="2"/>
  <c r="BL37" i="2"/>
  <c r="AW60" i="2"/>
  <c r="Q60" i="2"/>
  <c r="AT72" i="2"/>
  <c r="BN57" i="2"/>
  <c r="AU69" i="2"/>
  <c r="AO68" i="2"/>
  <c r="AB65" i="2"/>
  <c r="AB60" i="2"/>
  <c r="BM38" i="2"/>
  <c r="Y72" i="2"/>
  <c r="Q71" i="2"/>
  <c r="BB67" i="2"/>
  <c r="AP66" i="2"/>
  <c r="BM51" i="2"/>
  <c r="BM66" i="2" s="1"/>
  <c r="AL66" i="2"/>
  <c r="BL51" i="2"/>
  <c r="BE57" i="2"/>
  <c r="BE72" i="2" s="1"/>
  <c r="AY65" i="2"/>
  <c r="AY60" i="2"/>
  <c r="S65" i="2"/>
  <c r="S60" i="2"/>
  <c r="AF65" i="2"/>
  <c r="AF60" i="2"/>
  <c r="V73" i="2"/>
  <c r="AZ70" i="2"/>
  <c r="AM68" i="2"/>
  <c r="BI58" i="2"/>
  <c r="BF11" i="2"/>
  <c r="BQ11" i="2" s="1"/>
  <c r="BQ35" i="2" s="1"/>
  <c r="BP11" i="2"/>
  <c r="BP35" i="2" s="1"/>
  <c r="BP7" i="2"/>
  <c r="BP31" i="2" s="1"/>
  <c r="AB66" i="2"/>
  <c r="AV69" i="2"/>
  <c r="P69" i="2"/>
  <c r="BM29" i="2"/>
  <c r="BA69" i="2"/>
  <c r="AX70" i="2"/>
  <c r="BO55" i="2"/>
  <c r="AC65" i="2"/>
  <c r="AC60" i="2"/>
  <c r="BN38" i="2"/>
  <c r="V71" i="2"/>
  <c r="AQ67" i="2"/>
  <c r="AD73" i="2"/>
  <c r="AJ70" i="2"/>
  <c r="AA71" i="2"/>
  <c r="BE53" i="2"/>
  <c r="BE68" i="2" s="1"/>
  <c r="BI6" i="2"/>
  <c r="BI53" i="2" s="1"/>
  <c r="BH58" i="2"/>
  <c r="AK70" i="2"/>
  <c r="BB69" i="2"/>
  <c r="AD69" i="2"/>
  <c r="AN68" i="2"/>
  <c r="AT66" i="2"/>
  <c r="BN51" i="2"/>
  <c r="AH70" i="2"/>
  <c r="BK55" i="2"/>
  <c r="BE50" i="2"/>
  <c r="BE20" i="2"/>
  <c r="BE44" i="2" s="1"/>
  <c r="BI3" i="2"/>
  <c r="M68" i="2"/>
  <c r="BP40" i="2"/>
  <c r="AX69" i="2"/>
  <c r="BO54" i="2"/>
  <c r="AX66" i="2"/>
  <c r="BO51" i="2"/>
  <c r="BF58" i="2"/>
  <c r="BQ16" i="2"/>
  <c r="BQ40" i="2" s="1"/>
  <c r="BM40" i="2"/>
  <c r="AX74" i="2"/>
  <c r="BO59" i="2"/>
  <c r="Y74" i="2"/>
  <c r="AE74" i="2"/>
  <c r="N74" i="2"/>
  <c r="AK74" i="2"/>
  <c r="AP73" i="2"/>
  <c r="BM58" i="2"/>
  <c r="BM73" i="2" s="1"/>
  <c r="AX71" i="2"/>
  <c r="BO56" i="2"/>
  <c r="AT68" i="2"/>
  <c r="BN53" i="2"/>
  <c r="AQ74" i="2"/>
  <c r="BM45" i="2"/>
  <c r="AH69" i="2"/>
  <c r="BK54" i="2"/>
  <c r="AG73" i="2"/>
  <c r="AJ72" i="2"/>
  <c r="AB67" i="2"/>
  <c r="V65" i="2"/>
  <c r="V60" i="2"/>
  <c r="AU73" i="2"/>
  <c r="O73" i="2"/>
  <c r="AX72" i="2"/>
  <c r="BO57" i="2"/>
  <c r="BO72" i="2" s="1"/>
  <c r="R72" i="2"/>
  <c r="BA71" i="2"/>
  <c r="AW72" i="2"/>
  <c r="V67" i="2"/>
  <c r="BM27" i="2"/>
  <c r="AG66" i="2"/>
  <c r="BC66" i="2"/>
  <c r="BD56" i="2"/>
  <c r="BD71" i="2" s="1"/>
  <c r="BH10" i="2"/>
  <c r="BH56" i="2" s="1"/>
  <c r="BE58" i="2"/>
  <c r="BE73" i="2" s="1"/>
  <c r="BN30" i="2"/>
  <c r="AE70" i="2"/>
  <c r="BM31" i="2"/>
  <c r="AH68" i="2"/>
  <c r="BK53" i="2"/>
  <c r="BE66" i="2"/>
  <c r="AH65" i="2"/>
  <c r="AH60" i="2"/>
  <c r="BK50" i="2"/>
  <c r="V66" i="2"/>
  <c r="N73" i="2"/>
  <c r="S72" i="2"/>
  <c r="T66" i="2"/>
  <c r="AN73" i="2"/>
  <c r="AT71" i="2"/>
  <c r="BN56" i="2"/>
  <c r="AA72" i="2"/>
  <c r="BD58" i="2"/>
  <c r="BD73" i="2" s="1"/>
  <c r="AR70" i="2"/>
  <c r="AU68" i="2"/>
  <c r="AU65" i="2"/>
  <c r="AU60" i="2"/>
  <c r="AI71" i="2"/>
  <c r="AR66" i="2"/>
  <c r="BC54" i="2"/>
  <c r="BC69" i="2" s="1"/>
  <c r="BG8" i="2"/>
  <c r="BG54" i="2" s="1"/>
  <c r="BP8" i="2"/>
  <c r="BP32" i="2" s="1"/>
  <c r="AH72" i="2"/>
  <c r="BK57" i="2"/>
  <c r="AV67" i="2"/>
  <c r="Y61" i="2"/>
  <c r="Y75" i="2"/>
  <c r="BB72" i="2"/>
  <c r="X71" i="2"/>
  <c r="AT74" i="2"/>
  <c r="BN59" i="2"/>
  <c r="AZ74" i="2"/>
  <c r="T74" i="2"/>
  <c r="O72" i="2"/>
  <c r="AO60" i="2"/>
  <c r="AL72" i="2"/>
  <c r="BL57" i="2"/>
  <c r="BL72" i="2" s="1"/>
  <c r="AB72" i="2"/>
  <c r="AF70" i="2"/>
  <c r="AG68" i="2"/>
  <c r="AX67" i="2"/>
  <c r="BO52" i="2"/>
  <c r="AZ65" i="2"/>
  <c r="AZ60" i="2"/>
  <c r="T65" i="2"/>
  <c r="T60" i="2"/>
  <c r="Q72" i="2"/>
  <c r="AT67" i="2"/>
  <c r="BN52" i="2"/>
  <c r="AH66" i="2"/>
  <c r="BK51" i="2"/>
  <c r="P65" i="2"/>
  <c r="P60" i="2"/>
  <c r="AQ65" i="2"/>
  <c r="AQ60" i="2"/>
  <c r="K65" i="2"/>
  <c r="K60" i="2"/>
  <c r="T70" i="2"/>
  <c r="Y67" i="2"/>
  <c r="BI71" i="2"/>
  <c r="AN69" i="2"/>
  <c r="BB53" i="2"/>
  <c r="BP6" i="2"/>
  <c r="BP30" i="2" s="1"/>
  <c r="BF6" i="2"/>
  <c r="BB50" i="2"/>
  <c r="BB20" i="2"/>
  <c r="BF3" i="2"/>
  <c r="BP3" i="2"/>
  <c r="BP27" i="2" s="1"/>
  <c r="AI67" i="2"/>
  <c r="AC69" i="2"/>
  <c r="BN28" i="2"/>
  <c r="BO33" i="2"/>
  <c r="R70" i="2"/>
  <c r="N71" i="2"/>
  <c r="AE68" i="2"/>
  <c r="BC68" i="2"/>
  <c r="Z70" i="2"/>
  <c r="BA68" i="2"/>
  <c r="BE55" i="2"/>
  <c r="BE70" i="2" s="1"/>
  <c r="BI9" i="2"/>
  <c r="BI55" i="2" s="1"/>
  <c r="AC70" i="2"/>
  <c r="AT69" i="2"/>
  <c r="BN54" i="2"/>
  <c r="BN69" i="2" s="1"/>
  <c r="V69" i="2"/>
  <c r="AF68" i="2"/>
  <c r="N66" i="2"/>
  <c r="AT73" i="2"/>
  <c r="BN58" i="2"/>
  <c r="BN73" i="2" s="1"/>
  <c r="BA65" i="2"/>
  <c r="BA60" i="2"/>
  <c r="AP70" i="2"/>
  <c r="BM55" i="2"/>
  <c r="AS65" i="2"/>
  <c r="AS60" i="2"/>
  <c r="BM32" i="2"/>
  <c r="AH71" i="2"/>
  <c r="BK56" i="2"/>
  <c r="T72" i="2"/>
  <c r="AT70" i="2"/>
  <c r="BN55" i="2"/>
  <c r="BN70" i="2" s="1"/>
  <c r="AL67" i="2"/>
  <c r="BL52" i="2"/>
  <c r="BF56" i="2"/>
  <c r="AK69" i="2"/>
  <c r="AP74" i="2"/>
  <c r="BM59" i="2"/>
  <c r="BM74" i="2" s="1"/>
  <c r="BO43" i="2"/>
  <c r="BG22" i="2"/>
  <c r="BC21" i="2"/>
  <c r="BC23" i="2" s="1"/>
  <c r="AL74" i="2"/>
  <c r="BL59" i="2"/>
  <c r="BL74" i="2" s="1"/>
  <c r="AC74" i="2"/>
  <c r="BD72" i="2"/>
  <c r="X72" i="2"/>
  <c r="BP42" i="2"/>
  <c r="AP71" i="2"/>
  <c r="BM56" i="2"/>
  <c r="BM71" i="2" s="1"/>
  <c r="AL68" i="2"/>
  <c r="BL53" i="2"/>
  <c r="BL68" i="2" s="1"/>
  <c r="AI74" i="2"/>
  <c r="O71" i="2"/>
  <c r="AO69" i="2"/>
  <c r="AZ67" i="2"/>
  <c r="AT65" i="2"/>
  <c r="AT60" i="2"/>
  <c r="BN50" i="2"/>
  <c r="N65" i="2"/>
  <c r="N60" i="2"/>
  <c r="AM73" i="2"/>
  <c r="AP72" i="2"/>
  <c r="BM57" i="2"/>
  <c r="J72" i="2"/>
  <c r="AS71" i="2"/>
  <c r="N67" i="2"/>
  <c r="AA67" i="2"/>
  <c r="BM44" i="2"/>
  <c r="BF51" i="2"/>
  <c r="BQ4" i="2"/>
  <c r="BQ28" i="2" s="1"/>
  <c r="Y66" i="2"/>
  <c r="BC52" i="2"/>
  <c r="BC67" i="2" s="1"/>
  <c r="BG5" i="2"/>
  <c r="BG52" i="2" s="1"/>
  <c r="BG67" i="2" s="1"/>
  <c r="W66" i="2"/>
  <c r="AZ71" i="2"/>
  <c r="BH50" i="2"/>
  <c r="BM37" i="2"/>
  <c r="AF67" i="2"/>
  <c r="BN37" i="2"/>
  <c r="Z68" i="2"/>
  <c r="Z65" i="2"/>
  <c r="Z60" i="2"/>
  <c r="AV65" i="2"/>
  <c r="AV60" i="2"/>
  <c r="AB71" i="2"/>
  <c r="BH53" i="2"/>
  <c r="BH68" i="2" s="1"/>
  <c r="BI67" i="2"/>
  <c r="BC65" i="2"/>
  <c r="BM42" i="2"/>
  <c r="AF73" i="2"/>
  <c r="BG70" i="2"/>
  <c r="BP15" i="2"/>
  <c r="BP39" i="2" s="1"/>
  <c r="L70" i="2"/>
  <c r="O68" i="2"/>
  <c r="W65" i="2"/>
  <c r="W60" i="2"/>
  <c r="S71" i="2"/>
  <c r="AY69" i="2"/>
  <c r="BO35" i="2"/>
  <c r="BH20" i="2" l="1"/>
  <c r="BH44" i="2" s="1"/>
  <c r="BN67" i="2"/>
  <c r="BI70" i="2"/>
  <c r="BG20" i="2"/>
  <c r="BG44" i="2" s="1"/>
  <c r="BN65" i="2"/>
  <c r="BL67" i="2"/>
  <c r="BN68" i="2"/>
  <c r="BQ41" i="2"/>
  <c r="BM72" i="2"/>
  <c r="AO75" i="2"/>
  <c r="AO61" i="2"/>
  <c r="R75" i="2"/>
  <c r="R61" i="2"/>
  <c r="AT75" i="2"/>
  <c r="AT61" i="2"/>
  <c r="BN60" i="2"/>
  <c r="BA75" i="2"/>
  <c r="BA77" i="2" s="1"/>
  <c r="BA61" i="2"/>
  <c r="BB44" i="2"/>
  <c r="BP20" i="2"/>
  <c r="BP44" i="2" s="1"/>
  <c r="BB21" i="2"/>
  <c r="BB23" i="2" s="1"/>
  <c r="BO67" i="2"/>
  <c r="BN71" i="2"/>
  <c r="AH75" i="2"/>
  <c r="AH61" i="2"/>
  <c r="BK60" i="2"/>
  <c r="BO69" i="2"/>
  <c r="BH73" i="2"/>
  <c r="BL66" i="2"/>
  <c r="AW75" i="2"/>
  <c r="AW77" i="2" s="1"/>
  <c r="AW61" i="2"/>
  <c r="BQ8" i="2"/>
  <c r="BQ32" i="2" s="1"/>
  <c r="J75" i="2"/>
  <c r="J61" i="2"/>
  <c r="BG65" i="2"/>
  <c r="BO68" i="2"/>
  <c r="L75" i="2"/>
  <c r="L61" i="2"/>
  <c r="BL70" i="2"/>
  <c r="BC45" i="2"/>
  <c r="BC59" i="2"/>
  <c r="BB65" i="2"/>
  <c r="BP50" i="2"/>
  <c r="BP65" i="2" s="1"/>
  <c r="K75" i="2"/>
  <c r="K61" i="2"/>
  <c r="BH71" i="2"/>
  <c r="BO71" i="2"/>
  <c r="BO74" i="2"/>
  <c r="BN66" i="2"/>
  <c r="BI68" i="2"/>
  <c r="AC75" i="2"/>
  <c r="AC61" i="2"/>
  <c r="AF75" i="2"/>
  <c r="AF61" i="2"/>
  <c r="AB75" i="2"/>
  <c r="AB61" i="2"/>
  <c r="BF69" i="2"/>
  <c r="BQ54" i="2"/>
  <c r="BG57" i="2"/>
  <c r="BG72" i="2" s="1"/>
  <c r="BQ13" i="2"/>
  <c r="BQ37" i="2" s="1"/>
  <c r="BF55" i="2"/>
  <c r="BQ9" i="2"/>
  <c r="BQ33" i="2" s="1"/>
  <c r="AP75" i="2"/>
  <c r="AP61" i="2"/>
  <c r="BM60" i="2"/>
  <c r="AJ75" i="2"/>
  <c r="AJ61" i="2"/>
  <c r="AM75" i="2"/>
  <c r="AM61" i="2"/>
  <c r="BL65" i="2"/>
  <c r="O75" i="2"/>
  <c r="O61" i="2"/>
  <c r="BG21" i="2"/>
  <c r="BG23" i="2" s="1"/>
  <c r="BQ10" i="2"/>
  <c r="BQ34" i="2" s="1"/>
  <c r="BF53" i="2"/>
  <c r="BQ6" i="2"/>
  <c r="BQ30" i="2" s="1"/>
  <c r="AU75" i="2"/>
  <c r="AU61" i="2"/>
  <c r="AK75" i="2"/>
  <c r="AK61" i="2"/>
  <c r="BP58" i="2"/>
  <c r="BP73" i="2" s="1"/>
  <c r="U75" i="2"/>
  <c r="U61" i="2"/>
  <c r="AR75" i="2"/>
  <c r="AR61" i="2"/>
  <c r="AL75" i="2"/>
  <c r="AL61" i="2"/>
  <c r="BL60" i="2"/>
  <c r="BF50" i="2"/>
  <c r="BF20" i="2"/>
  <c r="BQ3" i="2"/>
  <c r="BQ27" i="2" s="1"/>
  <c r="BF71" i="2"/>
  <c r="BQ56" i="2"/>
  <c r="AQ75" i="2"/>
  <c r="AQ61" i="2"/>
  <c r="BN74" i="2"/>
  <c r="BO70" i="2"/>
  <c r="S75" i="2"/>
  <c r="S61" i="2"/>
  <c r="BH21" i="2"/>
  <c r="BI72" i="2"/>
  <c r="BQ39" i="2"/>
  <c r="BB70" i="2"/>
  <c r="BP55" i="2"/>
  <c r="BP70" i="2" s="1"/>
  <c r="BM68" i="2"/>
  <c r="BQ14" i="2"/>
  <c r="BQ38" i="2" s="1"/>
  <c r="BF57" i="2"/>
  <c r="AI75" i="2"/>
  <c r="AI61" i="2"/>
  <c r="W75" i="2"/>
  <c r="W61" i="2"/>
  <c r="AV75" i="2"/>
  <c r="AV77" i="2" s="1"/>
  <c r="AV61" i="2"/>
  <c r="BF66" i="2"/>
  <c r="BQ51" i="2"/>
  <c r="BQ66" i="2" s="1"/>
  <c r="BQ22" i="2"/>
  <c r="BQ46" i="2" s="1"/>
  <c r="AS75" i="2"/>
  <c r="AS61" i="2"/>
  <c r="BB68" i="2"/>
  <c r="BP53" i="2"/>
  <c r="BP68" i="2" s="1"/>
  <c r="T75" i="2"/>
  <c r="T61" i="2"/>
  <c r="BI50" i="2"/>
  <c r="BI20" i="2"/>
  <c r="BI44" i="2" s="1"/>
  <c r="BP52" i="2"/>
  <c r="BP67" i="2" s="1"/>
  <c r="BE21" i="2"/>
  <c r="BE23" i="2" s="1"/>
  <c r="AD75" i="2"/>
  <c r="AD61" i="2"/>
  <c r="AE75" i="2"/>
  <c r="AE61" i="2"/>
  <c r="AA75" i="2"/>
  <c r="AA61" i="2"/>
  <c r="BM67" i="2"/>
  <c r="Q75" i="2"/>
  <c r="Q61" i="2"/>
  <c r="BH65" i="2"/>
  <c r="N75" i="2"/>
  <c r="N61" i="2"/>
  <c r="P75" i="2"/>
  <c r="P61" i="2"/>
  <c r="BF73" i="2"/>
  <c r="BQ58" i="2"/>
  <c r="BQ73" i="2" s="1"/>
  <c r="BP54" i="2"/>
  <c r="BP69" i="2" s="1"/>
  <c r="BI73" i="2"/>
  <c r="AY75" i="2"/>
  <c r="AY77" i="2" s="1"/>
  <c r="AY61" i="2"/>
  <c r="BN72" i="2"/>
  <c r="BD59" i="2"/>
  <c r="BD74" i="2" s="1"/>
  <c r="BD45" i="2"/>
  <c r="BQ31" i="2"/>
  <c r="BQ5" i="2"/>
  <c r="BQ29" i="2" s="1"/>
  <c r="AN75" i="2"/>
  <c r="AN61" i="2"/>
  <c r="BL71" i="2"/>
  <c r="BO65" i="2"/>
  <c r="BO73" i="2"/>
  <c r="Z75" i="2"/>
  <c r="Z61" i="2"/>
  <c r="BM70" i="2"/>
  <c r="AZ75" i="2"/>
  <c r="AZ77" i="2" s="1"/>
  <c r="AZ61" i="2"/>
  <c r="BP57" i="2"/>
  <c r="BP72" i="2" s="1"/>
  <c r="BG69" i="2"/>
  <c r="V75" i="2"/>
  <c r="V61" i="2"/>
  <c r="BO66" i="2"/>
  <c r="BE65" i="2"/>
  <c r="X75" i="2"/>
  <c r="X61" i="2"/>
  <c r="BP66" i="2"/>
  <c r="BF67" i="2"/>
  <c r="BQ52" i="2"/>
  <c r="BL69" i="2"/>
  <c r="BP56" i="2"/>
  <c r="BP71" i="2" s="1"/>
  <c r="BI69" i="2"/>
  <c r="M75" i="2"/>
  <c r="M61" i="2"/>
  <c r="AX75" i="2"/>
  <c r="AX77" i="2" s="1"/>
  <c r="AX61" i="2"/>
  <c r="BO60" i="2"/>
  <c r="BO75" i="2" s="1"/>
  <c r="AG61" i="2"/>
  <c r="AG75" i="2"/>
  <c r="BQ69" i="2" l="1"/>
  <c r="BM75" i="2"/>
  <c r="BF44" i="2"/>
  <c r="BQ20" i="2"/>
  <c r="BQ44" i="2" s="1"/>
  <c r="BF21" i="2"/>
  <c r="BF23" i="2" s="1"/>
  <c r="BF70" i="2"/>
  <c r="BQ55" i="2"/>
  <c r="BQ70" i="2" s="1"/>
  <c r="BD60" i="2"/>
  <c r="BD61" i="2" s="1"/>
  <c r="BF65" i="2"/>
  <c r="BQ50" i="2"/>
  <c r="BQ65" i="2" s="1"/>
  <c r="BF68" i="2"/>
  <c r="BQ53" i="2"/>
  <c r="BQ68" i="2" s="1"/>
  <c r="BN75" i="2"/>
  <c r="BQ67" i="2"/>
  <c r="BE59" i="2"/>
  <c r="BE45" i="2"/>
  <c r="BL75" i="2"/>
  <c r="BG59" i="2"/>
  <c r="BG45" i="2"/>
  <c r="BH59" i="2"/>
  <c r="BH45" i="2"/>
  <c r="BB45" i="2"/>
  <c r="BB59" i="2"/>
  <c r="BP21" i="2"/>
  <c r="BP45" i="2" s="1"/>
  <c r="BI65" i="2"/>
  <c r="BF72" i="2"/>
  <c r="BQ57" i="2"/>
  <c r="BQ72" i="2" s="1"/>
  <c r="BH23" i="2"/>
  <c r="BQ71" i="2"/>
  <c r="BI21" i="2"/>
  <c r="BC74" i="2"/>
  <c r="BC60" i="2"/>
  <c r="BC61" i="2" s="1"/>
  <c r="BB74" i="2" l="1"/>
  <c r="BP59" i="2"/>
  <c r="BP74" i="2" s="1"/>
  <c r="BB60" i="2"/>
  <c r="BE74" i="2"/>
  <c r="BE60" i="2"/>
  <c r="BE61" i="2" s="1"/>
  <c r="BI59" i="2"/>
  <c r="BI45" i="2"/>
  <c r="BI23" i="2"/>
  <c r="BH74" i="2"/>
  <c r="BH60" i="2"/>
  <c r="BH61" i="2" s="1"/>
  <c r="BF59" i="2"/>
  <c r="BF45" i="2"/>
  <c r="BQ21" i="2"/>
  <c r="BQ45" i="2" s="1"/>
  <c r="BG74" i="2"/>
  <c r="BG60" i="2"/>
  <c r="BG61" i="2" s="1"/>
  <c r="BI74" i="2" l="1"/>
  <c r="BI60" i="2"/>
  <c r="BI61" i="2" s="1"/>
  <c r="BF74" i="2"/>
  <c r="BQ59" i="2"/>
  <c r="BQ74" i="2" s="1"/>
  <c r="BF60" i="2"/>
  <c r="BB61" i="2"/>
  <c r="BP60" i="2"/>
  <c r="BP75" i="2" s="1"/>
  <c r="BF61" i="2" l="1"/>
  <c r="BQ60" i="2"/>
  <c r="BQ75" i="2" s="1"/>
  <c r="BC293" i="1" l="1"/>
  <c r="BC292" i="1"/>
  <c r="BC291" i="1"/>
  <c r="BC290" i="1"/>
</calcChain>
</file>

<file path=xl/sharedStrings.xml><?xml version="1.0" encoding="utf-8"?>
<sst xmlns="http://schemas.openxmlformats.org/spreadsheetml/2006/main" count="1248" uniqueCount="134">
  <si>
    <t>PDB</t>
  </si>
  <si>
    <t>2017-2019</t>
  </si>
  <si>
    <t>YoY-Ske 1 Mar</t>
  </si>
  <si>
    <t>QtQ-Ske 1 Mar</t>
  </si>
  <si>
    <t>YoY-Track Feb</t>
  </si>
  <si>
    <t>QtQ-Track Feb</t>
  </si>
  <si>
    <t>Indeks Ske 1 Mar</t>
  </si>
  <si>
    <t>Indeks Track Feb</t>
  </si>
  <si>
    <t>Tw4 '19 = 100</t>
  </si>
  <si>
    <t>Q1</t>
  </si>
  <si>
    <t>Q2</t>
  </si>
  <si>
    <t>Q3</t>
  </si>
  <si>
    <t>Q4</t>
  </si>
  <si>
    <t>Konsumsi RT</t>
  </si>
  <si>
    <t>Konsumsi LNPRT</t>
  </si>
  <si>
    <t>Konsumsi Swasta</t>
  </si>
  <si>
    <t>Konsumsi Pemerintah</t>
  </si>
  <si>
    <t>Investasi</t>
  </si>
  <si>
    <t>Investasi Non-Bangunan</t>
  </si>
  <si>
    <t>Investasi Bangunan</t>
  </si>
  <si>
    <t>Ekspor</t>
  </si>
  <si>
    <t>Impor</t>
  </si>
  <si>
    <t>PDB Indonesia &amp; Dunia</t>
  </si>
  <si>
    <t>PDB Indonesia</t>
  </si>
  <si>
    <t>PDB Dunia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</si>
  <si>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</si>
  <si>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</si>
  <si>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</si>
  <si>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</si>
  <si>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</si>
  <si>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</si>
  <si>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</si>
  <si>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</si>
  <si>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</si>
  <si>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</si>
  <si>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</si>
  <si>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</si>
  <si>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</si>
  <si>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</si>
  <si>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level</t>
  </si>
  <si>
    <t>I</t>
  </si>
  <si>
    <t>II</t>
  </si>
  <si>
    <t>III</t>
  </si>
  <si>
    <t>IV</t>
  </si>
  <si>
    <t>Growth Tahunan (2016 - 2019)</t>
  </si>
  <si>
    <t>Gross Domestic Product: SNA 2008: 2010p: Agriculture, Forestry and Fisheries (Indonesia)</t>
  </si>
  <si>
    <t xml:space="preserve">Pertanian, kehutanan, dan perikanan </t>
  </si>
  <si>
    <t>G01AGRRL</t>
  </si>
  <si>
    <t>Gross Domestic Product: SNA 2008: 2010p: Mining &amp; Quarrying (Indonesia)</t>
  </si>
  <si>
    <t xml:space="preserve">Pertambangan dan pengolahan </t>
  </si>
  <si>
    <t>G02MINRL</t>
  </si>
  <si>
    <t>Gross Domestic Product: SNA 2008: 2010p: Manufacturing Industry (Indonesia)</t>
  </si>
  <si>
    <t xml:space="preserve">Industri pengolahan </t>
  </si>
  <si>
    <t>G03MNFRL</t>
  </si>
  <si>
    <t>Gross Domestic Product: SNA 2008: 2010p: Electricity &amp; Gas Supply (Indonesia)</t>
  </si>
  <si>
    <t xml:space="preserve">Pengadaan listrik dan gas </t>
  </si>
  <si>
    <t>G04EGSRL</t>
  </si>
  <si>
    <t>Gross Domestic Product: SNA 2008: 2010p: Water Supply, Sewerage, Waste &amp; Recycling Management (Indonesia)</t>
  </si>
  <si>
    <t xml:space="preserve">Pengadaan air </t>
  </si>
  <si>
    <t>G05WWRRL</t>
  </si>
  <si>
    <t>Gross Domestic Product: SNA 2008: 2010p: Construction (Indonesia)</t>
  </si>
  <si>
    <t xml:space="preserve">Konstruksi </t>
  </si>
  <si>
    <t>G06CONRL</t>
  </si>
  <si>
    <t>Gross Domestic Product: SNA 2008: 2010p: Wholesales and Retail Trade, Repair of Motor Vehicles and Motorcycles (Indonesia)</t>
  </si>
  <si>
    <t xml:space="preserve">Perdagangan besar dan eceran, reparasi dan perawatan mobil dan sepeda motor </t>
  </si>
  <si>
    <t>G07WRMRL</t>
  </si>
  <si>
    <t>Gross Domestic Product: SNA 2008: 2010p: Transportation &amp; Storage (Indonesia)</t>
  </si>
  <si>
    <t xml:space="preserve">Transportasi dan pergudangan </t>
  </si>
  <si>
    <t>G08TRSRL</t>
  </si>
  <si>
    <t>Gross Domestic Product: SNA 2008: 2010p: Accommodation &amp; Food Beverages Activity (Indonesia)</t>
  </si>
  <si>
    <t xml:space="preserve">Penyediaan akomodasi dan makan minum </t>
  </si>
  <si>
    <t>G09AFBRL</t>
  </si>
  <si>
    <t>Gross Domestic Product: SNA 2008: 2010p: Information &amp; Communication (Indonesia)</t>
  </si>
  <si>
    <t xml:space="preserve">Informasi dan komunikasi </t>
  </si>
  <si>
    <t>G10ICTRL</t>
  </si>
  <si>
    <t>Gross Domestic Product: SNA 2008: 2010p: Financial &amp; Insurance Activity (Indonesia)</t>
  </si>
  <si>
    <t xml:space="preserve">Jasa keuangan </t>
  </si>
  <si>
    <t>G11FIARL</t>
  </si>
  <si>
    <t>Gross Domestic Product: SNA 2008: 2010p: Real Estate (Indonesia)</t>
  </si>
  <si>
    <t xml:space="preserve">Real estate </t>
  </si>
  <si>
    <t>G12REARL</t>
  </si>
  <si>
    <t>Gross Domestic Product: SNA 2008: 2010p: Business Services (Indonesia)</t>
  </si>
  <si>
    <t xml:space="preserve">Jasa perusahaan </t>
  </si>
  <si>
    <t>G13BUSRL</t>
  </si>
  <si>
    <t>Gross Domestic Product: SNA 2008: 2010p: Public Administration, Defense &amp; Compulsory Social Security (Indonesia)</t>
  </si>
  <si>
    <t xml:space="preserve">Administrasi pemerintahan, pertahanan, dan jaminan sosial wajib </t>
  </si>
  <si>
    <t>G14PADRL</t>
  </si>
  <si>
    <t>Gross Domestic Product: SNA 2008: 2010p: Education Services (Indonesia)</t>
  </si>
  <si>
    <t xml:space="preserve">Jasa pendidikan </t>
  </si>
  <si>
    <t>G15EDURL</t>
  </si>
  <si>
    <t>Gross Domestic Product: SNA 2008: 2010p: Human Health &amp; Social Work Activity (Indonesia)</t>
  </si>
  <si>
    <t xml:space="preserve">Jasa kesehatan dan kegiatan sosial </t>
  </si>
  <si>
    <t>G16HHSRL</t>
  </si>
  <si>
    <t>Gross Domestic Product: SNA 2008: 2010p: Other Services (Indonesia)</t>
  </si>
  <si>
    <t>Jasa lainnya</t>
  </si>
  <si>
    <t>G17OTSRL</t>
  </si>
  <si>
    <t>Gross Domestic Product: SNA 2008: 2010p: Gross Value Added at Basic Price (Indonesia)</t>
  </si>
  <si>
    <t>Gross Value Added at Basic Price</t>
  </si>
  <si>
    <t>G18GVARL</t>
  </si>
  <si>
    <t>Gross Domestic Product: SNA 2008: 2010p: Taxes Minus Subsidies of Products (Indonesia)</t>
  </si>
  <si>
    <t>Taxes Minus Subsidies of Products</t>
  </si>
  <si>
    <t>G19TAXRL</t>
  </si>
  <si>
    <t>GDPRL</t>
  </si>
  <si>
    <t>check</t>
  </si>
  <si>
    <t xml:space="preserve"> </t>
  </si>
  <si>
    <t>Pertanian, Kehutanan &amp; Perikanan</t>
  </si>
  <si>
    <t>GDPAGRRL</t>
  </si>
  <si>
    <t>Pertambangan &amp; Penggalian</t>
  </si>
  <si>
    <t>GDPMINRL</t>
  </si>
  <si>
    <t>Industri Pengolahan</t>
  </si>
  <si>
    <t>GDPMNFRL</t>
  </si>
  <si>
    <t>Listrik, Gas &amp; Air Bersih</t>
  </si>
  <si>
    <t>GDPELCRL</t>
  </si>
  <si>
    <t>Konstruksi</t>
  </si>
  <si>
    <t>GDPCTRRL</t>
  </si>
  <si>
    <t>Perdagangan, Hotel &amp; Restoran</t>
  </si>
  <si>
    <t>GDPTHRRL</t>
  </si>
  <si>
    <t>Pengangkutan &amp; Komunikasi</t>
  </si>
  <si>
    <t>GDPTCMRL</t>
  </si>
  <si>
    <t>Keuangan, Real Estat &amp; Jasa Perusahaan</t>
  </si>
  <si>
    <t>GDPFINRL</t>
  </si>
  <si>
    <t>Jasa-jasa</t>
  </si>
  <si>
    <t>GDPSVCRL</t>
  </si>
  <si>
    <t>TXSUBRL</t>
  </si>
  <si>
    <t>GDPSECRL</t>
  </si>
  <si>
    <t>Proyeksi RDG Juli 2020</t>
  </si>
  <si>
    <t>Baseline</t>
  </si>
  <si>
    <t>Sektor</t>
  </si>
  <si>
    <t>%YoY</t>
  </si>
  <si>
    <t>Pajak dikurang Subsidi atas Produk</t>
  </si>
  <si>
    <t>Perdagangan besar dan eceran</t>
  </si>
  <si>
    <t>Administrasi pemerintahan</t>
  </si>
  <si>
    <t>Demand</t>
  </si>
  <si>
    <t>Sektor/Lapangan Usaha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</si>
</sst>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_);_(@_)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name val="Arial"/>
      <family val="2"/>
    </font>
    <font>
      <sz val="10"/>
      <name val="Arial"/>
      <family val="2"/>
    </font>
    <font>
      <sz val="11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  <font>
      <sz val="11"/>
      <color rgb="FF0070C0"/>
      <name val="Calibri"/>
      <family val="2"/>
      <charset val="1"/>
      <scheme val="minor"/>
    </font>
    <font>
      <sz val="11"/>
      <color theme="4" tint="-0.249977111117893"/>
      <name val="Calibri"/>
      <family val="2"/>
      <charset val="1"/>
      <scheme val="minor"/>
    </font>
    <font>
      <sz val="10"/>
      <color rgb="FF0070C0"/>
      <name val="Arial"/>
      <family val="2"/>
    </font>
    <font>
      <b/>
      <sz val="10"/>
      <color theme="0"/>
      <name val="Arial"/>
      <family val="2"/>
    </font>
    <font>
      <b/>
      <sz val="11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7" fillId="0" borderId="0"/>
  </cellStyleXfs>
  <cellXfs count="116">
    <xf numFmtId="0" fontId="0" fillId="0" borderId="0" xfId="0"/>
    <xf numFmtId="0" fontId="1" fillId="0" borderId="0" xfId="3" applyAlignment="1">
      <alignment wrapText="1"/>
    </xf>
    <xf numFmtId="0" fontId="1" fillId="0" borderId="4" xfId="3" applyBorder="1" applyAlignment="1">
      <alignment wrapText="1"/>
    </xf>
    <xf numFmtId="0" fontId="1" fillId="0" borderId="5" xfId="3" applyBorder="1" applyAlignment="1">
      <alignment wrapText="1"/>
    </xf>
    <xf numFmtId="0" fontId="3" fillId="2" borderId="6" xfId="3" applyFont="1" applyFill="1" applyBorder="1" applyAlignment="1">
      <alignment horizontal="center"/>
    </xf>
    <xf numFmtId="0" fontId="0" fillId="0" borderId="4" xfId="0" applyBorder="1"/>
    <xf numFmtId="0" fontId="3" fillId="2" borderId="6" xfId="3" applyFont="1" applyFill="1" applyBorder="1" applyAlignment="1">
      <alignment horizontal="center" vertical="center" wrapText="1"/>
    </xf>
    <xf numFmtId="2" fontId="0" fillId="0" borderId="0" xfId="0" applyNumberFormat="1"/>
    <xf numFmtId="0" fontId="4" fillId="3" borderId="7" xfId="3" applyFont="1" applyFill="1" applyBorder="1"/>
    <xf numFmtId="0" fontId="5" fillId="4" borderId="0" xfId="3" applyFont="1" applyFill="1" applyAlignment="1">
      <alignment horizontal="center"/>
    </xf>
    <xf numFmtId="2" fontId="1" fillId="5" borderId="6" xfId="3" applyNumberFormat="1" applyFill="1" applyBorder="1" applyAlignment="1">
      <alignment horizontal="center"/>
    </xf>
    <xf numFmtId="2" fontId="1" fillId="5" borderId="1" xfId="3" applyNumberFormat="1" applyFill="1" applyBorder="1" applyAlignment="1">
      <alignment horizontal="center"/>
    </xf>
    <xf numFmtId="0" fontId="4" fillId="3" borderId="8" xfId="3" applyFont="1" applyFill="1" applyBorder="1"/>
    <xf numFmtId="0" fontId="5" fillId="4" borderId="4" xfId="3" applyFont="1" applyFill="1" applyBorder="1" applyAlignment="1">
      <alignment horizontal="center"/>
    </xf>
    <xf numFmtId="1" fontId="1" fillId="5" borderId="6" xfId="3" applyNumberFormat="1" applyFill="1" applyBorder="1" applyAlignment="1">
      <alignment horizontal="center"/>
    </xf>
    <xf numFmtId="1" fontId="1" fillId="6" borderId="6" xfId="3" applyNumberFormat="1" applyFill="1" applyBorder="1" applyAlignment="1">
      <alignment horizontal="center"/>
    </xf>
    <xf numFmtId="164" fontId="6" fillId="5" borderId="6" xfId="1" applyNumberFormat="1" applyFont="1" applyFill="1" applyBorder="1" applyAlignment="1">
      <alignment horizontal="left"/>
    </xf>
    <xf numFmtId="0" fontId="2" fillId="0" borderId="0" xfId="0" applyFont="1"/>
    <xf numFmtId="0" fontId="7" fillId="5" borderId="0" xfId="0" applyFont="1" applyFill="1" applyAlignment="1">
      <alignment horizontal="left"/>
    </xf>
    <xf numFmtId="0" fontId="7" fillId="0" borderId="0" xfId="0" applyFont="1" applyAlignment="1">
      <alignment horizontal="left"/>
    </xf>
    <xf numFmtId="4" fontId="0" fillId="0" borderId="0" xfId="0" applyNumberFormat="1"/>
    <xf numFmtId="0" fontId="7" fillId="7" borderId="0" xfId="0" applyFont="1" applyFill="1" applyAlignment="1">
      <alignment horizontal="left"/>
    </xf>
    <xf numFmtId="4" fontId="0" fillId="7" borderId="0" xfId="0" applyNumberFormat="1" applyFill="1"/>
    <xf numFmtId="0" fontId="7" fillId="8" borderId="0" xfId="0" applyFont="1" applyFill="1" applyAlignment="1">
      <alignment horizontal="left"/>
    </xf>
    <xf numFmtId="4" fontId="0" fillId="8" borderId="0" xfId="0" applyNumberFormat="1" applyFill="1"/>
    <xf numFmtId="0" fontId="7" fillId="9" borderId="0" xfId="0" applyFont="1" applyFill="1" applyAlignment="1">
      <alignment horizontal="left"/>
    </xf>
    <xf numFmtId="4" fontId="0" fillId="9" borderId="0" xfId="0" applyNumberFormat="1" applyFill="1"/>
    <xf numFmtId="0" fontId="7" fillId="10" borderId="0" xfId="0" applyFont="1" applyFill="1" applyAlignment="1">
      <alignment horizontal="left"/>
    </xf>
    <xf numFmtId="4" fontId="0" fillId="10" borderId="0" xfId="0" applyNumberFormat="1" applyFill="1"/>
    <xf numFmtId="0" fontId="7" fillId="11" borderId="0" xfId="0" applyFont="1" applyFill="1" applyAlignment="1">
      <alignment horizontal="left"/>
    </xf>
    <xf numFmtId="4" fontId="0" fillId="11" borderId="0" xfId="0" applyNumberFormat="1" applyFill="1"/>
    <xf numFmtId="4" fontId="0" fillId="12" borderId="0" xfId="0" applyNumberFormat="1" applyFill="1"/>
    <xf numFmtId="2" fontId="8" fillId="0" borderId="0" xfId="0" applyNumberFormat="1" applyFont="1"/>
    <xf numFmtId="2" fontId="9" fillId="0" borderId="0" xfId="0" applyNumberFormat="1" applyFont="1"/>
    <xf numFmtId="2" fontId="10" fillId="0" borderId="0" xfId="0" applyNumberFormat="1" applyFont="1"/>
    <xf numFmtId="2" fontId="8" fillId="7" borderId="0" xfId="0" applyNumberFormat="1" applyFont="1" applyFill="1"/>
    <xf numFmtId="2" fontId="11" fillId="7" borderId="0" xfId="0" applyNumberFormat="1" applyFont="1" applyFill="1"/>
    <xf numFmtId="2" fontId="10" fillId="7" borderId="0" xfId="0" applyNumberFormat="1" applyFont="1" applyFill="1"/>
    <xf numFmtId="2" fontId="8" fillId="8" borderId="0" xfId="0" applyNumberFormat="1" applyFont="1" applyFill="1"/>
    <xf numFmtId="2" fontId="9" fillId="8" borderId="0" xfId="0" applyNumberFormat="1" applyFont="1" applyFill="1"/>
    <xf numFmtId="2" fontId="10" fillId="8" borderId="0" xfId="0" applyNumberFormat="1" applyFont="1" applyFill="1"/>
    <xf numFmtId="2" fontId="8" fillId="9" borderId="0" xfId="0" applyNumberFormat="1" applyFont="1" applyFill="1"/>
    <xf numFmtId="2" fontId="9" fillId="9" borderId="0" xfId="0" applyNumberFormat="1" applyFont="1" applyFill="1"/>
    <xf numFmtId="2" fontId="10" fillId="9" borderId="0" xfId="0" applyNumberFormat="1" applyFont="1" applyFill="1"/>
    <xf numFmtId="2" fontId="8" fillId="10" borderId="0" xfId="0" applyNumberFormat="1" applyFont="1" applyFill="1"/>
    <xf numFmtId="2" fontId="11" fillId="10" borderId="0" xfId="0" applyNumberFormat="1" applyFont="1" applyFill="1"/>
    <xf numFmtId="2" fontId="10" fillId="10" borderId="0" xfId="0" applyNumberFormat="1" applyFont="1" applyFill="1"/>
    <xf numFmtId="2" fontId="8" fillId="11" borderId="0" xfId="0" applyNumberFormat="1" applyFont="1" applyFill="1"/>
    <xf numFmtId="2" fontId="11" fillId="11" borderId="0" xfId="0" applyNumberFormat="1" applyFont="1" applyFill="1"/>
    <xf numFmtId="2" fontId="10" fillId="11" borderId="0" xfId="0" applyNumberFormat="1" applyFont="1" applyFill="1"/>
    <xf numFmtId="4" fontId="8" fillId="0" borderId="0" xfId="0" applyNumberFormat="1" applyFont="1"/>
    <xf numFmtId="4" fontId="10" fillId="0" borderId="0" xfId="0" applyNumberFormat="1" applyFont="1"/>
    <xf numFmtId="4" fontId="9" fillId="0" borderId="0" xfId="0" applyNumberFormat="1" applyFont="1"/>
    <xf numFmtId="0" fontId="7" fillId="0" borderId="7" xfId="0" applyFont="1" applyBorder="1"/>
    <xf numFmtId="0" fontId="7" fillId="7" borderId="7" xfId="0" applyFont="1" applyFill="1" applyBorder="1"/>
    <xf numFmtId="0" fontId="7" fillId="8" borderId="7" xfId="0" applyFont="1" applyFill="1" applyBorder="1"/>
    <xf numFmtId="0" fontId="7" fillId="9" borderId="7" xfId="0" applyFont="1" applyFill="1" applyBorder="1"/>
    <xf numFmtId="0" fontId="7" fillId="10" borderId="7" xfId="0" applyFont="1" applyFill="1" applyBorder="1"/>
    <xf numFmtId="0" fontId="7" fillId="11" borderId="7" xfId="0" applyFont="1" applyFill="1" applyBorder="1"/>
    <xf numFmtId="0" fontId="12" fillId="13" borderId="7" xfId="0" applyFont="1" applyFill="1" applyBorder="1"/>
    <xf numFmtId="0" fontId="7" fillId="0" borderId="8" xfId="0" applyFont="1" applyBorder="1"/>
    <xf numFmtId="0" fontId="7" fillId="0" borderId="0" xfId="0" applyFont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2" fontId="13" fillId="0" borderId="1" xfId="4" applyNumberFormat="1" applyFont="1" applyFill="1" applyBorder="1" applyAlignment="1">
      <alignment horizontal="center" vertical="center"/>
    </xf>
    <xf numFmtId="4" fontId="0" fillId="14" borderId="0" xfId="0" applyNumberFormat="1" applyFill="1"/>
    <xf numFmtId="2" fontId="9" fillId="15" borderId="0" xfId="0" applyNumberFormat="1" applyFont="1" applyFill="1"/>
    <xf numFmtId="165" fontId="14" fillId="0" borderId="9" xfId="2" applyNumberFormat="1" applyFont="1" applyFill="1" applyBorder="1" applyAlignment="1" applyProtection="1">
      <alignment vertical="center"/>
    </xf>
    <xf numFmtId="2" fontId="13" fillId="16" borderId="6" xfId="4" applyNumberFormat="1" applyFont="1" applyFill="1" applyBorder="1" applyAlignment="1">
      <alignment horizontal="center" vertical="center"/>
    </xf>
    <xf numFmtId="2" fontId="13" fillId="16" borderId="1" xfId="4" applyNumberFormat="1" applyFont="1" applyFill="1" applyBorder="1" applyAlignment="1">
      <alignment horizontal="center" vertical="center"/>
    </xf>
    <xf numFmtId="2" fontId="13" fillId="16" borderId="2" xfId="5" applyNumberFormat="1" applyFont="1" applyFill="1" applyBorder="1" applyAlignment="1">
      <alignment horizontal="center" vertical="center"/>
    </xf>
    <xf numFmtId="2" fontId="13" fillId="16" borderId="2" xfId="4" applyNumberFormat="1" applyFont="1" applyFill="1" applyBorder="1" applyAlignment="1">
      <alignment horizontal="center" vertical="center"/>
    </xf>
    <xf numFmtId="2" fontId="13" fillId="16" borderId="3" xfId="4" applyNumberFormat="1" applyFont="1" applyFill="1" applyBorder="1" applyAlignment="1">
      <alignment horizontal="center" vertical="center"/>
    </xf>
    <xf numFmtId="164" fontId="6" fillId="5" borderId="6" xfId="1" applyNumberFormat="1" applyFont="1" applyFill="1" applyBorder="1" applyAlignment="1">
      <alignment horizontal="center" vertical="center"/>
    </xf>
    <xf numFmtId="0" fontId="3" fillId="2" borderId="1" xfId="3" applyFont="1" applyFill="1" applyBorder="1" applyAlignment="1">
      <alignment horizontal="center" vertical="center"/>
    </xf>
    <xf numFmtId="0" fontId="3" fillId="2" borderId="2" xfId="3" applyFont="1" applyFill="1" applyBorder="1" applyAlignment="1">
      <alignment horizontal="center" vertical="center"/>
    </xf>
    <xf numFmtId="0" fontId="3" fillId="2" borderId="3" xfId="3" applyFont="1" applyFill="1" applyBorder="1" applyAlignment="1">
      <alignment horizontal="center" vertical="center"/>
    </xf>
    <xf numFmtId="49" fontId="6" fillId="5" borderId="1" xfId="1" applyNumberFormat="1" applyFont="1" applyFill="1" applyBorder="1" applyAlignment="1">
      <alignment horizontal="left"/>
    </xf>
    <xf numFmtId="49" fontId="6" fillId="5" borderId="2" xfId="1" applyNumberFormat="1" applyFont="1" applyFill="1" applyBorder="1" applyAlignment="1">
      <alignment horizontal="left"/>
    </xf>
    <xf numFmtId="49" fontId="6" fillId="5" borderId="3" xfId="1" applyNumberFormat="1" applyFont="1" applyFill="1" applyBorder="1" applyAlignment="1">
      <alignment horizontal="left"/>
    </xf>
    <xf numFmtId="49" fontId="6" fillId="5" borderId="1" xfId="1" applyNumberFormat="1" applyFont="1" applyFill="1" applyBorder="1" applyAlignment="1">
      <alignment horizontal="center" vertical="center"/>
    </xf>
    <xf numFmtId="49" fontId="6" fillId="5" borderId="2" xfId="1" applyNumberFormat="1" applyFont="1" applyFill="1" applyBorder="1" applyAlignment="1">
      <alignment horizontal="center" vertical="center"/>
    </xf>
    <xf numFmtId="49" fontId="6" fillId="5" borderId="3" xfId="1" applyNumberFormat="1" applyFont="1" applyFill="1" applyBorder="1" applyAlignment="1">
      <alignment horizontal="center" vertical="center"/>
    </xf>
    <xf numFmtId="0" fontId="0" fillId="0" borderId="0" xfId="0" applyAlignment="1"/>
    <xf numFmtId="164" fontId="6" fillId="5" borderId="1" xfId="1" applyNumberFormat="1" applyFont="1" applyFill="1" applyBorder="1" applyAlignment="1">
      <alignment horizontal="center" vertical="center"/>
    </xf>
    <xf numFmtId="0" fontId="0" fillId="17" borderId="6" xfId="0" applyFill="1" applyBorder="1" applyAlignment="1">
      <alignment horizontal="center" vertical="center" wrapText="1"/>
    </xf>
    <xf numFmtId="0" fontId="0" fillId="18" borderId="6" xfId="0" applyFill="1" applyBorder="1" applyAlignment="1">
      <alignment horizontal="center" vertical="center" wrapText="1"/>
    </xf>
    <xf numFmtId="0" fontId="0" fillId="19" borderId="6" xfId="0" applyFill="1" applyBorder="1" applyAlignment="1">
      <alignment horizontal="center" vertical="center" wrapText="1"/>
    </xf>
    <xf numFmtId="0" fontId="0" fillId="20" borderId="6" xfId="0" applyFill="1" applyBorder="1" applyAlignment="1">
      <alignment horizontal="center" vertical="center" wrapText="1"/>
    </xf>
    <xf numFmtId="2" fontId="0" fillId="17" borderId="6" xfId="0" applyNumberFormat="1" applyFill="1" applyBorder="1"/>
    <xf numFmtId="2" fontId="0" fillId="18" borderId="6" xfId="0" applyNumberFormat="1" applyFill="1" applyBorder="1"/>
    <xf numFmtId="2" fontId="0" fillId="19" borderId="6" xfId="0" applyNumberFormat="1" applyFill="1" applyBorder="1"/>
    <xf numFmtId="2" fontId="0" fillId="20" borderId="6" xfId="0" applyNumberFormat="1" applyFill="1" applyBorder="1"/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7" fillId="0" borderId="6" xfId="0" applyFont="1" applyFill="1" applyBorder="1" applyAlignment="1">
      <alignment horizontal="center" vertical="center" wrapText="1"/>
    </xf>
    <xf numFmtId="0" fontId="7" fillId="20" borderId="6" xfId="0" applyFont="1" applyFill="1" applyBorder="1" applyAlignment="1">
      <alignment horizontal="center" vertical="center" wrapText="1"/>
    </xf>
    <xf numFmtId="0" fontId="7" fillId="17" borderId="6" xfId="0" applyFont="1" applyFill="1" applyBorder="1" applyAlignment="1">
      <alignment horizontal="center" vertical="center" wrapText="1"/>
    </xf>
    <xf numFmtId="0" fontId="7" fillId="19" borderId="6" xfId="0" applyFont="1" applyFill="1" applyBorder="1" applyAlignment="1">
      <alignment horizontal="center" vertical="center" wrapText="1"/>
    </xf>
    <xf numFmtId="0" fontId="7" fillId="18" borderId="6" xfId="0" applyFont="1" applyFill="1" applyBorder="1" applyAlignment="1">
      <alignment horizontal="center" vertical="center" wrapText="1"/>
    </xf>
    <xf numFmtId="49" fontId="6" fillId="5" borderId="6" xfId="1" applyNumberFormat="1" applyFont="1" applyFill="1" applyBorder="1" applyAlignment="1">
      <alignment horizontal="center" vertical="center"/>
    </xf>
    <xf numFmtId="4" fontId="0" fillId="0" borderId="6" xfId="0" applyNumberFormat="1" applyBorder="1"/>
    <xf numFmtId="4" fontId="0" fillId="20" borderId="6" xfId="0" applyNumberFormat="1" applyFill="1" applyBorder="1"/>
    <xf numFmtId="4" fontId="0" fillId="17" borderId="6" xfId="0" applyNumberFormat="1" applyFill="1" applyBorder="1"/>
    <xf numFmtId="4" fontId="0" fillId="19" borderId="6" xfId="0" applyNumberFormat="1" applyFill="1" applyBorder="1"/>
    <xf numFmtId="4" fontId="0" fillId="18" borderId="6" xfId="0" applyNumberFormat="1" applyFill="1" applyBorder="1"/>
    <xf numFmtId="2" fontId="0" fillId="0" borderId="6" xfId="0" applyNumberFormat="1" applyBorder="1"/>
    <xf numFmtId="0" fontId="2" fillId="20" borderId="0" xfId="0" applyFont="1" applyFill="1" applyAlignment="1">
      <alignment horizontal="center"/>
    </xf>
    <xf numFmtId="0" fontId="2" fillId="19" borderId="0" xfId="0" applyFont="1" applyFill="1" applyAlignment="1">
      <alignment horizontal="center"/>
    </xf>
    <xf numFmtId="0" fontId="2" fillId="18" borderId="0" xfId="0" applyFont="1" applyFill="1" applyAlignment="1">
      <alignment horizontal="center"/>
    </xf>
    <xf numFmtId="0" fontId="0" fillId="18" borderId="0" xfId="0" applyFill="1" applyAlignment="1">
      <alignment horizontal="center"/>
    </xf>
    <xf numFmtId="0" fontId="2" fillId="17" borderId="0" xfId="0" applyFont="1" applyFill="1" applyAlignment="1">
      <alignment horizontal="center"/>
    </xf>
  </cellXfs>
  <cellStyles count="6">
    <cellStyle name="Comma" xfId="1" builtinId="3"/>
    <cellStyle name="Comma [0]" xfId="2" builtinId="6"/>
    <cellStyle name="Comma 2" xfId="4" xr:uid="{15897E0B-FCD2-45FC-AC92-E1B925581C22}"/>
    <cellStyle name="Normal" xfId="0" builtinId="0"/>
    <cellStyle name="Normal 2 3" xfId="5" xr:uid="{7C2E07F8-1345-4907-87CA-F8599BBA46DB}"/>
    <cellStyle name="Normal 3" xfId="3" xr:uid="{7D658FD6-3C1D-4027-A935-8E267CE218B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1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3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4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5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6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7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8.xml"/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9.xml"/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0.xml"/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1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2.xml"/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3.xml"/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4.xml"/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5.xml"/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6.xml"/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7.xml"/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8.xml"/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9.xml"/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0.xml"/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1.xml"/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2.xml"/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4.xml"/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5.xml"/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6.xml"/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7.xml"/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8.xml"/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9.xml"/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9713258866980093E-2"/>
          <c:y val="9.8518515494205289E-2"/>
          <c:w val="0.91440833200571048"/>
          <c:h val="0.81206156108760918"/>
        </c:manualLayout>
      </c:layout>
      <c:lineChart>
        <c:grouping val="standard"/>
        <c:varyColors val="0"/>
        <c:ser>
          <c:idx val="0"/>
          <c:order val="0"/>
          <c:tx>
            <c:strRef>
              <c:f>'[1]Database Graph'!$C$2</c:f>
              <c:strCache>
                <c:ptCount val="1"/>
                <c:pt idx="0">
                  <c:v>YoY-Ske 1 Mar</c:v>
                </c:pt>
              </c:strCache>
            </c:strRef>
          </c:tx>
          <c:spPr>
            <a:ln w="38100" cap="rnd">
              <a:solidFill>
                <a:srgbClr val="005596"/>
              </a:solidFill>
              <a:prstDash val="solid"/>
              <a:round/>
            </a:ln>
            <a:effectLst/>
          </c:spPr>
          <c:marker>
            <c:symbol val="none"/>
          </c:marker>
          <c:dLbls>
            <c:dLbl>
              <c:idx val="23"/>
              <c:layout>
                <c:manualLayout>
                  <c:x val="3.753303051309357E-2"/>
                  <c:y val="-0.1083806172564955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4C9-42D5-9F73-E188F281BAB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rgbClr val="005596"/>
                    </a:solidFill>
                    <a:latin typeface="+mn-lt"/>
                    <a:ea typeface="Myriad Pro Condensed"/>
                    <a:cs typeface="Myriad Pro Condensed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'[1]Database Graph'!$A$3:$B$30</c:f>
              <c:multiLvlStrCache>
                <c:ptCount val="28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  <c:pt idx="27">
                    <c:v>Q4</c:v>
                  </c:pt>
                </c:lvl>
                <c:lvl>
                  <c:pt idx="0">
                    <c:v>2017</c:v>
                  </c:pt>
                  <c:pt idx="4">
                    <c:v>2018</c:v>
                  </c:pt>
                  <c:pt idx="8">
                    <c:v>2019</c:v>
                  </c:pt>
                  <c:pt idx="12">
                    <c:v>2020</c:v>
                  </c:pt>
                  <c:pt idx="16">
                    <c:v>2021</c:v>
                  </c:pt>
                  <c:pt idx="20">
                    <c:v>2022</c:v>
                  </c:pt>
                  <c:pt idx="24">
                    <c:v>2023</c:v>
                  </c:pt>
                </c:lvl>
              </c:multiLvlStrCache>
            </c:multiLvlStrRef>
          </c:cat>
          <c:val>
            <c:numRef>
              <c:f>'[1]Database Graph'!$C$3:$C$30</c:f>
              <c:numCache>
                <c:formatCode>General</c:formatCode>
                <c:ptCount val="28"/>
                <c:pt idx="0">
                  <c:v>5.0083608532794983</c:v>
                </c:pt>
                <c:pt idx="1">
                  <c:v>5.0125517683494962</c:v>
                </c:pt>
                <c:pt idx="2">
                  <c:v>5.0647633275738144</c:v>
                </c:pt>
                <c:pt idx="3">
                  <c:v>5.1897444678127442</c:v>
                </c:pt>
                <c:pt idx="4">
                  <c:v>5.0691202190075444</c:v>
                </c:pt>
                <c:pt idx="5">
                  <c:v>5.2694166260462936</c:v>
                </c:pt>
                <c:pt idx="6">
                  <c:v>5.1731951717686115</c:v>
                </c:pt>
                <c:pt idx="7">
                  <c:v>5.1813135093302662</c:v>
                </c:pt>
                <c:pt idx="8">
                  <c:v>5.0619572797427423</c:v>
                </c:pt>
                <c:pt idx="9">
                  <c:v>5.0525709481404704</c:v>
                </c:pt>
                <c:pt idx="10">
                  <c:v>5.0098307504562882</c:v>
                </c:pt>
                <c:pt idx="11">
                  <c:v>4.9556652717787983</c:v>
                </c:pt>
                <c:pt idx="12">
                  <c:v>2.9656056031194709</c:v>
                </c:pt>
                <c:pt idx="13">
                  <c:v>-5.3236912100438474</c:v>
                </c:pt>
                <c:pt idx="14">
                  <c:v>-3.4880217475960791</c:v>
                </c:pt>
                <c:pt idx="15">
                  <c:v>-2.166525540716151</c:v>
                </c:pt>
                <c:pt idx="16">
                  <c:v>-0.69670625552852528</c:v>
                </c:pt>
                <c:pt idx="17">
                  <c:v>7.0720160186016585</c:v>
                </c:pt>
                <c:pt idx="18">
                  <c:v>3.505902737663007</c:v>
                </c:pt>
                <c:pt idx="19">
                  <c:v>5.0232775031471704</c:v>
                </c:pt>
                <c:pt idx="20">
                  <c:v>4.539999999999992</c:v>
                </c:pt>
                <c:pt idx="21">
                  <c:v>5.069999999999979</c:v>
                </c:pt>
                <c:pt idx="22">
                  <c:v>5.3199999999999932</c:v>
                </c:pt>
                <c:pt idx="23">
                  <c:v>5.0600000000000023</c:v>
                </c:pt>
                <c:pt idx="24">
                  <c:v>5.1800000000000068</c:v>
                </c:pt>
                <c:pt idx="25">
                  <c:v>5.2000000000000028</c:v>
                </c:pt>
                <c:pt idx="26">
                  <c:v>5.2600000000000193</c:v>
                </c:pt>
                <c:pt idx="27">
                  <c:v>5.1100000000000136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F4C9-42D5-9F73-E188F281BAB0}"/>
            </c:ext>
          </c:extLst>
        </c:ser>
        <c:ser>
          <c:idx val="3"/>
          <c:order val="2"/>
          <c:tx>
            <c:strRef>
              <c:f>'[1]Database Graph'!$E$2</c:f>
              <c:strCache>
                <c:ptCount val="1"/>
                <c:pt idx="0">
                  <c:v>YoY-Track Feb</c:v>
                </c:pt>
              </c:strCache>
            </c:strRef>
          </c:tx>
          <c:spPr>
            <a:ln w="38100" cap="rnd">
              <a:solidFill>
                <a:srgbClr val="737577"/>
              </a:solidFill>
              <a:prstDash val="solid"/>
              <a:round/>
            </a:ln>
            <a:effectLst/>
          </c:spPr>
          <c:marker>
            <c:symbol val="none"/>
          </c:marker>
          <c:dLbls>
            <c:dLbl>
              <c:idx val="23"/>
              <c:layout>
                <c:manualLayout>
                  <c:x val="2.8173985822762031E-2"/>
                  <c:y val="0.2499519682250378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4C9-42D5-9F73-E188F281BAB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rgbClr val="737577"/>
                    </a:solidFill>
                    <a:latin typeface="+mn-lt"/>
                    <a:ea typeface="Myriad Pro Condensed"/>
                    <a:cs typeface="Myriad Pro Condensed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'[1]Database Graph'!$A$3:$B$30</c:f>
              <c:multiLvlStrCache>
                <c:ptCount val="28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  <c:pt idx="27">
                    <c:v>Q4</c:v>
                  </c:pt>
                </c:lvl>
                <c:lvl>
                  <c:pt idx="0">
                    <c:v>2017</c:v>
                  </c:pt>
                  <c:pt idx="4">
                    <c:v>2018</c:v>
                  </c:pt>
                  <c:pt idx="8">
                    <c:v>2019</c:v>
                  </c:pt>
                  <c:pt idx="12">
                    <c:v>2020</c:v>
                  </c:pt>
                  <c:pt idx="16">
                    <c:v>2021</c:v>
                  </c:pt>
                  <c:pt idx="20">
                    <c:v>2022</c:v>
                  </c:pt>
                  <c:pt idx="24">
                    <c:v>2023</c:v>
                  </c:pt>
                </c:lvl>
              </c:multiLvlStrCache>
            </c:multiLvlStrRef>
          </c:cat>
          <c:val>
            <c:numRef>
              <c:f>'[1]Database Graph'!$E$3:$E$30</c:f>
              <c:numCache>
                <c:formatCode>General</c:formatCode>
                <c:ptCount val="28"/>
                <c:pt idx="0">
                  <c:v>5.0083608532794983</c:v>
                </c:pt>
                <c:pt idx="1">
                  <c:v>5.0125517683494962</c:v>
                </c:pt>
                <c:pt idx="2">
                  <c:v>5.0647633275738144</c:v>
                </c:pt>
                <c:pt idx="3">
                  <c:v>5.1897444678127442</c:v>
                </c:pt>
                <c:pt idx="4">
                  <c:v>5.0691202190075444</c:v>
                </c:pt>
                <c:pt idx="5">
                  <c:v>5.2694166260462936</c:v>
                </c:pt>
                <c:pt idx="6">
                  <c:v>5.1731951717686115</c:v>
                </c:pt>
                <c:pt idx="7">
                  <c:v>5.1813135093302662</c:v>
                </c:pt>
                <c:pt idx="8">
                  <c:v>5.0619572797427423</c:v>
                </c:pt>
                <c:pt idx="9">
                  <c:v>5.0525709481404704</c:v>
                </c:pt>
                <c:pt idx="10">
                  <c:v>5.0098307504562882</c:v>
                </c:pt>
                <c:pt idx="11">
                  <c:v>4.9556652717787983</c:v>
                </c:pt>
                <c:pt idx="12">
                  <c:v>2.9656056031194709</c:v>
                </c:pt>
                <c:pt idx="13">
                  <c:v>-5.3236912100438474</c:v>
                </c:pt>
                <c:pt idx="14">
                  <c:v>-3.4880217475960791</c:v>
                </c:pt>
                <c:pt idx="15">
                  <c:v>-2.166525540716151</c:v>
                </c:pt>
                <c:pt idx="16">
                  <c:v>-0.69670625552852528</c:v>
                </c:pt>
                <c:pt idx="17">
                  <c:v>7.0720160186016585</c:v>
                </c:pt>
                <c:pt idx="18">
                  <c:v>3.505902737663007</c:v>
                </c:pt>
                <c:pt idx="19">
                  <c:v>5.0232775031471704</c:v>
                </c:pt>
                <c:pt idx="20">
                  <c:v>4.569999999999979</c:v>
                </c:pt>
                <c:pt idx="21">
                  <c:v>5.1000000000000227</c:v>
                </c:pt>
                <c:pt idx="22">
                  <c:v>5.4300000000000068</c:v>
                </c:pt>
                <c:pt idx="23">
                  <c:v>5.2199999999999989</c:v>
                </c:pt>
                <c:pt idx="24">
                  <c:v>5.25</c:v>
                </c:pt>
                <c:pt idx="25">
                  <c:v>5.2599999999999909</c:v>
                </c:pt>
                <c:pt idx="26">
                  <c:v>5.3099999999999881</c:v>
                </c:pt>
                <c:pt idx="27">
                  <c:v>5.1400000000000148</c:v>
                </c:pt>
              </c:numCache>
            </c:numRef>
          </c: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3-F4C9-42D5-9F73-E188F281BA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4490639"/>
        <c:axId val="1314496047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'[1]Database Graph'!$D$2</c15:sqref>
                        </c15:formulaRef>
                      </c:ext>
                    </c:extLst>
                    <c:strCache>
                      <c:ptCount val="1"/>
                      <c:pt idx="0">
                        <c:v>QtQ-Ske 1 Mar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>
                      <c:ext uri="{02D57815-91ED-43cb-92C2-25804820EDAC}">
                        <c15:formulaRef>
                          <c15:sqref>'[1]Database Graph'!$A$3:$B$30</c15:sqref>
                        </c15:formulaRef>
                      </c:ext>
                    </c:extLst>
                    <c:multiLvlStrCache>
                      <c:ptCount val="28"/>
                      <c:lvl>
                        <c:pt idx="0">
                          <c:v>Q1</c:v>
                        </c:pt>
                        <c:pt idx="1">
                          <c:v>Q2</c:v>
                        </c:pt>
                        <c:pt idx="2">
                          <c:v>Q3</c:v>
                        </c:pt>
                        <c:pt idx="3">
                          <c:v>Q4</c:v>
                        </c:pt>
                        <c:pt idx="4">
                          <c:v>Q1</c:v>
                        </c:pt>
                        <c:pt idx="5">
                          <c:v>Q2</c:v>
                        </c:pt>
                        <c:pt idx="6">
                          <c:v>Q3</c:v>
                        </c:pt>
                        <c:pt idx="7">
                          <c:v>Q4</c:v>
                        </c:pt>
                        <c:pt idx="8">
                          <c:v>Q1</c:v>
                        </c:pt>
                        <c:pt idx="9">
                          <c:v>Q2</c:v>
                        </c:pt>
                        <c:pt idx="10">
                          <c:v>Q3</c:v>
                        </c:pt>
                        <c:pt idx="11">
                          <c:v>Q4</c:v>
                        </c:pt>
                        <c:pt idx="12">
                          <c:v>Q1</c:v>
                        </c:pt>
                        <c:pt idx="13">
                          <c:v>Q2</c:v>
                        </c:pt>
                        <c:pt idx="14">
                          <c:v>Q3</c:v>
                        </c:pt>
                        <c:pt idx="15">
                          <c:v>Q4</c:v>
                        </c:pt>
                        <c:pt idx="16">
                          <c:v>Q1</c:v>
                        </c:pt>
                        <c:pt idx="17">
                          <c:v>Q2</c:v>
                        </c:pt>
                        <c:pt idx="18">
                          <c:v>Q3</c:v>
                        </c:pt>
                        <c:pt idx="19">
                          <c:v>Q4</c:v>
                        </c:pt>
                        <c:pt idx="20">
                          <c:v>Q1</c:v>
                        </c:pt>
                        <c:pt idx="21">
                          <c:v>Q2</c:v>
                        </c:pt>
                        <c:pt idx="22">
                          <c:v>Q3</c:v>
                        </c:pt>
                        <c:pt idx="23">
                          <c:v>Q4</c:v>
                        </c:pt>
                        <c:pt idx="24">
                          <c:v>Q1</c:v>
                        </c:pt>
                        <c:pt idx="25">
                          <c:v>Q2</c:v>
                        </c:pt>
                        <c:pt idx="26">
                          <c:v>Q3</c:v>
                        </c:pt>
                        <c:pt idx="27">
                          <c:v>Q4</c:v>
                        </c:pt>
                      </c:lvl>
                      <c:lvl>
                        <c:pt idx="0">
                          <c:v>2017</c:v>
                        </c:pt>
                        <c:pt idx="4">
                          <c:v>2018</c:v>
                        </c:pt>
                        <c:pt idx="8">
                          <c:v>2019</c:v>
                        </c:pt>
                        <c:pt idx="12">
                          <c:v>2020</c:v>
                        </c:pt>
                        <c:pt idx="16">
                          <c:v>2021</c:v>
                        </c:pt>
                        <c:pt idx="20">
                          <c:v>2022</c:v>
                        </c:pt>
                        <c:pt idx="24">
                          <c:v>2023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'[1]Database Graph'!$D$3:$D$30</c15:sqref>
                        </c15:formulaRef>
                      </c:ext>
                    </c:extLst>
                    <c:numCache>
                      <c:formatCode>General</c:formatCode>
                      <c:ptCount val="28"/>
                      <c:pt idx="0">
                        <c:v>-0.29517184985259348</c:v>
                      </c:pt>
                      <c:pt idx="1">
                        <c:v>4.010118973331501</c:v>
                      </c:pt>
                      <c:pt idx="2">
                        <c:v>3.1851056851168948</c:v>
                      </c:pt>
                      <c:pt idx="3">
                        <c:v>-1.6974906015048674</c:v>
                      </c:pt>
                      <c:pt idx="4">
                        <c:v>-0.40950637988413519</c:v>
                      </c:pt>
                      <c:pt idx="5">
                        <c:v>4.208396574615378</c:v>
                      </c:pt>
                      <c:pt idx="6">
                        <c:v>3.0907893941461992</c:v>
                      </c:pt>
                      <c:pt idx="7">
                        <c:v>-1.689902613394878</c:v>
                      </c:pt>
                      <c:pt idx="8">
                        <c:v>-0.52251833442871032</c:v>
                      </c:pt>
                      <c:pt idx="9">
                        <c:v>4.1990865009091891</c:v>
                      </c:pt>
                      <c:pt idx="10">
                        <c:v>3.0488473390555555</c:v>
                      </c:pt>
                      <c:pt idx="11">
                        <c:v>-1.7406122797729751</c:v>
                      </c:pt>
                      <c:pt idx="12">
                        <c:v>-2.4087064090774248</c:v>
                      </c:pt>
                      <c:pt idx="13">
                        <c:v>-4.1895122997018461</c:v>
                      </c:pt>
                      <c:pt idx="14">
                        <c:v>5.0468511123164461</c:v>
                      </c:pt>
                      <c:pt idx="15">
                        <c:v>-0.39518956112311798</c:v>
                      </c:pt>
                      <c:pt idx="16">
                        <c:v>-0.94252557292564632</c:v>
                      </c:pt>
                      <c:pt idx="17">
                        <c:v>3.3059598223799185</c:v>
                      </c:pt>
                      <c:pt idx="18">
                        <c:v>1.5481874576848185</c:v>
                      </c:pt>
                      <c:pt idx="19">
                        <c:v>1.0649960117117558</c:v>
                      </c:pt>
                      <c:pt idx="20">
                        <c:v>-1.3983507009097593</c:v>
                      </c:pt>
                      <c:pt idx="21">
                        <c:v>3.8297034487990942</c:v>
                      </c:pt>
                      <c:pt idx="22">
                        <c:v>1.7898077761812772</c:v>
                      </c:pt>
                      <c:pt idx="23">
                        <c:v>0.81550019930153894</c:v>
                      </c:pt>
                      <c:pt idx="24">
                        <c:v>-1.2857274578496884</c:v>
                      </c:pt>
                      <c:pt idx="25">
                        <c:v>3.8494466896145951</c:v>
                      </c:pt>
                      <c:pt idx="26">
                        <c:v>1.8478627996277623</c:v>
                      </c:pt>
                      <c:pt idx="27">
                        <c:v>0.6718338015255938</c:v>
                      </c:pt>
                    </c:numCache>
                  </c:numRef>
                </c:val>
                <c:smooth val="1"/>
                <c:extLst>
                  <c:ext xmlns:c16="http://schemas.microsoft.com/office/drawing/2014/chart" uri="{C3380CC4-5D6E-409C-BE32-E72D297353CC}">
                    <c16:uniqueId val="{00000004-F4C9-42D5-9F73-E188F281BAB0}"/>
                  </c:ext>
                </c:extLst>
              </c15:ser>
            </c15:filteredLineSeries>
            <c15:filteredLineSeries>
              <c15:ser>
                <c:idx val="4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'[1]Database Graph'!$F$2</c15:sqref>
                        </c15:formulaRef>
                      </c:ext>
                    </c:extLst>
                    <c:strCache>
                      <c:ptCount val="1"/>
                      <c:pt idx="0">
                        <c:v>QtQ-Track Feb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'[1]Database Graph'!$A$3:$B$30</c15:sqref>
                        </c15:formulaRef>
                      </c:ext>
                    </c:extLst>
                    <c:multiLvlStrCache>
                      <c:ptCount val="28"/>
                      <c:lvl>
                        <c:pt idx="0">
                          <c:v>Q1</c:v>
                        </c:pt>
                        <c:pt idx="1">
                          <c:v>Q2</c:v>
                        </c:pt>
                        <c:pt idx="2">
                          <c:v>Q3</c:v>
                        </c:pt>
                        <c:pt idx="3">
                          <c:v>Q4</c:v>
                        </c:pt>
                        <c:pt idx="4">
                          <c:v>Q1</c:v>
                        </c:pt>
                        <c:pt idx="5">
                          <c:v>Q2</c:v>
                        </c:pt>
                        <c:pt idx="6">
                          <c:v>Q3</c:v>
                        </c:pt>
                        <c:pt idx="7">
                          <c:v>Q4</c:v>
                        </c:pt>
                        <c:pt idx="8">
                          <c:v>Q1</c:v>
                        </c:pt>
                        <c:pt idx="9">
                          <c:v>Q2</c:v>
                        </c:pt>
                        <c:pt idx="10">
                          <c:v>Q3</c:v>
                        </c:pt>
                        <c:pt idx="11">
                          <c:v>Q4</c:v>
                        </c:pt>
                        <c:pt idx="12">
                          <c:v>Q1</c:v>
                        </c:pt>
                        <c:pt idx="13">
                          <c:v>Q2</c:v>
                        </c:pt>
                        <c:pt idx="14">
                          <c:v>Q3</c:v>
                        </c:pt>
                        <c:pt idx="15">
                          <c:v>Q4</c:v>
                        </c:pt>
                        <c:pt idx="16">
                          <c:v>Q1</c:v>
                        </c:pt>
                        <c:pt idx="17">
                          <c:v>Q2</c:v>
                        </c:pt>
                        <c:pt idx="18">
                          <c:v>Q3</c:v>
                        </c:pt>
                        <c:pt idx="19">
                          <c:v>Q4</c:v>
                        </c:pt>
                        <c:pt idx="20">
                          <c:v>Q1</c:v>
                        </c:pt>
                        <c:pt idx="21">
                          <c:v>Q2</c:v>
                        </c:pt>
                        <c:pt idx="22">
                          <c:v>Q3</c:v>
                        </c:pt>
                        <c:pt idx="23">
                          <c:v>Q4</c:v>
                        </c:pt>
                        <c:pt idx="24">
                          <c:v>Q1</c:v>
                        </c:pt>
                        <c:pt idx="25">
                          <c:v>Q2</c:v>
                        </c:pt>
                        <c:pt idx="26">
                          <c:v>Q3</c:v>
                        </c:pt>
                        <c:pt idx="27">
                          <c:v>Q4</c:v>
                        </c:pt>
                      </c:lvl>
                      <c:lvl>
                        <c:pt idx="0">
                          <c:v>2017</c:v>
                        </c:pt>
                        <c:pt idx="4">
                          <c:v>2018</c:v>
                        </c:pt>
                        <c:pt idx="8">
                          <c:v>2019</c:v>
                        </c:pt>
                        <c:pt idx="12">
                          <c:v>2020</c:v>
                        </c:pt>
                        <c:pt idx="16">
                          <c:v>2021</c:v>
                        </c:pt>
                        <c:pt idx="20">
                          <c:v>2022</c:v>
                        </c:pt>
                        <c:pt idx="24">
                          <c:v>2023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'[1]Database Graph'!$F$3:$F$30</c15:sqref>
                        </c15:formulaRef>
                      </c:ext>
                    </c:extLst>
                    <c:numCache>
                      <c:formatCode>General</c:formatCode>
                      <c:ptCount val="28"/>
                      <c:pt idx="0">
                        <c:v>-0.29517184985259348</c:v>
                      </c:pt>
                      <c:pt idx="1">
                        <c:v>4.010118973331501</c:v>
                      </c:pt>
                      <c:pt idx="2">
                        <c:v>3.1851056851168948</c:v>
                      </c:pt>
                      <c:pt idx="3">
                        <c:v>-1.6974906015048674</c:v>
                      </c:pt>
                      <c:pt idx="4">
                        <c:v>-0.40950637988413519</c:v>
                      </c:pt>
                      <c:pt idx="5">
                        <c:v>4.208396574615378</c:v>
                      </c:pt>
                      <c:pt idx="6">
                        <c:v>3.0907893941461992</c:v>
                      </c:pt>
                      <c:pt idx="7">
                        <c:v>-1.689902613394878</c:v>
                      </c:pt>
                      <c:pt idx="8">
                        <c:v>-0.52251833442871032</c:v>
                      </c:pt>
                      <c:pt idx="9">
                        <c:v>4.1990865009091891</c:v>
                      </c:pt>
                      <c:pt idx="10">
                        <c:v>3.0488473390555555</c:v>
                      </c:pt>
                      <c:pt idx="11">
                        <c:v>-1.7406122797729751</c:v>
                      </c:pt>
                      <c:pt idx="12">
                        <c:v>-2.4087064090774248</c:v>
                      </c:pt>
                      <c:pt idx="13">
                        <c:v>-4.1895122997018461</c:v>
                      </c:pt>
                      <c:pt idx="14">
                        <c:v>5.0468511123164461</c:v>
                      </c:pt>
                      <c:pt idx="15">
                        <c:v>-0.39518956112311798</c:v>
                      </c:pt>
                      <c:pt idx="16">
                        <c:v>-0.94252557292564632</c:v>
                      </c:pt>
                      <c:pt idx="17">
                        <c:v>3.3059598223799185</c:v>
                      </c:pt>
                      <c:pt idx="18">
                        <c:v>1.5481874576848185</c:v>
                      </c:pt>
                      <c:pt idx="19">
                        <c:v>1.0649960117117558</c:v>
                      </c:pt>
                      <c:pt idx="20">
                        <c:v>-1.3700548382832665</c:v>
                      </c:pt>
                      <c:pt idx="21">
                        <c:v>3.8295531924273689</c:v>
                      </c:pt>
                      <c:pt idx="22">
                        <c:v>1.867035239426329</c:v>
                      </c:pt>
                      <c:pt idx="23">
                        <c:v>0.86369041404070401</c:v>
                      </c:pt>
                      <c:pt idx="24">
                        <c:v>-1.3419337742759438</c:v>
                      </c:pt>
                      <c:pt idx="25">
                        <c:v>3.8394182331107345</c:v>
                      </c:pt>
                      <c:pt idx="26">
                        <c:v>1.9154235328138611</c:v>
                      </c:pt>
                      <c:pt idx="27">
                        <c:v>0.70086800999185073</c:v>
                      </c:pt>
                    </c:numCache>
                  </c:numRef>
                </c: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F4C9-42D5-9F73-E188F281BAB0}"/>
                  </c:ext>
                </c:extLst>
              </c15:ser>
            </c15:filteredLineSeries>
          </c:ext>
        </c:extLst>
      </c:lineChart>
      <c:catAx>
        <c:axId val="1314490639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3175" cap="flat" cmpd="sng" algn="ctr">
            <a:solidFill>
              <a:srgbClr val="B3B3B3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1314496047"/>
        <c:crosses val="autoZero"/>
        <c:auto val="1"/>
        <c:lblAlgn val="ctr"/>
        <c:lblOffset val="100"/>
        <c:noMultiLvlLbl val="0"/>
      </c:catAx>
      <c:valAx>
        <c:axId val="1314496047"/>
        <c:scaling>
          <c:orientation val="minMax"/>
        </c:scaling>
        <c:delete val="0"/>
        <c:axPos val="l"/>
        <c:numFmt formatCode="General" sourceLinked="1"/>
        <c:majorTickMark val="in"/>
        <c:minorTickMark val="none"/>
        <c:tickLblPos val="high"/>
        <c:spPr>
          <a:noFill/>
          <a:ln w="3175">
            <a:solidFill>
              <a:srgbClr val="B3B3B3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1314490639"/>
        <c:crosses val="autoZero"/>
        <c:crossBetween val="between"/>
      </c:valAx>
      <c:spPr>
        <a:solidFill>
          <a:srgbClr val="FFFFFF"/>
        </a:solidFill>
        <a:ln w="3175">
          <a:solidFill>
            <a:srgbClr val="B3B3B3"/>
          </a:solidFill>
          <a:prstDash val="solid"/>
        </a:ln>
        <a:effectLst/>
      </c:spPr>
    </c:plotArea>
    <c:legend>
      <c:legendPos val="b"/>
      <c:layout>
        <c:manualLayout>
          <c:xMode val="edge"/>
          <c:yMode val="edge"/>
          <c:x val="0.29114231922046968"/>
          <c:y val="0.91896091363793597"/>
          <c:w val="0.53363334356286041"/>
          <c:h val="4.28983465545295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yriad Pro Condensed"/>
              <a:ea typeface="Myriad Pro Condensed"/>
              <a:cs typeface="Myriad Pro Condensed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9713258866980093E-2"/>
          <c:y val="9.8518515494205289E-2"/>
          <c:w val="0.91440833200571048"/>
          <c:h val="0.81206156108760918"/>
        </c:manualLayout>
      </c:layout>
      <c:lineChart>
        <c:grouping val="standard"/>
        <c:varyColors val="0"/>
        <c:ser>
          <c:idx val="1"/>
          <c:order val="1"/>
          <c:tx>
            <c:strRef>
              <c:f>'[1]Database Graph'!$D$130</c:f>
              <c:strCache>
                <c:ptCount val="1"/>
                <c:pt idx="0">
                  <c:v>QtQ-Ske 1 Mar</c:v>
                </c:pt>
              </c:strCache>
            </c:strRef>
          </c:tx>
          <c:spPr>
            <a:ln w="28575" cap="rnd">
              <a:solidFill>
                <a:srgbClr val="005596"/>
              </a:solidFill>
              <a:round/>
            </a:ln>
            <a:effectLst/>
          </c:spPr>
          <c:marker>
            <c:symbol val="none"/>
          </c:marker>
          <c:dLbls>
            <c:dLbl>
              <c:idx val="23"/>
              <c:layout>
                <c:manualLayout>
                  <c:x val="-1.6596934373427248E-2"/>
                  <c:y val="-2.3689457942507364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00559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109-4682-8551-551FF2B8F5B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'[1]Database Graph'!$A$131:$B$158</c:f>
              <c:multiLvlStrCache>
                <c:ptCount val="28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  <c:pt idx="27">
                    <c:v>Q4</c:v>
                  </c:pt>
                </c:lvl>
                <c:lvl>
                  <c:pt idx="0">
                    <c:v>2017</c:v>
                  </c:pt>
                  <c:pt idx="4">
                    <c:v>2018</c:v>
                  </c:pt>
                  <c:pt idx="8">
                    <c:v>2019</c:v>
                  </c:pt>
                  <c:pt idx="12">
                    <c:v>2020</c:v>
                  </c:pt>
                  <c:pt idx="16">
                    <c:v>2021</c:v>
                  </c:pt>
                  <c:pt idx="20">
                    <c:v>2022</c:v>
                  </c:pt>
                  <c:pt idx="24">
                    <c:v>2023</c:v>
                  </c:pt>
                </c:lvl>
              </c:multiLvlStrCache>
            </c:multiLvlStrRef>
          </c:cat>
          <c:val>
            <c:numRef>
              <c:f>'[1]Database Graph'!$D$131:$D$158</c:f>
              <c:numCache>
                <c:formatCode>General</c:formatCode>
                <c:ptCount val="28"/>
                <c:pt idx="0">
                  <c:v>-45.548659185418472</c:v>
                </c:pt>
                <c:pt idx="1">
                  <c:v>29.364919650628565</c:v>
                </c:pt>
                <c:pt idx="2">
                  <c:v>5.2654208445467532</c:v>
                </c:pt>
                <c:pt idx="3">
                  <c:v>39.975486494915458</c:v>
                </c:pt>
                <c:pt idx="4">
                  <c:v>-46.104090252467181</c:v>
                </c:pt>
                <c:pt idx="5">
                  <c:v>32.495028187753263</c:v>
                </c:pt>
                <c:pt idx="6">
                  <c:v>6.3042013738472633</c:v>
                </c:pt>
                <c:pt idx="7">
                  <c:v>37.818570983744905</c:v>
                </c:pt>
                <c:pt idx="8">
                  <c:v>-45.775440359403852</c:v>
                </c:pt>
                <c:pt idx="9">
                  <c:v>36.242932608471847</c:v>
                </c:pt>
                <c:pt idx="10">
                  <c:v>-0.80541436187839111</c:v>
                </c:pt>
                <c:pt idx="11">
                  <c:v>37.141872662318264</c:v>
                </c:pt>
                <c:pt idx="12">
                  <c:v>-43.994595895633914</c:v>
                </c:pt>
                <c:pt idx="13">
                  <c:v>22.169823428893594</c:v>
                </c:pt>
                <c:pt idx="14">
                  <c:v>17.007870592311107</c:v>
                </c:pt>
                <c:pt idx="15">
                  <c:v>27.149770864064408</c:v>
                </c:pt>
                <c:pt idx="16">
                  <c:v>-43.58016684970648</c:v>
                </c:pt>
                <c:pt idx="17">
                  <c:v>28.731636474765054</c:v>
                </c:pt>
                <c:pt idx="18">
                  <c:v>8.9522608079493295</c:v>
                </c:pt>
                <c:pt idx="19">
                  <c:v>33.001501123058432</c:v>
                </c:pt>
                <c:pt idx="20">
                  <c:v>-45.824713765225169</c:v>
                </c:pt>
                <c:pt idx="21">
                  <c:v>34.119869428339683</c:v>
                </c:pt>
                <c:pt idx="22">
                  <c:v>3.943912984694748</c:v>
                </c:pt>
                <c:pt idx="23">
                  <c:v>36.285161877515236</c:v>
                </c:pt>
                <c:pt idx="24">
                  <c:v>-45.508914953014298</c:v>
                </c:pt>
                <c:pt idx="25">
                  <c:v>33.251905432232405</c:v>
                </c:pt>
                <c:pt idx="26">
                  <c:v>3.0041128770166949</c:v>
                </c:pt>
                <c:pt idx="27">
                  <c:v>35.536415770859577</c:v>
                </c:pt>
              </c:numCache>
            </c:numRef>
          </c: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1-0109-4682-8551-551FF2B8F5B4}"/>
            </c:ext>
          </c:extLst>
        </c:ser>
        <c:ser>
          <c:idx val="4"/>
          <c:order val="3"/>
          <c:tx>
            <c:strRef>
              <c:f>'[1]Database Graph'!$F$130</c:f>
              <c:strCache>
                <c:ptCount val="1"/>
                <c:pt idx="0">
                  <c:v>QtQ-Track Feb</c:v>
                </c:pt>
              </c:strCache>
            </c:strRef>
          </c:tx>
          <c:spPr>
            <a:ln w="28575" cap="rnd">
              <a:solidFill>
                <a:srgbClr val="737577"/>
              </a:solidFill>
              <a:round/>
            </a:ln>
            <a:effectLst/>
          </c:spPr>
          <c:marker>
            <c:symbol val="none"/>
          </c:marker>
          <c:dLbls>
            <c:dLbl>
              <c:idx val="23"/>
              <c:layout>
                <c:manualLayout>
                  <c:x val="-9.2205190963484708E-3"/>
                  <c:y val="-2.4127872880862921E-17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737577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109-4682-8551-551FF2B8F5B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'[1]Database Graph'!$A$131:$B$158</c:f>
              <c:multiLvlStrCache>
                <c:ptCount val="28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  <c:pt idx="27">
                    <c:v>Q4</c:v>
                  </c:pt>
                </c:lvl>
                <c:lvl>
                  <c:pt idx="0">
                    <c:v>2017</c:v>
                  </c:pt>
                  <c:pt idx="4">
                    <c:v>2018</c:v>
                  </c:pt>
                  <c:pt idx="8">
                    <c:v>2019</c:v>
                  </c:pt>
                  <c:pt idx="12">
                    <c:v>2020</c:v>
                  </c:pt>
                  <c:pt idx="16">
                    <c:v>2021</c:v>
                  </c:pt>
                  <c:pt idx="20">
                    <c:v>2022</c:v>
                  </c:pt>
                  <c:pt idx="24">
                    <c:v>2023</c:v>
                  </c:pt>
                </c:lvl>
              </c:multiLvlStrCache>
            </c:multiLvlStrRef>
          </c:cat>
          <c:val>
            <c:numRef>
              <c:f>'[1]Database Graph'!$F$131:$F$158</c:f>
              <c:numCache>
                <c:formatCode>General</c:formatCode>
                <c:ptCount val="28"/>
                <c:pt idx="0">
                  <c:v>-45.548659185418472</c:v>
                </c:pt>
                <c:pt idx="1">
                  <c:v>29.364919650628565</c:v>
                </c:pt>
                <c:pt idx="2">
                  <c:v>5.2654208445467532</c:v>
                </c:pt>
                <c:pt idx="3">
                  <c:v>39.975486494915458</c:v>
                </c:pt>
                <c:pt idx="4">
                  <c:v>-46.104090252467181</c:v>
                </c:pt>
                <c:pt idx="5">
                  <c:v>32.495028187753263</c:v>
                </c:pt>
                <c:pt idx="6">
                  <c:v>6.3042013738472633</c:v>
                </c:pt>
                <c:pt idx="7">
                  <c:v>37.818570983744905</c:v>
                </c:pt>
                <c:pt idx="8">
                  <c:v>-45.775440359403852</c:v>
                </c:pt>
                <c:pt idx="9">
                  <c:v>36.242932608471847</c:v>
                </c:pt>
                <c:pt idx="10">
                  <c:v>-0.80541436187839111</c:v>
                </c:pt>
                <c:pt idx="11">
                  <c:v>37.141872662318264</c:v>
                </c:pt>
                <c:pt idx="12">
                  <c:v>-43.994595895633914</c:v>
                </c:pt>
                <c:pt idx="13">
                  <c:v>22.169823428893594</c:v>
                </c:pt>
                <c:pt idx="14">
                  <c:v>17.007870592311107</c:v>
                </c:pt>
                <c:pt idx="15">
                  <c:v>27.149770864064408</c:v>
                </c:pt>
                <c:pt idx="16">
                  <c:v>-43.58016684970648</c:v>
                </c:pt>
                <c:pt idx="17">
                  <c:v>28.731636474765054</c:v>
                </c:pt>
                <c:pt idx="18">
                  <c:v>8.9522608079493295</c:v>
                </c:pt>
                <c:pt idx="19">
                  <c:v>33.001501123058432</c:v>
                </c:pt>
                <c:pt idx="20">
                  <c:v>-45.454825109951123</c:v>
                </c:pt>
                <c:pt idx="21">
                  <c:v>34.121285333561104</c:v>
                </c:pt>
                <c:pt idx="22">
                  <c:v>4.3684754744576395</c:v>
                </c:pt>
                <c:pt idx="23">
                  <c:v>36.01384432919366</c:v>
                </c:pt>
                <c:pt idx="24">
                  <c:v>-45.412806679607321</c:v>
                </c:pt>
                <c:pt idx="25">
                  <c:v>33.024363438694053</c:v>
                </c:pt>
                <c:pt idx="26">
                  <c:v>3.3559757123849323</c:v>
                </c:pt>
                <c:pt idx="27">
                  <c:v>35.107795993144947</c:v>
                </c:pt>
              </c:numCache>
            </c:numRef>
          </c: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3-0109-4682-8551-551FF2B8F5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4490639"/>
        <c:axId val="131449604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'[1]Database Graph'!$C$130</c15:sqref>
                        </c15:formulaRef>
                      </c:ext>
                    </c:extLst>
                    <c:strCache>
                      <c:ptCount val="1"/>
                      <c:pt idx="0">
                        <c:v>YoY-Ske 1 Mar</c:v>
                      </c:pt>
                    </c:strCache>
                  </c:strRef>
                </c:tx>
                <c:spPr>
                  <a:ln w="28575" cap="rnd">
                    <a:solidFill>
                      <a:srgbClr val="00559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>
                      <c:ext uri="{02D57815-91ED-43cb-92C2-25804820EDAC}">
                        <c15:formulaRef>
                          <c15:sqref>'[1]Database Graph'!$A$131:$B$158</c15:sqref>
                        </c15:formulaRef>
                      </c:ext>
                    </c:extLst>
                    <c:multiLvlStrCache>
                      <c:ptCount val="28"/>
                      <c:lvl>
                        <c:pt idx="0">
                          <c:v>Q1</c:v>
                        </c:pt>
                        <c:pt idx="1">
                          <c:v>Q2</c:v>
                        </c:pt>
                        <c:pt idx="2">
                          <c:v>Q3</c:v>
                        </c:pt>
                        <c:pt idx="3">
                          <c:v>Q4</c:v>
                        </c:pt>
                        <c:pt idx="4">
                          <c:v>Q1</c:v>
                        </c:pt>
                        <c:pt idx="5">
                          <c:v>Q2</c:v>
                        </c:pt>
                        <c:pt idx="6">
                          <c:v>Q3</c:v>
                        </c:pt>
                        <c:pt idx="7">
                          <c:v>Q4</c:v>
                        </c:pt>
                        <c:pt idx="8">
                          <c:v>Q1</c:v>
                        </c:pt>
                        <c:pt idx="9">
                          <c:v>Q2</c:v>
                        </c:pt>
                        <c:pt idx="10">
                          <c:v>Q3</c:v>
                        </c:pt>
                        <c:pt idx="11">
                          <c:v>Q4</c:v>
                        </c:pt>
                        <c:pt idx="12">
                          <c:v>Q1</c:v>
                        </c:pt>
                        <c:pt idx="13">
                          <c:v>Q2</c:v>
                        </c:pt>
                        <c:pt idx="14">
                          <c:v>Q3</c:v>
                        </c:pt>
                        <c:pt idx="15">
                          <c:v>Q4</c:v>
                        </c:pt>
                        <c:pt idx="16">
                          <c:v>Q1</c:v>
                        </c:pt>
                        <c:pt idx="17">
                          <c:v>Q2</c:v>
                        </c:pt>
                        <c:pt idx="18">
                          <c:v>Q3</c:v>
                        </c:pt>
                        <c:pt idx="19">
                          <c:v>Q4</c:v>
                        </c:pt>
                        <c:pt idx="20">
                          <c:v>Q1</c:v>
                        </c:pt>
                        <c:pt idx="21">
                          <c:v>Q2</c:v>
                        </c:pt>
                        <c:pt idx="22">
                          <c:v>Q3</c:v>
                        </c:pt>
                        <c:pt idx="23">
                          <c:v>Q4</c:v>
                        </c:pt>
                        <c:pt idx="24">
                          <c:v>Q1</c:v>
                        </c:pt>
                        <c:pt idx="25">
                          <c:v>Q2</c:v>
                        </c:pt>
                        <c:pt idx="26">
                          <c:v>Q3</c:v>
                        </c:pt>
                        <c:pt idx="27">
                          <c:v>Q4</c:v>
                        </c:pt>
                      </c:lvl>
                      <c:lvl>
                        <c:pt idx="0">
                          <c:v>2017</c:v>
                        </c:pt>
                        <c:pt idx="4">
                          <c:v>2018</c:v>
                        </c:pt>
                        <c:pt idx="8">
                          <c:v>2019</c:v>
                        </c:pt>
                        <c:pt idx="12">
                          <c:v>2020</c:v>
                        </c:pt>
                        <c:pt idx="16">
                          <c:v>2021</c:v>
                        </c:pt>
                        <c:pt idx="20">
                          <c:v>2022</c:v>
                        </c:pt>
                        <c:pt idx="24">
                          <c:v>2023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'[1]Database Graph'!$C$131:$C$158</c15:sqref>
                        </c15:formulaRef>
                      </c:ext>
                    </c:extLst>
                    <c:numCache>
                      <c:formatCode>General</c:formatCode>
                      <c:ptCount val="28"/>
                      <c:pt idx="0">
                        <c:v>2.6825449012755058</c:v>
                      </c:pt>
                      <c:pt idx="1">
                        <c:v>-1.9306208335601269</c:v>
                      </c:pt>
                      <c:pt idx="2">
                        <c:v>3.4501760900067922</c:v>
                      </c:pt>
                      <c:pt idx="3">
                        <c:v>3.7917460789736737</c:v>
                      </c:pt>
                      <c:pt idx="4">
                        <c:v>2.7330180584498152</c:v>
                      </c:pt>
                      <c:pt idx="5">
                        <c:v>5.2187421460755843</c:v>
                      </c:pt>
                      <c:pt idx="6">
                        <c:v>6.2570620405093251</c:v>
                      </c:pt>
                      <c:pt idx="7">
                        <c:v>4.6197217388207719</c:v>
                      </c:pt>
                      <c:pt idx="8">
                        <c:v>5.2576785062794045</c:v>
                      </c:pt>
                      <c:pt idx="9">
                        <c:v>8.2351164070377507</c:v>
                      </c:pt>
                      <c:pt idx="10">
                        <c:v>0.99636124194898912</c:v>
                      </c:pt>
                      <c:pt idx="11">
                        <c:v>0.50046241180740481</c:v>
                      </c:pt>
                      <c:pt idx="12">
                        <c:v>3.8011013340715607</c:v>
                      </c:pt>
                      <c:pt idx="13">
                        <c:v>-6.9209537778280321</c:v>
                      </c:pt>
                      <c:pt idx="14">
                        <c:v>9.7941074621931108</c:v>
                      </c:pt>
                      <c:pt idx="15">
                        <c:v>1.7945528599895795</c:v>
                      </c:pt>
                      <c:pt idx="16">
                        <c:v>2.5478126587004368</c:v>
                      </c:pt>
                      <c:pt idx="17">
                        <c:v>8.0557159693824616</c:v>
                      </c:pt>
                      <c:pt idx="18">
                        <c:v>0.61643279626937897</c:v>
                      </c:pt>
                      <c:pt idx="19">
                        <c:v>5.2470366923269722</c:v>
                      </c:pt>
                      <c:pt idx="20">
                        <c:v>1.0600000000000165</c:v>
                      </c:pt>
                      <c:pt idx="21">
                        <c:v>5.2900000000000205</c:v>
                      </c:pt>
                      <c:pt idx="22">
                        <c:v>0.44999999999998863</c:v>
                      </c:pt>
                      <c:pt idx="23">
                        <c:v>2.9300000000000068</c:v>
                      </c:pt>
                      <c:pt idx="24">
                        <c:v>3.5299999999999869</c:v>
                      </c:pt>
                      <c:pt idx="25">
                        <c:v>2.8599999999999994</c:v>
                      </c:pt>
                      <c:pt idx="26">
                        <c:v>1.9300000000000068</c:v>
                      </c:pt>
                      <c:pt idx="27">
                        <c:v>1.3700000000000045</c:v>
                      </c:pt>
                    </c:numCache>
                  </c:numRef>
                </c:val>
                <c:smooth val="1"/>
                <c:extLst>
                  <c:ext xmlns:c16="http://schemas.microsoft.com/office/drawing/2014/chart" uri="{C3380CC4-5D6E-409C-BE32-E72D297353CC}">
                    <c16:uniqueId val="{00000004-0109-4682-8551-551FF2B8F5B4}"/>
                  </c:ext>
                </c:extLst>
              </c15:ser>
            </c15:filteredLineSeries>
            <c15:filteredLineSeries>
              <c15:ser>
                <c:idx val="3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'[1]Database Graph'!$E$130</c15:sqref>
                        </c15:formulaRef>
                      </c:ext>
                    </c:extLst>
                    <c:strCache>
                      <c:ptCount val="1"/>
                      <c:pt idx="0">
                        <c:v>YoY-Track Feb</c:v>
                      </c:pt>
                    </c:strCache>
                  </c:strRef>
                </c:tx>
                <c:spPr>
                  <a:ln w="28575" cap="rnd">
                    <a:solidFill>
                      <a:srgbClr val="737577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'[1]Database Graph'!$A$131:$B$158</c15:sqref>
                        </c15:formulaRef>
                      </c:ext>
                    </c:extLst>
                    <c:multiLvlStrCache>
                      <c:ptCount val="28"/>
                      <c:lvl>
                        <c:pt idx="0">
                          <c:v>Q1</c:v>
                        </c:pt>
                        <c:pt idx="1">
                          <c:v>Q2</c:v>
                        </c:pt>
                        <c:pt idx="2">
                          <c:v>Q3</c:v>
                        </c:pt>
                        <c:pt idx="3">
                          <c:v>Q4</c:v>
                        </c:pt>
                        <c:pt idx="4">
                          <c:v>Q1</c:v>
                        </c:pt>
                        <c:pt idx="5">
                          <c:v>Q2</c:v>
                        </c:pt>
                        <c:pt idx="6">
                          <c:v>Q3</c:v>
                        </c:pt>
                        <c:pt idx="7">
                          <c:v>Q4</c:v>
                        </c:pt>
                        <c:pt idx="8">
                          <c:v>Q1</c:v>
                        </c:pt>
                        <c:pt idx="9">
                          <c:v>Q2</c:v>
                        </c:pt>
                        <c:pt idx="10">
                          <c:v>Q3</c:v>
                        </c:pt>
                        <c:pt idx="11">
                          <c:v>Q4</c:v>
                        </c:pt>
                        <c:pt idx="12">
                          <c:v>Q1</c:v>
                        </c:pt>
                        <c:pt idx="13">
                          <c:v>Q2</c:v>
                        </c:pt>
                        <c:pt idx="14">
                          <c:v>Q3</c:v>
                        </c:pt>
                        <c:pt idx="15">
                          <c:v>Q4</c:v>
                        </c:pt>
                        <c:pt idx="16">
                          <c:v>Q1</c:v>
                        </c:pt>
                        <c:pt idx="17">
                          <c:v>Q2</c:v>
                        </c:pt>
                        <c:pt idx="18">
                          <c:v>Q3</c:v>
                        </c:pt>
                        <c:pt idx="19">
                          <c:v>Q4</c:v>
                        </c:pt>
                        <c:pt idx="20">
                          <c:v>Q1</c:v>
                        </c:pt>
                        <c:pt idx="21">
                          <c:v>Q2</c:v>
                        </c:pt>
                        <c:pt idx="22">
                          <c:v>Q3</c:v>
                        </c:pt>
                        <c:pt idx="23">
                          <c:v>Q4</c:v>
                        </c:pt>
                        <c:pt idx="24">
                          <c:v>Q1</c:v>
                        </c:pt>
                        <c:pt idx="25">
                          <c:v>Q2</c:v>
                        </c:pt>
                        <c:pt idx="26">
                          <c:v>Q3</c:v>
                        </c:pt>
                        <c:pt idx="27">
                          <c:v>Q4</c:v>
                        </c:pt>
                      </c:lvl>
                      <c:lvl>
                        <c:pt idx="0">
                          <c:v>2017</c:v>
                        </c:pt>
                        <c:pt idx="4">
                          <c:v>2018</c:v>
                        </c:pt>
                        <c:pt idx="8">
                          <c:v>2019</c:v>
                        </c:pt>
                        <c:pt idx="12">
                          <c:v>2020</c:v>
                        </c:pt>
                        <c:pt idx="16">
                          <c:v>2021</c:v>
                        </c:pt>
                        <c:pt idx="20">
                          <c:v>2022</c:v>
                        </c:pt>
                        <c:pt idx="24">
                          <c:v>2023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'[1]Database Graph'!$E$131:$E$158</c15:sqref>
                        </c15:formulaRef>
                      </c:ext>
                    </c:extLst>
                    <c:numCache>
                      <c:formatCode>General</c:formatCode>
                      <c:ptCount val="28"/>
                      <c:pt idx="0">
                        <c:v>2.6825449012755058</c:v>
                      </c:pt>
                      <c:pt idx="1">
                        <c:v>-1.9306208335601269</c:v>
                      </c:pt>
                      <c:pt idx="2">
                        <c:v>3.4501760900067922</c:v>
                      </c:pt>
                      <c:pt idx="3">
                        <c:v>3.7917460789736737</c:v>
                      </c:pt>
                      <c:pt idx="4">
                        <c:v>2.7330180584498152</c:v>
                      </c:pt>
                      <c:pt idx="5">
                        <c:v>5.2187421460755843</c:v>
                      </c:pt>
                      <c:pt idx="6">
                        <c:v>6.2570620405093251</c:v>
                      </c:pt>
                      <c:pt idx="7">
                        <c:v>4.6197217388207719</c:v>
                      </c:pt>
                      <c:pt idx="8">
                        <c:v>5.2576785062794045</c:v>
                      </c:pt>
                      <c:pt idx="9">
                        <c:v>8.2351164070377507</c:v>
                      </c:pt>
                      <c:pt idx="10">
                        <c:v>0.99636124194898912</c:v>
                      </c:pt>
                      <c:pt idx="11">
                        <c:v>0.50046241180740481</c:v>
                      </c:pt>
                      <c:pt idx="12">
                        <c:v>3.8011013340715607</c:v>
                      </c:pt>
                      <c:pt idx="13">
                        <c:v>-6.9209537778280321</c:v>
                      </c:pt>
                      <c:pt idx="14">
                        <c:v>9.7941074621931108</c:v>
                      </c:pt>
                      <c:pt idx="15">
                        <c:v>1.7945528599895795</c:v>
                      </c:pt>
                      <c:pt idx="16">
                        <c:v>2.5478126587004368</c:v>
                      </c:pt>
                      <c:pt idx="17">
                        <c:v>8.0557159693824616</c:v>
                      </c:pt>
                      <c:pt idx="18">
                        <c:v>0.61643279626937897</c:v>
                      </c:pt>
                      <c:pt idx="19">
                        <c:v>5.2470366923269722</c:v>
                      </c:pt>
                      <c:pt idx="20">
                        <c:v>1.75</c:v>
                      </c:pt>
                      <c:pt idx="21">
                        <c:v>6.0100000000000051</c:v>
                      </c:pt>
                      <c:pt idx="22">
                        <c:v>1.5500000000000114</c:v>
                      </c:pt>
                      <c:pt idx="23">
                        <c:v>3.8499999999999943</c:v>
                      </c:pt>
                      <c:pt idx="24">
                        <c:v>3.9300000000000068</c:v>
                      </c:pt>
                      <c:pt idx="25">
                        <c:v>3.0799999999999983</c:v>
                      </c:pt>
                      <c:pt idx="26">
                        <c:v>2.0799999999999983</c:v>
                      </c:pt>
                      <c:pt idx="27">
                        <c:v>1.4000000000000057</c:v>
                      </c:pt>
                    </c:numCache>
                  </c:numRef>
                </c: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0109-4682-8551-551FF2B8F5B4}"/>
                  </c:ext>
                </c:extLst>
              </c15:ser>
            </c15:filteredLineSeries>
          </c:ext>
        </c:extLst>
      </c:lineChart>
      <c:catAx>
        <c:axId val="1314490639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3175" cap="flat" cmpd="sng" algn="ctr">
            <a:solidFill>
              <a:srgbClr val="B3B3B3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1314496047"/>
        <c:crosses val="autoZero"/>
        <c:auto val="1"/>
        <c:lblAlgn val="ctr"/>
        <c:lblOffset val="100"/>
        <c:noMultiLvlLbl val="0"/>
      </c:catAx>
      <c:valAx>
        <c:axId val="1314496047"/>
        <c:scaling>
          <c:orientation val="minMax"/>
        </c:scaling>
        <c:delete val="0"/>
        <c:axPos val="l"/>
        <c:numFmt formatCode="General" sourceLinked="1"/>
        <c:majorTickMark val="in"/>
        <c:minorTickMark val="none"/>
        <c:tickLblPos val="high"/>
        <c:spPr>
          <a:noFill/>
          <a:ln w="3175">
            <a:solidFill>
              <a:srgbClr val="B3B3B3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1314490639"/>
        <c:crosses val="autoZero"/>
        <c:crossBetween val="between"/>
      </c:valAx>
      <c:spPr>
        <a:solidFill>
          <a:srgbClr val="FFFFFF"/>
        </a:solidFill>
        <a:ln w="3175">
          <a:solidFill>
            <a:srgbClr val="B3B3B3"/>
          </a:solidFill>
          <a:prstDash val="solid"/>
        </a:ln>
        <a:effectLst/>
      </c:spPr>
    </c:plotArea>
    <c:legend>
      <c:legendPos val="b"/>
      <c:layout>
        <c:manualLayout>
          <c:xMode val="edge"/>
          <c:yMode val="edge"/>
          <c:x val="0.29114231922046968"/>
          <c:y val="0.91896091363793597"/>
          <c:w val="0.53363334356286041"/>
          <c:h val="4.28983465545295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yriad Pro Condensed"/>
              <a:ea typeface="Myriad Pro Condensed"/>
              <a:cs typeface="Myriad Pro Condensed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9713258866980093E-2"/>
          <c:y val="9.8518515494205289E-2"/>
          <c:w val="0.91440833200571048"/>
          <c:h val="0.81206156108760918"/>
        </c:manualLayout>
      </c:layout>
      <c:lineChart>
        <c:grouping val="standard"/>
        <c:varyColors val="0"/>
        <c:ser>
          <c:idx val="0"/>
          <c:order val="0"/>
          <c:tx>
            <c:strRef>
              <c:f>'[1]Database Graph'!$C$162</c:f>
              <c:strCache>
                <c:ptCount val="1"/>
                <c:pt idx="0">
                  <c:v>YoY-Ske 1 Mar</c:v>
                </c:pt>
              </c:strCache>
            </c:strRef>
          </c:tx>
          <c:spPr>
            <a:ln w="28575" cap="rnd">
              <a:solidFill>
                <a:srgbClr val="005596"/>
              </a:solidFill>
              <a:round/>
            </a:ln>
            <a:effectLst/>
          </c:spPr>
          <c:marker>
            <c:symbol val="none"/>
          </c:marker>
          <c:dLbls>
            <c:dLbl>
              <c:idx val="23"/>
              <c:layout>
                <c:manualLayout>
                  <c:x val="-1.8441038192697077E-2"/>
                  <c:y val="-3.4218105916955129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00559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C5C-4064-9DB4-E68EA9D2747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'[1]Database Graph'!$A$163:$B$190</c:f>
              <c:multiLvlStrCache>
                <c:ptCount val="28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  <c:pt idx="27">
                    <c:v>Q4</c:v>
                  </c:pt>
                </c:lvl>
                <c:lvl>
                  <c:pt idx="0">
                    <c:v>2017</c:v>
                  </c:pt>
                  <c:pt idx="4">
                    <c:v>2018</c:v>
                  </c:pt>
                  <c:pt idx="8">
                    <c:v>2019</c:v>
                  </c:pt>
                  <c:pt idx="12">
                    <c:v>2020</c:v>
                  </c:pt>
                  <c:pt idx="16">
                    <c:v>2021</c:v>
                  </c:pt>
                  <c:pt idx="20">
                    <c:v>2022</c:v>
                  </c:pt>
                  <c:pt idx="24">
                    <c:v>2023</c:v>
                  </c:pt>
                </c:lvl>
              </c:multiLvlStrCache>
            </c:multiLvlStrRef>
          </c:cat>
          <c:val>
            <c:numRef>
              <c:f>'[1]Database Graph'!$C$163:$C$190</c:f>
              <c:numCache>
                <c:formatCode>General</c:formatCode>
                <c:ptCount val="28"/>
                <c:pt idx="0">
                  <c:v>4.7690163866377162</c:v>
                </c:pt>
                <c:pt idx="1">
                  <c:v>5.3445162778683653</c:v>
                </c:pt>
                <c:pt idx="2">
                  <c:v>7.0816688431385444</c:v>
                </c:pt>
                <c:pt idx="3">
                  <c:v>7.2644008639507547</c:v>
                </c:pt>
                <c:pt idx="4">
                  <c:v>7.9205281446509161</c:v>
                </c:pt>
                <c:pt idx="5">
                  <c:v>5.8060578605797701</c:v>
                </c:pt>
                <c:pt idx="6">
                  <c:v>6.9185444026265088</c:v>
                </c:pt>
                <c:pt idx="7">
                  <c:v>6.1362900417538668</c:v>
                </c:pt>
                <c:pt idx="8">
                  <c:v>5.0267907874948605</c:v>
                </c:pt>
                <c:pt idx="9">
                  <c:v>4.5545716731583354</c:v>
                </c:pt>
                <c:pt idx="10">
                  <c:v>4.2115103642343001</c:v>
                </c:pt>
                <c:pt idx="11">
                  <c:v>4.0768192088891624</c:v>
                </c:pt>
                <c:pt idx="12">
                  <c:v>1.7043000027107098</c:v>
                </c:pt>
                <c:pt idx="13">
                  <c:v>-8.6128137584884428</c:v>
                </c:pt>
                <c:pt idx="14">
                  <c:v>-6.5242831530942169</c:v>
                </c:pt>
                <c:pt idx="15">
                  <c:v>-6.1652588243126729</c:v>
                </c:pt>
                <c:pt idx="16">
                  <c:v>-0.21228966131930349</c:v>
                </c:pt>
                <c:pt idx="17">
                  <c:v>7.5201388593523717</c:v>
                </c:pt>
                <c:pt idx="18">
                  <c:v>3.7614118667109011</c:v>
                </c:pt>
                <c:pt idx="19">
                  <c:v>4.4897390351548552</c:v>
                </c:pt>
                <c:pt idx="20">
                  <c:v>3.9856299669444866</c:v>
                </c:pt>
                <c:pt idx="21">
                  <c:v>4.865063983134533</c:v>
                </c:pt>
                <c:pt idx="22">
                  <c:v>6.1820728810656931</c:v>
                </c:pt>
                <c:pt idx="23">
                  <c:v>6.6214819192409919</c:v>
                </c:pt>
                <c:pt idx="24">
                  <c:v>7.539208192908589</c:v>
                </c:pt>
                <c:pt idx="25">
                  <c:v>7.9309578459620553</c:v>
                </c:pt>
                <c:pt idx="26">
                  <c:v>8.2552990861759667</c:v>
                </c:pt>
                <c:pt idx="27">
                  <c:v>7.9939644873290945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7C5C-4064-9DB4-E68EA9D27473}"/>
            </c:ext>
          </c:extLst>
        </c:ser>
        <c:ser>
          <c:idx val="3"/>
          <c:order val="2"/>
          <c:tx>
            <c:strRef>
              <c:f>'[1]Database Graph'!$E$162</c:f>
              <c:strCache>
                <c:ptCount val="1"/>
                <c:pt idx="0">
                  <c:v>YoY-Track Feb</c:v>
                </c:pt>
              </c:strCache>
            </c:strRef>
          </c:tx>
          <c:spPr>
            <a:ln w="28575" cap="rnd">
              <a:solidFill>
                <a:srgbClr val="737577"/>
              </a:solidFill>
              <a:round/>
            </a:ln>
            <a:effectLst/>
          </c:spPr>
          <c:marker>
            <c:symbol val="none"/>
          </c:marker>
          <c:dLbls>
            <c:dLbl>
              <c:idx val="23"/>
              <c:layout>
                <c:manualLayout>
                  <c:x val="-1.6596934373427248E-2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737577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C5C-4064-9DB4-E68EA9D2747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'[1]Database Graph'!$A$163:$B$190</c:f>
              <c:multiLvlStrCache>
                <c:ptCount val="28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  <c:pt idx="27">
                    <c:v>Q4</c:v>
                  </c:pt>
                </c:lvl>
                <c:lvl>
                  <c:pt idx="0">
                    <c:v>2017</c:v>
                  </c:pt>
                  <c:pt idx="4">
                    <c:v>2018</c:v>
                  </c:pt>
                  <c:pt idx="8">
                    <c:v>2019</c:v>
                  </c:pt>
                  <c:pt idx="12">
                    <c:v>2020</c:v>
                  </c:pt>
                  <c:pt idx="16">
                    <c:v>2021</c:v>
                  </c:pt>
                  <c:pt idx="20">
                    <c:v>2022</c:v>
                  </c:pt>
                  <c:pt idx="24">
                    <c:v>2023</c:v>
                  </c:pt>
                </c:lvl>
              </c:multiLvlStrCache>
            </c:multiLvlStrRef>
          </c:cat>
          <c:val>
            <c:numRef>
              <c:f>'[1]Database Graph'!$E$163:$E$190</c:f>
              <c:numCache>
                <c:formatCode>General</c:formatCode>
                <c:ptCount val="28"/>
                <c:pt idx="0">
                  <c:v>4.7690163866377162</c:v>
                </c:pt>
                <c:pt idx="1">
                  <c:v>5.3445162778683653</c:v>
                </c:pt>
                <c:pt idx="2">
                  <c:v>7.0816688431385444</c:v>
                </c:pt>
                <c:pt idx="3">
                  <c:v>7.2644008639507547</c:v>
                </c:pt>
                <c:pt idx="4">
                  <c:v>7.9205281446509161</c:v>
                </c:pt>
                <c:pt idx="5">
                  <c:v>5.8060578605797701</c:v>
                </c:pt>
                <c:pt idx="6">
                  <c:v>6.9185444026265088</c:v>
                </c:pt>
                <c:pt idx="7">
                  <c:v>6.1362900417538668</c:v>
                </c:pt>
                <c:pt idx="8">
                  <c:v>5.0267907874948605</c:v>
                </c:pt>
                <c:pt idx="9">
                  <c:v>4.5545716731583354</c:v>
                </c:pt>
                <c:pt idx="10">
                  <c:v>4.2115103642343001</c:v>
                </c:pt>
                <c:pt idx="11">
                  <c:v>4.0768192088891624</c:v>
                </c:pt>
                <c:pt idx="12">
                  <c:v>1.7043000027107098</c:v>
                </c:pt>
                <c:pt idx="13">
                  <c:v>-8.6128137584884428</c:v>
                </c:pt>
                <c:pt idx="14">
                  <c:v>-6.5242831530942169</c:v>
                </c:pt>
                <c:pt idx="15">
                  <c:v>-6.1652588243126729</c:v>
                </c:pt>
                <c:pt idx="16">
                  <c:v>-0.21228966131930349</c:v>
                </c:pt>
                <c:pt idx="17">
                  <c:v>7.5201388593523717</c:v>
                </c:pt>
                <c:pt idx="18">
                  <c:v>3.7614118667109011</c:v>
                </c:pt>
                <c:pt idx="19">
                  <c:v>4.4897390351548552</c:v>
                </c:pt>
                <c:pt idx="20">
                  <c:v>4.0969268311360452</c:v>
                </c:pt>
                <c:pt idx="21">
                  <c:v>4.9735287035978644</c:v>
                </c:pt>
                <c:pt idx="22">
                  <c:v>6.5738097445292283</c:v>
                </c:pt>
                <c:pt idx="23">
                  <c:v>6.9985770898941979</c:v>
                </c:pt>
                <c:pt idx="24">
                  <c:v>7.7617845271605574</c:v>
                </c:pt>
                <c:pt idx="25">
                  <c:v>8.130640100902724</c:v>
                </c:pt>
                <c:pt idx="26">
                  <c:v>8.4245956354139935</c:v>
                </c:pt>
                <c:pt idx="27">
                  <c:v>8.149557989343208</c:v>
                </c:pt>
              </c:numCache>
            </c:numRef>
          </c: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3-7C5C-4064-9DB4-E68EA9D27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4490639"/>
        <c:axId val="1314496047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'[1]Database Graph'!$D$162</c15:sqref>
                        </c15:formulaRef>
                      </c:ext>
                    </c:extLst>
                    <c:strCache>
                      <c:ptCount val="1"/>
                      <c:pt idx="0">
                        <c:v>QtQ-Ske 1 Mar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>
                      <c:ext uri="{02D57815-91ED-43cb-92C2-25804820EDAC}">
                        <c15:formulaRef>
                          <c15:sqref>'[1]Database Graph'!$A$163:$B$190</c15:sqref>
                        </c15:formulaRef>
                      </c:ext>
                    </c:extLst>
                    <c:multiLvlStrCache>
                      <c:ptCount val="28"/>
                      <c:lvl>
                        <c:pt idx="0">
                          <c:v>Q1</c:v>
                        </c:pt>
                        <c:pt idx="1">
                          <c:v>Q2</c:v>
                        </c:pt>
                        <c:pt idx="2">
                          <c:v>Q3</c:v>
                        </c:pt>
                        <c:pt idx="3">
                          <c:v>Q4</c:v>
                        </c:pt>
                        <c:pt idx="4">
                          <c:v>Q1</c:v>
                        </c:pt>
                        <c:pt idx="5">
                          <c:v>Q2</c:v>
                        </c:pt>
                        <c:pt idx="6">
                          <c:v>Q3</c:v>
                        </c:pt>
                        <c:pt idx="7">
                          <c:v>Q4</c:v>
                        </c:pt>
                        <c:pt idx="8">
                          <c:v>Q1</c:v>
                        </c:pt>
                        <c:pt idx="9">
                          <c:v>Q2</c:v>
                        </c:pt>
                        <c:pt idx="10">
                          <c:v>Q3</c:v>
                        </c:pt>
                        <c:pt idx="11">
                          <c:v>Q4</c:v>
                        </c:pt>
                        <c:pt idx="12">
                          <c:v>Q1</c:v>
                        </c:pt>
                        <c:pt idx="13">
                          <c:v>Q2</c:v>
                        </c:pt>
                        <c:pt idx="14">
                          <c:v>Q3</c:v>
                        </c:pt>
                        <c:pt idx="15">
                          <c:v>Q4</c:v>
                        </c:pt>
                        <c:pt idx="16">
                          <c:v>Q1</c:v>
                        </c:pt>
                        <c:pt idx="17">
                          <c:v>Q2</c:v>
                        </c:pt>
                        <c:pt idx="18">
                          <c:v>Q3</c:v>
                        </c:pt>
                        <c:pt idx="19">
                          <c:v>Q4</c:v>
                        </c:pt>
                        <c:pt idx="20">
                          <c:v>Q1</c:v>
                        </c:pt>
                        <c:pt idx="21">
                          <c:v>Q2</c:v>
                        </c:pt>
                        <c:pt idx="22">
                          <c:v>Q3</c:v>
                        </c:pt>
                        <c:pt idx="23">
                          <c:v>Q4</c:v>
                        </c:pt>
                        <c:pt idx="24">
                          <c:v>Q1</c:v>
                        </c:pt>
                        <c:pt idx="25">
                          <c:v>Q2</c:v>
                        </c:pt>
                        <c:pt idx="26">
                          <c:v>Q3</c:v>
                        </c:pt>
                        <c:pt idx="27">
                          <c:v>Q4</c:v>
                        </c:pt>
                      </c:lvl>
                      <c:lvl>
                        <c:pt idx="0">
                          <c:v>2017</c:v>
                        </c:pt>
                        <c:pt idx="4">
                          <c:v>2018</c:v>
                        </c:pt>
                        <c:pt idx="8">
                          <c:v>2019</c:v>
                        </c:pt>
                        <c:pt idx="12">
                          <c:v>2020</c:v>
                        </c:pt>
                        <c:pt idx="16">
                          <c:v>2021</c:v>
                        </c:pt>
                        <c:pt idx="20">
                          <c:v>2022</c:v>
                        </c:pt>
                        <c:pt idx="24">
                          <c:v>2023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'[1]Database Graph'!$D$163:$D$190</c15:sqref>
                        </c15:formulaRef>
                      </c:ext>
                    </c:extLst>
                    <c:numCache>
                      <c:formatCode>General</c:formatCode>
                      <c:ptCount val="28"/>
                      <c:pt idx="0">
                        <c:v>-5.4543508202723956</c:v>
                      </c:pt>
                      <c:pt idx="1">
                        <c:v>2.9506728796856834</c:v>
                      </c:pt>
                      <c:pt idx="2">
                        <c:v>5.2231048172482133</c:v>
                      </c:pt>
                      <c:pt idx="3">
                        <c:v>4.7306409107471694</c:v>
                      </c:pt>
                      <c:pt idx="4">
                        <c:v>-4.8760230694185935</c:v>
                      </c:pt>
                      <c:pt idx="5">
                        <c:v>0.9335762042742175</c:v>
                      </c:pt>
                      <c:pt idx="6">
                        <c:v>6.3294619615225969</c:v>
                      </c:pt>
                      <c:pt idx="7">
                        <c:v>3.964394035360371</c:v>
                      </c:pt>
                      <c:pt idx="8">
                        <c:v>-5.8704047406180706</c:v>
                      </c:pt>
                      <c:pt idx="9">
                        <c:v>0.47976091005621413</c:v>
                      </c:pt>
                      <c:pt idx="10">
                        <c:v>5.9805769360859529</c:v>
                      </c:pt>
                      <c:pt idx="11">
                        <c:v>3.8300222726017381</c:v>
                      </c:pt>
                      <c:pt idx="12">
                        <c:v>-8.0161685554639064</c:v>
                      </c:pt>
                      <c:pt idx="13">
                        <c:v>-9.7131328415306086</c:v>
                      </c:pt>
                      <c:pt idx="14">
                        <c:v>8.402619758625633</c:v>
                      </c:pt>
                      <c:pt idx="15">
                        <c:v>4.2288157273216171</c:v>
                      </c:pt>
                      <c:pt idx="16">
                        <c:v>-2.1806229438649751</c:v>
                      </c:pt>
                      <c:pt idx="17">
                        <c:v>-2.7169131238042752</c:v>
                      </c:pt>
                      <c:pt idx="18">
                        <c:v>4.6130426869964083</c:v>
                      </c:pt>
                      <c:pt idx="19">
                        <c:v>4.9604237197654868</c:v>
                      </c:pt>
                      <c:pt idx="20">
                        <c:v>-2.6525509578118402</c:v>
                      </c:pt>
                      <c:pt idx="21">
                        <c:v>-1.8941642898923732</c:v>
                      </c:pt>
                      <c:pt idx="22">
                        <c:v>5.9268864288987118</c:v>
                      </c:pt>
                      <c:pt idx="23">
                        <c:v>5.3947772559300518</c:v>
                      </c:pt>
                      <c:pt idx="24">
                        <c:v>-1.8146493449998786</c:v>
                      </c:pt>
                      <c:pt idx="25">
                        <c:v>-1.5367790371293779</c:v>
                      </c:pt>
                      <c:pt idx="26">
                        <c:v>6.2452052727412877</c:v>
                      </c:pt>
                      <c:pt idx="27">
                        <c:v>5.140348123432716</c:v>
                      </c:pt>
                    </c:numCache>
                  </c:numRef>
                </c:val>
                <c:smooth val="1"/>
                <c:extLst>
                  <c:ext xmlns:c16="http://schemas.microsoft.com/office/drawing/2014/chart" uri="{C3380CC4-5D6E-409C-BE32-E72D297353CC}">
                    <c16:uniqueId val="{00000004-7C5C-4064-9DB4-E68EA9D27473}"/>
                  </c:ext>
                </c:extLst>
              </c15:ser>
            </c15:filteredLineSeries>
            <c15:filteredLineSeries>
              <c15:ser>
                <c:idx val="4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'[1]Database Graph'!$F$162</c15:sqref>
                        </c15:formulaRef>
                      </c:ext>
                    </c:extLst>
                    <c:strCache>
                      <c:ptCount val="1"/>
                      <c:pt idx="0">
                        <c:v>QtQ-Track Feb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'[1]Database Graph'!$A$163:$B$190</c15:sqref>
                        </c15:formulaRef>
                      </c:ext>
                    </c:extLst>
                    <c:multiLvlStrCache>
                      <c:ptCount val="28"/>
                      <c:lvl>
                        <c:pt idx="0">
                          <c:v>Q1</c:v>
                        </c:pt>
                        <c:pt idx="1">
                          <c:v>Q2</c:v>
                        </c:pt>
                        <c:pt idx="2">
                          <c:v>Q3</c:v>
                        </c:pt>
                        <c:pt idx="3">
                          <c:v>Q4</c:v>
                        </c:pt>
                        <c:pt idx="4">
                          <c:v>Q1</c:v>
                        </c:pt>
                        <c:pt idx="5">
                          <c:v>Q2</c:v>
                        </c:pt>
                        <c:pt idx="6">
                          <c:v>Q3</c:v>
                        </c:pt>
                        <c:pt idx="7">
                          <c:v>Q4</c:v>
                        </c:pt>
                        <c:pt idx="8">
                          <c:v>Q1</c:v>
                        </c:pt>
                        <c:pt idx="9">
                          <c:v>Q2</c:v>
                        </c:pt>
                        <c:pt idx="10">
                          <c:v>Q3</c:v>
                        </c:pt>
                        <c:pt idx="11">
                          <c:v>Q4</c:v>
                        </c:pt>
                        <c:pt idx="12">
                          <c:v>Q1</c:v>
                        </c:pt>
                        <c:pt idx="13">
                          <c:v>Q2</c:v>
                        </c:pt>
                        <c:pt idx="14">
                          <c:v>Q3</c:v>
                        </c:pt>
                        <c:pt idx="15">
                          <c:v>Q4</c:v>
                        </c:pt>
                        <c:pt idx="16">
                          <c:v>Q1</c:v>
                        </c:pt>
                        <c:pt idx="17">
                          <c:v>Q2</c:v>
                        </c:pt>
                        <c:pt idx="18">
                          <c:v>Q3</c:v>
                        </c:pt>
                        <c:pt idx="19">
                          <c:v>Q4</c:v>
                        </c:pt>
                        <c:pt idx="20">
                          <c:v>Q1</c:v>
                        </c:pt>
                        <c:pt idx="21">
                          <c:v>Q2</c:v>
                        </c:pt>
                        <c:pt idx="22">
                          <c:v>Q3</c:v>
                        </c:pt>
                        <c:pt idx="23">
                          <c:v>Q4</c:v>
                        </c:pt>
                        <c:pt idx="24">
                          <c:v>Q1</c:v>
                        </c:pt>
                        <c:pt idx="25">
                          <c:v>Q2</c:v>
                        </c:pt>
                        <c:pt idx="26">
                          <c:v>Q3</c:v>
                        </c:pt>
                        <c:pt idx="27">
                          <c:v>Q4</c:v>
                        </c:pt>
                      </c:lvl>
                      <c:lvl>
                        <c:pt idx="0">
                          <c:v>2017</c:v>
                        </c:pt>
                        <c:pt idx="4">
                          <c:v>2018</c:v>
                        </c:pt>
                        <c:pt idx="8">
                          <c:v>2019</c:v>
                        </c:pt>
                        <c:pt idx="12">
                          <c:v>2020</c:v>
                        </c:pt>
                        <c:pt idx="16">
                          <c:v>2021</c:v>
                        </c:pt>
                        <c:pt idx="20">
                          <c:v>2022</c:v>
                        </c:pt>
                        <c:pt idx="24">
                          <c:v>2023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'[1]Database Graph'!$F$163:$F$190</c15:sqref>
                        </c15:formulaRef>
                      </c:ext>
                    </c:extLst>
                    <c:numCache>
                      <c:formatCode>General</c:formatCode>
                      <c:ptCount val="28"/>
                      <c:pt idx="0">
                        <c:v>-5.4543508202723956</c:v>
                      </c:pt>
                      <c:pt idx="1">
                        <c:v>2.9506728796856834</c:v>
                      </c:pt>
                      <c:pt idx="2">
                        <c:v>5.2231048172482133</c:v>
                      </c:pt>
                      <c:pt idx="3">
                        <c:v>4.7306409107471694</c:v>
                      </c:pt>
                      <c:pt idx="4">
                        <c:v>-4.8760230694185935</c:v>
                      </c:pt>
                      <c:pt idx="5">
                        <c:v>0.9335762042742175</c:v>
                      </c:pt>
                      <c:pt idx="6">
                        <c:v>6.3294619615225969</c:v>
                      </c:pt>
                      <c:pt idx="7">
                        <c:v>3.964394035360371</c:v>
                      </c:pt>
                      <c:pt idx="8">
                        <c:v>-5.8704047406180706</c:v>
                      </c:pt>
                      <c:pt idx="9">
                        <c:v>0.47976091005621413</c:v>
                      </c:pt>
                      <c:pt idx="10">
                        <c:v>5.9805769360859529</c:v>
                      </c:pt>
                      <c:pt idx="11">
                        <c:v>3.8300222726017381</c:v>
                      </c:pt>
                      <c:pt idx="12">
                        <c:v>-8.0161685554639064</c:v>
                      </c:pt>
                      <c:pt idx="13">
                        <c:v>-9.7131328415306086</c:v>
                      </c:pt>
                      <c:pt idx="14">
                        <c:v>8.402619758625633</c:v>
                      </c:pt>
                      <c:pt idx="15">
                        <c:v>4.2288157273216171</c:v>
                      </c:pt>
                      <c:pt idx="16">
                        <c:v>-2.1806229438649751</c:v>
                      </c:pt>
                      <c:pt idx="17">
                        <c:v>-2.7169131238042752</c:v>
                      </c:pt>
                      <c:pt idx="18">
                        <c:v>4.6130426869964083</c:v>
                      </c:pt>
                      <c:pt idx="19">
                        <c:v>4.9604237197654868</c:v>
                      </c:pt>
                      <c:pt idx="20">
                        <c:v>-2.5483590053383551</c:v>
                      </c:pt>
                      <c:pt idx="21">
                        <c:v>-1.8976907057123782</c:v>
                      </c:pt>
                      <c:pt idx="22">
                        <c:v>6.2078282573552173</c:v>
                      </c:pt>
                      <c:pt idx="23">
                        <c:v>5.3787606513127457</c:v>
                      </c:pt>
                      <c:pt idx="24">
                        <c:v>-1.8532486664555137</c:v>
                      </c:pt>
                      <c:pt idx="25">
                        <c:v>-1.5618983490903133</c:v>
                      </c:pt>
                      <c:pt idx="26">
                        <c:v>6.4965565853808442</c:v>
                      </c:pt>
                      <c:pt idx="27">
                        <c:v>5.1114492898495882</c:v>
                      </c:pt>
                    </c:numCache>
                  </c:numRef>
                </c: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7C5C-4064-9DB4-E68EA9D27473}"/>
                  </c:ext>
                </c:extLst>
              </c15:ser>
            </c15:filteredLineSeries>
          </c:ext>
        </c:extLst>
      </c:lineChart>
      <c:catAx>
        <c:axId val="1314490639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3175" cap="flat" cmpd="sng" algn="ctr">
            <a:solidFill>
              <a:srgbClr val="B3B3B3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1314496047"/>
        <c:crosses val="autoZero"/>
        <c:auto val="1"/>
        <c:lblAlgn val="ctr"/>
        <c:lblOffset val="100"/>
        <c:noMultiLvlLbl val="0"/>
      </c:catAx>
      <c:valAx>
        <c:axId val="1314496047"/>
        <c:scaling>
          <c:orientation val="minMax"/>
        </c:scaling>
        <c:delete val="0"/>
        <c:axPos val="l"/>
        <c:numFmt formatCode="General" sourceLinked="1"/>
        <c:majorTickMark val="in"/>
        <c:minorTickMark val="none"/>
        <c:tickLblPos val="high"/>
        <c:spPr>
          <a:noFill/>
          <a:ln w="3175">
            <a:solidFill>
              <a:srgbClr val="B3B3B3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1314490639"/>
        <c:crosses val="autoZero"/>
        <c:crossBetween val="between"/>
      </c:valAx>
      <c:spPr>
        <a:solidFill>
          <a:srgbClr val="FFFFFF"/>
        </a:solidFill>
        <a:ln w="3175">
          <a:solidFill>
            <a:srgbClr val="B3B3B3"/>
          </a:solidFill>
          <a:prstDash val="solid"/>
        </a:ln>
        <a:effectLst/>
      </c:spPr>
    </c:plotArea>
    <c:legend>
      <c:legendPos val="b"/>
      <c:layout>
        <c:manualLayout>
          <c:xMode val="edge"/>
          <c:yMode val="edge"/>
          <c:x val="0.29114231922046968"/>
          <c:y val="0.91896091363793597"/>
          <c:w val="0.53363334356286041"/>
          <c:h val="4.28983465545295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yriad Pro Condensed"/>
              <a:ea typeface="Myriad Pro Condensed"/>
              <a:cs typeface="Myriad Pro Condensed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9713258866980093E-2"/>
          <c:y val="9.8518515494205289E-2"/>
          <c:w val="0.91440833200571048"/>
          <c:h val="0.81206156108760918"/>
        </c:manualLayout>
      </c:layout>
      <c:lineChart>
        <c:grouping val="standard"/>
        <c:varyColors val="0"/>
        <c:ser>
          <c:idx val="1"/>
          <c:order val="1"/>
          <c:tx>
            <c:strRef>
              <c:f>'[1]Database Graph'!$D$162</c:f>
              <c:strCache>
                <c:ptCount val="1"/>
                <c:pt idx="0">
                  <c:v>QtQ-Ske 1 Mar</c:v>
                </c:pt>
              </c:strCache>
            </c:strRef>
          </c:tx>
          <c:spPr>
            <a:ln w="28575" cap="rnd">
              <a:solidFill>
                <a:srgbClr val="005596"/>
              </a:solidFill>
              <a:round/>
            </a:ln>
            <a:effectLst/>
          </c:spPr>
          <c:marker>
            <c:symbol val="none"/>
          </c:marker>
          <c:dLbls>
            <c:dLbl>
              <c:idx val="2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00559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AED-42AE-8F26-4936A9F729B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'[1]Database Graph'!$A$163:$B$190</c:f>
              <c:multiLvlStrCache>
                <c:ptCount val="28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  <c:pt idx="27">
                    <c:v>Q4</c:v>
                  </c:pt>
                </c:lvl>
                <c:lvl>
                  <c:pt idx="0">
                    <c:v>2017</c:v>
                  </c:pt>
                  <c:pt idx="4">
                    <c:v>2018</c:v>
                  </c:pt>
                  <c:pt idx="8">
                    <c:v>2019</c:v>
                  </c:pt>
                  <c:pt idx="12">
                    <c:v>2020</c:v>
                  </c:pt>
                  <c:pt idx="16">
                    <c:v>2021</c:v>
                  </c:pt>
                  <c:pt idx="20">
                    <c:v>2022</c:v>
                  </c:pt>
                  <c:pt idx="24">
                    <c:v>2023</c:v>
                  </c:pt>
                </c:lvl>
              </c:multiLvlStrCache>
            </c:multiLvlStrRef>
          </c:cat>
          <c:val>
            <c:numRef>
              <c:f>'[1]Database Graph'!$D$163:$D$190</c:f>
              <c:numCache>
                <c:formatCode>General</c:formatCode>
                <c:ptCount val="28"/>
                <c:pt idx="0">
                  <c:v>-5.4543508202723956</c:v>
                </c:pt>
                <c:pt idx="1">
                  <c:v>2.9506728796856834</c:v>
                </c:pt>
                <c:pt idx="2">
                  <c:v>5.2231048172482133</c:v>
                </c:pt>
                <c:pt idx="3">
                  <c:v>4.7306409107471694</c:v>
                </c:pt>
                <c:pt idx="4">
                  <c:v>-4.8760230694185935</c:v>
                </c:pt>
                <c:pt idx="5">
                  <c:v>0.9335762042742175</c:v>
                </c:pt>
                <c:pt idx="6">
                  <c:v>6.3294619615225969</c:v>
                </c:pt>
                <c:pt idx="7">
                  <c:v>3.964394035360371</c:v>
                </c:pt>
                <c:pt idx="8">
                  <c:v>-5.8704047406180706</c:v>
                </c:pt>
                <c:pt idx="9">
                  <c:v>0.47976091005621413</c:v>
                </c:pt>
                <c:pt idx="10">
                  <c:v>5.9805769360859529</c:v>
                </c:pt>
                <c:pt idx="11">
                  <c:v>3.8300222726017381</c:v>
                </c:pt>
                <c:pt idx="12">
                  <c:v>-8.0161685554639064</c:v>
                </c:pt>
                <c:pt idx="13">
                  <c:v>-9.7131328415306086</c:v>
                </c:pt>
                <c:pt idx="14">
                  <c:v>8.402619758625633</c:v>
                </c:pt>
                <c:pt idx="15">
                  <c:v>4.2288157273216171</c:v>
                </c:pt>
                <c:pt idx="16">
                  <c:v>-2.1806229438649751</c:v>
                </c:pt>
                <c:pt idx="17">
                  <c:v>-2.7169131238042752</c:v>
                </c:pt>
                <c:pt idx="18">
                  <c:v>4.6130426869964083</c:v>
                </c:pt>
                <c:pt idx="19">
                  <c:v>4.9604237197654868</c:v>
                </c:pt>
                <c:pt idx="20">
                  <c:v>-2.6525509578118402</c:v>
                </c:pt>
                <c:pt idx="21">
                  <c:v>-1.8941642898923732</c:v>
                </c:pt>
                <c:pt idx="22">
                  <c:v>5.9268864288987118</c:v>
                </c:pt>
                <c:pt idx="23">
                  <c:v>5.3947772559300518</c:v>
                </c:pt>
                <c:pt idx="24">
                  <c:v>-1.8146493449998786</c:v>
                </c:pt>
                <c:pt idx="25">
                  <c:v>-1.5367790371293779</c:v>
                </c:pt>
                <c:pt idx="26">
                  <c:v>6.2452052727412877</c:v>
                </c:pt>
                <c:pt idx="27">
                  <c:v>5.140348123432716</c:v>
                </c:pt>
              </c:numCache>
            </c:numRef>
          </c: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1-0AED-42AE-8F26-4936A9F729B9}"/>
            </c:ext>
          </c:extLst>
        </c:ser>
        <c:ser>
          <c:idx val="4"/>
          <c:order val="3"/>
          <c:tx>
            <c:strRef>
              <c:f>'[1]Database Graph'!$F$162</c:f>
              <c:strCache>
                <c:ptCount val="1"/>
                <c:pt idx="0">
                  <c:v>QtQ-Track Feb</c:v>
                </c:pt>
              </c:strCache>
            </c:strRef>
          </c:tx>
          <c:spPr>
            <a:ln w="28575" cap="rnd">
              <a:solidFill>
                <a:srgbClr val="737577"/>
              </a:solidFill>
              <a:round/>
            </a:ln>
            <a:effectLst/>
          </c:spPr>
          <c:marker>
            <c:symbol val="none"/>
          </c:marker>
          <c:dLbls>
            <c:dLbl>
              <c:idx val="23"/>
              <c:layout>
                <c:manualLayout>
                  <c:x val="-1.4752830554157688E-2"/>
                  <c:y val="1.8425133955283505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737577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AED-42AE-8F26-4936A9F729B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'[1]Database Graph'!$A$163:$B$190</c:f>
              <c:multiLvlStrCache>
                <c:ptCount val="28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  <c:pt idx="27">
                    <c:v>Q4</c:v>
                  </c:pt>
                </c:lvl>
                <c:lvl>
                  <c:pt idx="0">
                    <c:v>2017</c:v>
                  </c:pt>
                  <c:pt idx="4">
                    <c:v>2018</c:v>
                  </c:pt>
                  <c:pt idx="8">
                    <c:v>2019</c:v>
                  </c:pt>
                  <c:pt idx="12">
                    <c:v>2020</c:v>
                  </c:pt>
                  <c:pt idx="16">
                    <c:v>2021</c:v>
                  </c:pt>
                  <c:pt idx="20">
                    <c:v>2022</c:v>
                  </c:pt>
                  <c:pt idx="24">
                    <c:v>2023</c:v>
                  </c:pt>
                </c:lvl>
              </c:multiLvlStrCache>
            </c:multiLvlStrRef>
          </c:cat>
          <c:val>
            <c:numRef>
              <c:f>'[1]Database Graph'!$F$163:$F$190</c:f>
              <c:numCache>
                <c:formatCode>General</c:formatCode>
                <c:ptCount val="28"/>
                <c:pt idx="0">
                  <c:v>-5.4543508202723956</c:v>
                </c:pt>
                <c:pt idx="1">
                  <c:v>2.9506728796856834</c:v>
                </c:pt>
                <c:pt idx="2">
                  <c:v>5.2231048172482133</c:v>
                </c:pt>
                <c:pt idx="3">
                  <c:v>4.7306409107471694</c:v>
                </c:pt>
                <c:pt idx="4">
                  <c:v>-4.8760230694185935</c:v>
                </c:pt>
                <c:pt idx="5">
                  <c:v>0.9335762042742175</c:v>
                </c:pt>
                <c:pt idx="6">
                  <c:v>6.3294619615225969</c:v>
                </c:pt>
                <c:pt idx="7">
                  <c:v>3.964394035360371</c:v>
                </c:pt>
                <c:pt idx="8">
                  <c:v>-5.8704047406180706</c:v>
                </c:pt>
                <c:pt idx="9">
                  <c:v>0.47976091005621413</c:v>
                </c:pt>
                <c:pt idx="10">
                  <c:v>5.9805769360859529</c:v>
                </c:pt>
                <c:pt idx="11">
                  <c:v>3.8300222726017381</c:v>
                </c:pt>
                <c:pt idx="12">
                  <c:v>-8.0161685554639064</c:v>
                </c:pt>
                <c:pt idx="13">
                  <c:v>-9.7131328415306086</c:v>
                </c:pt>
                <c:pt idx="14">
                  <c:v>8.402619758625633</c:v>
                </c:pt>
                <c:pt idx="15">
                  <c:v>4.2288157273216171</c:v>
                </c:pt>
                <c:pt idx="16">
                  <c:v>-2.1806229438649751</c:v>
                </c:pt>
                <c:pt idx="17">
                  <c:v>-2.7169131238042752</c:v>
                </c:pt>
                <c:pt idx="18">
                  <c:v>4.6130426869964083</c:v>
                </c:pt>
                <c:pt idx="19">
                  <c:v>4.9604237197654868</c:v>
                </c:pt>
                <c:pt idx="20">
                  <c:v>-2.5483590053383551</c:v>
                </c:pt>
                <c:pt idx="21">
                  <c:v>-1.8976907057123782</c:v>
                </c:pt>
                <c:pt idx="22">
                  <c:v>6.2078282573552173</c:v>
                </c:pt>
                <c:pt idx="23">
                  <c:v>5.3787606513127457</c:v>
                </c:pt>
                <c:pt idx="24">
                  <c:v>-1.8532486664555137</c:v>
                </c:pt>
                <c:pt idx="25">
                  <c:v>-1.5618983490903133</c:v>
                </c:pt>
                <c:pt idx="26">
                  <c:v>6.4965565853808442</c:v>
                </c:pt>
                <c:pt idx="27">
                  <c:v>5.1114492898495882</c:v>
                </c:pt>
              </c:numCache>
            </c:numRef>
          </c: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3-0AED-42AE-8F26-4936A9F729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4490639"/>
        <c:axId val="131449604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'[1]Database Graph'!$C$162</c15:sqref>
                        </c15:formulaRef>
                      </c:ext>
                    </c:extLst>
                    <c:strCache>
                      <c:ptCount val="1"/>
                      <c:pt idx="0">
                        <c:v>YoY-Ske 1 Mar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>
                      <c:ext uri="{02D57815-91ED-43cb-92C2-25804820EDAC}">
                        <c15:formulaRef>
                          <c15:sqref>'[1]Database Graph'!$A$163:$B$190</c15:sqref>
                        </c15:formulaRef>
                      </c:ext>
                    </c:extLst>
                    <c:multiLvlStrCache>
                      <c:ptCount val="28"/>
                      <c:lvl>
                        <c:pt idx="0">
                          <c:v>Q1</c:v>
                        </c:pt>
                        <c:pt idx="1">
                          <c:v>Q2</c:v>
                        </c:pt>
                        <c:pt idx="2">
                          <c:v>Q3</c:v>
                        </c:pt>
                        <c:pt idx="3">
                          <c:v>Q4</c:v>
                        </c:pt>
                        <c:pt idx="4">
                          <c:v>Q1</c:v>
                        </c:pt>
                        <c:pt idx="5">
                          <c:v>Q2</c:v>
                        </c:pt>
                        <c:pt idx="6">
                          <c:v>Q3</c:v>
                        </c:pt>
                        <c:pt idx="7">
                          <c:v>Q4</c:v>
                        </c:pt>
                        <c:pt idx="8">
                          <c:v>Q1</c:v>
                        </c:pt>
                        <c:pt idx="9">
                          <c:v>Q2</c:v>
                        </c:pt>
                        <c:pt idx="10">
                          <c:v>Q3</c:v>
                        </c:pt>
                        <c:pt idx="11">
                          <c:v>Q4</c:v>
                        </c:pt>
                        <c:pt idx="12">
                          <c:v>Q1</c:v>
                        </c:pt>
                        <c:pt idx="13">
                          <c:v>Q2</c:v>
                        </c:pt>
                        <c:pt idx="14">
                          <c:v>Q3</c:v>
                        </c:pt>
                        <c:pt idx="15">
                          <c:v>Q4</c:v>
                        </c:pt>
                        <c:pt idx="16">
                          <c:v>Q1</c:v>
                        </c:pt>
                        <c:pt idx="17">
                          <c:v>Q2</c:v>
                        </c:pt>
                        <c:pt idx="18">
                          <c:v>Q3</c:v>
                        </c:pt>
                        <c:pt idx="19">
                          <c:v>Q4</c:v>
                        </c:pt>
                        <c:pt idx="20">
                          <c:v>Q1</c:v>
                        </c:pt>
                        <c:pt idx="21">
                          <c:v>Q2</c:v>
                        </c:pt>
                        <c:pt idx="22">
                          <c:v>Q3</c:v>
                        </c:pt>
                        <c:pt idx="23">
                          <c:v>Q4</c:v>
                        </c:pt>
                        <c:pt idx="24">
                          <c:v>Q1</c:v>
                        </c:pt>
                        <c:pt idx="25">
                          <c:v>Q2</c:v>
                        </c:pt>
                        <c:pt idx="26">
                          <c:v>Q3</c:v>
                        </c:pt>
                        <c:pt idx="27">
                          <c:v>Q4</c:v>
                        </c:pt>
                      </c:lvl>
                      <c:lvl>
                        <c:pt idx="0">
                          <c:v>2017</c:v>
                        </c:pt>
                        <c:pt idx="4">
                          <c:v>2018</c:v>
                        </c:pt>
                        <c:pt idx="8">
                          <c:v>2019</c:v>
                        </c:pt>
                        <c:pt idx="12">
                          <c:v>2020</c:v>
                        </c:pt>
                        <c:pt idx="16">
                          <c:v>2021</c:v>
                        </c:pt>
                        <c:pt idx="20">
                          <c:v>2022</c:v>
                        </c:pt>
                        <c:pt idx="24">
                          <c:v>2023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'[1]Database Graph'!$C$163:$C$190</c15:sqref>
                        </c15:formulaRef>
                      </c:ext>
                    </c:extLst>
                    <c:numCache>
                      <c:formatCode>General</c:formatCode>
                      <c:ptCount val="28"/>
                      <c:pt idx="0">
                        <c:v>4.7690163866377162</c:v>
                      </c:pt>
                      <c:pt idx="1">
                        <c:v>5.3445162778683653</c:v>
                      </c:pt>
                      <c:pt idx="2">
                        <c:v>7.0816688431385444</c:v>
                      </c:pt>
                      <c:pt idx="3">
                        <c:v>7.2644008639507547</c:v>
                      </c:pt>
                      <c:pt idx="4">
                        <c:v>7.9205281446509161</c:v>
                      </c:pt>
                      <c:pt idx="5">
                        <c:v>5.8060578605797701</c:v>
                      </c:pt>
                      <c:pt idx="6">
                        <c:v>6.9185444026265088</c:v>
                      </c:pt>
                      <c:pt idx="7">
                        <c:v>6.1362900417538668</c:v>
                      </c:pt>
                      <c:pt idx="8">
                        <c:v>5.0267907874948605</c:v>
                      </c:pt>
                      <c:pt idx="9">
                        <c:v>4.5545716731583354</c:v>
                      </c:pt>
                      <c:pt idx="10">
                        <c:v>4.2115103642343001</c:v>
                      </c:pt>
                      <c:pt idx="11">
                        <c:v>4.0768192088891624</c:v>
                      </c:pt>
                      <c:pt idx="12">
                        <c:v>1.7043000027107098</c:v>
                      </c:pt>
                      <c:pt idx="13">
                        <c:v>-8.6128137584884428</c:v>
                      </c:pt>
                      <c:pt idx="14">
                        <c:v>-6.5242831530942169</c:v>
                      </c:pt>
                      <c:pt idx="15">
                        <c:v>-6.1652588243126729</c:v>
                      </c:pt>
                      <c:pt idx="16">
                        <c:v>-0.21228966131930349</c:v>
                      </c:pt>
                      <c:pt idx="17">
                        <c:v>7.5201388593523717</c:v>
                      </c:pt>
                      <c:pt idx="18">
                        <c:v>3.7614118667109011</c:v>
                      </c:pt>
                      <c:pt idx="19">
                        <c:v>4.4897390351548552</c:v>
                      </c:pt>
                      <c:pt idx="20">
                        <c:v>3.9856299669444866</c:v>
                      </c:pt>
                      <c:pt idx="21">
                        <c:v>4.865063983134533</c:v>
                      </c:pt>
                      <c:pt idx="22">
                        <c:v>6.1820728810656931</c:v>
                      </c:pt>
                      <c:pt idx="23">
                        <c:v>6.6214819192409919</c:v>
                      </c:pt>
                      <c:pt idx="24">
                        <c:v>7.539208192908589</c:v>
                      </c:pt>
                      <c:pt idx="25">
                        <c:v>7.9309578459620553</c:v>
                      </c:pt>
                      <c:pt idx="26">
                        <c:v>8.2552990861759667</c:v>
                      </c:pt>
                      <c:pt idx="27">
                        <c:v>7.9939644873290945</c:v>
                      </c:pt>
                    </c:numCache>
                  </c:numRef>
                </c:val>
                <c:smooth val="1"/>
                <c:extLst>
                  <c:ext xmlns:c16="http://schemas.microsoft.com/office/drawing/2014/chart" uri="{C3380CC4-5D6E-409C-BE32-E72D297353CC}">
                    <c16:uniqueId val="{00000004-0AED-42AE-8F26-4936A9F729B9}"/>
                  </c:ext>
                </c:extLst>
              </c15:ser>
            </c15:filteredLineSeries>
            <c15:filteredLineSeries>
              <c15:ser>
                <c:idx val="3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'[1]Database Graph'!$E$162</c15:sqref>
                        </c15:formulaRef>
                      </c:ext>
                    </c:extLst>
                    <c:strCache>
                      <c:ptCount val="1"/>
                      <c:pt idx="0">
                        <c:v>YoY-Track Feb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'[1]Database Graph'!$A$163:$B$190</c15:sqref>
                        </c15:formulaRef>
                      </c:ext>
                    </c:extLst>
                    <c:multiLvlStrCache>
                      <c:ptCount val="28"/>
                      <c:lvl>
                        <c:pt idx="0">
                          <c:v>Q1</c:v>
                        </c:pt>
                        <c:pt idx="1">
                          <c:v>Q2</c:v>
                        </c:pt>
                        <c:pt idx="2">
                          <c:v>Q3</c:v>
                        </c:pt>
                        <c:pt idx="3">
                          <c:v>Q4</c:v>
                        </c:pt>
                        <c:pt idx="4">
                          <c:v>Q1</c:v>
                        </c:pt>
                        <c:pt idx="5">
                          <c:v>Q2</c:v>
                        </c:pt>
                        <c:pt idx="6">
                          <c:v>Q3</c:v>
                        </c:pt>
                        <c:pt idx="7">
                          <c:v>Q4</c:v>
                        </c:pt>
                        <c:pt idx="8">
                          <c:v>Q1</c:v>
                        </c:pt>
                        <c:pt idx="9">
                          <c:v>Q2</c:v>
                        </c:pt>
                        <c:pt idx="10">
                          <c:v>Q3</c:v>
                        </c:pt>
                        <c:pt idx="11">
                          <c:v>Q4</c:v>
                        </c:pt>
                        <c:pt idx="12">
                          <c:v>Q1</c:v>
                        </c:pt>
                        <c:pt idx="13">
                          <c:v>Q2</c:v>
                        </c:pt>
                        <c:pt idx="14">
                          <c:v>Q3</c:v>
                        </c:pt>
                        <c:pt idx="15">
                          <c:v>Q4</c:v>
                        </c:pt>
                        <c:pt idx="16">
                          <c:v>Q1</c:v>
                        </c:pt>
                        <c:pt idx="17">
                          <c:v>Q2</c:v>
                        </c:pt>
                        <c:pt idx="18">
                          <c:v>Q3</c:v>
                        </c:pt>
                        <c:pt idx="19">
                          <c:v>Q4</c:v>
                        </c:pt>
                        <c:pt idx="20">
                          <c:v>Q1</c:v>
                        </c:pt>
                        <c:pt idx="21">
                          <c:v>Q2</c:v>
                        </c:pt>
                        <c:pt idx="22">
                          <c:v>Q3</c:v>
                        </c:pt>
                        <c:pt idx="23">
                          <c:v>Q4</c:v>
                        </c:pt>
                        <c:pt idx="24">
                          <c:v>Q1</c:v>
                        </c:pt>
                        <c:pt idx="25">
                          <c:v>Q2</c:v>
                        </c:pt>
                        <c:pt idx="26">
                          <c:v>Q3</c:v>
                        </c:pt>
                        <c:pt idx="27">
                          <c:v>Q4</c:v>
                        </c:pt>
                      </c:lvl>
                      <c:lvl>
                        <c:pt idx="0">
                          <c:v>2017</c:v>
                        </c:pt>
                        <c:pt idx="4">
                          <c:v>2018</c:v>
                        </c:pt>
                        <c:pt idx="8">
                          <c:v>2019</c:v>
                        </c:pt>
                        <c:pt idx="12">
                          <c:v>2020</c:v>
                        </c:pt>
                        <c:pt idx="16">
                          <c:v>2021</c:v>
                        </c:pt>
                        <c:pt idx="20">
                          <c:v>2022</c:v>
                        </c:pt>
                        <c:pt idx="24">
                          <c:v>2023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'[1]Database Graph'!$E$163:$E$190</c15:sqref>
                        </c15:formulaRef>
                      </c:ext>
                    </c:extLst>
                    <c:numCache>
                      <c:formatCode>General</c:formatCode>
                      <c:ptCount val="28"/>
                      <c:pt idx="0">
                        <c:v>4.7690163866377162</c:v>
                      </c:pt>
                      <c:pt idx="1">
                        <c:v>5.3445162778683653</c:v>
                      </c:pt>
                      <c:pt idx="2">
                        <c:v>7.0816688431385444</c:v>
                      </c:pt>
                      <c:pt idx="3">
                        <c:v>7.2644008639507547</c:v>
                      </c:pt>
                      <c:pt idx="4">
                        <c:v>7.9205281446509161</c:v>
                      </c:pt>
                      <c:pt idx="5">
                        <c:v>5.8060578605797701</c:v>
                      </c:pt>
                      <c:pt idx="6">
                        <c:v>6.9185444026265088</c:v>
                      </c:pt>
                      <c:pt idx="7">
                        <c:v>6.1362900417538668</c:v>
                      </c:pt>
                      <c:pt idx="8">
                        <c:v>5.0267907874948605</c:v>
                      </c:pt>
                      <c:pt idx="9">
                        <c:v>4.5545716731583354</c:v>
                      </c:pt>
                      <c:pt idx="10">
                        <c:v>4.2115103642343001</c:v>
                      </c:pt>
                      <c:pt idx="11">
                        <c:v>4.0768192088891624</c:v>
                      </c:pt>
                      <c:pt idx="12">
                        <c:v>1.7043000027107098</c:v>
                      </c:pt>
                      <c:pt idx="13">
                        <c:v>-8.6128137584884428</c:v>
                      </c:pt>
                      <c:pt idx="14">
                        <c:v>-6.5242831530942169</c:v>
                      </c:pt>
                      <c:pt idx="15">
                        <c:v>-6.1652588243126729</c:v>
                      </c:pt>
                      <c:pt idx="16">
                        <c:v>-0.21228966131930349</c:v>
                      </c:pt>
                      <c:pt idx="17">
                        <c:v>7.5201388593523717</c:v>
                      </c:pt>
                      <c:pt idx="18">
                        <c:v>3.7614118667109011</c:v>
                      </c:pt>
                      <c:pt idx="19">
                        <c:v>4.4897390351548552</c:v>
                      </c:pt>
                      <c:pt idx="20">
                        <c:v>4.0969268311360452</c:v>
                      </c:pt>
                      <c:pt idx="21">
                        <c:v>4.9735287035978644</c:v>
                      </c:pt>
                      <c:pt idx="22">
                        <c:v>6.5738097445292283</c:v>
                      </c:pt>
                      <c:pt idx="23">
                        <c:v>6.9985770898941979</c:v>
                      </c:pt>
                      <c:pt idx="24">
                        <c:v>7.7617845271605574</c:v>
                      </c:pt>
                      <c:pt idx="25">
                        <c:v>8.130640100902724</c:v>
                      </c:pt>
                      <c:pt idx="26">
                        <c:v>8.4245956354139935</c:v>
                      </c:pt>
                      <c:pt idx="27">
                        <c:v>8.149557989343208</c:v>
                      </c:pt>
                    </c:numCache>
                  </c:numRef>
                </c: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0AED-42AE-8F26-4936A9F729B9}"/>
                  </c:ext>
                </c:extLst>
              </c15:ser>
            </c15:filteredLineSeries>
          </c:ext>
        </c:extLst>
      </c:lineChart>
      <c:catAx>
        <c:axId val="1314490639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3175" cap="flat" cmpd="sng" algn="ctr">
            <a:solidFill>
              <a:srgbClr val="B3B3B3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1314496047"/>
        <c:crosses val="autoZero"/>
        <c:auto val="1"/>
        <c:lblAlgn val="ctr"/>
        <c:lblOffset val="100"/>
        <c:noMultiLvlLbl val="0"/>
      </c:catAx>
      <c:valAx>
        <c:axId val="1314496047"/>
        <c:scaling>
          <c:orientation val="minMax"/>
        </c:scaling>
        <c:delete val="0"/>
        <c:axPos val="l"/>
        <c:numFmt formatCode="General" sourceLinked="1"/>
        <c:majorTickMark val="in"/>
        <c:minorTickMark val="none"/>
        <c:tickLblPos val="high"/>
        <c:spPr>
          <a:noFill/>
          <a:ln w="3175">
            <a:solidFill>
              <a:srgbClr val="B3B3B3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1314490639"/>
        <c:crosses val="autoZero"/>
        <c:crossBetween val="between"/>
      </c:valAx>
      <c:spPr>
        <a:solidFill>
          <a:srgbClr val="FFFFFF"/>
        </a:solidFill>
        <a:ln w="3175">
          <a:solidFill>
            <a:srgbClr val="B3B3B3"/>
          </a:solidFill>
          <a:prstDash val="solid"/>
        </a:ln>
        <a:effectLst/>
      </c:spPr>
    </c:plotArea>
    <c:legend>
      <c:legendPos val="b"/>
      <c:layout>
        <c:manualLayout>
          <c:xMode val="edge"/>
          <c:yMode val="edge"/>
          <c:x val="0.29114231922046968"/>
          <c:y val="0.91896091363793597"/>
          <c:w val="0.53363334356286041"/>
          <c:h val="4.28983465545295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yriad Pro Condensed"/>
              <a:ea typeface="Myriad Pro Condensed"/>
              <a:cs typeface="Myriad Pro Condensed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9713258866980093E-2"/>
          <c:y val="9.8518515494205289E-2"/>
          <c:w val="0.91440833200571048"/>
          <c:h val="0.81206156108760918"/>
        </c:manualLayout>
      </c:layout>
      <c:lineChart>
        <c:grouping val="standard"/>
        <c:varyColors val="0"/>
        <c:ser>
          <c:idx val="0"/>
          <c:order val="0"/>
          <c:tx>
            <c:strRef>
              <c:f>'[1]Database Graph'!$C$194</c:f>
              <c:strCache>
                <c:ptCount val="1"/>
                <c:pt idx="0">
                  <c:v>YoY-Ske 1 Mar</c:v>
                </c:pt>
              </c:strCache>
            </c:strRef>
          </c:tx>
          <c:spPr>
            <a:ln w="28575" cap="rnd">
              <a:solidFill>
                <a:srgbClr val="005596"/>
              </a:solidFill>
              <a:round/>
            </a:ln>
            <a:effectLst/>
          </c:spPr>
          <c:marker>
            <c:symbol val="none"/>
          </c:marker>
          <c:dLbls>
            <c:dLbl>
              <c:idx val="2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00559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F17-4F2A-A836-F2EABAB4603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'[1]Database Graph'!$A$195:$B$222</c:f>
              <c:multiLvlStrCache>
                <c:ptCount val="28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  <c:pt idx="27">
                    <c:v>Q4</c:v>
                  </c:pt>
                </c:lvl>
                <c:lvl>
                  <c:pt idx="0">
                    <c:v>2017</c:v>
                  </c:pt>
                  <c:pt idx="4">
                    <c:v>2018</c:v>
                  </c:pt>
                  <c:pt idx="8">
                    <c:v>2019</c:v>
                  </c:pt>
                  <c:pt idx="12">
                    <c:v>2020</c:v>
                  </c:pt>
                  <c:pt idx="16">
                    <c:v>2021</c:v>
                  </c:pt>
                  <c:pt idx="20">
                    <c:v>2022</c:v>
                  </c:pt>
                  <c:pt idx="24">
                    <c:v>2023</c:v>
                  </c:pt>
                </c:lvl>
              </c:multiLvlStrCache>
            </c:multiLvlStrRef>
          </c:cat>
          <c:val>
            <c:numRef>
              <c:f>'[1]Database Graph'!$C$195:$C$222</c:f>
              <c:numCache>
                <c:formatCode>General</c:formatCode>
                <c:ptCount val="28"/>
                <c:pt idx="0">
                  <c:v>1.4580905079024831</c:v>
                </c:pt>
                <c:pt idx="1">
                  <c:v>3.2452834168998095</c:v>
                </c:pt>
                <c:pt idx="2">
                  <c:v>9.4702257738019284</c:v>
                </c:pt>
                <c:pt idx="3">
                  <c:v>9.024632923745159</c:v>
                </c:pt>
                <c:pt idx="4">
                  <c:v>13.558377940377312</c:v>
                </c:pt>
                <c:pt idx="5">
                  <c:v>8.3323257002377176</c:v>
                </c:pt>
                <c:pt idx="6">
                  <c:v>10.733141722468403</c:v>
                </c:pt>
                <c:pt idx="7">
                  <c:v>9.4474101387309872</c:v>
                </c:pt>
                <c:pt idx="8">
                  <c:v>3.6862374935791991</c:v>
                </c:pt>
                <c:pt idx="9">
                  <c:v>1.9550342608168449</c:v>
                </c:pt>
                <c:pt idx="10">
                  <c:v>1.9460932939650206</c:v>
                </c:pt>
                <c:pt idx="11">
                  <c:v>-3.6061466972554967E-2</c:v>
                </c:pt>
                <c:pt idx="12">
                  <c:v>-1.4559119740849695</c:v>
                </c:pt>
                <c:pt idx="13">
                  <c:v>-18.618003613050433</c:v>
                </c:pt>
                <c:pt idx="14">
                  <c:v>-9.1606493507299973</c:v>
                </c:pt>
                <c:pt idx="15">
                  <c:v>-4.7611667717549011</c:v>
                </c:pt>
                <c:pt idx="16">
                  <c:v>1.4390707636550388</c:v>
                </c:pt>
                <c:pt idx="17">
                  <c:v>18.504922314711962</c:v>
                </c:pt>
                <c:pt idx="18">
                  <c:v>4.9627516128277023</c:v>
                </c:pt>
                <c:pt idx="19">
                  <c:v>10.397787043163433</c:v>
                </c:pt>
                <c:pt idx="20">
                  <c:v>11.550000000000011</c:v>
                </c:pt>
                <c:pt idx="21">
                  <c:v>9.7100000000000222</c:v>
                </c:pt>
                <c:pt idx="22">
                  <c:v>6.4799999999999898</c:v>
                </c:pt>
                <c:pt idx="23">
                  <c:v>7.2800000000000011</c:v>
                </c:pt>
                <c:pt idx="24">
                  <c:v>9.0600000000000023</c:v>
                </c:pt>
                <c:pt idx="25">
                  <c:v>9.4300000000000068</c:v>
                </c:pt>
                <c:pt idx="26">
                  <c:v>9.8700000000000045</c:v>
                </c:pt>
                <c:pt idx="27">
                  <c:v>8.8700000000000188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8F17-4F2A-A836-F2EABAB46032}"/>
            </c:ext>
          </c:extLst>
        </c:ser>
        <c:ser>
          <c:idx val="3"/>
          <c:order val="2"/>
          <c:tx>
            <c:strRef>
              <c:f>'[1]Database Graph'!$E$194</c:f>
              <c:strCache>
                <c:ptCount val="1"/>
                <c:pt idx="0">
                  <c:v>YoY-Track Feb</c:v>
                </c:pt>
              </c:strCache>
            </c:strRef>
          </c:tx>
          <c:spPr>
            <a:ln w="28575" cap="rnd">
              <a:solidFill>
                <a:srgbClr val="737577"/>
              </a:solidFill>
              <a:round/>
            </a:ln>
            <a:effectLst/>
          </c:spPr>
          <c:marker>
            <c:symbol val="none"/>
          </c:marker>
          <c:dLbls>
            <c:dLbl>
              <c:idx val="2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737577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F17-4F2A-A836-F2EABAB4603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'[1]Database Graph'!$A$195:$B$222</c:f>
              <c:multiLvlStrCache>
                <c:ptCount val="28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  <c:pt idx="27">
                    <c:v>Q4</c:v>
                  </c:pt>
                </c:lvl>
                <c:lvl>
                  <c:pt idx="0">
                    <c:v>2017</c:v>
                  </c:pt>
                  <c:pt idx="4">
                    <c:v>2018</c:v>
                  </c:pt>
                  <c:pt idx="8">
                    <c:v>2019</c:v>
                  </c:pt>
                  <c:pt idx="12">
                    <c:v>2020</c:v>
                  </c:pt>
                  <c:pt idx="16">
                    <c:v>2021</c:v>
                  </c:pt>
                  <c:pt idx="20">
                    <c:v>2022</c:v>
                  </c:pt>
                  <c:pt idx="24">
                    <c:v>2023</c:v>
                  </c:pt>
                </c:lvl>
              </c:multiLvlStrCache>
            </c:multiLvlStrRef>
          </c:cat>
          <c:val>
            <c:numRef>
              <c:f>'[1]Database Graph'!$E$195:$E$222</c:f>
              <c:numCache>
                <c:formatCode>General</c:formatCode>
                <c:ptCount val="28"/>
                <c:pt idx="0">
                  <c:v>1.4580905079024831</c:v>
                </c:pt>
                <c:pt idx="1">
                  <c:v>3.2452834168998095</c:v>
                </c:pt>
                <c:pt idx="2">
                  <c:v>9.4702257738019284</c:v>
                </c:pt>
                <c:pt idx="3">
                  <c:v>9.024632923745159</c:v>
                </c:pt>
                <c:pt idx="4">
                  <c:v>13.558377940377312</c:v>
                </c:pt>
                <c:pt idx="5">
                  <c:v>8.3323257002377176</c:v>
                </c:pt>
                <c:pt idx="6">
                  <c:v>10.733141722468403</c:v>
                </c:pt>
                <c:pt idx="7">
                  <c:v>9.4474101387309872</c:v>
                </c:pt>
                <c:pt idx="8">
                  <c:v>3.6862374935791991</c:v>
                </c:pt>
                <c:pt idx="9">
                  <c:v>1.9550342608168449</c:v>
                </c:pt>
                <c:pt idx="10">
                  <c:v>1.9460932939650206</c:v>
                </c:pt>
                <c:pt idx="11">
                  <c:v>-3.6061466972554967E-2</c:v>
                </c:pt>
                <c:pt idx="12">
                  <c:v>-1.4559119740849695</c:v>
                </c:pt>
                <c:pt idx="13">
                  <c:v>-18.618003613050433</c:v>
                </c:pt>
                <c:pt idx="14">
                  <c:v>-9.1606493507299973</c:v>
                </c:pt>
                <c:pt idx="15">
                  <c:v>-4.7611667717549011</c:v>
                </c:pt>
                <c:pt idx="16">
                  <c:v>1.4390707636550388</c:v>
                </c:pt>
                <c:pt idx="17">
                  <c:v>18.504922314711962</c:v>
                </c:pt>
                <c:pt idx="18">
                  <c:v>4.9627516128277023</c:v>
                </c:pt>
                <c:pt idx="19">
                  <c:v>10.397787043163433</c:v>
                </c:pt>
                <c:pt idx="20">
                  <c:v>12.000000000000014</c:v>
                </c:pt>
                <c:pt idx="21">
                  <c:v>10.149999999999991</c:v>
                </c:pt>
                <c:pt idx="22">
                  <c:v>7.8400000000000034</c:v>
                </c:pt>
                <c:pt idx="23">
                  <c:v>8.4399999999999977</c:v>
                </c:pt>
                <c:pt idx="24">
                  <c:v>9.7799999999999869</c:v>
                </c:pt>
                <c:pt idx="25">
                  <c:v>10.11</c:v>
                </c:pt>
                <c:pt idx="26">
                  <c:v>10.420000000000002</c:v>
                </c:pt>
                <c:pt idx="27">
                  <c:v>9.3800000000000097</c:v>
                </c:pt>
              </c:numCache>
            </c:numRef>
          </c: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3-8F17-4F2A-A836-F2EABAB46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4490639"/>
        <c:axId val="1314496047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'[1]Database Graph'!$D$194</c15:sqref>
                        </c15:formulaRef>
                      </c:ext>
                    </c:extLst>
                    <c:strCache>
                      <c:ptCount val="1"/>
                      <c:pt idx="0">
                        <c:v>QtQ-Ske 1 Mar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>
                      <c:ext uri="{02D57815-91ED-43cb-92C2-25804820EDAC}">
                        <c15:formulaRef>
                          <c15:sqref>'[1]Database Graph'!$A$195:$B$222</c15:sqref>
                        </c15:formulaRef>
                      </c:ext>
                    </c:extLst>
                    <c:multiLvlStrCache>
                      <c:ptCount val="28"/>
                      <c:lvl>
                        <c:pt idx="0">
                          <c:v>Q1</c:v>
                        </c:pt>
                        <c:pt idx="1">
                          <c:v>Q2</c:v>
                        </c:pt>
                        <c:pt idx="2">
                          <c:v>Q3</c:v>
                        </c:pt>
                        <c:pt idx="3">
                          <c:v>Q4</c:v>
                        </c:pt>
                        <c:pt idx="4">
                          <c:v>Q1</c:v>
                        </c:pt>
                        <c:pt idx="5">
                          <c:v>Q2</c:v>
                        </c:pt>
                        <c:pt idx="6">
                          <c:v>Q3</c:v>
                        </c:pt>
                        <c:pt idx="7">
                          <c:v>Q4</c:v>
                        </c:pt>
                        <c:pt idx="8">
                          <c:v>Q1</c:v>
                        </c:pt>
                        <c:pt idx="9">
                          <c:v>Q2</c:v>
                        </c:pt>
                        <c:pt idx="10">
                          <c:v>Q3</c:v>
                        </c:pt>
                        <c:pt idx="11">
                          <c:v>Q4</c:v>
                        </c:pt>
                        <c:pt idx="12">
                          <c:v>Q1</c:v>
                        </c:pt>
                        <c:pt idx="13">
                          <c:v>Q2</c:v>
                        </c:pt>
                        <c:pt idx="14">
                          <c:v>Q3</c:v>
                        </c:pt>
                        <c:pt idx="15">
                          <c:v>Q4</c:v>
                        </c:pt>
                        <c:pt idx="16">
                          <c:v>Q1</c:v>
                        </c:pt>
                        <c:pt idx="17">
                          <c:v>Q2</c:v>
                        </c:pt>
                        <c:pt idx="18">
                          <c:v>Q3</c:v>
                        </c:pt>
                        <c:pt idx="19">
                          <c:v>Q4</c:v>
                        </c:pt>
                        <c:pt idx="20">
                          <c:v>Q1</c:v>
                        </c:pt>
                        <c:pt idx="21">
                          <c:v>Q2</c:v>
                        </c:pt>
                        <c:pt idx="22">
                          <c:v>Q3</c:v>
                        </c:pt>
                        <c:pt idx="23">
                          <c:v>Q4</c:v>
                        </c:pt>
                        <c:pt idx="24">
                          <c:v>Q1</c:v>
                        </c:pt>
                        <c:pt idx="25">
                          <c:v>Q2</c:v>
                        </c:pt>
                        <c:pt idx="26">
                          <c:v>Q3</c:v>
                        </c:pt>
                        <c:pt idx="27">
                          <c:v>Q4</c:v>
                        </c:pt>
                      </c:lvl>
                      <c:lvl>
                        <c:pt idx="0">
                          <c:v>2017</c:v>
                        </c:pt>
                        <c:pt idx="4">
                          <c:v>2018</c:v>
                        </c:pt>
                        <c:pt idx="8">
                          <c:v>2019</c:v>
                        </c:pt>
                        <c:pt idx="12">
                          <c:v>2020</c:v>
                        </c:pt>
                        <c:pt idx="16">
                          <c:v>2021</c:v>
                        </c:pt>
                        <c:pt idx="20">
                          <c:v>2022</c:v>
                        </c:pt>
                        <c:pt idx="24">
                          <c:v>2023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'[1]Database Graph'!$D$195:$D$222</c15:sqref>
                        </c15:formulaRef>
                      </c:ext>
                    </c:extLst>
                    <c:numCache>
                      <c:formatCode>General</c:formatCode>
                      <c:ptCount val="28"/>
                      <c:pt idx="0">
                        <c:v>-8.0500841975043187</c:v>
                      </c:pt>
                      <c:pt idx="1">
                        <c:v>7.1389571561891501</c:v>
                      </c:pt>
                      <c:pt idx="2">
                        <c:v>7.1702944177090018</c:v>
                      </c:pt>
                      <c:pt idx="3">
                        <c:v>3.2645979720889358</c:v>
                      </c:pt>
                      <c:pt idx="4">
                        <c:v>-4.2263843475732727</c:v>
                      </c:pt>
                      <c:pt idx="5">
                        <c:v>2.2083320697133786</c:v>
                      </c:pt>
                      <c:pt idx="6">
                        <c:v>9.5453579851354959</c:v>
                      </c:pt>
                      <c:pt idx="7">
                        <c:v>2.0655842619259346</c:v>
                      </c:pt>
                      <c:pt idx="8">
                        <c:v>-9.2677858199757992</c:v>
                      </c:pt>
                      <c:pt idx="9">
                        <c:v>0.50180476993268996</c:v>
                      </c:pt>
                      <c:pt idx="10">
                        <c:v>9.535751383346593</c:v>
                      </c:pt>
                      <c:pt idx="11">
                        <c:v>8.1106218326127077E-2</c:v>
                      </c:pt>
                      <c:pt idx="12">
                        <c:v>-10.556512356819638</c:v>
                      </c:pt>
                      <c:pt idx="13">
                        <c:v>-17.001235928859998</c:v>
                      </c:pt>
                      <c:pt idx="14">
                        <c:v>22.264837068296472</c:v>
                      </c:pt>
                      <c:pt idx="15">
                        <c:v>4.9281805329818695</c:v>
                      </c:pt>
                      <c:pt idx="16">
                        <c:v>-4.7335633497254292</c:v>
                      </c:pt>
                      <c:pt idx="17">
                        <c:v>-3.0377347266508821</c:v>
                      </c:pt>
                      <c:pt idx="18">
                        <c:v>8.2930014510397285</c:v>
                      </c:pt>
                      <c:pt idx="19">
                        <c:v>10.361425851673772</c:v>
                      </c:pt>
                      <c:pt idx="20">
                        <c:v>-3.7392750981214249</c:v>
                      </c:pt>
                      <c:pt idx="21">
                        <c:v>-4.6371122981700381</c:v>
                      </c:pt>
                      <c:pt idx="22">
                        <c:v>5.1047196655428877</c:v>
                      </c:pt>
                      <c:pt idx="23">
                        <c:v>11.190587578583418</c:v>
                      </c:pt>
                      <c:pt idx="24">
                        <c:v>-2.1421079623519859</c:v>
                      </c:pt>
                      <c:pt idx="25">
                        <c:v>-4.3135815036562235</c:v>
                      </c:pt>
                      <c:pt idx="26">
                        <c:v>5.5273284259635886</c:v>
                      </c:pt>
                      <c:pt idx="27">
                        <c:v>10.178568032041312</c:v>
                      </c:pt>
                    </c:numCache>
                  </c:numRef>
                </c:val>
                <c:smooth val="1"/>
                <c:extLst>
                  <c:ext xmlns:c16="http://schemas.microsoft.com/office/drawing/2014/chart" uri="{C3380CC4-5D6E-409C-BE32-E72D297353CC}">
                    <c16:uniqueId val="{00000004-8F17-4F2A-A836-F2EABAB46032}"/>
                  </c:ext>
                </c:extLst>
              </c15:ser>
            </c15:filteredLineSeries>
            <c15:filteredLineSeries>
              <c15:ser>
                <c:idx val="4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'[1]Database Graph'!$F$194</c15:sqref>
                        </c15:formulaRef>
                      </c:ext>
                    </c:extLst>
                    <c:strCache>
                      <c:ptCount val="1"/>
                      <c:pt idx="0">
                        <c:v>QtQ-Track Feb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'[1]Database Graph'!$A$195:$B$222</c15:sqref>
                        </c15:formulaRef>
                      </c:ext>
                    </c:extLst>
                    <c:multiLvlStrCache>
                      <c:ptCount val="28"/>
                      <c:lvl>
                        <c:pt idx="0">
                          <c:v>Q1</c:v>
                        </c:pt>
                        <c:pt idx="1">
                          <c:v>Q2</c:v>
                        </c:pt>
                        <c:pt idx="2">
                          <c:v>Q3</c:v>
                        </c:pt>
                        <c:pt idx="3">
                          <c:v>Q4</c:v>
                        </c:pt>
                        <c:pt idx="4">
                          <c:v>Q1</c:v>
                        </c:pt>
                        <c:pt idx="5">
                          <c:v>Q2</c:v>
                        </c:pt>
                        <c:pt idx="6">
                          <c:v>Q3</c:v>
                        </c:pt>
                        <c:pt idx="7">
                          <c:v>Q4</c:v>
                        </c:pt>
                        <c:pt idx="8">
                          <c:v>Q1</c:v>
                        </c:pt>
                        <c:pt idx="9">
                          <c:v>Q2</c:v>
                        </c:pt>
                        <c:pt idx="10">
                          <c:v>Q3</c:v>
                        </c:pt>
                        <c:pt idx="11">
                          <c:v>Q4</c:v>
                        </c:pt>
                        <c:pt idx="12">
                          <c:v>Q1</c:v>
                        </c:pt>
                        <c:pt idx="13">
                          <c:v>Q2</c:v>
                        </c:pt>
                        <c:pt idx="14">
                          <c:v>Q3</c:v>
                        </c:pt>
                        <c:pt idx="15">
                          <c:v>Q4</c:v>
                        </c:pt>
                        <c:pt idx="16">
                          <c:v>Q1</c:v>
                        </c:pt>
                        <c:pt idx="17">
                          <c:v>Q2</c:v>
                        </c:pt>
                        <c:pt idx="18">
                          <c:v>Q3</c:v>
                        </c:pt>
                        <c:pt idx="19">
                          <c:v>Q4</c:v>
                        </c:pt>
                        <c:pt idx="20">
                          <c:v>Q1</c:v>
                        </c:pt>
                        <c:pt idx="21">
                          <c:v>Q2</c:v>
                        </c:pt>
                        <c:pt idx="22">
                          <c:v>Q3</c:v>
                        </c:pt>
                        <c:pt idx="23">
                          <c:v>Q4</c:v>
                        </c:pt>
                        <c:pt idx="24">
                          <c:v>Q1</c:v>
                        </c:pt>
                        <c:pt idx="25">
                          <c:v>Q2</c:v>
                        </c:pt>
                        <c:pt idx="26">
                          <c:v>Q3</c:v>
                        </c:pt>
                        <c:pt idx="27">
                          <c:v>Q4</c:v>
                        </c:pt>
                      </c:lvl>
                      <c:lvl>
                        <c:pt idx="0">
                          <c:v>2017</c:v>
                        </c:pt>
                        <c:pt idx="4">
                          <c:v>2018</c:v>
                        </c:pt>
                        <c:pt idx="8">
                          <c:v>2019</c:v>
                        </c:pt>
                        <c:pt idx="12">
                          <c:v>2020</c:v>
                        </c:pt>
                        <c:pt idx="16">
                          <c:v>2021</c:v>
                        </c:pt>
                        <c:pt idx="20">
                          <c:v>2022</c:v>
                        </c:pt>
                        <c:pt idx="24">
                          <c:v>2023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'[1]Database Graph'!$F$195:$F$222</c15:sqref>
                        </c15:formulaRef>
                      </c:ext>
                    </c:extLst>
                    <c:numCache>
                      <c:formatCode>General</c:formatCode>
                      <c:ptCount val="28"/>
                      <c:pt idx="0">
                        <c:v>-8.0500841975043187</c:v>
                      </c:pt>
                      <c:pt idx="1">
                        <c:v>7.1389571561891501</c:v>
                      </c:pt>
                      <c:pt idx="2">
                        <c:v>7.1702944177090018</c:v>
                      </c:pt>
                      <c:pt idx="3">
                        <c:v>3.2645979720889358</c:v>
                      </c:pt>
                      <c:pt idx="4">
                        <c:v>-4.2263843475732727</c:v>
                      </c:pt>
                      <c:pt idx="5">
                        <c:v>2.2083320697133786</c:v>
                      </c:pt>
                      <c:pt idx="6">
                        <c:v>9.5453579851354959</c:v>
                      </c:pt>
                      <c:pt idx="7">
                        <c:v>2.0655842619259346</c:v>
                      </c:pt>
                      <c:pt idx="8">
                        <c:v>-9.2677858199757992</c:v>
                      </c:pt>
                      <c:pt idx="9">
                        <c:v>0.50180476993268996</c:v>
                      </c:pt>
                      <c:pt idx="10">
                        <c:v>9.535751383346593</c:v>
                      </c:pt>
                      <c:pt idx="11">
                        <c:v>8.1106218326127077E-2</c:v>
                      </c:pt>
                      <c:pt idx="12">
                        <c:v>-10.556512356819638</c:v>
                      </c:pt>
                      <c:pt idx="13">
                        <c:v>-17.001235928859998</c:v>
                      </c:pt>
                      <c:pt idx="14">
                        <c:v>22.264837068296472</c:v>
                      </c:pt>
                      <c:pt idx="15">
                        <c:v>4.9281805329818695</c:v>
                      </c:pt>
                      <c:pt idx="16">
                        <c:v>-4.7335633497254292</c:v>
                      </c:pt>
                      <c:pt idx="17">
                        <c:v>-3.0377347266508821</c:v>
                      </c:pt>
                      <c:pt idx="18">
                        <c:v>8.2930014510397285</c:v>
                      </c:pt>
                      <c:pt idx="19">
                        <c:v>10.361425851673772</c:v>
                      </c:pt>
                      <c:pt idx="20">
                        <c:v>-3.3509530344204421</c:v>
                      </c:pt>
                      <c:pt idx="21">
                        <c:v>-4.6393435726838845</c:v>
                      </c:pt>
                      <c:pt idx="22">
                        <c:v>6.0219453152984528</c:v>
                      </c:pt>
                      <c:pt idx="23">
                        <c:v>10.975454556338121</c:v>
                      </c:pt>
                      <c:pt idx="24">
                        <c:v>-2.1566545934957304</c:v>
                      </c:pt>
                      <c:pt idx="25">
                        <c:v>-4.352688292842231</c:v>
                      </c:pt>
                      <c:pt idx="26">
                        <c:v>6.3204359432863129</c:v>
                      </c:pt>
                      <c:pt idx="27">
                        <c:v>9.9302229611688517</c:v>
                      </c:pt>
                    </c:numCache>
                  </c:numRef>
                </c: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8F17-4F2A-A836-F2EABAB46032}"/>
                  </c:ext>
                </c:extLst>
              </c15:ser>
            </c15:filteredLineSeries>
          </c:ext>
        </c:extLst>
      </c:lineChart>
      <c:catAx>
        <c:axId val="1314490639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3175" cap="flat" cmpd="sng" algn="ctr">
            <a:solidFill>
              <a:srgbClr val="B3B3B3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1314496047"/>
        <c:crosses val="autoZero"/>
        <c:auto val="1"/>
        <c:lblAlgn val="ctr"/>
        <c:lblOffset val="100"/>
        <c:noMultiLvlLbl val="0"/>
      </c:catAx>
      <c:valAx>
        <c:axId val="1314496047"/>
        <c:scaling>
          <c:orientation val="minMax"/>
        </c:scaling>
        <c:delete val="0"/>
        <c:axPos val="l"/>
        <c:numFmt formatCode="General" sourceLinked="1"/>
        <c:majorTickMark val="in"/>
        <c:minorTickMark val="none"/>
        <c:tickLblPos val="high"/>
        <c:spPr>
          <a:noFill/>
          <a:ln w="3175">
            <a:solidFill>
              <a:srgbClr val="B3B3B3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1314490639"/>
        <c:crosses val="autoZero"/>
        <c:crossBetween val="between"/>
      </c:valAx>
      <c:spPr>
        <a:solidFill>
          <a:srgbClr val="FFFFFF"/>
        </a:solidFill>
        <a:ln w="3175">
          <a:solidFill>
            <a:srgbClr val="B3B3B3"/>
          </a:solidFill>
          <a:prstDash val="solid"/>
        </a:ln>
        <a:effectLst/>
      </c:spPr>
    </c:plotArea>
    <c:legend>
      <c:legendPos val="b"/>
      <c:layout>
        <c:manualLayout>
          <c:xMode val="edge"/>
          <c:yMode val="edge"/>
          <c:x val="0.29114231922046968"/>
          <c:y val="0.91896091363793597"/>
          <c:w val="0.53363334356286041"/>
          <c:h val="4.28983465545295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yriad Pro Condensed"/>
              <a:ea typeface="Myriad Pro Condensed"/>
              <a:cs typeface="Myriad Pro Condensed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9713258866980093E-2"/>
          <c:y val="9.8518515494205289E-2"/>
          <c:w val="0.91440833200571048"/>
          <c:h val="0.81206156108760918"/>
        </c:manualLayout>
      </c:layout>
      <c:lineChart>
        <c:grouping val="standard"/>
        <c:varyColors val="0"/>
        <c:ser>
          <c:idx val="1"/>
          <c:order val="1"/>
          <c:tx>
            <c:strRef>
              <c:f>'[1]Database Graph'!$D$194</c:f>
              <c:strCache>
                <c:ptCount val="1"/>
                <c:pt idx="0">
                  <c:v>QtQ-Ske 1 Mar</c:v>
                </c:pt>
              </c:strCache>
            </c:strRef>
          </c:tx>
          <c:spPr>
            <a:ln w="28575" cap="rnd">
              <a:solidFill>
                <a:srgbClr val="005596"/>
              </a:solidFill>
              <a:round/>
            </a:ln>
            <a:effectLst/>
          </c:spPr>
          <c:marker>
            <c:symbol val="none"/>
          </c:marker>
          <c:dLbls>
            <c:dLbl>
              <c:idx val="2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00559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CEE-4299-B9CB-45B823B4C49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'[1]Database Graph'!$A$195:$B$222</c:f>
              <c:multiLvlStrCache>
                <c:ptCount val="28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  <c:pt idx="27">
                    <c:v>Q4</c:v>
                  </c:pt>
                </c:lvl>
                <c:lvl>
                  <c:pt idx="0">
                    <c:v>2017</c:v>
                  </c:pt>
                  <c:pt idx="4">
                    <c:v>2018</c:v>
                  </c:pt>
                  <c:pt idx="8">
                    <c:v>2019</c:v>
                  </c:pt>
                  <c:pt idx="12">
                    <c:v>2020</c:v>
                  </c:pt>
                  <c:pt idx="16">
                    <c:v>2021</c:v>
                  </c:pt>
                  <c:pt idx="20">
                    <c:v>2022</c:v>
                  </c:pt>
                  <c:pt idx="24">
                    <c:v>2023</c:v>
                  </c:pt>
                </c:lvl>
              </c:multiLvlStrCache>
            </c:multiLvlStrRef>
          </c:cat>
          <c:val>
            <c:numRef>
              <c:f>'[1]Database Graph'!$D$195:$D$222</c:f>
              <c:numCache>
                <c:formatCode>General</c:formatCode>
                <c:ptCount val="28"/>
                <c:pt idx="0">
                  <c:v>-8.0500841975043187</c:v>
                </c:pt>
                <c:pt idx="1">
                  <c:v>7.1389571561891501</c:v>
                </c:pt>
                <c:pt idx="2">
                  <c:v>7.1702944177090018</c:v>
                </c:pt>
                <c:pt idx="3">
                  <c:v>3.2645979720889358</c:v>
                </c:pt>
                <c:pt idx="4">
                  <c:v>-4.2263843475732727</c:v>
                </c:pt>
                <c:pt idx="5">
                  <c:v>2.2083320697133786</c:v>
                </c:pt>
                <c:pt idx="6">
                  <c:v>9.5453579851354959</c:v>
                </c:pt>
                <c:pt idx="7">
                  <c:v>2.0655842619259346</c:v>
                </c:pt>
                <c:pt idx="8">
                  <c:v>-9.2677858199757992</c:v>
                </c:pt>
                <c:pt idx="9">
                  <c:v>0.50180476993268996</c:v>
                </c:pt>
                <c:pt idx="10">
                  <c:v>9.535751383346593</c:v>
                </c:pt>
                <c:pt idx="11">
                  <c:v>8.1106218326127077E-2</c:v>
                </c:pt>
                <c:pt idx="12">
                  <c:v>-10.556512356819638</c:v>
                </c:pt>
                <c:pt idx="13">
                  <c:v>-17.001235928859998</c:v>
                </c:pt>
                <c:pt idx="14">
                  <c:v>22.264837068296472</c:v>
                </c:pt>
                <c:pt idx="15">
                  <c:v>4.9281805329818695</c:v>
                </c:pt>
                <c:pt idx="16">
                  <c:v>-4.7335633497254292</c:v>
                </c:pt>
                <c:pt idx="17">
                  <c:v>-3.0377347266508821</c:v>
                </c:pt>
                <c:pt idx="18">
                  <c:v>8.2930014510397285</c:v>
                </c:pt>
                <c:pt idx="19">
                  <c:v>10.361425851673772</c:v>
                </c:pt>
                <c:pt idx="20">
                  <c:v>-3.7392750981214249</c:v>
                </c:pt>
                <c:pt idx="21">
                  <c:v>-4.6371122981700381</c:v>
                </c:pt>
                <c:pt idx="22">
                  <c:v>5.1047196655428877</c:v>
                </c:pt>
                <c:pt idx="23">
                  <c:v>11.190587578583418</c:v>
                </c:pt>
                <c:pt idx="24">
                  <c:v>-2.1421079623519859</c:v>
                </c:pt>
                <c:pt idx="25">
                  <c:v>-4.3135815036562235</c:v>
                </c:pt>
                <c:pt idx="26">
                  <c:v>5.5273284259635886</c:v>
                </c:pt>
                <c:pt idx="27">
                  <c:v>10.178568032041312</c:v>
                </c:pt>
              </c:numCache>
            </c:numRef>
          </c: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1-ACEE-4299-B9CB-45B823B4C499}"/>
            </c:ext>
          </c:extLst>
        </c:ser>
        <c:ser>
          <c:idx val="4"/>
          <c:order val="3"/>
          <c:tx>
            <c:strRef>
              <c:f>'[1]Database Graph'!$F$194</c:f>
              <c:strCache>
                <c:ptCount val="1"/>
                <c:pt idx="0">
                  <c:v>QtQ-Track Feb</c:v>
                </c:pt>
              </c:strCache>
            </c:strRef>
          </c:tx>
          <c:spPr>
            <a:ln w="28575" cap="rnd">
              <a:solidFill>
                <a:srgbClr val="737577"/>
              </a:solidFill>
              <a:round/>
            </a:ln>
            <a:effectLst/>
          </c:spPr>
          <c:marker>
            <c:symbol val="none"/>
          </c:marker>
          <c:dLbls>
            <c:dLbl>
              <c:idx val="2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737577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CEE-4299-B9CB-45B823B4C49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'[1]Database Graph'!$A$195:$B$222</c:f>
              <c:multiLvlStrCache>
                <c:ptCount val="28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  <c:pt idx="27">
                    <c:v>Q4</c:v>
                  </c:pt>
                </c:lvl>
                <c:lvl>
                  <c:pt idx="0">
                    <c:v>2017</c:v>
                  </c:pt>
                  <c:pt idx="4">
                    <c:v>2018</c:v>
                  </c:pt>
                  <c:pt idx="8">
                    <c:v>2019</c:v>
                  </c:pt>
                  <c:pt idx="12">
                    <c:v>2020</c:v>
                  </c:pt>
                  <c:pt idx="16">
                    <c:v>2021</c:v>
                  </c:pt>
                  <c:pt idx="20">
                    <c:v>2022</c:v>
                  </c:pt>
                  <c:pt idx="24">
                    <c:v>2023</c:v>
                  </c:pt>
                </c:lvl>
              </c:multiLvlStrCache>
            </c:multiLvlStrRef>
          </c:cat>
          <c:val>
            <c:numRef>
              <c:f>'[1]Database Graph'!$F$195:$F$222</c:f>
              <c:numCache>
                <c:formatCode>General</c:formatCode>
                <c:ptCount val="28"/>
                <c:pt idx="0">
                  <c:v>-8.0500841975043187</c:v>
                </c:pt>
                <c:pt idx="1">
                  <c:v>7.1389571561891501</c:v>
                </c:pt>
                <c:pt idx="2">
                  <c:v>7.1702944177090018</c:v>
                </c:pt>
                <c:pt idx="3">
                  <c:v>3.2645979720889358</c:v>
                </c:pt>
                <c:pt idx="4">
                  <c:v>-4.2263843475732727</c:v>
                </c:pt>
                <c:pt idx="5">
                  <c:v>2.2083320697133786</c:v>
                </c:pt>
                <c:pt idx="6">
                  <c:v>9.5453579851354959</c:v>
                </c:pt>
                <c:pt idx="7">
                  <c:v>2.0655842619259346</c:v>
                </c:pt>
                <c:pt idx="8">
                  <c:v>-9.2677858199757992</c:v>
                </c:pt>
                <c:pt idx="9">
                  <c:v>0.50180476993268996</c:v>
                </c:pt>
                <c:pt idx="10">
                  <c:v>9.535751383346593</c:v>
                </c:pt>
                <c:pt idx="11">
                  <c:v>8.1106218326127077E-2</c:v>
                </c:pt>
                <c:pt idx="12">
                  <c:v>-10.556512356819638</c:v>
                </c:pt>
                <c:pt idx="13">
                  <c:v>-17.001235928859998</c:v>
                </c:pt>
                <c:pt idx="14">
                  <c:v>22.264837068296472</c:v>
                </c:pt>
                <c:pt idx="15">
                  <c:v>4.9281805329818695</c:v>
                </c:pt>
                <c:pt idx="16">
                  <c:v>-4.7335633497254292</c:v>
                </c:pt>
                <c:pt idx="17">
                  <c:v>-3.0377347266508821</c:v>
                </c:pt>
                <c:pt idx="18">
                  <c:v>8.2930014510397285</c:v>
                </c:pt>
                <c:pt idx="19">
                  <c:v>10.361425851673772</c:v>
                </c:pt>
                <c:pt idx="20">
                  <c:v>-3.3509530344204421</c:v>
                </c:pt>
                <c:pt idx="21">
                  <c:v>-4.6393435726838845</c:v>
                </c:pt>
                <c:pt idx="22">
                  <c:v>6.0219453152984528</c:v>
                </c:pt>
                <c:pt idx="23">
                  <c:v>10.975454556338121</c:v>
                </c:pt>
                <c:pt idx="24">
                  <c:v>-2.1566545934957304</c:v>
                </c:pt>
                <c:pt idx="25">
                  <c:v>-4.352688292842231</c:v>
                </c:pt>
                <c:pt idx="26">
                  <c:v>6.3204359432863129</c:v>
                </c:pt>
                <c:pt idx="27">
                  <c:v>9.9302229611688517</c:v>
                </c:pt>
              </c:numCache>
            </c:numRef>
          </c: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3-ACEE-4299-B9CB-45B823B4C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4490639"/>
        <c:axId val="131449604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'[1]Database Graph'!$C$194</c15:sqref>
                        </c15:formulaRef>
                      </c:ext>
                    </c:extLst>
                    <c:strCache>
                      <c:ptCount val="1"/>
                      <c:pt idx="0">
                        <c:v>YoY-Ske 1 Mar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>
                      <c:ext uri="{02D57815-91ED-43cb-92C2-25804820EDAC}">
                        <c15:formulaRef>
                          <c15:sqref>'[1]Database Graph'!$A$195:$B$222</c15:sqref>
                        </c15:formulaRef>
                      </c:ext>
                    </c:extLst>
                    <c:multiLvlStrCache>
                      <c:ptCount val="28"/>
                      <c:lvl>
                        <c:pt idx="0">
                          <c:v>Q1</c:v>
                        </c:pt>
                        <c:pt idx="1">
                          <c:v>Q2</c:v>
                        </c:pt>
                        <c:pt idx="2">
                          <c:v>Q3</c:v>
                        </c:pt>
                        <c:pt idx="3">
                          <c:v>Q4</c:v>
                        </c:pt>
                        <c:pt idx="4">
                          <c:v>Q1</c:v>
                        </c:pt>
                        <c:pt idx="5">
                          <c:v>Q2</c:v>
                        </c:pt>
                        <c:pt idx="6">
                          <c:v>Q3</c:v>
                        </c:pt>
                        <c:pt idx="7">
                          <c:v>Q4</c:v>
                        </c:pt>
                        <c:pt idx="8">
                          <c:v>Q1</c:v>
                        </c:pt>
                        <c:pt idx="9">
                          <c:v>Q2</c:v>
                        </c:pt>
                        <c:pt idx="10">
                          <c:v>Q3</c:v>
                        </c:pt>
                        <c:pt idx="11">
                          <c:v>Q4</c:v>
                        </c:pt>
                        <c:pt idx="12">
                          <c:v>Q1</c:v>
                        </c:pt>
                        <c:pt idx="13">
                          <c:v>Q2</c:v>
                        </c:pt>
                        <c:pt idx="14">
                          <c:v>Q3</c:v>
                        </c:pt>
                        <c:pt idx="15">
                          <c:v>Q4</c:v>
                        </c:pt>
                        <c:pt idx="16">
                          <c:v>Q1</c:v>
                        </c:pt>
                        <c:pt idx="17">
                          <c:v>Q2</c:v>
                        </c:pt>
                        <c:pt idx="18">
                          <c:v>Q3</c:v>
                        </c:pt>
                        <c:pt idx="19">
                          <c:v>Q4</c:v>
                        </c:pt>
                        <c:pt idx="20">
                          <c:v>Q1</c:v>
                        </c:pt>
                        <c:pt idx="21">
                          <c:v>Q2</c:v>
                        </c:pt>
                        <c:pt idx="22">
                          <c:v>Q3</c:v>
                        </c:pt>
                        <c:pt idx="23">
                          <c:v>Q4</c:v>
                        </c:pt>
                        <c:pt idx="24">
                          <c:v>Q1</c:v>
                        </c:pt>
                        <c:pt idx="25">
                          <c:v>Q2</c:v>
                        </c:pt>
                        <c:pt idx="26">
                          <c:v>Q3</c:v>
                        </c:pt>
                        <c:pt idx="27">
                          <c:v>Q4</c:v>
                        </c:pt>
                      </c:lvl>
                      <c:lvl>
                        <c:pt idx="0">
                          <c:v>2017</c:v>
                        </c:pt>
                        <c:pt idx="4">
                          <c:v>2018</c:v>
                        </c:pt>
                        <c:pt idx="8">
                          <c:v>2019</c:v>
                        </c:pt>
                        <c:pt idx="12">
                          <c:v>2020</c:v>
                        </c:pt>
                        <c:pt idx="16">
                          <c:v>2021</c:v>
                        </c:pt>
                        <c:pt idx="20">
                          <c:v>2022</c:v>
                        </c:pt>
                        <c:pt idx="24">
                          <c:v>2023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'[1]Database Graph'!$C$195:$C$222</c15:sqref>
                        </c15:formulaRef>
                      </c:ext>
                    </c:extLst>
                    <c:numCache>
                      <c:formatCode>General</c:formatCode>
                      <c:ptCount val="28"/>
                      <c:pt idx="0">
                        <c:v>1.4580905079024831</c:v>
                      </c:pt>
                      <c:pt idx="1">
                        <c:v>3.2452834168998095</c:v>
                      </c:pt>
                      <c:pt idx="2">
                        <c:v>9.4702257738019284</c:v>
                      </c:pt>
                      <c:pt idx="3">
                        <c:v>9.024632923745159</c:v>
                      </c:pt>
                      <c:pt idx="4">
                        <c:v>13.558377940377312</c:v>
                      </c:pt>
                      <c:pt idx="5">
                        <c:v>8.3323257002377176</c:v>
                      </c:pt>
                      <c:pt idx="6">
                        <c:v>10.733141722468403</c:v>
                      </c:pt>
                      <c:pt idx="7">
                        <c:v>9.4474101387309872</c:v>
                      </c:pt>
                      <c:pt idx="8">
                        <c:v>3.6862374935791991</c:v>
                      </c:pt>
                      <c:pt idx="9">
                        <c:v>1.9550342608168449</c:v>
                      </c:pt>
                      <c:pt idx="10">
                        <c:v>1.9460932939650206</c:v>
                      </c:pt>
                      <c:pt idx="11">
                        <c:v>-3.6061466972554967E-2</c:v>
                      </c:pt>
                      <c:pt idx="12">
                        <c:v>-1.4559119740849695</c:v>
                      </c:pt>
                      <c:pt idx="13">
                        <c:v>-18.618003613050433</c:v>
                      </c:pt>
                      <c:pt idx="14">
                        <c:v>-9.1606493507299973</c:v>
                      </c:pt>
                      <c:pt idx="15">
                        <c:v>-4.7611667717549011</c:v>
                      </c:pt>
                      <c:pt idx="16">
                        <c:v>1.4390707636550388</c:v>
                      </c:pt>
                      <c:pt idx="17">
                        <c:v>18.504922314711962</c:v>
                      </c:pt>
                      <c:pt idx="18">
                        <c:v>4.9627516128277023</c:v>
                      </c:pt>
                      <c:pt idx="19">
                        <c:v>10.397787043163433</c:v>
                      </c:pt>
                      <c:pt idx="20">
                        <c:v>11.550000000000011</c:v>
                      </c:pt>
                      <c:pt idx="21">
                        <c:v>9.7100000000000222</c:v>
                      </c:pt>
                      <c:pt idx="22">
                        <c:v>6.4799999999999898</c:v>
                      </c:pt>
                      <c:pt idx="23">
                        <c:v>7.2800000000000011</c:v>
                      </c:pt>
                      <c:pt idx="24">
                        <c:v>9.0600000000000023</c:v>
                      </c:pt>
                      <c:pt idx="25">
                        <c:v>9.4300000000000068</c:v>
                      </c:pt>
                      <c:pt idx="26">
                        <c:v>9.8700000000000045</c:v>
                      </c:pt>
                      <c:pt idx="27">
                        <c:v>8.8700000000000188</c:v>
                      </c:pt>
                    </c:numCache>
                  </c:numRef>
                </c:val>
                <c:smooth val="1"/>
                <c:extLst>
                  <c:ext xmlns:c16="http://schemas.microsoft.com/office/drawing/2014/chart" uri="{C3380CC4-5D6E-409C-BE32-E72D297353CC}">
                    <c16:uniqueId val="{00000004-ACEE-4299-B9CB-45B823B4C499}"/>
                  </c:ext>
                </c:extLst>
              </c15:ser>
            </c15:filteredLineSeries>
            <c15:filteredLineSeries>
              <c15:ser>
                <c:idx val="3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'[1]Database Graph'!$E$194</c15:sqref>
                        </c15:formulaRef>
                      </c:ext>
                    </c:extLst>
                    <c:strCache>
                      <c:ptCount val="1"/>
                      <c:pt idx="0">
                        <c:v>YoY-Track Feb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'[1]Database Graph'!$A$195:$B$222</c15:sqref>
                        </c15:formulaRef>
                      </c:ext>
                    </c:extLst>
                    <c:multiLvlStrCache>
                      <c:ptCount val="28"/>
                      <c:lvl>
                        <c:pt idx="0">
                          <c:v>Q1</c:v>
                        </c:pt>
                        <c:pt idx="1">
                          <c:v>Q2</c:v>
                        </c:pt>
                        <c:pt idx="2">
                          <c:v>Q3</c:v>
                        </c:pt>
                        <c:pt idx="3">
                          <c:v>Q4</c:v>
                        </c:pt>
                        <c:pt idx="4">
                          <c:v>Q1</c:v>
                        </c:pt>
                        <c:pt idx="5">
                          <c:v>Q2</c:v>
                        </c:pt>
                        <c:pt idx="6">
                          <c:v>Q3</c:v>
                        </c:pt>
                        <c:pt idx="7">
                          <c:v>Q4</c:v>
                        </c:pt>
                        <c:pt idx="8">
                          <c:v>Q1</c:v>
                        </c:pt>
                        <c:pt idx="9">
                          <c:v>Q2</c:v>
                        </c:pt>
                        <c:pt idx="10">
                          <c:v>Q3</c:v>
                        </c:pt>
                        <c:pt idx="11">
                          <c:v>Q4</c:v>
                        </c:pt>
                        <c:pt idx="12">
                          <c:v>Q1</c:v>
                        </c:pt>
                        <c:pt idx="13">
                          <c:v>Q2</c:v>
                        </c:pt>
                        <c:pt idx="14">
                          <c:v>Q3</c:v>
                        </c:pt>
                        <c:pt idx="15">
                          <c:v>Q4</c:v>
                        </c:pt>
                        <c:pt idx="16">
                          <c:v>Q1</c:v>
                        </c:pt>
                        <c:pt idx="17">
                          <c:v>Q2</c:v>
                        </c:pt>
                        <c:pt idx="18">
                          <c:v>Q3</c:v>
                        </c:pt>
                        <c:pt idx="19">
                          <c:v>Q4</c:v>
                        </c:pt>
                        <c:pt idx="20">
                          <c:v>Q1</c:v>
                        </c:pt>
                        <c:pt idx="21">
                          <c:v>Q2</c:v>
                        </c:pt>
                        <c:pt idx="22">
                          <c:v>Q3</c:v>
                        </c:pt>
                        <c:pt idx="23">
                          <c:v>Q4</c:v>
                        </c:pt>
                        <c:pt idx="24">
                          <c:v>Q1</c:v>
                        </c:pt>
                        <c:pt idx="25">
                          <c:v>Q2</c:v>
                        </c:pt>
                        <c:pt idx="26">
                          <c:v>Q3</c:v>
                        </c:pt>
                        <c:pt idx="27">
                          <c:v>Q4</c:v>
                        </c:pt>
                      </c:lvl>
                      <c:lvl>
                        <c:pt idx="0">
                          <c:v>2017</c:v>
                        </c:pt>
                        <c:pt idx="4">
                          <c:v>2018</c:v>
                        </c:pt>
                        <c:pt idx="8">
                          <c:v>2019</c:v>
                        </c:pt>
                        <c:pt idx="12">
                          <c:v>2020</c:v>
                        </c:pt>
                        <c:pt idx="16">
                          <c:v>2021</c:v>
                        </c:pt>
                        <c:pt idx="20">
                          <c:v>2022</c:v>
                        </c:pt>
                        <c:pt idx="24">
                          <c:v>2023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'[1]Database Graph'!$E$195:$E$222</c15:sqref>
                        </c15:formulaRef>
                      </c:ext>
                    </c:extLst>
                    <c:numCache>
                      <c:formatCode>General</c:formatCode>
                      <c:ptCount val="28"/>
                      <c:pt idx="0">
                        <c:v>1.4580905079024831</c:v>
                      </c:pt>
                      <c:pt idx="1">
                        <c:v>3.2452834168998095</c:v>
                      </c:pt>
                      <c:pt idx="2">
                        <c:v>9.4702257738019284</c:v>
                      </c:pt>
                      <c:pt idx="3">
                        <c:v>9.024632923745159</c:v>
                      </c:pt>
                      <c:pt idx="4">
                        <c:v>13.558377940377312</c:v>
                      </c:pt>
                      <c:pt idx="5">
                        <c:v>8.3323257002377176</c:v>
                      </c:pt>
                      <c:pt idx="6">
                        <c:v>10.733141722468403</c:v>
                      </c:pt>
                      <c:pt idx="7">
                        <c:v>9.4474101387309872</c:v>
                      </c:pt>
                      <c:pt idx="8">
                        <c:v>3.6862374935791991</c:v>
                      </c:pt>
                      <c:pt idx="9">
                        <c:v>1.9550342608168449</c:v>
                      </c:pt>
                      <c:pt idx="10">
                        <c:v>1.9460932939650206</c:v>
                      </c:pt>
                      <c:pt idx="11">
                        <c:v>-3.6061466972554967E-2</c:v>
                      </c:pt>
                      <c:pt idx="12">
                        <c:v>-1.4559119740849695</c:v>
                      </c:pt>
                      <c:pt idx="13">
                        <c:v>-18.618003613050433</c:v>
                      </c:pt>
                      <c:pt idx="14">
                        <c:v>-9.1606493507299973</c:v>
                      </c:pt>
                      <c:pt idx="15">
                        <c:v>-4.7611667717549011</c:v>
                      </c:pt>
                      <c:pt idx="16">
                        <c:v>1.4390707636550388</c:v>
                      </c:pt>
                      <c:pt idx="17">
                        <c:v>18.504922314711962</c:v>
                      </c:pt>
                      <c:pt idx="18">
                        <c:v>4.9627516128277023</c:v>
                      </c:pt>
                      <c:pt idx="19">
                        <c:v>10.397787043163433</c:v>
                      </c:pt>
                      <c:pt idx="20">
                        <c:v>12.000000000000014</c:v>
                      </c:pt>
                      <c:pt idx="21">
                        <c:v>10.149999999999991</c:v>
                      </c:pt>
                      <c:pt idx="22">
                        <c:v>7.8400000000000034</c:v>
                      </c:pt>
                      <c:pt idx="23">
                        <c:v>8.4399999999999977</c:v>
                      </c:pt>
                      <c:pt idx="24">
                        <c:v>9.7799999999999869</c:v>
                      </c:pt>
                      <c:pt idx="25">
                        <c:v>10.11</c:v>
                      </c:pt>
                      <c:pt idx="26">
                        <c:v>10.420000000000002</c:v>
                      </c:pt>
                      <c:pt idx="27">
                        <c:v>9.3800000000000097</c:v>
                      </c:pt>
                    </c:numCache>
                  </c:numRef>
                </c: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ACEE-4299-B9CB-45B823B4C499}"/>
                  </c:ext>
                </c:extLst>
              </c15:ser>
            </c15:filteredLineSeries>
          </c:ext>
        </c:extLst>
      </c:lineChart>
      <c:catAx>
        <c:axId val="1314490639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3175" cap="flat" cmpd="sng" algn="ctr">
            <a:solidFill>
              <a:srgbClr val="B3B3B3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1314496047"/>
        <c:crosses val="autoZero"/>
        <c:auto val="1"/>
        <c:lblAlgn val="ctr"/>
        <c:lblOffset val="100"/>
        <c:noMultiLvlLbl val="0"/>
      </c:catAx>
      <c:valAx>
        <c:axId val="1314496047"/>
        <c:scaling>
          <c:orientation val="minMax"/>
        </c:scaling>
        <c:delete val="0"/>
        <c:axPos val="l"/>
        <c:numFmt formatCode="General" sourceLinked="1"/>
        <c:majorTickMark val="in"/>
        <c:minorTickMark val="none"/>
        <c:tickLblPos val="high"/>
        <c:spPr>
          <a:noFill/>
          <a:ln w="3175">
            <a:solidFill>
              <a:srgbClr val="B3B3B3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1314490639"/>
        <c:crosses val="autoZero"/>
        <c:crossBetween val="between"/>
      </c:valAx>
      <c:spPr>
        <a:solidFill>
          <a:srgbClr val="FFFFFF"/>
        </a:solidFill>
        <a:ln w="3175">
          <a:solidFill>
            <a:srgbClr val="B3B3B3"/>
          </a:solidFill>
          <a:prstDash val="solid"/>
        </a:ln>
        <a:effectLst/>
      </c:spPr>
    </c:plotArea>
    <c:legend>
      <c:legendPos val="b"/>
      <c:layout>
        <c:manualLayout>
          <c:xMode val="edge"/>
          <c:yMode val="edge"/>
          <c:x val="0.29114231922046968"/>
          <c:y val="0.91896091363793597"/>
          <c:w val="0.53363334356286041"/>
          <c:h val="4.28983465545295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yriad Pro Condensed"/>
              <a:ea typeface="Myriad Pro Condensed"/>
              <a:cs typeface="Myriad Pro Condensed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9713258866980093E-2"/>
          <c:y val="9.8518515494205289E-2"/>
          <c:w val="0.91440833200571048"/>
          <c:h val="0.81206156108760918"/>
        </c:manualLayout>
      </c:layout>
      <c:lineChart>
        <c:grouping val="standard"/>
        <c:varyColors val="0"/>
        <c:ser>
          <c:idx val="0"/>
          <c:order val="0"/>
          <c:tx>
            <c:strRef>
              <c:f>'[1]Database Graph'!$C$226</c:f>
              <c:strCache>
                <c:ptCount val="1"/>
                <c:pt idx="0">
                  <c:v>YoY-Ske 1 Mar</c:v>
                </c:pt>
              </c:strCache>
            </c:strRef>
          </c:tx>
          <c:spPr>
            <a:ln w="28575" cap="rnd">
              <a:solidFill>
                <a:srgbClr val="005596"/>
              </a:solidFill>
              <a:round/>
            </a:ln>
            <a:effectLst/>
          </c:spPr>
          <c:marker>
            <c:symbol val="none"/>
          </c:marker>
          <c:dLbls>
            <c:dLbl>
              <c:idx val="2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00559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791-41C6-A9EC-6867D0F837C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'[1]Database Graph'!$A$227:$B$254</c:f>
              <c:multiLvlStrCache>
                <c:ptCount val="28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  <c:pt idx="27">
                    <c:v>Q4</c:v>
                  </c:pt>
                </c:lvl>
                <c:lvl>
                  <c:pt idx="0">
                    <c:v>2017</c:v>
                  </c:pt>
                  <c:pt idx="4">
                    <c:v>2018</c:v>
                  </c:pt>
                  <c:pt idx="8">
                    <c:v>2019</c:v>
                  </c:pt>
                  <c:pt idx="12">
                    <c:v>2020</c:v>
                  </c:pt>
                  <c:pt idx="16">
                    <c:v>2021</c:v>
                  </c:pt>
                  <c:pt idx="20">
                    <c:v>2022</c:v>
                  </c:pt>
                  <c:pt idx="24">
                    <c:v>2023</c:v>
                  </c:pt>
                </c:lvl>
              </c:multiLvlStrCache>
            </c:multiLvlStrRef>
          </c:cat>
          <c:val>
            <c:numRef>
              <c:f>'[1]Database Graph'!$C$227:$C$254</c:f>
              <c:numCache>
                <c:formatCode>General</c:formatCode>
                <c:ptCount val="28"/>
                <c:pt idx="0">
                  <c:v>5.8703606310059229</c:v>
                </c:pt>
                <c:pt idx="1">
                  <c:v>6.0693753526148981</c:v>
                </c:pt>
                <c:pt idx="2">
                  <c:v>6.2828489387028412</c:v>
                </c:pt>
                <c:pt idx="3">
                  <c:v>6.6822011735454936</c:v>
                </c:pt>
                <c:pt idx="4">
                  <c:v>6.1233156829491975</c:v>
                </c:pt>
                <c:pt idx="5">
                  <c:v>4.9569701264635171</c:v>
                </c:pt>
                <c:pt idx="6">
                  <c:v>5.6045460929357489</c:v>
                </c:pt>
                <c:pt idx="7">
                  <c:v>5.0170850411548571</c:v>
                </c:pt>
                <c:pt idx="8">
                  <c:v>5.4840667517638764</c:v>
                </c:pt>
                <c:pt idx="9">
                  <c:v>5.4563837097031325</c:v>
                </c:pt>
                <c:pt idx="10">
                  <c:v>5.0297665244950736</c:v>
                </c:pt>
                <c:pt idx="11">
                  <c:v>5.5256789611129733</c:v>
                </c:pt>
                <c:pt idx="12">
                  <c:v>2.7639068478552815</c:v>
                </c:pt>
                <c:pt idx="13">
                  <c:v>-5.2571295058611156</c:v>
                </c:pt>
                <c:pt idx="14">
                  <c:v>-5.5999999999993832</c:v>
                </c:pt>
                <c:pt idx="15">
                  <c:v>-6.6338143062889259</c:v>
                </c:pt>
                <c:pt idx="16">
                  <c:v>-0.74324792071377033</c:v>
                </c:pt>
                <c:pt idx="17">
                  <c:v>4.3554642949579261</c:v>
                </c:pt>
                <c:pt idx="18">
                  <c:v>3.3561206656822264</c:v>
                </c:pt>
                <c:pt idx="19">
                  <c:v>2.4786379180042672</c:v>
                </c:pt>
                <c:pt idx="20">
                  <c:v>1.5000000000000142</c:v>
                </c:pt>
                <c:pt idx="21">
                  <c:v>3.2800000000000011</c:v>
                </c:pt>
                <c:pt idx="22">
                  <c:v>6.0799999999999983</c:v>
                </c:pt>
                <c:pt idx="23">
                  <c:v>6.3800000000000097</c:v>
                </c:pt>
                <c:pt idx="24">
                  <c:v>6.9899999999999807</c:v>
                </c:pt>
                <c:pt idx="25">
                  <c:v>7.4100000000000108</c:v>
                </c:pt>
                <c:pt idx="26">
                  <c:v>7.7000000000000171</c:v>
                </c:pt>
                <c:pt idx="27">
                  <c:v>7.6700000000000017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3791-41C6-A9EC-6867D0F837CD}"/>
            </c:ext>
          </c:extLst>
        </c:ser>
        <c:ser>
          <c:idx val="3"/>
          <c:order val="2"/>
          <c:tx>
            <c:strRef>
              <c:f>'[1]Database Graph'!$E$226</c:f>
              <c:strCache>
                <c:ptCount val="1"/>
                <c:pt idx="0">
                  <c:v>YoY-Track Feb</c:v>
                </c:pt>
              </c:strCache>
            </c:strRef>
          </c:tx>
          <c:spPr>
            <a:ln w="28575" cap="rnd">
              <a:solidFill>
                <a:srgbClr val="737577"/>
              </a:solidFill>
              <a:round/>
            </a:ln>
            <a:effectLst/>
          </c:spPr>
          <c:marker>
            <c:symbol val="none"/>
          </c:marker>
          <c:dLbls>
            <c:dLbl>
              <c:idx val="2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737577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791-41C6-A9EC-6867D0F837C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'[1]Database Graph'!$A$227:$B$254</c:f>
              <c:multiLvlStrCache>
                <c:ptCount val="28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  <c:pt idx="27">
                    <c:v>Q4</c:v>
                  </c:pt>
                </c:lvl>
                <c:lvl>
                  <c:pt idx="0">
                    <c:v>2017</c:v>
                  </c:pt>
                  <c:pt idx="4">
                    <c:v>2018</c:v>
                  </c:pt>
                  <c:pt idx="8">
                    <c:v>2019</c:v>
                  </c:pt>
                  <c:pt idx="12">
                    <c:v>2020</c:v>
                  </c:pt>
                  <c:pt idx="16">
                    <c:v>2021</c:v>
                  </c:pt>
                  <c:pt idx="20">
                    <c:v>2022</c:v>
                  </c:pt>
                  <c:pt idx="24">
                    <c:v>2023</c:v>
                  </c:pt>
                </c:lvl>
              </c:multiLvlStrCache>
            </c:multiLvlStrRef>
          </c:cat>
          <c:val>
            <c:numRef>
              <c:f>'[1]Database Graph'!$E$227:$E$254</c:f>
              <c:numCache>
                <c:formatCode>General</c:formatCode>
                <c:ptCount val="28"/>
                <c:pt idx="0">
                  <c:v>5.8703606310059229</c:v>
                </c:pt>
                <c:pt idx="1">
                  <c:v>6.0693753526148981</c:v>
                </c:pt>
                <c:pt idx="2">
                  <c:v>6.2828489387028412</c:v>
                </c:pt>
                <c:pt idx="3">
                  <c:v>6.6822011735454936</c:v>
                </c:pt>
                <c:pt idx="4">
                  <c:v>6.1233156829491975</c:v>
                </c:pt>
                <c:pt idx="5">
                  <c:v>4.9569701264635171</c:v>
                </c:pt>
                <c:pt idx="6">
                  <c:v>5.6045460929357489</c:v>
                </c:pt>
                <c:pt idx="7">
                  <c:v>5.0170850411548571</c:v>
                </c:pt>
                <c:pt idx="8">
                  <c:v>5.4840667517638764</c:v>
                </c:pt>
                <c:pt idx="9">
                  <c:v>5.4563837097031325</c:v>
                </c:pt>
                <c:pt idx="10">
                  <c:v>5.0297665244950736</c:v>
                </c:pt>
                <c:pt idx="11">
                  <c:v>5.5256789611129733</c:v>
                </c:pt>
                <c:pt idx="12">
                  <c:v>2.7639068478552815</c:v>
                </c:pt>
                <c:pt idx="13">
                  <c:v>-5.2571295058611156</c:v>
                </c:pt>
                <c:pt idx="14">
                  <c:v>-5.5999999999993832</c:v>
                </c:pt>
                <c:pt idx="15">
                  <c:v>-6.6338143062889259</c:v>
                </c:pt>
                <c:pt idx="16">
                  <c:v>-0.74324792071377033</c:v>
                </c:pt>
                <c:pt idx="17">
                  <c:v>4.3554642949579261</c:v>
                </c:pt>
                <c:pt idx="18">
                  <c:v>3.3561206656822264</c:v>
                </c:pt>
                <c:pt idx="19">
                  <c:v>2.4786379180042672</c:v>
                </c:pt>
                <c:pt idx="20">
                  <c:v>1.5000000000000142</c:v>
                </c:pt>
                <c:pt idx="21">
                  <c:v>3.2800000000000011</c:v>
                </c:pt>
                <c:pt idx="22">
                  <c:v>6.1400000000000148</c:v>
                </c:pt>
                <c:pt idx="23">
                  <c:v>6.4699999999999989</c:v>
                </c:pt>
                <c:pt idx="24">
                  <c:v>7.0300000000000011</c:v>
                </c:pt>
                <c:pt idx="25">
                  <c:v>7.4399999999999977</c:v>
                </c:pt>
                <c:pt idx="26">
                  <c:v>7.7300000000000182</c:v>
                </c:pt>
                <c:pt idx="27">
                  <c:v>7.6899999999999977</c:v>
                </c:pt>
              </c:numCache>
            </c:numRef>
          </c: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3-3791-41C6-A9EC-6867D0F837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4490639"/>
        <c:axId val="1314496047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'[1]Database Graph'!$D$226</c15:sqref>
                        </c15:formulaRef>
                      </c:ext>
                    </c:extLst>
                    <c:strCache>
                      <c:ptCount val="1"/>
                      <c:pt idx="0">
                        <c:v>QtQ-Ske 1 Mar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>
                      <c:ext uri="{02D57815-91ED-43cb-92C2-25804820EDAC}">
                        <c15:formulaRef>
                          <c15:sqref>'[1]Database Graph'!$A$227:$B$254</c15:sqref>
                        </c15:formulaRef>
                      </c:ext>
                    </c:extLst>
                    <c:multiLvlStrCache>
                      <c:ptCount val="28"/>
                      <c:lvl>
                        <c:pt idx="0">
                          <c:v>Q1</c:v>
                        </c:pt>
                        <c:pt idx="1">
                          <c:v>Q2</c:v>
                        </c:pt>
                        <c:pt idx="2">
                          <c:v>Q3</c:v>
                        </c:pt>
                        <c:pt idx="3">
                          <c:v>Q4</c:v>
                        </c:pt>
                        <c:pt idx="4">
                          <c:v>Q1</c:v>
                        </c:pt>
                        <c:pt idx="5">
                          <c:v>Q2</c:v>
                        </c:pt>
                        <c:pt idx="6">
                          <c:v>Q3</c:v>
                        </c:pt>
                        <c:pt idx="7">
                          <c:v>Q4</c:v>
                        </c:pt>
                        <c:pt idx="8">
                          <c:v>Q1</c:v>
                        </c:pt>
                        <c:pt idx="9">
                          <c:v>Q2</c:v>
                        </c:pt>
                        <c:pt idx="10">
                          <c:v>Q3</c:v>
                        </c:pt>
                        <c:pt idx="11">
                          <c:v>Q4</c:v>
                        </c:pt>
                        <c:pt idx="12">
                          <c:v>Q1</c:v>
                        </c:pt>
                        <c:pt idx="13">
                          <c:v>Q2</c:v>
                        </c:pt>
                        <c:pt idx="14">
                          <c:v>Q3</c:v>
                        </c:pt>
                        <c:pt idx="15">
                          <c:v>Q4</c:v>
                        </c:pt>
                        <c:pt idx="16">
                          <c:v>Q1</c:v>
                        </c:pt>
                        <c:pt idx="17">
                          <c:v>Q2</c:v>
                        </c:pt>
                        <c:pt idx="18">
                          <c:v>Q3</c:v>
                        </c:pt>
                        <c:pt idx="19">
                          <c:v>Q4</c:v>
                        </c:pt>
                        <c:pt idx="20">
                          <c:v>Q1</c:v>
                        </c:pt>
                        <c:pt idx="21">
                          <c:v>Q2</c:v>
                        </c:pt>
                        <c:pt idx="22">
                          <c:v>Q3</c:v>
                        </c:pt>
                        <c:pt idx="23">
                          <c:v>Q4</c:v>
                        </c:pt>
                        <c:pt idx="24">
                          <c:v>Q1</c:v>
                        </c:pt>
                        <c:pt idx="25">
                          <c:v>Q2</c:v>
                        </c:pt>
                        <c:pt idx="26">
                          <c:v>Q3</c:v>
                        </c:pt>
                        <c:pt idx="27">
                          <c:v>Q4</c:v>
                        </c:pt>
                      </c:lvl>
                      <c:lvl>
                        <c:pt idx="0">
                          <c:v>2017</c:v>
                        </c:pt>
                        <c:pt idx="4">
                          <c:v>2018</c:v>
                        </c:pt>
                        <c:pt idx="8">
                          <c:v>2019</c:v>
                        </c:pt>
                        <c:pt idx="12">
                          <c:v>2020</c:v>
                        </c:pt>
                        <c:pt idx="16">
                          <c:v>2021</c:v>
                        </c:pt>
                        <c:pt idx="20">
                          <c:v>2022</c:v>
                        </c:pt>
                        <c:pt idx="24">
                          <c:v>2023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'[1]Database Graph'!$D$227:$D$254</c15:sqref>
                        </c15:formulaRef>
                      </c:ext>
                    </c:extLst>
                    <c:numCache>
                      <c:formatCode>General</c:formatCode>
                      <c:ptCount val="28"/>
                      <c:pt idx="0">
                        <c:v>-4.595807675242142</c:v>
                      </c:pt>
                      <c:pt idx="1">
                        <c:v>1.6155474386731328</c:v>
                      </c:pt>
                      <c:pt idx="2">
                        <c:v>4.5686473682812192</c:v>
                      </c:pt>
                      <c:pt idx="3">
                        <c:v>5.2356425614615887</c:v>
                      </c:pt>
                      <c:pt idx="4">
                        <c:v>-5.0956100625741101</c:v>
                      </c:pt>
                      <c:pt idx="5">
                        <c:v>0.49874439249771285</c:v>
                      </c:pt>
                      <c:pt idx="6">
                        <c:v>5.2138274149290567</c:v>
                      </c:pt>
                      <c:pt idx="7">
                        <c:v>4.6502336605077801</c:v>
                      </c:pt>
                      <c:pt idx="8">
                        <c:v>-4.6735966888462457</c:v>
                      </c:pt>
                      <c:pt idx="9">
                        <c:v>0.47236968915393618</c:v>
                      </c:pt>
                      <c:pt idx="10">
                        <c:v>4.7881914759963848</c:v>
                      </c:pt>
                      <c:pt idx="11">
                        <c:v>5.1443540806946686</c:v>
                      </c:pt>
                      <c:pt idx="12">
                        <c:v>-7.1684378015854122</c:v>
                      </c:pt>
                      <c:pt idx="13">
                        <c:v>-7.3698052002639969</c:v>
                      </c:pt>
                      <c:pt idx="14">
                        <c:v>4.4089673844753747</c:v>
                      </c:pt>
                      <c:pt idx="15">
                        <c:v>3.9928738108409192</c:v>
                      </c:pt>
                      <c:pt idx="16">
                        <c:v>-1.3116013490361667</c:v>
                      </c:pt>
                      <c:pt idx="17">
                        <c:v>-2.611492079276573</c:v>
                      </c:pt>
                      <c:pt idx="18">
                        <c:v>3.4091113913094375</c:v>
                      </c:pt>
                      <c:pt idx="19">
                        <c:v>3.1099850949841255</c:v>
                      </c:pt>
                      <c:pt idx="20">
                        <c:v>-2.2540437053078364</c:v>
                      </c:pt>
                      <c:pt idx="21">
                        <c:v>-0.90359509308065356</c:v>
                      </c:pt>
                      <c:pt idx="22">
                        <c:v>6.212611700136577</c:v>
                      </c:pt>
                      <c:pt idx="23">
                        <c:v>3.4015857315649782</c:v>
                      </c:pt>
                      <c:pt idx="24">
                        <c:v>-1.6935526981658882</c:v>
                      </c:pt>
                      <c:pt idx="25">
                        <c:v>-0.51458219410966421</c:v>
                      </c:pt>
                      <c:pt idx="26">
                        <c:v>6.499378829761767</c:v>
                      </c:pt>
                      <c:pt idx="27">
                        <c:v>3.3727830614447498</c:v>
                      </c:pt>
                    </c:numCache>
                  </c:numRef>
                </c:val>
                <c:smooth val="1"/>
                <c:extLst>
                  <c:ext xmlns:c16="http://schemas.microsoft.com/office/drawing/2014/chart" uri="{C3380CC4-5D6E-409C-BE32-E72D297353CC}">
                    <c16:uniqueId val="{00000004-3791-41C6-A9EC-6867D0F837CD}"/>
                  </c:ext>
                </c:extLst>
              </c15:ser>
            </c15:filteredLineSeries>
            <c15:filteredLineSeries>
              <c15:ser>
                <c:idx val="4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'[1]Database Graph'!$F$226</c15:sqref>
                        </c15:formulaRef>
                      </c:ext>
                    </c:extLst>
                    <c:strCache>
                      <c:ptCount val="1"/>
                      <c:pt idx="0">
                        <c:v>QtQ-Track Feb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'[1]Database Graph'!$A$227:$B$254</c15:sqref>
                        </c15:formulaRef>
                      </c:ext>
                    </c:extLst>
                    <c:multiLvlStrCache>
                      <c:ptCount val="28"/>
                      <c:lvl>
                        <c:pt idx="0">
                          <c:v>Q1</c:v>
                        </c:pt>
                        <c:pt idx="1">
                          <c:v>Q2</c:v>
                        </c:pt>
                        <c:pt idx="2">
                          <c:v>Q3</c:v>
                        </c:pt>
                        <c:pt idx="3">
                          <c:v>Q4</c:v>
                        </c:pt>
                        <c:pt idx="4">
                          <c:v>Q1</c:v>
                        </c:pt>
                        <c:pt idx="5">
                          <c:v>Q2</c:v>
                        </c:pt>
                        <c:pt idx="6">
                          <c:v>Q3</c:v>
                        </c:pt>
                        <c:pt idx="7">
                          <c:v>Q4</c:v>
                        </c:pt>
                        <c:pt idx="8">
                          <c:v>Q1</c:v>
                        </c:pt>
                        <c:pt idx="9">
                          <c:v>Q2</c:v>
                        </c:pt>
                        <c:pt idx="10">
                          <c:v>Q3</c:v>
                        </c:pt>
                        <c:pt idx="11">
                          <c:v>Q4</c:v>
                        </c:pt>
                        <c:pt idx="12">
                          <c:v>Q1</c:v>
                        </c:pt>
                        <c:pt idx="13">
                          <c:v>Q2</c:v>
                        </c:pt>
                        <c:pt idx="14">
                          <c:v>Q3</c:v>
                        </c:pt>
                        <c:pt idx="15">
                          <c:v>Q4</c:v>
                        </c:pt>
                        <c:pt idx="16">
                          <c:v>Q1</c:v>
                        </c:pt>
                        <c:pt idx="17">
                          <c:v>Q2</c:v>
                        </c:pt>
                        <c:pt idx="18">
                          <c:v>Q3</c:v>
                        </c:pt>
                        <c:pt idx="19">
                          <c:v>Q4</c:v>
                        </c:pt>
                        <c:pt idx="20">
                          <c:v>Q1</c:v>
                        </c:pt>
                        <c:pt idx="21">
                          <c:v>Q2</c:v>
                        </c:pt>
                        <c:pt idx="22">
                          <c:v>Q3</c:v>
                        </c:pt>
                        <c:pt idx="23">
                          <c:v>Q4</c:v>
                        </c:pt>
                        <c:pt idx="24">
                          <c:v>Q1</c:v>
                        </c:pt>
                        <c:pt idx="25">
                          <c:v>Q2</c:v>
                        </c:pt>
                        <c:pt idx="26">
                          <c:v>Q3</c:v>
                        </c:pt>
                        <c:pt idx="27">
                          <c:v>Q4</c:v>
                        </c:pt>
                      </c:lvl>
                      <c:lvl>
                        <c:pt idx="0">
                          <c:v>2017</c:v>
                        </c:pt>
                        <c:pt idx="4">
                          <c:v>2018</c:v>
                        </c:pt>
                        <c:pt idx="8">
                          <c:v>2019</c:v>
                        </c:pt>
                        <c:pt idx="12">
                          <c:v>2020</c:v>
                        </c:pt>
                        <c:pt idx="16">
                          <c:v>2021</c:v>
                        </c:pt>
                        <c:pt idx="20">
                          <c:v>2022</c:v>
                        </c:pt>
                        <c:pt idx="24">
                          <c:v>2023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'[1]Database Graph'!$F$227:$F$254</c15:sqref>
                        </c15:formulaRef>
                      </c:ext>
                    </c:extLst>
                    <c:numCache>
                      <c:formatCode>General</c:formatCode>
                      <c:ptCount val="28"/>
                      <c:pt idx="0">
                        <c:v>-4.595807675242142</c:v>
                      </c:pt>
                      <c:pt idx="1">
                        <c:v>1.6155474386731328</c:v>
                      </c:pt>
                      <c:pt idx="2">
                        <c:v>4.5686473682812192</c:v>
                      </c:pt>
                      <c:pt idx="3">
                        <c:v>5.2356425614615887</c:v>
                      </c:pt>
                      <c:pt idx="4">
                        <c:v>-5.0956100625741101</c:v>
                      </c:pt>
                      <c:pt idx="5">
                        <c:v>0.49874439249771285</c:v>
                      </c:pt>
                      <c:pt idx="6">
                        <c:v>5.2138274149290567</c:v>
                      </c:pt>
                      <c:pt idx="7">
                        <c:v>4.6502336605077801</c:v>
                      </c:pt>
                      <c:pt idx="8">
                        <c:v>-4.6735966888462457</c:v>
                      </c:pt>
                      <c:pt idx="9">
                        <c:v>0.47236968915393618</c:v>
                      </c:pt>
                      <c:pt idx="10">
                        <c:v>4.7881914759963848</c:v>
                      </c:pt>
                      <c:pt idx="11">
                        <c:v>5.1443540806946686</c:v>
                      </c:pt>
                      <c:pt idx="12">
                        <c:v>-7.1684378015854122</c:v>
                      </c:pt>
                      <c:pt idx="13">
                        <c:v>-7.3698052002639969</c:v>
                      </c:pt>
                      <c:pt idx="14">
                        <c:v>4.4089673844753747</c:v>
                      </c:pt>
                      <c:pt idx="15">
                        <c:v>3.9928738108409192</c:v>
                      </c:pt>
                      <c:pt idx="16">
                        <c:v>-1.3116013490361667</c:v>
                      </c:pt>
                      <c:pt idx="17">
                        <c:v>-2.611492079276573</c:v>
                      </c:pt>
                      <c:pt idx="18">
                        <c:v>3.4091113913094375</c:v>
                      </c:pt>
                      <c:pt idx="19">
                        <c:v>3.1099850949841255</c:v>
                      </c:pt>
                      <c:pt idx="20">
                        <c:v>-2.2540437053078364</c:v>
                      </c:pt>
                      <c:pt idx="21">
                        <c:v>-0.90359509308065356</c:v>
                      </c:pt>
                      <c:pt idx="22">
                        <c:v>6.2726867067543139</c:v>
                      </c:pt>
                      <c:pt idx="23">
                        <c:v>3.4305644720459725</c:v>
                      </c:pt>
                      <c:pt idx="24">
                        <c:v>-1.7399295367624461</c:v>
                      </c:pt>
                      <c:pt idx="25">
                        <c:v>-0.52398632907208764</c:v>
                      </c:pt>
                      <c:pt idx="26">
                        <c:v>6.5595359169642791</c:v>
                      </c:pt>
                      <c:pt idx="27">
                        <c:v>3.3921608465109898</c:v>
                      </c:pt>
                    </c:numCache>
                  </c:numRef>
                </c: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3791-41C6-A9EC-6867D0F837CD}"/>
                  </c:ext>
                </c:extLst>
              </c15:ser>
            </c15:filteredLineSeries>
          </c:ext>
        </c:extLst>
      </c:lineChart>
      <c:catAx>
        <c:axId val="1314490639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3175" cap="flat" cmpd="sng" algn="ctr">
            <a:solidFill>
              <a:srgbClr val="B3B3B3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1314496047"/>
        <c:crosses val="autoZero"/>
        <c:auto val="1"/>
        <c:lblAlgn val="ctr"/>
        <c:lblOffset val="100"/>
        <c:noMultiLvlLbl val="0"/>
      </c:catAx>
      <c:valAx>
        <c:axId val="1314496047"/>
        <c:scaling>
          <c:orientation val="minMax"/>
        </c:scaling>
        <c:delete val="0"/>
        <c:axPos val="l"/>
        <c:numFmt formatCode="General" sourceLinked="1"/>
        <c:majorTickMark val="in"/>
        <c:minorTickMark val="none"/>
        <c:tickLblPos val="high"/>
        <c:spPr>
          <a:noFill/>
          <a:ln w="3175">
            <a:solidFill>
              <a:srgbClr val="B3B3B3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1314490639"/>
        <c:crosses val="autoZero"/>
        <c:crossBetween val="between"/>
      </c:valAx>
      <c:spPr>
        <a:solidFill>
          <a:srgbClr val="FFFFFF"/>
        </a:solidFill>
        <a:ln w="3175">
          <a:solidFill>
            <a:srgbClr val="B3B3B3"/>
          </a:solidFill>
          <a:prstDash val="solid"/>
        </a:ln>
        <a:effectLst/>
      </c:spPr>
    </c:plotArea>
    <c:legend>
      <c:legendPos val="b"/>
      <c:layout>
        <c:manualLayout>
          <c:xMode val="edge"/>
          <c:yMode val="edge"/>
          <c:x val="0.29114231922046968"/>
          <c:y val="0.91896091363793597"/>
          <c:w val="0.53363334356286041"/>
          <c:h val="4.28983465545295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yriad Pro Condensed"/>
              <a:ea typeface="Myriad Pro Condensed"/>
              <a:cs typeface="Myriad Pro Condensed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9713258866980093E-2"/>
          <c:y val="9.8518515494205289E-2"/>
          <c:w val="0.91440833200571048"/>
          <c:h val="0.81206156108760918"/>
        </c:manualLayout>
      </c:layout>
      <c:lineChart>
        <c:grouping val="standard"/>
        <c:varyColors val="0"/>
        <c:ser>
          <c:idx val="1"/>
          <c:order val="1"/>
          <c:tx>
            <c:strRef>
              <c:f>'[1]Database Graph'!$D$226</c:f>
              <c:strCache>
                <c:ptCount val="1"/>
                <c:pt idx="0">
                  <c:v>QtQ-Ske 1 Mar</c:v>
                </c:pt>
              </c:strCache>
            </c:strRef>
          </c:tx>
          <c:spPr>
            <a:ln w="28575" cap="rnd">
              <a:solidFill>
                <a:srgbClr val="005596"/>
              </a:solidFill>
              <a:round/>
            </a:ln>
            <a:effectLst/>
          </c:spPr>
          <c:marker>
            <c:symbol val="none"/>
          </c:marker>
          <c:dLbls>
            <c:dLbl>
              <c:idx val="2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00559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551-41CF-91D8-751E1D8E615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'[1]Database Graph'!$A$227:$B$254</c:f>
              <c:multiLvlStrCache>
                <c:ptCount val="28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  <c:pt idx="27">
                    <c:v>Q4</c:v>
                  </c:pt>
                </c:lvl>
                <c:lvl>
                  <c:pt idx="0">
                    <c:v>2017</c:v>
                  </c:pt>
                  <c:pt idx="4">
                    <c:v>2018</c:v>
                  </c:pt>
                  <c:pt idx="8">
                    <c:v>2019</c:v>
                  </c:pt>
                  <c:pt idx="12">
                    <c:v>2020</c:v>
                  </c:pt>
                  <c:pt idx="16">
                    <c:v>2021</c:v>
                  </c:pt>
                  <c:pt idx="20">
                    <c:v>2022</c:v>
                  </c:pt>
                  <c:pt idx="24">
                    <c:v>2023</c:v>
                  </c:pt>
                </c:lvl>
              </c:multiLvlStrCache>
            </c:multiLvlStrRef>
          </c:cat>
          <c:val>
            <c:numRef>
              <c:f>'[1]Database Graph'!$D$227:$D$254</c:f>
              <c:numCache>
                <c:formatCode>General</c:formatCode>
                <c:ptCount val="28"/>
                <c:pt idx="0">
                  <c:v>-4.595807675242142</c:v>
                </c:pt>
                <c:pt idx="1">
                  <c:v>1.6155474386731328</c:v>
                </c:pt>
                <c:pt idx="2">
                  <c:v>4.5686473682812192</c:v>
                </c:pt>
                <c:pt idx="3">
                  <c:v>5.2356425614615887</c:v>
                </c:pt>
                <c:pt idx="4">
                  <c:v>-5.0956100625741101</c:v>
                </c:pt>
                <c:pt idx="5">
                  <c:v>0.49874439249771285</c:v>
                </c:pt>
                <c:pt idx="6">
                  <c:v>5.2138274149290567</c:v>
                </c:pt>
                <c:pt idx="7">
                  <c:v>4.6502336605077801</c:v>
                </c:pt>
                <c:pt idx="8">
                  <c:v>-4.6735966888462457</c:v>
                </c:pt>
                <c:pt idx="9">
                  <c:v>0.47236968915393618</c:v>
                </c:pt>
                <c:pt idx="10">
                  <c:v>4.7881914759963848</c:v>
                </c:pt>
                <c:pt idx="11">
                  <c:v>5.1443540806946686</c:v>
                </c:pt>
                <c:pt idx="12">
                  <c:v>-7.1684378015854122</c:v>
                </c:pt>
                <c:pt idx="13">
                  <c:v>-7.3698052002639969</c:v>
                </c:pt>
                <c:pt idx="14">
                  <c:v>4.4089673844753747</c:v>
                </c:pt>
                <c:pt idx="15">
                  <c:v>3.9928738108409192</c:v>
                </c:pt>
                <c:pt idx="16">
                  <c:v>-1.3116013490361667</c:v>
                </c:pt>
                <c:pt idx="17">
                  <c:v>-2.611492079276573</c:v>
                </c:pt>
                <c:pt idx="18">
                  <c:v>3.4091113913094375</c:v>
                </c:pt>
                <c:pt idx="19">
                  <c:v>3.1099850949841255</c:v>
                </c:pt>
                <c:pt idx="20">
                  <c:v>-2.2540437053078364</c:v>
                </c:pt>
                <c:pt idx="21">
                  <c:v>-0.90359509308065356</c:v>
                </c:pt>
                <c:pt idx="22">
                  <c:v>6.212611700136577</c:v>
                </c:pt>
                <c:pt idx="23">
                  <c:v>3.4015857315649782</c:v>
                </c:pt>
                <c:pt idx="24">
                  <c:v>-1.6935526981658882</c:v>
                </c:pt>
                <c:pt idx="25">
                  <c:v>-0.51458219410966421</c:v>
                </c:pt>
                <c:pt idx="26">
                  <c:v>6.499378829761767</c:v>
                </c:pt>
                <c:pt idx="27">
                  <c:v>3.3727830614447498</c:v>
                </c:pt>
              </c:numCache>
            </c:numRef>
          </c: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1-4551-41CF-91D8-751E1D8E6158}"/>
            </c:ext>
          </c:extLst>
        </c:ser>
        <c:ser>
          <c:idx val="4"/>
          <c:order val="3"/>
          <c:tx>
            <c:strRef>
              <c:f>'[1]Database Graph'!$F$226</c:f>
              <c:strCache>
                <c:ptCount val="1"/>
                <c:pt idx="0">
                  <c:v>QtQ-Track Feb</c:v>
                </c:pt>
              </c:strCache>
            </c:strRef>
          </c:tx>
          <c:spPr>
            <a:ln w="28575" cap="rnd">
              <a:solidFill>
                <a:srgbClr val="737577"/>
              </a:solidFill>
              <a:round/>
            </a:ln>
            <a:effectLst/>
          </c:spPr>
          <c:marker>
            <c:symbol val="none"/>
          </c:marker>
          <c:dLbls>
            <c:dLbl>
              <c:idx val="2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737577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551-41CF-91D8-751E1D8E615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'[1]Database Graph'!$A$227:$B$254</c:f>
              <c:multiLvlStrCache>
                <c:ptCount val="28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  <c:pt idx="27">
                    <c:v>Q4</c:v>
                  </c:pt>
                </c:lvl>
                <c:lvl>
                  <c:pt idx="0">
                    <c:v>2017</c:v>
                  </c:pt>
                  <c:pt idx="4">
                    <c:v>2018</c:v>
                  </c:pt>
                  <c:pt idx="8">
                    <c:v>2019</c:v>
                  </c:pt>
                  <c:pt idx="12">
                    <c:v>2020</c:v>
                  </c:pt>
                  <c:pt idx="16">
                    <c:v>2021</c:v>
                  </c:pt>
                  <c:pt idx="20">
                    <c:v>2022</c:v>
                  </c:pt>
                  <c:pt idx="24">
                    <c:v>2023</c:v>
                  </c:pt>
                </c:lvl>
              </c:multiLvlStrCache>
            </c:multiLvlStrRef>
          </c:cat>
          <c:val>
            <c:numRef>
              <c:f>'[1]Database Graph'!$F$227:$F$254</c:f>
              <c:numCache>
                <c:formatCode>General</c:formatCode>
                <c:ptCount val="28"/>
                <c:pt idx="0">
                  <c:v>-4.595807675242142</c:v>
                </c:pt>
                <c:pt idx="1">
                  <c:v>1.6155474386731328</c:v>
                </c:pt>
                <c:pt idx="2">
                  <c:v>4.5686473682812192</c:v>
                </c:pt>
                <c:pt idx="3">
                  <c:v>5.2356425614615887</c:v>
                </c:pt>
                <c:pt idx="4">
                  <c:v>-5.0956100625741101</c:v>
                </c:pt>
                <c:pt idx="5">
                  <c:v>0.49874439249771285</c:v>
                </c:pt>
                <c:pt idx="6">
                  <c:v>5.2138274149290567</c:v>
                </c:pt>
                <c:pt idx="7">
                  <c:v>4.6502336605077801</c:v>
                </c:pt>
                <c:pt idx="8">
                  <c:v>-4.6735966888462457</c:v>
                </c:pt>
                <c:pt idx="9">
                  <c:v>0.47236968915393618</c:v>
                </c:pt>
                <c:pt idx="10">
                  <c:v>4.7881914759963848</c:v>
                </c:pt>
                <c:pt idx="11">
                  <c:v>5.1443540806946686</c:v>
                </c:pt>
                <c:pt idx="12">
                  <c:v>-7.1684378015854122</c:v>
                </c:pt>
                <c:pt idx="13">
                  <c:v>-7.3698052002639969</c:v>
                </c:pt>
                <c:pt idx="14">
                  <c:v>4.4089673844753747</c:v>
                </c:pt>
                <c:pt idx="15">
                  <c:v>3.9928738108409192</c:v>
                </c:pt>
                <c:pt idx="16">
                  <c:v>-1.3116013490361667</c:v>
                </c:pt>
                <c:pt idx="17">
                  <c:v>-2.611492079276573</c:v>
                </c:pt>
                <c:pt idx="18">
                  <c:v>3.4091113913094375</c:v>
                </c:pt>
                <c:pt idx="19">
                  <c:v>3.1099850949841255</c:v>
                </c:pt>
                <c:pt idx="20">
                  <c:v>-2.2540437053078364</c:v>
                </c:pt>
                <c:pt idx="21">
                  <c:v>-0.90359509308065356</c:v>
                </c:pt>
                <c:pt idx="22">
                  <c:v>6.2726867067543139</c:v>
                </c:pt>
                <c:pt idx="23">
                  <c:v>3.4305644720459725</c:v>
                </c:pt>
                <c:pt idx="24">
                  <c:v>-1.7399295367624461</c:v>
                </c:pt>
                <c:pt idx="25">
                  <c:v>-0.52398632907208764</c:v>
                </c:pt>
                <c:pt idx="26">
                  <c:v>6.5595359169642791</c:v>
                </c:pt>
                <c:pt idx="27">
                  <c:v>3.3921608465109898</c:v>
                </c:pt>
              </c:numCache>
            </c:numRef>
          </c: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3-4551-41CF-91D8-751E1D8E61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4490639"/>
        <c:axId val="131449604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'[1]Database Graph'!$C$226</c15:sqref>
                        </c15:formulaRef>
                      </c:ext>
                    </c:extLst>
                    <c:strCache>
                      <c:ptCount val="1"/>
                      <c:pt idx="0">
                        <c:v>YoY-Ske 1 Mar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>
                      <c:ext uri="{02D57815-91ED-43cb-92C2-25804820EDAC}">
                        <c15:formulaRef>
                          <c15:sqref>'[1]Database Graph'!$A$227:$B$254</c15:sqref>
                        </c15:formulaRef>
                      </c:ext>
                    </c:extLst>
                    <c:multiLvlStrCache>
                      <c:ptCount val="28"/>
                      <c:lvl>
                        <c:pt idx="0">
                          <c:v>Q1</c:v>
                        </c:pt>
                        <c:pt idx="1">
                          <c:v>Q2</c:v>
                        </c:pt>
                        <c:pt idx="2">
                          <c:v>Q3</c:v>
                        </c:pt>
                        <c:pt idx="3">
                          <c:v>Q4</c:v>
                        </c:pt>
                        <c:pt idx="4">
                          <c:v>Q1</c:v>
                        </c:pt>
                        <c:pt idx="5">
                          <c:v>Q2</c:v>
                        </c:pt>
                        <c:pt idx="6">
                          <c:v>Q3</c:v>
                        </c:pt>
                        <c:pt idx="7">
                          <c:v>Q4</c:v>
                        </c:pt>
                        <c:pt idx="8">
                          <c:v>Q1</c:v>
                        </c:pt>
                        <c:pt idx="9">
                          <c:v>Q2</c:v>
                        </c:pt>
                        <c:pt idx="10">
                          <c:v>Q3</c:v>
                        </c:pt>
                        <c:pt idx="11">
                          <c:v>Q4</c:v>
                        </c:pt>
                        <c:pt idx="12">
                          <c:v>Q1</c:v>
                        </c:pt>
                        <c:pt idx="13">
                          <c:v>Q2</c:v>
                        </c:pt>
                        <c:pt idx="14">
                          <c:v>Q3</c:v>
                        </c:pt>
                        <c:pt idx="15">
                          <c:v>Q4</c:v>
                        </c:pt>
                        <c:pt idx="16">
                          <c:v>Q1</c:v>
                        </c:pt>
                        <c:pt idx="17">
                          <c:v>Q2</c:v>
                        </c:pt>
                        <c:pt idx="18">
                          <c:v>Q3</c:v>
                        </c:pt>
                        <c:pt idx="19">
                          <c:v>Q4</c:v>
                        </c:pt>
                        <c:pt idx="20">
                          <c:v>Q1</c:v>
                        </c:pt>
                        <c:pt idx="21">
                          <c:v>Q2</c:v>
                        </c:pt>
                        <c:pt idx="22">
                          <c:v>Q3</c:v>
                        </c:pt>
                        <c:pt idx="23">
                          <c:v>Q4</c:v>
                        </c:pt>
                        <c:pt idx="24">
                          <c:v>Q1</c:v>
                        </c:pt>
                        <c:pt idx="25">
                          <c:v>Q2</c:v>
                        </c:pt>
                        <c:pt idx="26">
                          <c:v>Q3</c:v>
                        </c:pt>
                        <c:pt idx="27">
                          <c:v>Q4</c:v>
                        </c:pt>
                      </c:lvl>
                      <c:lvl>
                        <c:pt idx="0">
                          <c:v>2017</c:v>
                        </c:pt>
                        <c:pt idx="4">
                          <c:v>2018</c:v>
                        </c:pt>
                        <c:pt idx="8">
                          <c:v>2019</c:v>
                        </c:pt>
                        <c:pt idx="12">
                          <c:v>2020</c:v>
                        </c:pt>
                        <c:pt idx="16">
                          <c:v>2021</c:v>
                        </c:pt>
                        <c:pt idx="20">
                          <c:v>2022</c:v>
                        </c:pt>
                        <c:pt idx="24">
                          <c:v>2023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'[1]Database Graph'!$C$227:$C$254</c15:sqref>
                        </c15:formulaRef>
                      </c:ext>
                    </c:extLst>
                    <c:numCache>
                      <c:formatCode>General</c:formatCode>
                      <c:ptCount val="28"/>
                      <c:pt idx="0">
                        <c:v>5.8703606310059229</c:v>
                      </c:pt>
                      <c:pt idx="1">
                        <c:v>6.0693753526148981</c:v>
                      </c:pt>
                      <c:pt idx="2">
                        <c:v>6.2828489387028412</c:v>
                      </c:pt>
                      <c:pt idx="3">
                        <c:v>6.6822011735454936</c:v>
                      </c:pt>
                      <c:pt idx="4">
                        <c:v>6.1233156829491975</c:v>
                      </c:pt>
                      <c:pt idx="5">
                        <c:v>4.9569701264635171</c:v>
                      </c:pt>
                      <c:pt idx="6">
                        <c:v>5.6045460929357489</c:v>
                      </c:pt>
                      <c:pt idx="7">
                        <c:v>5.0170850411548571</c:v>
                      </c:pt>
                      <c:pt idx="8">
                        <c:v>5.4840667517638764</c:v>
                      </c:pt>
                      <c:pt idx="9">
                        <c:v>5.4563837097031325</c:v>
                      </c:pt>
                      <c:pt idx="10">
                        <c:v>5.0297665244950736</c:v>
                      </c:pt>
                      <c:pt idx="11">
                        <c:v>5.5256789611129733</c:v>
                      </c:pt>
                      <c:pt idx="12">
                        <c:v>2.7639068478552815</c:v>
                      </c:pt>
                      <c:pt idx="13">
                        <c:v>-5.2571295058611156</c:v>
                      </c:pt>
                      <c:pt idx="14">
                        <c:v>-5.5999999999993832</c:v>
                      </c:pt>
                      <c:pt idx="15">
                        <c:v>-6.6338143062889259</c:v>
                      </c:pt>
                      <c:pt idx="16">
                        <c:v>-0.74324792071377033</c:v>
                      </c:pt>
                      <c:pt idx="17">
                        <c:v>4.3554642949579261</c:v>
                      </c:pt>
                      <c:pt idx="18">
                        <c:v>3.3561206656822264</c:v>
                      </c:pt>
                      <c:pt idx="19">
                        <c:v>2.4786379180042672</c:v>
                      </c:pt>
                      <c:pt idx="20">
                        <c:v>1.5000000000000142</c:v>
                      </c:pt>
                      <c:pt idx="21">
                        <c:v>3.2800000000000011</c:v>
                      </c:pt>
                      <c:pt idx="22">
                        <c:v>6.0799999999999983</c:v>
                      </c:pt>
                      <c:pt idx="23">
                        <c:v>6.3800000000000097</c:v>
                      </c:pt>
                      <c:pt idx="24">
                        <c:v>6.9899999999999807</c:v>
                      </c:pt>
                      <c:pt idx="25">
                        <c:v>7.4100000000000108</c:v>
                      </c:pt>
                      <c:pt idx="26">
                        <c:v>7.7000000000000171</c:v>
                      </c:pt>
                      <c:pt idx="27">
                        <c:v>7.6700000000000017</c:v>
                      </c:pt>
                    </c:numCache>
                  </c:numRef>
                </c:val>
                <c:smooth val="1"/>
                <c:extLst>
                  <c:ext xmlns:c16="http://schemas.microsoft.com/office/drawing/2014/chart" uri="{C3380CC4-5D6E-409C-BE32-E72D297353CC}">
                    <c16:uniqueId val="{00000004-4551-41CF-91D8-751E1D8E6158}"/>
                  </c:ext>
                </c:extLst>
              </c15:ser>
            </c15:filteredLineSeries>
            <c15:filteredLineSeries>
              <c15:ser>
                <c:idx val="3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'[1]Database Graph'!$E$226</c15:sqref>
                        </c15:formulaRef>
                      </c:ext>
                    </c:extLst>
                    <c:strCache>
                      <c:ptCount val="1"/>
                      <c:pt idx="0">
                        <c:v>YoY-Track Feb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'[1]Database Graph'!$A$227:$B$254</c15:sqref>
                        </c15:formulaRef>
                      </c:ext>
                    </c:extLst>
                    <c:multiLvlStrCache>
                      <c:ptCount val="28"/>
                      <c:lvl>
                        <c:pt idx="0">
                          <c:v>Q1</c:v>
                        </c:pt>
                        <c:pt idx="1">
                          <c:v>Q2</c:v>
                        </c:pt>
                        <c:pt idx="2">
                          <c:v>Q3</c:v>
                        </c:pt>
                        <c:pt idx="3">
                          <c:v>Q4</c:v>
                        </c:pt>
                        <c:pt idx="4">
                          <c:v>Q1</c:v>
                        </c:pt>
                        <c:pt idx="5">
                          <c:v>Q2</c:v>
                        </c:pt>
                        <c:pt idx="6">
                          <c:v>Q3</c:v>
                        </c:pt>
                        <c:pt idx="7">
                          <c:v>Q4</c:v>
                        </c:pt>
                        <c:pt idx="8">
                          <c:v>Q1</c:v>
                        </c:pt>
                        <c:pt idx="9">
                          <c:v>Q2</c:v>
                        </c:pt>
                        <c:pt idx="10">
                          <c:v>Q3</c:v>
                        </c:pt>
                        <c:pt idx="11">
                          <c:v>Q4</c:v>
                        </c:pt>
                        <c:pt idx="12">
                          <c:v>Q1</c:v>
                        </c:pt>
                        <c:pt idx="13">
                          <c:v>Q2</c:v>
                        </c:pt>
                        <c:pt idx="14">
                          <c:v>Q3</c:v>
                        </c:pt>
                        <c:pt idx="15">
                          <c:v>Q4</c:v>
                        </c:pt>
                        <c:pt idx="16">
                          <c:v>Q1</c:v>
                        </c:pt>
                        <c:pt idx="17">
                          <c:v>Q2</c:v>
                        </c:pt>
                        <c:pt idx="18">
                          <c:v>Q3</c:v>
                        </c:pt>
                        <c:pt idx="19">
                          <c:v>Q4</c:v>
                        </c:pt>
                        <c:pt idx="20">
                          <c:v>Q1</c:v>
                        </c:pt>
                        <c:pt idx="21">
                          <c:v>Q2</c:v>
                        </c:pt>
                        <c:pt idx="22">
                          <c:v>Q3</c:v>
                        </c:pt>
                        <c:pt idx="23">
                          <c:v>Q4</c:v>
                        </c:pt>
                        <c:pt idx="24">
                          <c:v>Q1</c:v>
                        </c:pt>
                        <c:pt idx="25">
                          <c:v>Q2</c:v>
                        </c:pt>
                        <c:pt idx="26">
                          <c:v>Q3</c:v>
                        </c:pt>
                        <c:pt idx="27">
                          <c:v>Q4</c:v>
                        </c:pt>
                      </c:lvl>
                      <c:lvl>
                        <c:pt idx="0">
                          <c:v>2017</c:v>
                        </c:pt>
                        <c:pt idx="4">
                          <c:v>2018</c:v>
                        </c:pt>
                        <c:pt idx="8">
                          <c:v>2019</c:v>
                        </c:pt>
                        <c:pt idx="12">
                          <c:v>2020</c:v>
                        </c:pt>
                        <c:pt idx="16">
                          <c:v>2021</c:v>
                        </c:pt>
                        <c:pt idx="20">
                          <c:v>2022</c:v>
                        </c:pt>
                        <c:pt idx="24">
                          <c:v>2023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'[1]Database Graph'!$E$227:$E$254</c15:sqref>
                        </c15:formulaRef>
                      </c:ext>
                    </c:extLst>
                    <c:numCache>
                      <c:formatCode>General</c:formatCode>
                      <c:ptCount val="28"/>
                      <c:pt idx="0">
                        <c:v>5.8703606310059229</c:v>
                      </c:pt>
                      <c:pt idx="1">
                        <c:v>6.0693753526148981</c:v>
                      </c:pt>
                      <c:pt idx="2">
                        <c:v>6.2828489387028412</c:v>
                      </c:pt>
                      <c:pt idx="3">
                        <c:v>6.6822011735454936</c:v>
                      </c:pt>
                      <c:pt idx="4">
                        <c:v>6.1233156829491975</c:v>
                      </c:pt>
                      <c:pt idx="5">
                        <c:v>4.9569701264635171</c:v>
                      </c:pt>
                      <c:pt idx="6">
                        <c:v>5.6045460929357489</c:v>
                      </c:pt>
                      <c:pt idx="7">
                        <c:v>5.0170850411548571</c:v>
                      </c:pt>
                      <c:pt idx="8">
                        <c:v>5.4840667517638764</c:v>
                      </c:pt>
                      <c:pt idx="9">
                        <c:v>5.4563837097031325</c:v>
                      </c:pt>
                      <c:pt idx="10">
                        <c:v>5.0297665244950736</c:v>
                      </c:pt>
                      <c:pt idx="11">
                        <c:v>5.5256789611129733</c:v>
                      </c:pt>
                      <c:pt idx="12">
                        <c:v>2.7639068478552815</c:v>
                      </c:pt>
                      <c:pt idx="13">
                        <c:v>-5.2571295058611156</c:v>
                      </c:pt>
                      <c:pt idx="14">
                        <c:v>-5.5999999999993832</c:v>
                      </c:pt>
                      <c:pt idx="15">
                        <c:v>-6.6338143062889259</c:v>
                      </c:pt>
                      <c:pt idx="16">
                        <c:v>-0.74324792071377033</c:v>
                      </c:pt>
                      <c:pt idx="17">
                        <c:v>4.3554642949579261</c:v>
                      </c:pt>
                      <c:pt idx="18">
                        <c:v>3.3561206656822264</c:v>
                      </c:pt>
                      <c:pt idx="19">
                        <c:v>2.4786379180042672</c:v>
                      </c:pt>
                      <c:pt idx="20">
                        <c:v>1.5000000000000142</c:v>
                      </c:pt>
                      <c:pt idx="21">
                        <c:v>3.2800000000000011</c:v>
                      </c:pt>
                      <c:pt idx="22">
                        <c:v>6.1400000000000148</c:v>
                      </c:pt>
                      <c:pt idx="23">
                        <c:v>6.4699999999999989</c:v>
                      </c:pt>
                      <c:pt idx="24">
                        <c:v>7.0300000000000011</c:v>
                      </c:pt>
                      <c:pt idx="25">
                        <c:v>7.4399999999999977</c:v>
                      </c:pt>
                      <c:pt idx="26">
                        <c:v>7.7300000000000182</c:v>
                      </c:pt>
                      <c:pt idx="27">
                        <c:v>7.6899999999999977</c:v>
                      </c:pt>
                    </c:numCache>
                  </c:numRef>
                </c: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4551-41CF-91D8-751E1D8E6158}"/>
                  </c:ext>
                </c:extLst>
              </c15:ser>
            </c15:filteredLineSeries>
          </c:ext>
        </c:extLst>
      </c:lineChart>
      <c:catAx>
        <c:axId val="1314490639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3175" cap="flat" cmpd="sng" algn="ctr">
            <a:solidFill>
              <a:srgbClr val="B3B3B3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1314496047"/>
        <c:crosses val="autoZero"/>
        <c:auto val="1"/>
        <c:lblAlgn val="ctr"/>
        <c:lblOffset val="100"/>
        <c:noMultiLvlLbl val="0"/>
      </c:catAx>
      <c:valAx>
        <c:axId val="1314496047"/>
        <c:scaling>
          <c:orientation val="minMax"/>
        </c:scaling>
        <c:delete val="0"/>
        <c:axPos val="l"/>
        <c:numFmt formatCode="General" sourceLinked="1"/>
        <c:majorTickMark val="in"/>
        <c:minorTickMark val="none"/>
        <c:tickLblPos val="high"/>
        <c:spPr>
          <a:noFill/>
          <a:ln w="3175">
            <a:solidFill>
              <a:srgbClr val="B3B3B3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1314490639"/>
        <c:crosses val="autoZero"/>
        <c:crossBetween val="between"/>
      </c:valAx>
      <c:spPr>
        <a:solidFill>
          <a:srgbClr val="FFFFFF"/>
        </a:solidFill>
        <a:ln w="3175">
          <a:solidFill>
            <a:srgbClr val="B3B3B3"/>
          </a:solidFill>
          <a:prstDash val="solid"/>
        </a:ln>
        <a:effectLst/>
      </c:spPr>
    </c:plotArea>
    <c:legend>
      <c:legendPos val="b"/>
      <c:layout>
        <c:manualLayout>
          <c:xMode val="edge"/>
          <c:yMode val="edge"/>
          <c:x val="0.29114231922046968"/>
          <c:y val="0.91896091363793597"/>
          <c:w val="0.53363334356286041"/>
          <c:h val="4.28983465545295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yriad Pro Condensed"/>
              <a:ea typeface="Myriad Pro Condensed"/>
              <a:cs typeface="Myriad Pro Condensed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9713258866980093E-2"/>
          <c:y val="9.8518515494205289E-2"/>
          <c:w val="0.91440833200571048"/>
          <c:h val="0.81206156108760918"/>
        </c:manualLayout>
      </c:layout>
      <c:lineChart>
        <c:grouping val="standard"/>
        <c:varyColors val="0"/>
        <c:ser>
          <c:idx val="0"/>
          <c:order val="0"/>
          <c:tx>
            <c:strRef>
              <c:f>'[1]Database Graph'!$C$258</c:f>
              <c:strCache>
                <c:ptCount val="1"/>
                <c:pt idx="0">
                  <c:v>YoY-Ske 1 Mar</c:v>
                </c:pt>
              </c:strCache>
            </c:strRef>
          </c:tx>
          <c:spPr>
            <a:ln w="28575" cap="rnd">
              <a:solidFill>
                <a:srgbClr val="005596"/>
              </a:solidFill>
              <a:round/>
            </a:ln>
            <a:effectLst/>
          </c:spPr>
          <c:marker>
            <c:symbol val="none"/>
          </c:marker>
          <c:dLbls>
            <c:dLbl>
              <c:idx val="2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00559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2F7-49A9-BB3E-243F137EF81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'[1]Database Graph'!$A$259:$B$286</c:f>
              <c:multiLvlStrCache>
                <c:ptCount val="28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  <c:pt idx="27">
                    <c:v>Q4</c:v>
                  </c:pt>
                </c:lvl>
                <c:lvl>
                  <c:pt idx="0">
                    <c:v>2017</c:v>
                  </c:pt>
                  <c:pt idx="4">
                    <c:v>2018</c:v>
                  </c:pt>
                  <c:pt idx="8">
                    <c:v>2019</c:v>
                  </c:pt>
                  <c:pt idx="12">
                    <c:v>2020</c:v>
                  </c:pt>
                  <c:pt idx="16">
                    <c:v>2021</c:v>
                  </c:pt>
                  <c:pt idx="20">
                    <c:v>2022</c:v>
                  </c:pt>
                  <c:pt idx="24">
                    <c:v>2023</c:v>
                  </c:pt>
                </c:lvl>
              </c:multiLvlStrCache>
            </c:multiLvlStrRef>
          </c:cat>
          <c:val>
            <c:numRef>
              <c:f>'[1]Database Graph'!$C$259:$C$286</c:f>
              <c:numCache>
                <c:formatCode>General</c:formatCode>
                <c:ptCount val="28"/>
                <c:pt idx="0">
                  <c:v>8.3382562285903674</c:v>
                </c:pt>
                <c:pt idx="1">
                  <c:v>2.7092279439228264</c:v>
                </c:pt>
                <c:pt idx="2">
                  <c:v>16.395355321942006</c:v>
                </c:pt>
                <c:pt idx="3">
                  <c:v>8.4878630294918906</c:v>
                </c:pt>
                <c:pt idx="4">
                  <c:v>5.7587562741398131</c:v>
                </c:pt>
                <c:pt idx="5">
                  <c:v>7.4244070728158675</c:v>
                </c:pt>
                <c:pt idx="6">
                  <c:v>8.2987804864570052</c:v>
                </c:pt>
                <c:pt idx="7">
                  <c:v>4.6304987546650977</c:v>
                </c:pt>
                <c:pt idx="8">
                  <c:v>-1.0558203727249662</c:v>
                </c:pt>
                <c:pt idx="9">
                  <c:v>-1.2276565241880348</c:v>
                </c:pt>
                <c:pt idx="10">
                  <c:v>0.88022674378814258</c:v>
                </c:pt>
                <c:pt idx="11">
                  <c:v>-0.61309602068062929</c:v>
                </c:pt>
                <c:pt idx="12">
                  <c:v>0.17179819470510438</c:v>
                </c:pt>
                <c:pt idx="13">
                  <c:v>-12.427026718945285</c:v>
                </c:pt>
                <c:pt idx="14">
                  <c:v>-13.038877366344025</c:v>
                </c:pt>
                <c:pt idx="15">
                  <c:v>-6.8895997404171112</c:v>
                </c:pt>
                <c:pt idx="16">
                  <c:v>6.9443605373704003</c:v>
                </c:pt>
                <c:pt idx="17">
                  <c:v>31.503033567146645</c:v>
                </c:pt>
                <c:pt idx="18">
                  <c:v>29.161067954366672</c:v>
                </c:pt>
                <c:pt idx="19">
                  <c:v>29.828737949287159</c:v>
                </c:pt>
                <c:pt idx="20">
                  <c:v>13.88000000000001</c:v>
                </c:pt>
                <c:pt idx="21">
                  <c:v>4.4500000000000028</c:v>
                </c:pt>
                <c:pt idx="22">
                  <c:v>3.4399999999999977</c:v>
                </c:pt>
                <c:pt idx="23">
                  <c:v>4.210000000000008</c:v>
                </c:pt>
                <c:pt idx="24">
                  <c:v>5.6899999999999977</c:v>
                </c:pt>
                <c:pt idx="25">
                  <c:v>6.1800000000000068</c:v>
                </c:pt>
                <c:pt idx="26">
                  <c:v>6.6099999999999852</c:v>
                </c:pt>
                <c:pt idx="27">
                  <c:v>7.0199999999999818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C2F7-49A9-BB3E-243F137EF811}"/>
            </c:ext>
          </c:extLst>
        </c:ser>
        <c:ser>
          <c:idx val="3"/>
          <c:order val="2"/>
          <c:tx>
            <c:strRef>
              <c:f>'[1]Database Graph'!$E$258</c:f>
              <c:strCache>
                <c:ptCount val="1"/>
                <c:pt idx="0">
                  <c:v>YoY-Track Feb</c:v>
                </c:pt>
              </c:strCache>
            </c:strRef>
          </c:tx>
          <c:spPr>
            <a:ln w="28575" cap="rnd">
              <a:solidFill>
                <a:srgbClr val="737577"/>
              </a:solidFill>
              <a:round/>
            </a:ln>
            <a:effectLst/>
          </c:spPr>
          <c:marker>
            <c:symbol val="none"/>
          </c:marker>
          <c:dLbls>
            <c:dLbl>
              <c:idx val="2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737577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2F7-49A9-BB3E-243F137EF81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'[1]Database Graph'!$A$259:$B$286</c:f>
              <c:multiLvlStrCache>
                <c:ptCount val="28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  <c:pt idx="27">
                    <c:v>Q4</c:v>
                  </c:pt>
                </c:lvl>
                <c:lvl>
                  <c:pt idx="0">
                    <c:v>2017</c:v>
                  </c:pt>
                  <c:pt idx="4">
                    <c:v>2018</c:v>
                  </c:pt>
                  <c:pt idx="8">
                    <c:v>2019</c:v>
                  </c:pt>
                  <c:pt idx="12">
                    <c:v>2020</c:v>
                  </c:pt>
                  <c:pt idx="16">
                    <c:v>2021</c:v>
                  </c:pt>
                  <c:pt idx="20">
                    <c:v>2022</c:v>
                  </c:pt>
                  <c:pt idx="24">
                    <c:v>2023</c:v>
                  </c:pt>
                </c:lvl>
              </c:multiLvlStrCache>
            </c:multiLvlStrRef>
          </c:cat>
          <c:val>
            <c:numRef>
              <c:f>'[1]Database Graph'!$E$259:$E$286</c:f>
              <c:numCache>
                <c:formatCode>General</c:formatCode>
                <c:ptCount val="28"/>
                <c:pt idx="0">
                  <c:v>8.3382562285903674</c:v>
                </c:pt>
                <c:pt idx="1">
                  <c:v>2.7092279439228264</c:v>
                </c:pt>
                <c:pt idx="2">
                  <c:v>16.395355321942006</c:v>
                </c:pt>
                <c:pt idx="3">
                  <c:v>8.4878630294918906</c:v>
                </c:pt>
                <c:pt idx="4">
                  <c:v>5.7587562741398131</c:v>
                </c:pt>
                <c:pt idx="5">
                  <c:v>7.4244070728158675</c:v>
                </c:pt>
                <c:pt idx="6">
                  <c:v>8.2987804864570052</c:v>
                </c:pt>
                <c:pt idx="7">
                  <c:v>4.6304987546650977</c:v>
                </c:pt>
                <c:pt idx="8">
                  <c:v>-1.0558203727249662</c:v>
                </c:pt>
                <c:pt idx="9">
                  <c:v>-1.2276565241880348</c:v>
                </c:pt>
                <c:pt idx="10">
                  <c:v>0.88022674378814258</c:v>
                </c:pt>
                <c:pt idx="11">
                  <c:v>-0.61309602068062929</c:v>
                </c:pt>
                <c:pt idx="12">
                  <c:v>0.17179819470510438</c:v>
                </c:pt>
                <c:pt idx="13">
                  <c:v>-12.427026718945285</c:v>
                </c:pt>
                <c:pt idx="14">
                  <c:v>-13.038877366344025</c:v>
                </c:pt>
                <c:pt idx="15">
                  <c:v>-6.8895997404171112</c:v>
                </c:pt>
                <c:pt idx="16">
                  <c:v>6.9443605373704003</c:v>
                </c:pt>
                <c:pt idx="17">
                  <c:v>31.503033567146645</c:v>
                </c:pt>
                <c:pt idx="18">
                  <c:v>29.161067954366672</c:v>
                </c:pt>
                <c:pt idx="19">
                  <c:v>29.828737949287159</c:v>
                </c:pt>
                <c:pt idx="20">
                  <c:v>14.219999999999985</c:v>
                </c:pt>
                <c:pt idx="21">
                  <c:v>4.7499999999999858</c:v>
                </c:pt>
                <c:pt idx="22">
                  <c:v>3.9899999999999807</c:v>
                </c:pt>
                <c:pt idx="23">
                  <c:v>4.7099999999999937</c:v>
                </c:pt>
                <c:pt idx="24">
                  <c:v>6.0199999999999818</c:v>
                </c:pt>
                <c:pt idx="25">
                  <c:v>6.3599999999999852</c:v>
                </c:pt>
                <c:pt idx="26">
                  <c:v>6.6400000000000006</c:v>
                </c:pt>
                <c:pt idx="27">
                  <c:v>7.0300000000000011</c:v>
                </c:pt>
              </c:numCache>
            </c:numRef>
          </c: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3-C2F7-49A9-BB3E-243F137EF8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4490639"/>
        <c:axId val="1314496047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'[1]Database Graph'!$D$258</c15:sqref>
                        </c15:formulaRef>
                      </c:ext>
                    </c:extLst>
                    <c:strCache>
                      <c:ptCount val="1"/>
                      <c:pt idx="0">
                        <c:v>QtQ-Ske 1 Mar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>
                      <c:ext uri="{02D57815-91ED-43cb-92C2-25804820EDAC}">
                        <c15:formulaRef>
                          <c15:sqref>'[1]Database Graph'!$A$259:$B$286</c15:sqref>
                        </c15:formulaRef>
                      </c:ext>
                    </c:extLst>
                    <c:multiLvlStrCache>
                      <c:ptCount val="28"/>
                      <c:lvl>
                        <c:pt idx="0">
                          <c:v>Q1</c:v>
                        </c:pt>
                        <c:pt idx="1">
                          <c:v>Q2</c:v>
                        </c:pt>
                        <c:pt idx="2">
                          <c:v>Q3</c:v>
                        </c:pt>
                        <c:pt idx="3">
                          <c:v>Q4</c:v>
                        </c:pt>
                        <c:pt idx="4">
                          <c:v>Q1</c:v>
                        </c:pt>
                        <c:pt idx="5">
                          <c:v>Q2</c:v>
                        </c:pt>
                        <c:pt idx="6">
                          <c:v>Q3</c:v>
                        </c:pt>
                        <c:pt idx="7">
                          <c:v>Q4</c:v>
                        </c:pt>
                        <c:pt idx="8">
                          <c:v>Q1</c:v>
                        </c:pt>
                        <c:pt idx="9">
                          <c:v>Q2</c:v>
                        </c:pt>
                        <c:pt idx="10">
                          <c:v>Q3</c:v>
                        </c:pt>
                        <c:pt idx="11">
                          <c:v>Q4</c:v>
                        </c:pt>
                        <c:pt idx="12">
                          <c:v>Q1</c:v>
                        </c:pt>
                        <c:pt idx="13">
                          <c:v>Q2</c:v>
                        </c:pt>
                        <c:pt idx="14">
                          <c:v>Q3</c:v>
                        </c:pt>
                        <c:pt idx="15">
                          <c:v>Q4</c:v>
                        </c:pt>
                        <c:pt idx="16">
                          <c:v>Q1</c:v>
                        </c:pt>
                        <c:pt idx="17">
                          <c:v>Q2</c:v>
                        </c:pt>
                        <c:pt idx="18">
                          <c:v>Q3</c:v>
                        </c:pt>
                        <c:pt idx="19">
                          <c:v>Q4</c:v>
                        </c:pt>
                        <c:pt idx="20">
                          <c:v>Q1</c:v>
                        </c:pt>
                        <c:pt idx="21">
                          <c:v>Q2</c:v>
                        </c:pt>
                        <c:pt idx="22">
                          <c:v>Q3</c:v>
                        </c:pt>
                        <c:pt idx="23">
                          <c:v>Q4</c:v>
                        </c:pt>
                        <c:pt idx="24">
                          <c:v>Q1</c:v>
                        </c:pt>
                        <c:pt idx="25">
                          <c:v>Q2</c:v>
                        </c:pt>
                        <c:pt idx="26">
                          <c:v>Q3</c:v>
                        </c:pt>
                        <c:pt idx="27">
                          <c:v>Q4</c:v>
                        </c:pt>
                      </c:lvl>
                      <c:lvl>
                        <c:pt idx="0">
                          <c:v>2017</c:v>
                        </c:pt>
                        <c:pt idx="4">
                          <c:v>2018</c:v>
                        </c:pt>
                        <c:pt idx="8">
                          <c:v>2019</c:v>
                        </c:pt>
                        <c:pt idx="12">
                          <c:v>2020</c:v>
                        </c:pt>
                        <c:pt idx="16">
                          <c:v>2021</c:v>
                        </c:pt>
                        <c:pt idx="20">
                          <c:v>2022</c:v>
                        </c:pt>
                        <c:pt idx="24">
                          <c:v>2023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'[1]Database Graph'!$D$259:$D$286</c15:sqref>
                        </c15:formulaRef>
                      </c:ext>
                    </c:extLst>
                    <c:numCache>
                      <c:formatCode>General</c:formatCode>
                      <c:ptCount val="28"/>
                      <c:pt idx="0">
                        <c:v>1.3422659340882319</c:v>
                      </c:pt>
                      <c:pt idx="1">
                        <c:v>-2.4182841465638489</c:v>
                      </c:pt>
                      <c:pt idx="2">
                        <c:v>8.161602206647629</c:v>
                      </c:pt>
                      <c:pt idx="3">
                        <c:v>1.4259260965915388</c:v>
                      </c:pt>
                      <c:pt idx="4">
                        <c:v>-1.2070870980405317</c:v>
                      </c:pt>
                      <c:pt idx="5">
                        <c:v>-0.8814178985707315</c:v>
                      </c:pt>
                      <c:pt idx="6">
                        <c:v>9.0419759682846461</c:v>
                      </c:pt>
                      <c:pt idx="7">
                        <c:v>-2.0095592353668081</c:v>
                      </c:pt>
                      <c:pt idx="8">
                        <c:v>-6.5761528768648674</c:v>
                      </c:pt>
                      <c:pt idx="9">
                        <c:v>-1.0535569344487925</c:v>
                      </c:pt>
                      <c:pt idx="10">
                        <c:v>11.369021663083757</c:v>
                      </c:pt>
                      <c:pt idx="11">
                        <c:v>-3.4601047051525029</c:v>
                      </c:pt>
                      <c:pt idx="12">
                        <c:v>-5.838351071495353</c:v>
                      </c:pt>
                      <c:pt idx="13">
                        <c:v>-13.498266268590015</c:v>
                      </c:pt>
                      <c:pt idx="14">
                        <c:v>10.590913926738764</c:v>
                      </c:pt>
                      <c:pt idx="15">
                        <c:v>3.3665162050538413</c:v>
                      </c:pt>
                      <c:pt idx="16">
                        <c:v>8.1517994093993877</c:v>
                      </c:pt>
                      <c:pt idx="17">
                        <c:v>6.365967661502367</c:v>
                      </c:pt>
                      <c:pt idx="18">
                        <c:v>8.6213767192941759</c:v>
                      </c:pt>
                      <c:pt idx="19">
                        <c:v>3.9008468856731611</c:v>
                      </c:pt>
                      <c:pt idx="20">
                        <c:v>-5.1340472742381138</c:v>
                      </c:pt>
                      <c:pt idx="21">
                        <c:v>-2.4418218981039388</c:v>
                      </c:pt>
                      <c:pt idx="22">
                        <c:v>7.5710407644211415</c:v>
                      </c:pt>
                      <c:pt idx="23">
                        <c:v>4.6742773970997575</c:v>
                      </c:pt>
                      <c:pt idx="24">
                        <c:v>-3.7867522926228503</c:v>
                      </c:pt>
                      <c:pt idx="25">
                        <c:v>-1.9895226524806162</c:v>
                      </c:pt>
                      <c:pt idx="26">
                        <c:v>8.0066740995944343</c:v>
                      </c:pt>
                      <c:pt idx="27">
                        <c:v>5.0768330085134323</c:v>
                      </c:pt>
                    </c:numCache>
                  </c:numRef>
                </c:val>
                <c:smooth val="1"/>
                <c:extLst>
                  <c:ext xmlns:c16="http://schemas.microsoft.com/office/drawing/2014/chart" uri="{C3380CC4-5D6E-409C-BE32-E72D297353CC}">
                    <c16:uniqueId val="{00000004-C2F7-49A9-BB3E-243F137EF811}"/>
                  </c:ext>
                </c:extLst>
              </c15:ser>
            </c15:filteredLineSeries>
            <c15:filteredLineSeries>
              <c15:ser>
                <c:idx val="4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'[1]Database Graph'!$F$258</c15:sqref>
                        </c15:formulaRef>
                      </c:ext>
                    </c:extLst>
                    <c:strCache>
                      <c:ptCount val="1"/>
                      <c:pt idx="0">
                        <c:v>QtQ-Track Feb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'[1]Database Graph'!$A$259:$B$286</c15:sqref>
                        </c15:formulaRef>
                      </c:ext>
                    </c:extLst>
                    <c:multiLvlStrCache>
                      <c:ptCount val="28"/>
                      <c:lvl>
                        <c:pt idx="0">
                          <c:v>Q1</c:v>
                        </c:pt>
                        <c:pt idx="1">
                          <c:v>Q2</c:v>
                        </c:pt>
                        <c:pt idx="2">
                          <c:v>Q3</c:v>
                        </c:pt>
                        <c:pt idx="3">
                          <c:v>Q4</c:v>
                        </c:pt>
                        <c:pt idx="4">
                          <c:v>Q1</c:v>
                        </c:pt>
                        <c:pt idx="5">
                          <c:v>Q2</c:v>
                        </c:pt>
                        <c:pt idx="6">
                          <c:v>Q3</c:v>
                        </c:pt>
                        <c:pt idx="7">
                          <c:v>Q4</c:v>
                        </c:pt>
                        <c:pt idx="8">
                          <c:v>Q1</c:v>
                        </c:pt>
                        <c:pt idx="9">
                          <c:v>Q2</c:v>
                        </c:pt>
                        <c:pt idx="10">
                          <c:v>Q3</c:v>
                        </c:pt>
                        <c:pt idx="11">
                          <c:v>Q4</c:v>
                        </c:pt>
                        <c:pt idx="12">
                          <c:v>Q1</c:v>
                        </c:pt>
                        <c:pt idx="13">
                          <c:v>Q2</c:v>
                        </c:pt>
                        <c:pt idx="14">
                          <c:v>Q3</c:v>
                        </c:pt>
                        <c:pt idx="15">
                          <c:v>Q4</c:v>
                        </c:pt>
                        <c:pt idx="16">
                          <c:v>Q1</c:v>
                        </c:pt>
                        <c:pt idx="17">
                          <c:v>Q2</c:v>
                        </c:pt>
                        <c:pt idx="18">
                          <c:v>Q3</c:v>
                        </c:pt>
                        <c:pt idx="19">
                          <c:v>Q4</c:v>
                        </c:pt>
                        <c:pt idx="20">
                          <c:v>Q1</c:v>
                        </c:pt>
                        <c:pt idx="21">
                          <c:v>Q2</c:v>
                        </c:pt>
                        <c:pt idx="22">
                          <c:v>Q3</c:v>
                        </c:pt>
                        <c:pt idx="23">
                          <c:v>Q4</c:v>
                        </c:pt>
                        <c:pt idx="24">
                          <c:v>Q1</c:v>
                        </c:pt>
                        <c:pt idx="25">
                          <c:v>Q2</c:v>
                        </c:pt>
                        <c:pt idx="26">
                          <c:v>Q3</c:v>
                        </c:pt>
                        <c:pt idx="27">
                          <c:v>Q4</c:v>
                        </c:pt>
                      </c:lvl>
                      <c:lvl>
                        <c:pt idx="0">
                          <c:v>2017</c:v>
                        </c:pt>
                        <c:pt idx="4">
                          <c:v>2018</c:v>
                        </c:pt>
                        <c:pt idx="8">
                          <c:v>2019</c:v>
                        </c:pt>
                        <c:pt idx="12">
                          <c:v>2020</c:v>
                        </c:pt>
                        <c:pt idx="16">
                          <c:v>2021</c:v>
                        </c:pt>
                        <c:pt idx="20">
                          <c:v>2022</c:v>
                        </c:pt>
                        <c:pt idx="24">
                          <c:v>2023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'[1]Database Graph'!$F$259:$F$286</c15:sqref>
                        </c15:formulaRef>
                      </c:ext>
                    </c:extLst>
                    <c:numCache>
                      <c:formatCode>General</c:formatCode>
                      <c:ptCount val="28"/>
                      <c:pt idx="0">
                        <c:v>1.3422659340882319</c:v>
                      </c:pt>
                      <c:pt idx="1">
                        <c:v>-2.4182841465638489</c:v>
                      </c:pt>
                      <c:pt idx="2">
                        <c:v>8.161602206647629</c:v>
                      </c:pt>
                      <c:pt idx="3">
                        <c:v>1.4259260965915388</c:v>
                      </c:pt>
                      <c:pt idx="4">
                        <c:v>-1.2070870980405317</c:v>
                      </c:pt>
                      <c:pt idx="5">
                        <c:v>-0.8814178985707315</c:v>
                      </c:pt>
                      <c:pt idx="6">
                        <c:v>9.0419759682846461</c:v>
                      </c:pt>
                      <c:pt idx="7">
                        <c:v>-2.0095592353668081</c:v>
                      </c:pt>
                      <c:pt idx="8">
                        <c:v>-6.5761528768648674</c:v>
                      </c:pt>
                      <c:pt idx="9">
                        <c:v>-1.0535569344487925</c:v>
                      </c:pt>
                      <c:pt idx="10">
                        <c:v>11.369021663083757</c:v>
                      </c:pt>
                      <c:pt idx="11">
                        <c:v>-3.4601047051525029</c:v>
                      </c:pt>
                      <c:pt idx="12">
                        <c:v>-5.838351071495353</c:v>
                      </c:pt>
                      <c:pt idx="13">
                        <c:v>-13.498266268590015</c:v>
                      </c:pt>
                      <c:pt idx="14">
                        <c:v>10.590913926738764</c:v>
                      </c:pt>
                      <c:pt idx="15">
                        <c:v>3.3665162050538413</c:v>
                      </c:pt>
                      <c:pt idx="16">
                        <c:v>8.1517994093993877</c:v>
                      </c:pt>
                      <c:pt idx="17">
                        <c:v>6.365967661502367</c:v>
                      </c:pt>
                      <c:pt idx="18">
                        <c:v>8.6213767192941759</c:v>
                      </c:pt>
                      <c:pt idx="19">
                        <c:v>3.9008468856731611</c:v>
                      </c:pt>
                      <c:pt idx="20">
                        <c:v>-4.8508155924084804</c:v>
                      </c:pt>
                      <c:pt idx="21">
                        <c:v>-2.4528531558188291</c:v>
                      </c:pt>
                      <c:pt idx="22">
                        <c:v>7.833288449063474</c:v>
                      </c:pt>
                      <c:pt idx="23">
                        <c:v>4.6202296124515669</c:v>
                      </c:pt>
                      <c:pt idx="24">
                        <c:v>-3.6604285083291899</c:v>
                      </c:pt>
                      <c:pt idx="25">
                        <c:v>-2.1400251051961021</c:v>
                      </c:pt>
                      <c:pt idx="26">
                        <c:v>8.1171669820245427</c:v>
                      </c:pt>
                      <c:pt idx="27">
                        <c:v>5.0028429803140568</c:v>
                      </c:pt>
                    </c:numCache>
                  </c:numRef>
                </c: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C2F7-49A9-BB3E-243F137EF811}"/>
                  </c:ext>
                </c:extLst>
              </c15:ser>
            </c15:filteredLineSeries>
          </c:ext>
        </c:extLst>
      </c:lineChart>
      <c:catAx>
        <c:axId val="1314490639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3175" cap="flat" cmpd="sng" algn="ctr">
            <a:solidFill>
              <a:srgbClr val="B3B3B3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1314496047"/>
        <c:crosses val="autoZero"/>
        <c:auto val="1"/>
        <c:lblAlgn val="ctr"/>
        <c:lblOffset val="100"/>
        <c:noMultiLvlLbl val="0"/>
      </c:catAx>
      <c:valAx>
        <c:axId val="1314496047"/>
        <c:scaling>
          <c:orientation val="minMax"/>
        </c:scaling>
        <c:delete val="0"/>
        <c:axPos val="l"/>
        <c:numFmt formatCode="General" sourceLinked="1"/>
        <c:majorTickMark val="in"/>
        <c:minorTickMark val="none"/>
        <c:tickLblPos val="high"/>
        <c:spPr>
          <a:noFill/>
          <a:ln w="3175">
            <a:solidFill>
              <a:srgbClr val="B3B3B3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1314490639"/>
        <c:crosses val="autoZero"/>
        <c:crossBetween val="between"/>
      </c:valAx>
      <c:spPr>
        <a:solidFill>
          <a:srgbClr val="FFFFFF"/>
        </a:solidFill>
        <a:ln w="3175">
          <a:solidFill>
            <a:srgbClr val="B3B3B3"/>
          </a:solidFill>
          <a:prstDash val="solid"/>
        </a:ln>
        <a:effectLst/>
      </c:spPr>
    </c:plotArea>
    <c:legend>
      <c:legendPos val="b"/>
      <c:layout>
        <c:manualLayout>
          <c:xMode val="edge"/>
          <c:yMode val="edge"/>
          <c:x val="0.29114231922046968"/>
          <c:y val="0.91896091363793597"/>
          <c:w val="0.53363334356286041"/>
          <c:h val="4.28983465545295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yriad Pro Condensed"/>
              <a:ea typeface="Myriad Pro Condensed"/>
              <a:cs typeface="Myriad Pro Condensed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9713258866980093E-2"/>
          <c:y val="9.8518515494205289E-2"/>
          <c:w val="0.91440833200571048"/>
          <c:h val="0.81206156108760918"/>
        </c:manualLayout>
      </c:layout>
      <c:lineChart>
        <c:grouping val="standard"/>
        <c:varyColors val="0"/>
        <c:ser>
          <c:idx val="1"/>
          <c:order val="1"/>
          <c:tx>
            <c:strRef>
              <c:f>'[1]Database Graph'!$D$258</c:f>
              <c:strCache>
                <c:ptCount val="1"/>
                <c:pt idx="0">
                  <c:v>QtQ-Ske 1 Mar</c:v>
                </c:pt>
              </c:strCache>
            </c:strRef>
          </c:tx>
          <c:spPr>
            <a:ln w="28575" cap="rnd">
              <a:solidFill>
                <a:srgbClr val="005596"/>
              </a:solidFill>
              <a:round/>
            </a:ln>
            <a:effectLst/>
          </c:spPr>
          <c:marker>
            <c:symbol val="none"/>
          </c:marker>
          <c:dLbls>
            <c:dLbl>
              <c:idx val="2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00559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C8E-4791-BB0A-2D4DB10463E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'[1]Database Graph'!$A$259:$B$286</c:f>
              <c:multiLvlStrCache>
                <c:ptCount val="28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  <c:pt idx="27">
                    <c:v>Q4</c:v>
                  </c:pt>
                </c:lvl>
                <c:lvl>
                  <c:pt idx="0">
                    <c:v>2017</c:v>
                  </c:pt>
                  <c:pt idx="4">
                    <c:v>2018</c:v>
                  </c:pt>
                  <c:pt idx="8">
                    <c:v>2019</c:v>
                  </c:pt>
                  <c:pt idx="12">
                    <c:v>2020</c:v>
                  </c:pt>
                  <c:pt idx="16">
                    <c:v>2021</c:v>
                  </c:pt>
                  <c:pt idx="20">
                    <c:v>2022</c:v>
                  </c:pt>
                  <c:pt idx="24">
                    <c:v>2023</c:v>
                  </c:pt>
                </c:lvl>
              </c:multiLvlStrCache>
            </c:multiLvlStrRef>
          </c:cat>
          <c:val>
            <c:numRef>
              <c:f>'[1]Database Graph'!$D$259:$D$286</c:f>
              <c:numCache>
                <c:formatCode>General</c:formatCode>
                <c:ptCount val="28"/>
                <c:pt idx="0">
                  <c:v>1.3422659340882319</c:v>
                </c:pt>
                <c:pt idx="1">
                  <c:v>-2.4182841465638489</c:v>
                </c:pt>
                <c:pt idx="2">
                  <c:v>8.161602206647629</c:v>
                </c:pt>
                <c:pt idx="3">
                  <c:v>1.4259260965915388</c:v>
                </c:pt>
                <c:pt idx="4">
                  <c:v>-1.2070870980405317</c:v>
                </c:pt>
                <c:pt idx="5">
                  <c:v>-0.8814178985707315</c:v>
                </c:pt>
                <c:pt idx="6">
                  <c:v>9.0419759682846461</c:v>
                </c:pt>
                <c:pt idx="7">
                  <c:v>-2.0095592353668081</c:v>
                </c:pt>
                <c:pt idx="8">
                  <c:v>-6.5761528768648674</c:v>
                </c:pt>
                <c:pt idx="9">
                  <c:v>-1.0535569344487925</c:v>
                </c:pt>
                <c:pt idx="10">
                  <c:v>11.369021663083757</c:v>
                </c:pt>
                <c:pt idx="11">
                  <c:v>-3.4601047051525029</c:v>
                </c:pt>
                <c:pt idx="12">
                  <c:v>-5.838351071495353</c:v>
                </c:pt>
                <c:pt idx="13">
                  <c:v>-13.498266268590015</c:v>
                </c:pt>
                <c:pt idx="14">
                  <c:v>10.590913926738764</c:v>
                </c:pt>
                <c:pt idx="15">
                  <c:v>3.3665162050538413</c:v>
                </c:pt>
                <c:pt idx="16">
                  <c:v>8.1517994093993877</c:v>
                </c:pt>
                <c:pt idx="17">
                  <c:v>6.365967661502367</c:v>
                </c:pt>
                <c:pt idx="18">
                  <c:v>8.6213767192941759</c:v>
                </c:pt>
                <c:pt idx="19">
                  <c:v>3.9008468856731611</c:v>
                </c:pt>
                <c:pt idx="20">
                  <c:v>-5.1340472742381138</c:v>
                </c:pt>
                <c:pt idx="21">
                  <c:v>-2.4418218981039388</c:v>
                </c:pt>
                <c:pt idx="22">
                  <c:v>7.5710407644211415</c:v>
                </c:pt>
                <c:pt idx="23">
                  <c:v>4.6742773970997575</c:v>
                </c:pt>
                <c:pt idx="24">
                  <c:v>-3.7867522926228503</c:v>
                </c:pt>
                <c:pt idx="25">
                  <c:v>-1.9895226524806162</c:v>
                </c:pt>
                <c:pt idx="26">
                  <c:v>8.0066740995944343</c:v>
                </c:pt>
                <c:pt idx="27">
                  <c:v>5.0768330085134323</c:v>
                </c:pt>
              </c:numCache>
            </c:numRef>
          </c: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1-CC8E-4791-BB0A-2D4DB10463EB}"/>
            </c:ext>
          </c:extLst>
        </c:ser>
        <c:ser>
          <c:idx val="4"/>
          <c:order val="3"/>
          <c:tx>
            <c:strRef>
              <c:f>'[1]Database Graph'!$F$258</c:f>
              <c:strCache>
                <c:ptCount val="1"/>
                <c:pt idx="0">
                  <c:v>QtQ-Track Feb</c:v>
                </c:pt>
              </c:strCache>
            </c:strRef>
          </c:tx>
          <c:spPr>
            <a:ln w="28575" cap="rnd">
              <a:solidFill>
                <a:srgbClr val="737577"/>
              </a:solidFill>
              <a:round/>
            </a:ln>
            <a:effectLst/>
          </c:spPr>
          <c:marker>
            <c:symbol val="none"/>
          </c:marker>
          <c:dLbls>
            <c:dLbl>
              <c:idx val="2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737577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C8E-4791-BB0A-2D4DB10463E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'[1]Database Graph'!$A$259:$B$286</c:f>
              <c:multiLvlStrCache>
                <c:ptCount val="28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  <c:pt idx="27">
                    <c:v>Q4</c:v>
                  </c:pt>
                </c:lvl>
                <c:lvl>
                  <c:pt idx="0">
                    <c:v>2017</c:v>
                  </c:pt>
                  <c:pt idx="4">
                    <c:v>2018</c:v>
                  </c:pt>
                  <c:pt idx="8">
                    <c:v>2019</c:v>
                  </c:pt>
                  <c:pt idx="12">
                    <c:v>2020</c:v>
                  </c:pt>
                  <c:pt idx="16">
                    <c:v>2021</c:v>
                  </c:pt>
                  <c:pt idx="20">
                    <c:v>2022</c:v>
                  </c:pt>
                  <c:pt idx="24">
                    <c:v>2023</c:v>
                  </c:pt>
                </c:lvl>
              </c:multiLvlStrCache>
            </c:multiLvlStrRef>
          </c:cat>
          <c:val>
            <c:numRef>
              <c:f>'[1]Database Graph'!$F$259:$F$286</c:f>
              <c:numCache>
                <c:formatCode>General</c:formatCode>
                <c:ptCount val="28"/>
                <c:pt idx="0">
                  <c:v>1.3422659340882319</c:v>
                </c:pt>
                <c:pt idx="1">
                  <c:v>-2.4182841465638489</c:v>
                </c:pt>
                <c:pt idx="2">
                  <c:v>8.161602206647629</c:v>
                </c:pt>
                <c:pt idx="3">
                  <c:v>1.4259260965915388</c:v>
                </c:pt>
                <c:pt idx="4">
                  <c:v>-1.2070870980405317</c:v>
                </c:pt>
                <c:pt idx="5">
                  <c:v>-0.8814178985707315</c:v>
                </c:pt>
                <c:pt idx="6">
                  <c:v>9.0419759682846461</c:v>
                </c:pt>
                <c:pt idx="7">
                  <c:v>-2.0095592353668081</c:v>
                </c:pt>
                <c:pt idx="8">
                  <c:v>-6.5761528768648674</c:v>
                </c:pt>
                <c:pt idx="9">
                  <c:v>-1.0535569344487925</c:v>
                </c:pt>
                <c:pt idx="10">
                  <c:v>11.369021663083757</c:v>
                </c:pt>
                <c:pt idx="11">
                  <c:v>-3.4601047051525029</c:v>
                </c:pt>
                <c:pt idx="12">
                  <c:v>-5.838351071495353</c:v>
                </c:pt>
                <c:pt idx="13">
                  <c:v>-13.498266268590015</c:v>
                </c:pt>
                <c:pt idx="14">
                  <c:v>10.590913926738764</c:v>
                </c:pt>
                <c:pt idx="15">
                  <c:v>3.3665162050538413</c:v>
                </c:pt>
                <c:pt idx="16">
                  <c:v>8.1517994093993877</c:v>
                </c:pt>
                <c:pt idx="17">
                  <c:v>6.365967661502367</c:v>
                </c:pt>
                <c:pt idx="18">
                  <c:v>8.6213767192941759</c:v>
                </c:pt>
                <c:pt idx="19">
                  <c:v>3.9008468856731611</c:v>
                </c:pt>
                <c:pt idx="20">
                  <c:v>-4.8508155924084804</c:v>
                </c:pt>
                <c:pt idx="21">
                  <c:v>-2.4528531558188291</c:v>
                </c:pt>
                <c:pt idx="22">
                  <c:v>7.833288449063474</c:v>
                </c:pt>
                <c:pt idx="23">
                  <c:v>4.6202296124515669</c:v>
                </c:pt>
                <c:pt idx="24">
                  <c:v>-3.6604285083291899</c:v>
                </c:pt>
                <c:pt idx="25">
                  <c:v>-2.1400251051961021</c:v>
                </c:pt>
                <c:pt idx="26">
                  <c:v>8.1171669820245427</c:v>
                </c:pt>
                <c:pt idx="27">
                  <c:v>5.0028429803140568</c:v>
                </c:pt>
              </c:numCache>
            </c:numRef>
          </c: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3-CC8E-4791-BB0A-2D4DB10463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4490639"/>
        <c:axId val="131449604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'[1]Database Graph'!$C$258</c15:sqref>
                        </c15:formulaRef>
                      </c:ext>
                    </c:extLst>
                    <c:strCache>
                      <c:ptCount val="1"/>
                      <c:pt idx="0">
                        <c:v>YoY-Ske 1 Mar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>
                      <c:ext uri="{02D57815-91ED-43cb-92C2-25804820EDAC}">
                        <c15:formulaRef>
                          <c15:sqref>'[1]Database Graph'!$A$259:$B$286</c15:sqref>
                        </c15:formulaRef>
                      </c:ext>
                    </c:extLst>
                    <c:multiLvlStrCache>
                      <c:ptCount val="28"/>
                      <c:lvl>
                        <c:pt idx="0">
                          <c:v>Q1</c:v>
                        </c:pt>
                        <c:pt idx="1">
                          <c:v>Q2</c:v>
                        </c:pt>
                        <c:pt idx="2">
                          <c:v>Q3</c:v>
                        </c:pt>
                        <c:pt idx="3">
                          <c:v>Q4</c:v>
                        </c:pt>
                        <c:pt idx="4">
                          <c:v>Q1</c:v>
                        </c:pt>
                        <c:pt idx="5">
                          <c:v>Q2</c:v>
                        </c:pt>
                        <c:pt idx="6">
                          <c:v>Q3</c:v>
                        </c:pt>
                        <c:pt idx="7">
                          <c:v>Q4</c:v>
                        </c:pt>
                        <c:pt idx="8">
                          <c:v>Q1</c:v>
                        </c:pt>
                        <c:pt idx="9">
                          <c:v>Q2</c:v>
                        </c:pt>
                        <c:pt idx="10">
                          <c:v>Q3</c:v>
                        </c:pt>
                        <c:pt idx="11">
                          <c:v>Q4</c:v>
                        </c:pt>
                        <c:pt idx="12">
                          <c:v>Q1</c:v>
                        </c:pt>
                        <c:pt idx="13">
                          <c:v>Q2</c:v>
                        </c:pt>
                        <c:pt idx="14">
                          <c:v>Q3</c:v>
                        </c:pt>
                        <c:pt idx="15">
                          <c:v>Q4</c:v>
                        </c:pt>
                        <c:pt idx="16">
                          <c:v>Q1</c:v>
                        </c:pt>
                        <c:pt idx="17">
                          <c:v>Q2</c:v>
                        </c:pt>
                        <c:pt idx="18">
                          <c:v>Q3</c:v>
                        </c:pt>
                        <c:pt idx="19">
                          <c:v>Q4</c:v>
                        </c:pt>
                        <c:pt idx="20">
                          <c:v>Q1</c:v>
                        </c:pt>
                        <c:pt idx="21">
                          <c:v>Q2</c:v>
                        </c:pt>
                        <c:pt idx="22">
                          <c:v>Q3</c:v>
                        </c:pt>
                        <c:pt idx="23">
                          <c:v>Q4</c:v>
                        </c:pt>
                        <c:pt idx="24">
                          <c:v>Q1</c:v>
                        </c:pt>
                        <c:pt idx="25">
                          <c:v>Q2</c:v>
                        </c:pt>
                        <c:pt idx="26">
                          <c:v>Q3</c:v>
                        </c:pt>
                        <c:pt idx="27">
                          <c:v>Q4</c:v>
                        </c:pt>
                      </c:lvl>
                      <c:lvl>
                        <c:pt idx="0">
                          <c:v>2017</c:v>
                        </c:pt>
                        <c:pt idx="4">
                          <c:v>2018</c:v>
                        </c:pt>
                        <c:pt idx="8">
                          <c:v>2019</c:v>
                        </c:pt>
                        <c:pt idx="12">
                          <c:v>2020</c:v>
                        </c:pt>
                        <c:pt idx="16">
                          <c:v>2021</c:v>
                        </c:pt>
                        <c:pt idx="20">
                          <c:v>2022</c:v>
                        </c:pt>
                        <c:pt idx="24">
                          <c:v>2023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'[1]Database Graph'!$C$259:$C$286</c15:sqref>
                        </c15:formulaRef>
                      </c:ext>
                    </c:extLst>
                    <c:numCache>
                      <c:formatCode>General</c:formatCode>
                      <c:ptCount val="28"/>
                      <c:pt idx="0">
                        <c:v>8.3382562285903674</c:v>
                      </c:pt>
                      <c:pt idx="1">
                        <c:v>2.7092279439228264</c:v>
                      </c:pt>
                      <c:pt idx="2">
                        <c:v>16.395355321942006</c:v>
                      </c:pt>
                      <c:pt idx="3">
                        <c:v>8.4878630294918906</c:v>
                      </c:pt>
                      <c:pt idx="4">
                        <c:v>5.7587562741398131</c:v>
                      </c:pt>
                      <c:pt idx="5">
                        <c:v>7.4244070728158675</c:v>
                      </c:pt>
                      <c:pt idx="6">
                        <c:v>8.2987804864570052</c:v>
                      </c:pt>
                      <c:pt idx="7">
                        <c:v>4.6304987546650977</c:v>
                      </c:pt>
                      <c:pt idx="8">
                        <c:v>-1.0558203727249662</c:v>
                      </c:pt>
                      <c:pt idx="9">
                        <c:v>-1.2276565241880348</c:v>
                      </c:pt>
                      <c:pt idx="10">
                        <c:v>0.88022674378814258</c:v>
                      </c:pt>
                      <c:pt idx="11">
                        <c:v>-0.61309602068062929</c:v>
                      </c:pt>
                      <c:pt idx="12">
                        <c:v>0.17179819470510438</c:v>
                      </c:pt>
                      <c:pt idx="13">
                        <c:v>-12.427026718945285</c:v>
                      </c:pt>
                      <c:pt idx="14">
                        <c:v>-13.038877366344025</c:v>
                      </c:pt>
                      <c:pt idx="15">
                        <c:v>-6.8895997404171112</c:v>
                      </c:pt>
                      <c:pt idx="16">
                        <c:v>6.9443605373704003</c:v>
                      </c:pt>
                      <c:pt idx="17">
                        <c:v>31.503033567146645</c:v>
                      </c:pt>
                      <c:pt idx="18">
                        <c:v>29.161067954366672</c:v>
                      </c:pt>
                      <c:pt idx="19">
                        <c:v>29.828737949287159</c:v>
                      </c:pt>
                      <c:pt idx="20">
                        <c:v>13.88000000000001</c:v>
                      </c:pt>
                      <c:pt idx="21">
                        <c:v>4.4500000000000028</c:v>
                      </c:pt>
                      <c:pt idx="22">
                        <c:v>3.4399999999999977</c:v>
                      </c:pt>
                      <c:pt idx="23">
                        <c:v>4.210000000000008</c:v>
                      </c:pt>
                      <c:pt idx="24">
                        <c:v>5.6899999999999977</c:v>
                      </c:pt>
                      <c:pt idx="25">
                        <c:v>6.1800000000000068</c:v>
                      </c:pt>
                      <c:pt idx="26">
                        <c:v>6.6099999999999852</c:v>
                      </c:pt>
                      <c:pt idx="27">
                        <c:v>7.0199999999999818</c:v>
                      </c:pt>
                    </c:numCache>
                  </c:numRef>
                </c:val>
                <c:smooth val="1"/>
                <c:extLst>
                  <c:ext xmlns:c16="http://schemas.microsoft.com/office/drawing/2014/chart" uri="{C3380CC4-5D6E-409C-BE32-E72D297353CC}">
                    <c16:uniqueId val="{00000004-CC8E-4791-BB0A-2D4DB10463EB}"/>
                  </c:ext>
                </c:extLst>
              </c15:ser>
            </c15:filteredLineSeries>
            <c15:filteredLineSeries>
              <c15:ser>
                <c:idx val="3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'[1]Database Graph'!$E$258</c15:sqref>
                        </c15:formulaRef>
                      </c:ext>
                    </c:extLst>
                    <c:strCache>
                      <c:ptCount val="1"/>
                      <c:pt idx="0">
                        <c:v>YoY-Track Feb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'[1]Database Graph'!$A$259:$B$286</c15:sqref>
                        </c15:formulaRef>
                      </c:ext>
                    </c:extLst>
                    <c:multiLvlStrCache>
                      <c:ptCount val="28"/>
                      <c:lvl>
                        <c:pt idx="0">
                          <c:v>Q1</c:v>
                        </c:pt>
                        <c:pt idx="1">
                          <c:v>Q2</c:v>
                        </c:pt>
                        <c:pt idx="2">
                          <c:v>Q3</c:v>
                        </c:pt>
                        <c:pt idx="3">
                          <c:v>Q4</c:v>
                        </c:pt>
                        <c:pt idx="4">
                          <c:v>Q1</c:v>
                        </c:pt>
                        <c:pt idx="5">
                          <c:v>Q2</c:v>
                        </c:pt>
                        <c:pt idx="6">
                          <c:v>Q3</c:v>
                        </c:pt>
                        <c:pt idx="7">
                          <c:v>Q4</c:v>
                        </c:pt>
                        <c:pt idx="8">
                          <c:v>Q1</c:v>
                        </c:pt>
                        <c:pt idx="9">
                          <c:v>Q2</c:v>
                        </c:pt>
                        <c:pt idx="10">
                          <c:v>Q3</c:v>
                        </c:pt>
                        <c:pt idx="11">
                          <c:v>Q4</c:v>
                        </c:pt>
                        <c:pt idx="12">
                          <c:v>Q1</c:v>
                        </c:pt>
                        <c:pt idx="13">
                          <c:v>Q2</c:v>
                        </c:pt>
                        <c:pt idx="14">
                          <c:v>Q3</c:v>
                        </c:pt>
                        <c:pt idx="15">
                          <c:v>Q4</c:v>
                        </c:pt>
                        <c:pt idx="16">
                          <c:v>Q1</c:v>
                        </c:pt>
                        <c:pt idx="17">
                          <c:v>Q2</c:v>
                        </c:pt>
                        <c:pt idx="18">
                          <c:v>Q3</c:v>
                        </c:pt>
                        <c:pt idx="19">
                          <c:v>Q4</c:v>
                        </c:pt>
                        <c:pt idx="20">
                          <c:v>Q1</c:v>
                        </c:pt>
                        <c:pt idx="21">
                          <c:v>Q2</c:v>
                        </c:pt>
                        <c:pt idx="22">
                          <c:v>Q3</c:v>
                        </c:pt>
                        <c:pt idx="23">
                          <c:v>Q4</c:v>
                        </c:pt>
                        <c:pt idx="24">
                          <c:v>Q1</c:v>
                        </c:pt>
                        <c:pt idx="25">
                          <c:v>Q2</c:v>
                        </c:pt>
                        <c:pt idx="26">
                          <c:v>Q3</c:v>
                        </c:pt>
                        <c:pt idx="27">
                          <c:v>Q4</c:v>
                        </c:pt>
                      </c:lvl>
                      <c:lvl>
                        <c:pt idx="0">
                          <c:v>2017</c:v>
                        </c:pt>
                        <c:pt idx="4">
                          <c:v>2018</c:v>
                        </c:pt>
                        <c:pt idx="8">
                          <c:v>2019</c:v>
                        </c:pt>
                        <c:pt idx="12">
                          <c:v>2020</c:v>
                        </c:pt>
                        <c:pt idx="16">
                          <c:v>2021</c:v>
                        </c:pt>
                        <c:pt idx="20">
                          <c:v>2022</c:v>
                        </c:pt>
                        <c:pt idx="24">
                          <c:v>2023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'[1]Database Graph'!$E$259:$E$286</c15:sqref>
                        </c15:formulaRef>
                      </c:ext>
                    </c:extLst>
                    <c:numCache>
                      <c:formatCode>General</c:formatCode>
                      <c:ptCount val="28"/>
                      <c:pt idx="0">
                        <c:v>8.3382562285903674</c:v>
                      </c:pt>
                      <c:pt idx="1">
                        <c:v>2.7092279439228264</c:v>
                      </c:pt>
                      <c:pt idx="2">
                        <c:v>16.395355321942006</c:v>
                      </c:pt>
                      <c:pt idx="3">
                        <c:v>8.4878630294918906</c:v>
                      </c:pt>
                      <c:pt idx="4">
                        <c:v>5.7587562741398131</c:v>
                      </c:pt>
                      <c:pt idx="5">
                        <c:v>7.4244070728158675</c:v>
                      </c:pt>
                      <c:pt idx="6">
                        <c:v>8.2987804864570052</c:v>
                      </c:pt>
                      <c:pt idx="7">
                        <c:v>4.6304987546650977</c:v>
                      </c:pt>
                      <c:pt idx="8">
                        <c:v>-1.0558203727249662</c:v>
                      </c:pt>
                      <c:pt idx="9">
                        <c:v>-1.2276565241880348</c:v>
                      </c:pt>
                      <c:pt idx="10">
                        <c:v>0.88022674378814258</c:v>
                      </c:pt>
                      <c:pt idx="11">
                        <c:v>-0.61309602068062929</c:v>
                      </c:pt>
                      <c:pt idx="12">
                        <c:v>0.17179819470510438</c:v>
                      </c:pt>
                      <c:pt idx="13">
                        <c:v>-12.427026718945285</c:v>
                      </c:pt>
                      <c:pt idx="14">
                        <c:v>-13.038877366344025</c:v>
                      </c:pt>
                      <c:pt idx="15">
                        <c:v>-6.8895997404171112</c:v>
                      </c:pt>
                      <c:pt idx="16">
                        <c:v>6.9443605373704003</c:v>
                      </c:pt>
                      <c:pt idx="17">
                        <c:v>31.503033567146645</c:v>
                      </c:pt>
                      <c:pt idx="18">
                        <c:v>29.161067954366672</c:v>
                      </c:pt>
                      <c:pt idx="19">
                        <c:v>29.828737949287159</c:v>
                      </c:pt>
                      <c:pt idx="20">
                        <c:v>14.219999999999985</c:v>
                      </c:pt>
                      <c:pt idx="21">
                        <c:v>4.7499999999999858</c:v>
                      </c:pt>
                      <c:pt idx="22">
                        <c:v>3.9899999999999807</c:v>
                      </c:pt>
                      <c:pt idx="23">
                        <c:v>4.7099999999999937</c:v>
                      </c:pt>
                      <c:pt idx="24">
                        <c:v>6.0199999999999818</c:v>
                      </c:pt>
                      <c:pt idx="25">
                        <c:v>6.3599999999999852</c:v>
                      </c:pt>
                      <c:pt idx="26">
                        <c:v>6.6400000000000006</c:v>
                      </c:pt>
                      <c:pt idx="27">
                        <c:v>7.0300000000000011</c:v>
                      </c:pt>
                    </c:numCache>
                  </c:numRef>
                </c: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CC8E-4791-BB0A-2D4DB10463EB}"/>
                  </c:ext>
                </c:extLst>
              </c15:ser>
            </c15:filteredLineSeries>
          </c:ext>
        </c:extLst>
      </c:lineChart>
      <c:catAx>
        <c:axId val="1314490639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3175" cap="flat" cmpd="sng" algn="ctr">
            <a:solidFill>
              <a:srgbClr val="B3B3B3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1314496047"/>
        <c:crosses val="autoZero"/>
        <c:auto val="1"/>
        <c:lblAlgn val="ctr"/>
        <c:lblOffset val="100"/>
        <c:noMultiLvlLbl val="0"/>
      </c:catAx>
      <c:valAx>
        <c:axId val="1314496047"/>
        <c:scaling>
          <c:orientation val="minMax"/>
        </c:scaling>
        <c:delete val="0"/>
        <c:axPos val="l"/>
        <c:numFmt formatCode="General" sourceLinked="1"/>
        <c:majorTickMark val="in"/>
        <c:minorTickMark val="none"/>
        <c:tickLblPos val="high"/>
        <c:spPr>
          <a:noFill/>
          <a:ln w="3175">
            <a:solidFill>
              <a:srgbClr val="B3B3B3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1314490639"/>
        <c:crosses val="autoZero"/>
        <c:crossBetween val="between"/>
      </c:valAx>
      <c:spPr>
        <a:solidFill>
          <a:srgbClr val="FFFFFF"/>
        </a:solidFill>
        <a:ln w="3175">
          <a:solidFill>
            <a:srgbClr val="B3B3B3"/>
          </a:solidFill>
          <a:prstDash val="solid"/>
        </a:ln>
        <a:effectLst/>
      </c:spPr>
    </c:plotArea>
    <c:legend>
      <c:legendPos val="b"/>
      <c:layout>
        <c:manualLayout>
          <c:xMode val="edge"/>
          <c:yMode val="edge"/>
          <c:x val="0.29114231922046968"/>
          <c:y val="0.91896091363793597"/>
          <c:w val="0.53363334356286041"/>
          <c:h val="4.28983465545295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yriad Pro Condensed"/>
              <a:ea typeface="Myriad Pro Condensed"/>
              <a:cs typeface="Myriad Pro Condensed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9713258866980093E-2"/>
          <c:y val="9.8518515494205289E-2"/>
          <c:w val="0.91440833200571048"/>
          <c:h val="0.81206156108760918"/>
        </c:manualLayout>
      </c:layout>
      <c:lineChart>
        <c:grouping val="standard"/>
        <c:varyColors val="0"/>
        <c:ser>
          <c:idx val="0"/>
          <c:order val="0"/>
          <c:tx>
            <c:strRef>
              <c:f>'[1]Database Graph'!$C$290</c:f>
              <c:strCache>
                <c:ptCount val="1"/>
                <c:pt idx="0">
                  <c:v>YoY-Ske 1 Mar</c:v>
                </c:pt>
              </c:strCache>
            </c:strRef>
          </c:tx>
          <c:spPr>
            <a:ln w="28575" cap="rnd">
              <a:solidFill>
                <a:srgbClr val="005596"/>
              </a:solidFill>
              <a:round/>
            </a:ln>
            <a:effectLst/>
          </c:spPr>
          <c:marker>
            <c:symbol val="none"/>
          </c:marker>
          <c:dLbls>
            <c:dLbl>
              <c:idx val="2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00559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C2A-489E-989F-C1A3615D7C0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'[1]Database Graph'!$A$291:$B$318</c:f>
              <c:multiLvlStrCache>
                <c:ptCount val="28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  <c:pt idx="27">
                    <c:v>Q4</c:v>
                  </c:pt>
                </c:lvl>
                <c:lvl>
                  <c:pt idx="0">
                    <c:v>2017</c:v>
                  </c:pt>
                  <c:pt idx="4">
                    <c:v>2018</c:v>
                  </c:pt>
                  <c:pt idx="8">
                    <c:v>2019</c:v>
                  </c:pt>
                  <c:pt idx="12">
                    <c:v>2020</c:v>
                  </c:pt>
                  <c:pt idx="16">
                    <c:v>2021</c:v>
                  </c:pt>
                  <c:pt idx="20">
                    <c:v>2022</c:v>
                  </c:pt>
                  <c:pt idx="24">
                    <c:v>2023</c:v>
                  </c:pt>
                </c:lvl>
              </c:multiLvlStrCache>
            </c:multiLvlStrRef>
          </c:cat>
          <c:val>
            <c:numRef>
              <c:f>'[1]Database Graph'!$C$291:$C$318</c:f>
              <c:numCache>
                <c:formatCode>General</c:formatCode>
                <c:ptCount val="28"/>
                <c:pt idx="0">
                  <c:v>4.8163910672147665</c:v>
                </c:pt>
                <c:pt idx="1">
                  <c:v>0.21045347366757028</c:v>
                </c:pt>
                <c:pt idx="2">
                  <c:v>15.425849151285774</c:v>
                </c:pt>
                <c:pt idx="3">
                  <c:v>11.865443886393081</c:v>
                </c:pt>
                <c:pt idx="4">
                  <c:v>12.544299180082803</c:v>
                </c:pt>
                <c:pt idx="5">
                  <c:v>15.19999376296208</c:v>
                </c:pt>
                <c:pt idx="6">
                  <c:v>14.160101819405142</c:v>
                </c:pt>
                <c:pt idx="7">
                  <c:v>7.3730889258371946</c:v>
                </c:pt>
                <c:pt idx="8">
                  <c:v>-5.7977595639074053</c:v>
                </c:pt>
                <c:pt idx="9">
                  <c:v>-5.8708440333430048</c:v>
                </c:pt>
                <c:pt idx="10">
                  <c:v>-8.5099988292045339</c:v>
                </c:pt>
                <c:pt idx="11">
                  <c:v>-8.1013882595775328</c:v>
                </c:pt>
                <c:pt idx="12">
                  <c:v>-5.4383718849611853</c:v>
                </c:pt>
                <c:pt idx="13">
                  <c:v>-20.742164302247673</c:v>
                </c:pt>
                <c:pt idx="14">
                  <c:v>-24.493067520206381</c:v>
                </c:pt>
                <c:pt idx="15">
                  <c:v>-15.829836478607689</c:v>
                </c:pt>
                <c:pt idx="16">
                  <c:v>4.4105098392517732</c:v>
                </c:pt>
                <c:pt idx="17">
                  <c:v>31.835263573668669</c:v>
                </c:pt>
                <c:pt idx="18">
                  <c:v>29.949072904117827</c:v>
                </c:pt>
                <c:pt idx="19">
                  <c:v>29.601004234532667</c:v>
                </c:pt>
                <c:pt idx="20">
                  <c:v>12.75</c:v>
                </c:pt>
                <c:pt idx="21">
                  <c:v>3.3199999999999932</c:v>
                </c:pt>
                <c:pt idx="22">
                  <c:v>5.2599999999999909</c:v>
                </c:pt>
                <c:pt idx="23">
                  <c:v>5.9000000000000199</c:v>
                </c:pt>
                <c:pt idx="24">
                  <c:v>7.2800000000000011</c:v>
                </c:pt>
                <c:pt idx="25">
                  <c:v>7.9500000000000171</c:v>
                </c:pt>
                <c:pt idx="26">
                  <c:v>9.460000000000008</c:v>
                </c:pt>
                <c:pt idx="27">
                  <c:v>8.7499999999999858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8C2A-489E-989F-C1A3615D7C02}"/>
            </c:ext>
          </c:extLst>
        </c:ser>
        <c:ser>
          <c:idx val="3"/>
          <c:order val="2"/>
          <c:tx>
            <c:strRef>
              <c:f>'[1]Database Graph'!$E$290</c:f>
              <c:strCache>
                <c:ptCount val="1"/>
                <c:pt idx="0">
                  <c:v>YoY-Track Feb</c:v>
                </c:pt>
              </c:strCache>
            </c:strRef>
          </c:tx>
          <c:spPr>
            <a:ln w="28575" cap="rnd">
              <a:solidFill>
                <a:srgbClr val="737577"/>
              </a:solidFill>
              <a:round/>
            </a:ln>
            <a:effectLst/>
          </c:spPr>
          <c:marker>
            <c:symbol val="none"/>
          </c:marker>
          <c:dLbls>
            <c:dLbl>
              <c:idx val="2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737577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C2A-489E-989F-C1A3615D7C0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'[1]Database Graph'!$A$291:$B$318</c:f>
              <c:multiLvlStrCache>
                <c:ptCount val="28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  <c:pt idx="27">
                    <c:v>Q4</c:v>
                  </c:pt>
                </c:lvl>
                <c:lvl>
                  <c:pt idx="0">
                    <c:v>2017</c:v>
                  </c:pt>
                  <c:pt idx="4">
                    <c:v>2018</c:v>
                  </c:pt>
                  <c:pt idx="8">
                    <c:v>2019</c:v>
                  </c:pt>
                  <c:pt idx="12">
                    <c:v>2020</c:v>
                  </c:pt>
                  <c:pt idx="16">
                    <c:v>2021</c:v>
                  </c:pt>
                  <c:pt idx="20">
                    <c:v>2022</c:v>
                  </c:pt>
                  <c:pt idx="24">
                    <c:v>2023</c:v>
                  </c:pt>
                </c:lvl>
              </c:multiLvlStrCache>
            </c:multiLvlStrRef>
          </c:cat>
          <c:val>
            <c:numRef>
              <c:f>'[1]Database Graph'!$E$291:$E$318</c:f>
              <c:numCache>
                <c:formatCode>General</c:formatCode>
                <c:ptCount val="28"/>
                <c:pt idx="0">
                  <c:v>4.8163910672147665</c:v>
                </c:pt>
                <c:pt idx="1">
                  <c:v>0.21045347366757028</c:v>
                </c:pt>
                <c:pt idx="2">
                  <c:v>15.425849151285774</c:v>
                </c:pt>
                <c:pt idx="3">
                  <c:v>11.865443886393081</c:v>
                </c:pt>
                <c:pt idx="4">
                  <c:v>12.544299180082803</c:v>
                </c:pt>
                <c:pt idx="5">
                  <c:v>15.19999376296208</c:v>
                </c:pt>
                <c:pt idx="6">
                  <c:v>14.160101819405142</c:v>
                </c:pt>
                <c:pt idx="7">
                  <c:v>7.3730889258371946</c:v>
                </c:pt>
                <c:pt idx="8">
                  <c:v>-5.7977595639074053</c:v>
                </c:pt>
                <c:pt idx="9">
                  <c:v>-5.8708440333430048</c:v>
                </c:pt>
                <c:pt idx="10">
                  <c:v>-8.5099988292045339</c:v>
                </c:pt>
                <c:pt idx="11">
                  <c:v>-8.1013882595775328</c:v>
                </c:pt>
                <c:pt idx="12">
                  <c:v>-5.4383718849611853</c:v>
                </c:pt>
                <c:pt idx="13">
                  <c:v>-20.742164302247673</c:v>
                </c:pt>
                <c:pt idx="14">
                  <c:v>-24.493067520206381</c:v>
                </c:pt>
                <c:pt idx="15">
                  <c:v>-15.829836478607689</c:v>
                </c:pt>
                <c:pt idx="16">
                  <c:v>4.4105098392517732</c:v>
                </c:pt>
                <c:pt idx="17">
                  <c:v>31.835263573668669</c:v>
                </c:pt>
                <c:pt idx="18">
                  <c:v>29.949072904117827</c:v>
                </c:pt>
                <c:pt idx="19">
                  <c:v>29.601004234532667</c:v>
                </c:pt>
                <c:pt idx="20">
                  <c:v>13.449999999999989</c:v>
                </c:pt>
                <c:pt idx="21">
                  <c:v>3.9599999999999795</c:v>
                </c:pt>
                <c:pt idx="22">
                  <c:v>6.3600000000000136</c:v>
                </c:pt>
                <c:pt idx="23">
                  <c:v>6.8999999999999915</c:v>
                </c:pt>
                <c:pt idx="24">
                  <c:v>7.9399999999999977</c:v>
                </c:pt>
                <c:pt idx="25">
                  <c:v>8.3100000000000165</c:v>
                </c:pt>
                <c:pt idx="26">
                  <c:v>9.5300000000000153</c:v>
                </c:pt>
                <c:pt idx="27">
                  <c:v>8.7700000000000102</c:v>
                </c:pt>
              </c:numCache>
            </c:numRef>
          </c: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3-8C2A-489E-989F-C1A3615D7C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4490639"/>
        <c:axId val="1314496047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'[1]Database Graph'!$D$290</c15:sqref>
                        </c15:formulaRef>
                      </c:ext>
                    </c:extLst>
                    <c:strCache>
                      <c:ptCount val="1"/>
                      <c:pt idx="0">
                        <c:v>QtQ-Ske 1 Mar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>
                      <c:ext uri="{02D57815-91ED-43cb-92C2-25804820EDAC}">
                        <c15:formulaRef>
                          <c15:sqref>'[1]Database Graph'!$A$291:$B$318</c15:sqref>
                        </c15:formulaRef>
                      </c:ext>
                    </c:extLst>
                    <c:multiLvlStrCache>
                      <c:ptCount val="28"/>
                      <c:lvl>
                        <c:pt idx="0">
                          <c:v>Q1</c:v>
                        </c:pt>
                        <c:pt idx="1">
                          <c:v>Q2</c:v>
                        </c:pt>
                        <c:pt idx="2">
                          <c:v>Q3</c:v>
                        </c:pt>
                        <c:pt idx="3">
                          <c:v>Q4</c:v>
                        </c:pt>
                        <c:pt idx="4">
                          <c:v>Q1</c:v>
                        </c:pt>
                        <c:pt idx="5">
                          <c:v>Q2</c:v>
                        </c:pt>
                        <c:pt idx="6">
                          <c:v>Q3</c:v>
                        </c:pt>
                        <c:pt idx="7">
                          <c:v>Q4</c:v>
                        </c:pt>
                        <c:pt idx="8">
                          <c:v>Q1</c:v>
                        </c:pt>
                        <c:pt idx="9">
                          <c:v>Q2</c:v>
                        </c:pt>
                        <c:pt idx="10">
                          <c:v>Q3</c:v>
                        </c:pt>
                        <c:pt idx="11">
                          <c:v>Q4</c:v>
                        </c:pt>
                        <c:pt idx="12">
                          <c:v>Q1</c:v>
                        </c:pt>
                        <c:pt idx="13">
                          <c:v>Q2</c:v>
                        </c:pt>
                        <c:pt idx="14">
                          <c:v>Q3</c:v>
                        </c:pt>
                        <c:pt idx="15">
                          <c:v>Q4</c:v>
                        </c:pt>
                        <c:pt idx="16">
                          <c:v>Q1</c:v>
                        </c:pt>
                        <c:pt idx="17">
                          <c:v>Q2</c:v>
                        </c:pt>
                        <c:pt idx="18">
                          <c:v>Q3</c:v>
                        </c:pt>
                        <c:pt idx="19">
                          <c:v>Q4</c:v>
                        </c:pt>
                        <c:pt idx="20">
                          <c:v>Q1</c:v>
                        </c:pt>
                        <c:pt idx="21">
                          <c:v>Q2</c:v>
                        </c:pt>
                        <c:pt idx="22">
                          <c:v>Q3</c:v>
                        </c:pt>
                        <c:pt idx="23">
                          <c:v>Q4</c:v>
                        </c:pt>
                        <c:pt idx="24">
                          <c:v>Q1</c:v>
                        </c:pt>
                        <c:pt idx="25">
                          <c:v>Q2</c:v>
                        </c:pt>
                        <c:pt idx="26">
                          <c:v>Q3</c:v>
                        </c:pt>
                        <c:pt idx="27">
                          <c:v>Q4</c:v>
                        </c:pt>
                      </c:lvl>
                      <c:lvl>
                        <c:pt idx="0">
                          <c:v>2017</c:v>
                        </c:pt>
                        <c:pt idx="4">
                          <c:v>2018</c:v>
                        </c:pt>
                        <c:pt idx="8">
                          <c:v>2019</c:v>
                        </c:pt>
                        <c:pt idx="12">
                          <c:v>2020</c:v>
                        </c:pt>
                        <c:pt idx="16">
                          <c:v>2021</c:v>
                        </c:pt>
                        <c:pt idx="20">
                          <c:v>2022</c:v>
                        </c:pt>
                        <c:pt idx="24">
                          <c:v>2023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'[1]Database Graph'!$D$291:$D$318</c15:sqref>
                        </c15:formulaRef>
                      </c:ext>
                    </c:extLst>
                    <c:numCache>
                      <c:formatCode>General</c:formatCode>
                      <c:ptCount val="28"/>
                      <c:pt idx="0">
                        <c:v>-4.6305658437844812</c:v>
                      </c:pt>
                      <c:pt idx="1">
                        <c:v>-1.7261325111419694</c:v>
                      </c:pt>
                      <c:pt idx="2">
                        <c:v>8.9610787331339878</c:v>
                      </c:pt>
                      <c:pt idx="3">
                        <c:v>9.5411516424484262</c:v>
                      </c:pt>
                      <c:pt idx="4">
                        <c:v>-4.0518165626491367</c:v>
                      </c:pt>
                      <c:pt idx="5">
                        <c:v>0.59282437454758963</c:v>
                      </c:pt>
                      <c:pt idx="6">
                        <c:v>7.9775044790502108</c:v>
                      </c:pt>
                      <c:pt idx="7">
                        <c:v>3.0287432201986775</c:v>
                      </c:pt>
                      <c:pt idx="8">
                        <c:v>-15.821236624620369</c:v>
                      </c:pt>
                      <c:pt idx="9">
                        <c:v>0.51478192922562016</c:v>
                      </c:pt>
                      <c:pt idx="10">
                        <c:v>4.9500753486754689</c:v>
                      </c:pt>
                      <c:pt idx="11">
                        <c:v>3.4888878580435261</c:v>
                      </c:pt>
                      <c:pt idx="12">
                        <c:v>-13.381924201743061</c:v>
                      </c:pt>
                      <c:pt idx="13">
                        <c:v>-15.752465031056445</c:v>
                      </c:pt>
                      <c:pt idx="14">
                        <c:v>-1.6721585466910938E-2</c:v>
                      </c:pt>
                      <c:pt idx="15">
                        <c:v>15.362607479645888</c:v>
                      </c:pt>
                      <c:pt idx="16">
                        <c:v>7.4470700427286403</c:v>
                      </c:pt>
                      <c:pt idx="17">
                        <c:v>6.3762258719197291</c:v>
                      </c:pt>
                      <c:pt idx="18">
                        <c:v>-1.4472002126910866</c:v>
                      </c:pt>
                      <c:pt idx="19">
                        <c:v>15.053608666434329</c:v>
                      </c:pt>
                      <c:pt idx="20">
                        <c:v>-6.5234315206821663</c:v>
                      </c:pt>
                      <c:pt idx="21">
                        <c:v>-2.5206948373681257</c:v>
                      </c:pt>
                      <c:pt idx="22">
                        <c:v>0.4032878979107295</c:v>
                      </c:pt>
                      <c:pt idx="23">
                        <c:v>15.753155593534046</c:v>
                      </c:pt>
                      <c:pt idx="24">
                        <c:v>-5.3053232628780336</c:v>
                      </c:pt>
                      <c:pt idx="25">
                        <c:v>-1.9119035019937343</c:v>
                      </c:pt>
                      <c:pt idx="26">
                        <c:v>1.8077248106096278</c:v>
                      </c:pt>
                      <c:pt idx="27">
                        <c:v>15.002335746362405</c:v>
                      </c:pt>
                    </c:numCache>
                  </c:numRef>
                </c:val>
                <c:smooth val="1"/>
                <c:extLst>
                  <c:ext xmlns:c16="http://schemas.microsoft.com/office/drawing/2014/chart" uri="{C3380CC4-5D6E-409C-BE32-E72D297353CC}">
                    <c16:uniqueId val="{00000004-8C2A-489E-989F-C1A3615D7C02}"/>
                  </c:ext>
                </c:extLst>
              </c15:ser>
            </c15:filteredLineSeries>
            <c15:filteredLineSeries>
              <c15:ser>
                <c:idx val="4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'[1]Database Graph'!$F$290</c15:sqref>
                        </c15:formulaRef>
                      </c:ext>
                    </c:extLst>
                    <c:strCache>
                      <c:ptCount val="1"/>
                      <c:pt idx="0">
                        <c:v>QtQ-Track Feb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'[1]Database Graph'!$A$291:$B$318</c15:sqref>
                        </c15:formulaRef>
                      </c:ext>
                    </c:extLst>
                    <c:multiLvlStrCache>
                      <c:ptCount val="28"/>
                      <c:lvl>
                        <c:pt idx="0">
                          <c:v>Q1</c:v>
                        </c:pt>
                        <c:pt idx="1">
                          <c:v>Q2</c:v>
                        </c:pt>
                        <c:pt idx="2">
                          <c:v>Q3</c:v>
                        </c:pt>
                        <c:pt idx="3">
                          <c:v>Q4</c:v>
                        </c:pt>
                        <c:pt idx="4">
                          <c:v>Q1</c:v>
                        </c:pt>
                        <c:pt idx="5">
                          <c:v>Q2</c:v>
                        </c:pt>
                        <c:pt idx="6">
                          <c:v>Q3</c:v>
                        </c:pt>
                        <c:pt idx="7">
                          <c:v>Q4</c:v>
                        </c:pt>
                        <c:pt idx="8">
                          <c:v>Q1</c:v>
                        </c:pt>
                        <c:pt idx="9">
                          <c:v>Q2</c:v>
                        </c:pt>
                        <c:pt idx="10">
                          <c:v>Q3</c:v>
                        </c:pt>
                        <c:pt idx="11">
                          <c:v>Q4</c:v>
                        </c:pt>
                        <c:pt idx="12">
                          <c:v>Q1</c:v>
                        </c:pt>
                        <c:pt idx="13">
                          <c:v>Q2</c:v>
                        </c:pt>
                        <c:pt idx="14">
                          <c:v>Q3</c:v>
                        </c:pt>
                        <c:pt idx="15">
                          <c:v>Q4</c:v>
                        </c:pt>
                        <c:pt idx="16">
                          <c:v>Q1</c:v>
                        </c:pt>
                        <c:pt idx="17">
                          <c:v>Q2</c:v>
                        </c:pt>
                        <c:pt idx="18">
                          <c:v>Q3</c:v>
                        </c:pt>
                        <c:pt idx="19">
                          <c:v>Q4</c:v>
                        </c:pt>
                        <c:pt idx="20">
                          <c:v>Q1</c:v>
                        </c:pt>
                        <c:pt idx="21">
                          <c:v>Q2</c:v>
                        </c:pt>
                        <c:pt idx="22">
                          <c:v>Q3</c:v>
                        </c:pt>
                        <c:pt idx="23">
                          <c:v>Q4</c:v>
                        </c:pt>
                        <c:pt idx="24">
                          <c:v>Q1</c:v>
                        </c:pt>
                        <c:pt idx="25">
                          <c:v>Q2</c:v>
                        </c:pt>
                        <c:pt idx="26">
                          <c:v>Q3</c:v>
                        </c:pt>
                        <c:pt idx="27">
                          <c:v>Q4</c:v>
                        </c:pt>
                      </c:lvl>
                      <c:lvl>
                        <c:pt idx="0">
                          <c:v>2017</c:v>
                        </c:pt>
                        <c:pt idx="4">
                          <c:v>2018</c:v>
                        </c:pt>
                        <c:pt idx="8">
                          <c:v>2019</c:v>
                        </c:pt>
                        <c:pt idx="12">
                          <c:v>2020</c:v>
                        </c:pt>
                        <c:pt idx="16">
                          <c:v>2021</c:v>
                        </c:pt>
                        <c:pt idx="20">
                          <c:v>2022</c:v>
                        </c:pt>
                        <c:pt idx="24">
                          <c:v>2023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'[1]Database Graph'!$F$291:$F$318</c15:sqref>
                        </c15:formulaRef>
                      </c:ext>
                    </c:extLst>
                    <c:numCache>
                      <c:formatCode>General</c:formatCode>
                      <c:ptCount val="28"/>
                      <c:pt idx="0">
                        <c:v>-4.6305658437844812</c:v>
                      </c:pt>
                      <c:pt idx="1">
                        <c:v>-1.7261325111419694</c:v>
                      </c:pt>
                      <c:pt idx="2">
                        <c:v>8.9610787331339878</c:v>
                      </c:pt>
                      <c:pt idx="3">
                        <c:v>9.5411516424484262</c:v>
                      </c:pt>
                      <c:pt idx="4">
                        <c:v>-4.0518165626491367</c:v>
                      </c:pt>
                      <c:pt idx="5">
                        <c:v>0.59282437454758963</c:v>
                      </c:pt>
                      <c:pt idx="6">
                        <c:v>7.9775044790502108</c:v>
                      </c:pt>
                      <c:pt idx="7">
                        <c:v>3.0287432201986775</c:v>
                      </c:pt>
                      <c:pt idx="8">
                        <c:v>-15.821236624620369</c:v>
                      </c:pt>
                      <c:pt idx="9">
                        <c:v>0.51478192922562016</c:v>
                      </c:pt>
                      <c:pt idx="10">
                        <c:v>4.9500753486754689</c:v>
                      </c:pt>
                      <c:pt idx="11">
                        <c:v>3.4888878580435261</c:v>
                      </c:pt>
                      <c:pt idx="12">
                        <c:v>-13.381924201743061</c:v>
                      </c:pt>
                      <c:pt idx="13">
                        <c:v>-15.752465031056445</c:v>
                      </c:pt>
                      <c:pt idx="14">
                        <c:v>-1.6721585466910938E-2</c:v>
                      </c:pt>
                      <c:pt idx="15">
                        <c:v>15.362607479645888</c:v>
                      </c:pt>
                      <c:pt idx="16">
                        <c:v>7.4470700427286403</c:v>
                      </c:pt>
                      <c:pt idx="17">
                        <c:v>6.3762258719197291</c:v>
                      </c:pt>
                      <c:pt idx="18">
                        <c:v>-1.4472002126910866</c:v>
                      </c:pt>
                      <c:pt idx="19">
                        <c:v>15.053608666434329</c:v>
                      </c:pt>
                      <c:pt idx="20">
                        <c:v>-5.9430891886597976</c:v>
                      </c:pt>
                      <c:pt idx="21">
                        <c:v>-2.522058689777225</c:v>
                      </c:pt>
                      <c:pt idx="22">
                        <c:v>0.82797023257192848</c:v>
                      </c:pt>
                      <c:pt idx="23">
                        <c:v>15.637746957896084</c:v>
                      </c:pt>
                      <c:pt idx="24">
                        <c:v>-5.0280359871275948</c:v>
                      </c:pt>
                      <c:pt idx="25">
                        <c:v>-2.1879208513041419</c:v>
                      </c:pt>
                      <c:pt idx="26">
                        <c:v>1.9636929145379298</c:v>
                      </c:pt>
                      <c:pt idx="27">
                        <c:v>14.835366900487145</c:v>
                      </c:pt>
                    </c:numCache>
                  </c:numRef>
                </c: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8C2A-489E-989F-C1A3615D7C02}"/>
                  </c:ext>
                </c:extLst>
              </c15:ser>
            </c15:filteredLineSeries>
          </c:ext>
        </c:extLst>
      </c:lineChart>
      <c:catAx>
        <c:axId val="1314490639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3175" cap="flat" cmpd="sng" algn="ctr">
            <a:solidFill>
              <a:srgbClr val="B3B3B3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1314496047"/>
        <c:crosses val="autoZero"/>
        <c:auto val="1"/>
        <c:lblAlgn val="ctr"/>
        <c:lblOffset val="100"/>
        <c:noMultiLvlLbl val="0"/>
      </c:catAx>
      <c:valAx>
        <c:axId val="1314496047"/>
        <c:scaling>
          <c:orientation val="minMax"/>
        </c:scaling>
        <c:delete val="0"/>
        <c:axPos val="l"/>
        <c:numFmt formatCode="General" sourceLinked="1"/>
        <c:majorTickMark val="in"/>
        <c:minorTickMark val="none"/>
        <c:tickLblPos val="high"/>
        <c:spPr>
          <a:noFill/>
          <a:ln w="3175">
            <a:solidFill>
              <a:srgbClr val="B3B3B3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1314490639"/>
        <c:crosses val="autoZero"/>
        <c:crossBetween val="between"/>
      </c:valAx>
      <c:spPr>
        <a:solidFill>
          <a:srgbClr val="FFFFFF"/>
        </a:solidFill>
        <a:ln w="3175">
          <a:solidFill>
            <a:srgbClr val="B3B3B3"/>
          </a:solidFill>
          <a:prstDash val="solid"/>
        </a:ln>
        <a:effectLst/>
      </c:spPr>
    </c:plotArea>
    <c:legend>
      <c:legendPos val="b"/>
      <c:layout>
        <c:manualLayout>
          <c:xMode val="edge"/>
          <c:yMode val="edge"/>
          <c:x val="0.29114231922046968"/>
          <c:y val="0.91896091363793597"/>
          <c:w val="0.53363334356286041"/>
          <c:h val="4.28983465545295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yriad Pro Condensed"/>
              <a:ea typeface="Myriad Pro Condensed"/>
              <a:cs typeface="Myriad Pro Condensed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9713258866980093E-2"/>
          <c:y val="9.8518515494205289E-2"/>
          <c:w val="0.91440833200571048"/>
          <c:h val="0.81206156108760918"/>
        </c:manualLayout>
      </c:layout>
      <c:lineChart>
        <c:grouping val="standard"/>
        <c:varyColors val="0"/>
        <c:ser>
          <c:idx val="1"/>
          <c:order val="1"/>
          <c:tx>
            <c:strRef>
              <c:f>'[1]Database Graph'!$D$2</c:f>
              <c:strCache>
                <c:ptCount val="1"/>
                <c:pt idx="0">
                  <c:v>QtQ-Ske 1 Mar</c:v>
                </c:pt>
              </c:strCache>
            </c:strRef>
          </c:tx>
          <c:spPr>
            <a:ln w="28575" cap="rnd">
              <a:solidFill>
                <a:srgbClr val="005596"/>
              </a:solidFill>
              <a:round/>
            </a:ln>
            <a:effectLst/>
          </c:spPr>
          <c:marker>
            <c:symbol val="none"/>
          </c:marker>
          <c:dLbls>
            <c:dLbl>
              <c:idx val="23"/>
              <c:layout>
                <c:manualLayout>
                  <c:x val="2.7661557289045412E-2"/>
                  <c:y val="0.1816191775592231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00559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8FB-41F1-89C9-6E68E6E3BB7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'[1]Database Graph'!$A$3:$B$30</c:f>
              <c:multiLvlStrCache>
                <c:ptCount val="28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  <c:pt idx="27">
                    <c:v>Q4</c:v>
                  </c:pt>
                </c:lvl>
                <c:lvl>
                  <c:pt idx="0">
                    <c:v>2017</c:v>
                  </c:pt>
                  <c:pt idx="4">
                    <c:v>2018</c:v>
                  </c:pt>
                  <c:pt idx="8">
                    <c:v>2019</c:v>
                  </c:pt>
                  <c:pt idx="12">
                    <c:v>2020</c:v>
                  </c:pt>
                  <c:pt idx="16">
                    <c:v>2021</c:v>
                  </c:pt>
                  <c:pt idx="20">
                    <c:v>2022</c:v>
                  </c:pt>
                  <c:pt idx="24">
                    <c:v>2023</c:v>
                  </c:pt>
                </c:lvl>
              </c:multiLvlStrCache>
            </c:multiLvlStrRef>
          </c:cat>
          <c:val>
            <c:numRef>
              <c:f>'[1]Database Graph'!$D$3:$D$30</c:f>
              <c:numCache>
                <c:formatCode>General</c:formatCode>
                <c:ptCount val="28"/>
                <c:pt idx="0">
                  <c:v>-0.29517184985259348</c:v>
                </c:pt>
                <c:pt idx="1">
                  <c:v>4.010118973331501</c:v>
                </c:pt>
                <c:pt idx="2">
                  <c:v>3.1851056851168948</c:v>
                </c:pt>
                <c:pt idx="3">
                  <c:v>-1.6974906015048674</c:v>
                </c:pt>
                <c:pt idx="4">
                  <c:v>-0.40950637988413519</c:v>
                </c:pt>
                <c:pt idx="5">
                  <c:v>4.208396574615378</c:v>
                </c:pt>
                <c:pt idx="6">
                  <c:v>3.0907893941461992</c:v>
                </c:pt>
                <c:pt idx="7">
                  <c:v>-1.689902613394878</c:v>
                </c:pt>
                <c:pt idx="8">
                  <c:v>-0.52251833442871032</c:v>
                </c:pt>
                <c:pt idx="9">
                  <c:v>4.1990865009091891</c:v>
                </c:pt>
                <c:pt idx="10">
                  <c:v>3.0488473390555555</c:v>
                </c:pt>
                <c:pt idx="11">
                  <c:v>-1.7406122797729751</c:v>
                </c:pt>
                <c:pt idx="12">
                  <c:v>-2.4087064090774248</c:v>
                </c:pt>
                <c:pt idx="13">
                  <c:v>-4.1895122997018461</c:v>
                </c:pt>
                <c:pt idx="14">
                  <c:v>5.0468511123164461</c:v>
                </c:pt>
                <c:pt idx="15">
                  <c:v>-0.39518956112311798</c:v>
                </c:pt>
                <c:pt idx="16">
                  <c:v>-0.94252557292564632</c:v>
                </c:pt>
                <c:pt idx="17">
                  <c:v>3.3059598223799185</c:v>
                </c:pt>
                <c:pt idx="18">
                  <c:v>1.5481874576848185</c:v>
                </c:pt>
                <c:pt idx="19">
                  <c:v>1.0649960117117558</c:v>
                </c:pt>
                <c:pt idx="20">
                  <c:v>-1.3983507009097593</c:v>
                </c:pt>
                <c:pt idx="21">
                  <c:v>3.8297034487990942</c:v>
                </c:pt>
                <c:pt idx="22">
                  <c:v>1.7898077761812772</c:v>
                </c:pt>
                <c:pt idx="23">
                  <c:v>0.81550019930153894</c:v>
                </c:pt>
                <c:pt idx="24">
                  <c:v>-1.2857274578496884</c:v>
                </c:pt>
                <c:pt idx="25">
                  <c:v>3.8494466896145951</c:v>
                </c:pt>
                <c:pt idx="26">
                  <c:v>1.8478627996277623</c:v>
                </c:pt>
                <c:pt idx="27">
                  <c:v>0.6718338015255938</c:v>
                </c:pt>
              </c:numCache>
            </c:numRef>
          </c: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1-68FB-41F1-89C9-6E68E6E3BB7D}"/>
            </c:ext>
          </c:extLst>
        </c:ser>
        <c:ser>
          <c:idx val="4"/>
          <c:order val="3"/>
          <c:tx>
            <c:strRef>
              <c:f>'[1]Database Graph'!$F$2</c:f>
              <c:strCache>
                <c:ptCount val="1"/>
                <c:pt idx="0">
                  <c:v>QtQ-Track Feb</c:v>
                </c:pt>
              </c:strCache>
            </c:strRef>
          </c:tx>
          <c:spPr>
            <a:ln w="28575" cap="rnd">
              <a:solidFill>
                <a:srgbClr val="737577"/>
              </a:solidFill>
              <a:round/>
            </a:ln>
            <a:effectLst/>
          </c:spPr>
          <c:marker>
            <c:symbol val="none"/>
          </c:marker>
          <c:dLbls>
            <c:dLbl>
              <c:idx val="23"/>
              <c:layout>
                <c:manualLayout>
                  <c:x val="3.503797256612419E-2"/>
                  <c:y val="-6.31718878466863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8FB-41F1-89C9-6E68E6E3BB7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rgbClr val="737577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'[1]Database Graph'!$A$3:$B$30</c:f>
              <c:multiLvlStrCache>
                <c:ptCount val="28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  <c:pt idx="27">
                    <c:v>Q4</c:v>
                  </c:pt>
                </c:lvl>
                <c:lvl>
                  <c:pt idx="0">
                    <c:v>2017</c:v>
                  </c:pt>
                  <c:pt idx="4">
                    <c:v>2018</c:v>
                  </c:pt>
                  <c:pt idx="8">
                    <c:v>2019</c:v>
                  </c:pt>
                  <c:pt idx="12">
                    <c:v>2020</c:v>
                  </c:pt>
                  <c:pt idx="16">
                    <c:v>2021</c:v>
                  </c:pt>
                  <c:pt idx="20">
                    <c:v>2022</c:v>
                  </c:pt>
                  <c:pt idx="24">
                    <c:v>2023</c:v>
                  </c:pt>
                </c:lvl>
              </c:multiLvlStrCache>
            </c:multiLvlStrRef>
          </c:cat>
          <c:val>
            <c:numRef>
              <c:f>'[1]Database Graph'!$F$3:$F$30</c:f>
              <c:numCache>
                <c:formatCode>General</c:formatCode>
                <c:ptCount val="28"/>
                <c:pt idx="0">
                  <c:v>-0.29517184985259348</c:v>
                </c:pt>
                <c:pt idx="1">
                  <c:v>4.010118973331501</c:v>
                </c:pt>
                <c:pt idx="2">
                  <c:v>3.1851056851168948</c:v>
                </c:pt>
                <c:pt idx="3">
                  <c:v>-1.6974906015048674</c:v>
                </c:pt>
                <c:pt idx="4">
                  <c:v>-0.40950637988413519</c:v>
                </c:pt>
                <c:pt idx="5">
                  <c:v>4.208396574615378</c:v>
                </c:pt>
                <c:pt idx="6">
                  <c:v>3.0907893941461992</c:v>
                </c:pt>
                <c:pt idx="7">
                  <c:v>-1.689902613394878</c:v>
                </c:pt>
                <c:pt idx="8">
                  <c:v>-0.52251833442871032</c:v>
                </c:pt>
                <c:pt idx="9">
                  <c:v>4.1990865009091891</c:v>
                </c:pt>
                <c:pt idx="10">
                  <c:v>3.0488473390555555</c:v>
                </c:pt>
                <c:pt idx="11">
                  <c:v>-1.7406122797729751</c:v>
                </c:pt>
                <c:pt idx="12">
                  <c:v>-2.4087064090774248</c:v>
                </c:pt>
                <c:pt idx="13">
                  <c:v>-4.1895122997018461</c:v>
                </c:pt>
                <c:pt idx="14">
                  <c:v>5.0468511123164461</c:v>
                </c:pt>
                <c:pt idx="15">
                  <c:v>-0.39518956112311798</c:v>
                </c:pt>
                <c:pt idx="16">
                  <c:v>-0.94252557292564632</c:v>
                </c:pt>
                <c:pt idx="17">
                  <c:v>3.3059598223799185</c:v>
                </c:pt>
                <c:pt idx="18">
                  <c:v>1.5481874576848185</c:v>
                </c:pt>
                <c:pt idx="19">
                  <c:v>1.0649960117117558</c:v>
                </c:pt>
                <c:pt idx="20">
                  <c:v>-1.3700548382832665</c:v>
                </c:pt>
                <c:pt idx="21">
                  <c:v>3.8295531924273689</c:v>
                </c:pt>
                <c:pt idx="22">
                  <c:v>1.867035239426329</c:v>
                </c:pt>
                <c:pt idx="23">
                  <c:v>0.86369041404070401</c:v>
                </c:pt>
                <c:pt idx="24">
                  <c:v>-1.3419337742759438</c:v>
                </c:pt>
                <c:pt idx="25">
                  <c:v>3.8394182331107345</c:v>
                </c:pt>
                <c:pt idx="26">
                  <c:v>1.9154235328138611</c:v>
                </c:pt>
                <c:pt idx="27">
                  <c:v>0.70086800999185073</c:v>
                </c:pt>
              </c:numCache>
            </c:numRef>
          </c: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3-68FB-41F1-89C9-6E68E6E3BB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4490639"/>
        <c:axId val="131449604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'[1]Database Graph'!$C$2</c15:sqref>
                        </c15:formulaRef>
                      </c:ext>
                    </c:extLst>
                    <c:strCache>
                      <c:ptCount val="1"/>
                      <c:pt idx="0">
                        <c:v>YoY-Ske 1 Mar</c:v>
                      </c:pt>
                    </c:strCache>
                  </c:strRef>
                </c:tx>
                <c:spPr>
                  <a:ln w="38100" cap="rnd">
                    <a:solidFill>
                      <a:srgbClr val="005596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dLbls>
                  <c:dLbl>
                    <c:idx val="23"/>
                    <c:layout>
                      <c:manualLayout>
                        <c:x val="-6.3892679546739745E-2"/>
                        <c:y val="-3.4680081435361436E-2"/>
                      </c:manualLayout>
                    </c:layout>
                    <c:showLegendKey val="0"/>
                    <c:showVal val="0"/>
                    <c:showCatName val="0"/>
                    <c:showSerName val="1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4-68FB-41F1-89C9-6E68E6E3BB7D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rgbClr val="005596"/>
                          </a:solidFill>
                          <a:latin typeface="Myriad Pro Condensed"/>
                          <a:ea typeface="Myriad Pro Condensed"/>
                          <a:cs typeface="Myriad Pro Condensed"/>
                        </a:defRPr>
                      </a:pPr>
                      <a:endParaRPr lang="en-US"/>
                    </a:p>
                  </c:txPr>
                  <c:showLegendKey val="0"/>
                  <c:showVal val="0"/>
                  <c:showCatName val="0"/>
                  <c:showSerName val="0"/>
                  <c:showPercent val="0"/>
                  <c:showBubbleSize val="0"/>
                  <c:extLst>
                    <c:ext uri="{CE6537A1-D6FC-4f65-9D91-7224C49458BB}">
                      <c15:showLeaderLines val="0"/>
                    </c:ext>
                  </c:extLst>
                </c:dLbls>
                <c:cat>
                  <c:multiLvlStrRef>
                    <c:extLst>
                      <c:ext uri="{02D57815-91ED-43cb-92C2-25804820EDAC}">
                        <c15:formulaRef>
                          <c15:sqref>'[1]Database Graph'!$A$3:$B$30</c15:sqref>
                        </c15:formulaRef>
                      </c:ext>
                    </c:extLst>
                    <c:multiLvlStrCache>
                      <c:ptCount val="28"/>
                      <c:lvl>
                        <c:pt idx="0">
                          <c:v>Q1</c:v>
                        </c:pt>
                        <c:pt idx="1">
                          <c:v>Q2</c:v>
                        </c:pt>
                        <c:pt idx="2">
                          <c:v>Q3</c:v>
                        </c:pt>
                        <c:pt idx="3">
                          <c:v>Q4</c:v>
                        </c:pt>
                        <c:pt idx="4">
                          <c:v>Q1</c:v>
                        </c:pt>
                        <c:pt idx="5">
                          <c:v>Q2</c:v>
                        </c:pt>
                        <c:pt idx="6">
                          <c:v>Q3</c:v>
                        </c:pt>
                        <c:pt idx="7">
                          <c:v>Q4</c:v>
                        </c:pt>
                        <c:pt idx="8">
                          <c:v>Q1</c:v>
                        </c:pt>
                        <c:pt idx="9">
                          <c:v>Q2</c:v>
                        </c:pt>
                        <c:pt idx="10">
                          <c:v>Q3</c:v>
                        </c:pt>
                        <c:pt idx="11">
                          <c:v>Q4</c:v>
                        </c:pt>
                        <c:pt idx="12">
                          <c:v>Q1</c:v>
                        </c:pt>
                        <c:pt idx="13">
                          <c:v>Q2</c:v>
                        </c:pt>
                        <c:pt idx="14">
                          <c:v>Q3</c:v>
                        </c:pt>
                        <c:pt idx="15">
                          <c:v>Q4</c:v>
                        </c:pt>
                        <c:pt idx="16">
                          <c:v>Q1</c:v>
                        </c:pt>
                        <c:pt idx="17">
                          <c:v>Q2</c:v>
                        </c:pt>
                        <c:pt idx="18">
                          <c:v>Q3</c:v>
                        </c:pt>
                        <c:pt idx="19">
                          <c:v>Q4</c:v>
                        </c:pt>
                        <c:pt idx="20">
                          <c:v>Q1</c:v>
                        </c:pt>
                        <c:pt idx="21">
                          <c:v>Q2</c:v>
                        </c:pt>
                        <c:pt idx="22">
                          <c:v>Q3</c:v>
                        </c:pt>
                        <c:pt idx="23">
                          <c:v>Q4</c:v>
                        </c:pt>
                        <c:pt idx="24">
                          <c:v>Q1</c:v>
                        </c:pt>
                        <c:pt idx="25">
                          <c:v>Q2</c:v>
                        </c:pt>
                        <c:pt idx="26">
                          <c:v>Q3</c:v>
                        </c:pt>
                        <c:pt idx="27">
                          <c:v>Q4</c:v>
                        </c:pt>
                      </c:lvl>
                      <c:lvl>
                        <c:pt idx="0">
                          <c:v>2017</c:v>
                        </c:pt>
                        <c:pt idx="4">
                          <c:v>2018</c:v>
                        </c:pt>
                        <c:pt idx="8">
                          <c:v>2019</c:v>
                        </c:pt>
                        <c:pt idx="12">
                          <c:v>2020</c:v>
                        </c:pt>
                        <c:pt idx="16">
                          <c:v>2021</c:v>
                        </c:pt>
                        <c:pt idx="20">
                          <c:v>2022</c:v>
                        </c:pt>
                        <c:pt idx="24">
                          <c:v>2023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'[1]Database Graph'!$C$3:$C$30</c15:sqref>
                        </c15:formulaRef>
                      </c:ext>
                    </c:extLst>
                    <c:numCache>
                      <c:formatCode>General</c:formatCode>
                      <c:ptCount val="28"/>
                      <c:pt idx="0">
                        <c:v>5.0083608532794983</c:v>
                      </c:pt>
                      <c:pt idx="1">
                        <c:v>5.0125517683494962</c:v>
                      </c:pt>
                      <c:pt idx="2">
                        <c:v>5.0647633275738144</c:v>
                      </c:pt>
                      <c:pt idx="3">
                        <c:v>5.1897444678127442</c:v>
                      </c:pt>
                      <c:pt idx="4">
                        <c:v>5.0691202190075444</c:v>
                      </c:pt>
                      <c:pt idx="5">
                        <c:v>5.2694166260462936</c:v>
                      </c:pt>
                      <c:pt idx="6">
                        <c:v>5.1731951717686115</c:v>
                      </c:pt>
                      <c:pt idx="7">
                        <c:v>5.1813135093302662</c:v>
                      </c:pt>
                      <c:pt idx="8">
                        <c:v>5.0619572797427423</c:v>
                      </c:pt>
                      <c:pt idx="9">
                        <c:v>5.0525709481404704</c:v>
                      </c:pt>
                      <c:pt idx="10">
                        <c:v>5.0098307504562882</c:v>
                      </c:pt>
                      <c:pt idx="11">
                        <c:v>4.9556652717787983</c:v>
                      </c:pt>
                      <c:pt idx="12">
                        <c:v>2.9656056031194709</c:v>
                      </c:pt>
                      <c:pt idx="13">
                        <c:v>-5.3236912100438474</c:v>
                      </c:pt>
                      <c:pt idx="14">
                        <c:v>-3.4880217475960791</c:v>
                      </c:pt>
                      <c:pt idx="15">
                        <c:v>-2.166525540716151</c:v>
                      </c:pt>
                      <c:pt idx="16">
                        <c:v>-0.69670625552852528</c:v>
                      </c:pt>
                      <c:pt idx="17">
                        <c:v>7.0720160186016585</c:v>
                      </c:pt>
                      <c:pt idx="18">
                        <c:v>3.505902737663007</c:v>
                      </c:pt>
                      <c:pt idx="19">
                        <c:v>5.0232775031471704</c:v>
                      </c:pt>
                      <c:pt idx="20">
                        <c:v>4.539999999999992</c:v>
                      </c:pt>
                      <c:pt idx="21">
                        <c:v>5.069999999999979</c:v>
                      </c:pt>
                      <c:pt idx="22">
                        <c:v>5.3199999999999932</c:v>
                      </c:pt>
                      <c:pt idx="23">
                        <c:v>5.0600000000000023</c:v>
                      </c:pt>
                      <c:pt idx="24">
                        <c:v>5.1800000000000068</c:v>
                      </c:pt>
                      <c:pt idx="25">
                        <c:v>5.2000000000000028</c:v>
                      </c:pt>
                      <c:pt idx="26">
                        <c:v>5.2600000000000193</c:v>
                      </c:pt>
                      <c:pt idx="27">
                        <c:v>5.1100000000000136</c:v>
                      </c:pt>
                    </c:numCache>
                  </c:numRef>
                </c:val>
                <c:smooth val="1"/>
                <c:extLst>
                  <c:ext xmlns:c16="http://schemas.microsoft.com/office/drawing/2014/chart" uri="{C3380CC4-5D6E-409C-BE32-E72D297353CC}">
                    <c16:uniqueId val="{00000005-68FB-41F1-89C9-6E68E6E3BB7D}"/>
                  </c:ext>
                </c:extLst>
              </c15:ser>
            </c15:filteredLineSeries>
            <c15:filteredLineSeries>
              <c15:ser>
                <c:idx val="3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'[1]Database Graph'!$E$2</c15:sqref>
                        </c15:formulaRef>
                      </c:ext>
                    </c:extLst>
                    <c:strCache>
                      <c:ptCount val="1"/>
                      <c:pt idx="0">
                        <c:v>YoY-Track Feb</c:v>
                      </c:pt>
                    </c:strCache>
                  </c:strRef>
                </c:tx>
                <c:spPr>
                  <a:ln w="38100" cap="rnd">
                    <a:solidFill>
                      <a:srgbClr val="737577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dLbls>
                  <c:dLbl>
                    <c:idx val="23"/>
                    <c:layout>
                      <c:manualLayout>
                        <c:x val="-6.7719412779261939E-2"/>
                        <c:y val="3.6746846742471549E-2"/>
                      </c:manualLayout>
                    </c:layout>
                    <c:showLegendKey val="0"/>
                    <c:showVal val="0"/>
                    <c:showCatName val="0"/>
                    <c:showSerName val="1"/>
                    <c:showPercent val="0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06-68FB-41F1-89C9-6E68E6E3BB7D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rgbClr val="737577"/>
                          </a:solidFill>
                          <a:latin typeface="Myriad Pro Condensed"/>
                          <a:ea typeface="Myriad Pro Condensed"/>
                          <a:cs typeface="Myriad Pro Condensed"/>
                        </a:defRPr>
                      </a:pPr>
                      <a:endParaRPr lang="en-US"/>
                    </a:p>
                  </c:txPr>
                  <c:showLegendKey val="0"/>
                  <c:showVal val="0"/>
                  <c:showCatName val="0"/>
                  <c:showSerName val="0"/>
                  <c:showPercent val="0"/>
                  <c:showBubbleSize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0"/>
                    </c:ext>
                  </c:extLst>
                </c:dLbls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'[1]Database Graph'!$A$3:$B$30</c15:sqref>
                        </c15:formulaRef>
                      </c:ext>
                    </c:extLst>
                    <c:multiLvlStrCache>
                      <c:ptCount val="28"/>
                      <c:lvl>
                        <c:pt idx="0">
                          <c:v>Q1</c:v>
                        </c:pt>
                        <c:pt idx="1">
                          <c:v>Q2</c:v>
                        </c:pt>
                        <c:pt idx="2">
                          <c:v>Q3</c:v>
                        </c:pt>
                        <c:pt idx="3">
                          <c:v>Q4</c:v>
                        </c:pt>
                        <c:pt idx="4">
                          <c:v>Q1</c:v>
                        </c:pt>
                        <c:pt idx="5">
                          <c:v>Q2</c:v>
                        </c:pt>
                        <c:pt idx="6">
                          <c:v>Q3</c:v>
                        </c:pt>
                        <c:pt idx="7">
                          <c:v>Q4</c:v>
                        </c:pt>
                        <c:pt idx="8">
                          <c:v>Q1</c:v>
                        </c:pt>
                        <c:pt idx="9">
                          <c:v>Q2</c:v>
                        </c:pt>
                        <c:pt idx="10">
                          <c:v>Q3</c:v>
                        </c:pt>
                        <c:pt idx="11">
                          <c:v>Q4</c:v>
                        </c:pt>
                        <c:pt idx="12">
                          <c:v>Q1</c:v>
                        </c:pt>
                        <c:pt idx="13">
                          <c:v>Q2</c:v>
                        </c:pt>
                        <c:pt idx="14">
                          <c:v>Q3</c:v>
                        </c:pt>
                        <c:pt idx="15">
                          <c:v>Q4</c:v>
                        </c:pt>
                        <c:pt idx="16">
                          <c:v>Q1</c:v>
                        </c:pt>
                        <c:pt idx="17">
                          <c:v>Q2</c:v>
                        </c:pt>
                        <c:pt idx="18">
                          <c:v>Q3</c:v>
                        </c:pt>
                        <c:pt idx="19">
                          <c:v>Q4</c:v>
                        </c:pt>
                        <c:pt idx="20">
                          <c:v>Q1</c:v>
                        </c:pt>
                        <c:pt idx="21">
                          <c:v>Q2</c:v>
                        </c:pt>
                        <c:pt idx="22">
                          <c:v>Q3</c:v>
                        </c:pt>
                        <c:pt idx="23">
                          <c:v>Q4</c:v>
                        </c:pt>
                        <c:pt idx="24">
                          <c:v>Q1</c:v>
                        </c:pt>
                        <c:pt idx="25">
                          <c:v>Q2</c:v>
                        </c:pt>
                        <c:pt idx="26">
                          <c:v>Q3</c:v>
                        </c:pt>
                        <c:pt idx="27">
                          <c:v>Q4</c:v>
                        </c:pt>
                      </c:lvl>
                      <c:lvl>
                        <c:pt idx="0">
                          <c:v>2017</c:v>
                        </c:pt>
                        <c:pt idx="4">
                          <c:v>2018</c:v>
                        </c:pt>
                        <c:pt idx="8">
                          <c:v>2019</c:v>
                        </c:pt>
                        <c:pt idx="12">
                          <c:v>2020</c:v>
                        </c:pt>
                        <c:pt idx="16">
                          <c:v>2021</c:v>
                        </c:pt>
                        <c:pt idx="20">
                          <c:v>2022</c:v>
                        </c:pt>
                        <c:pt idx="24">
                          <c:v>2023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'[1]Database Graph'!$E$3:$E$30</c15:sqref>
                        </c15:formulaRef>
                      </c:ext>
                    </c:extLst>
                    <c:numCache>
                      <c:formatCode>General</c:formatCode>
                      <c:ptCount val="28"/>
                      <c:pt idx="0">
                        <c:v>5.0083608532794983</c:v>
                      </c:pt>
                      <c:pt idx="1">
                        <c:v>5.0125517683494962</c:v>
                      </c:pt>
                      <c:pt idx="2">
                        <c:v>5.0647633275738144</c:v>
                      </c:pt>
                      <c:pt idx="3">
                        <c:v>5.1897444678127442</c:v>
                      </c:pt>
                      <c:pt idx="4">
                        <c:v>5.0691202190075444</c:v>
                      </c:pt>
                      <c:pt idx="5">
                        <c:v>5.2694166260462936</c:v>
                      </c:pt>
                      <c:pt idx="6">
                        <c:v>5.1731951717686115</c:v>
                      </c:pt>
                      <c:pt idx="7">
                        <c:v>5.1813135093302662</c:v>
                      </c:pt>
                      <c:pt idx="8">
                        <c:v>5.0619572797427423</c:v>
                      </c:pt>
                      <c:pt idx="9">
                        <c:v>5.0525709481404704</c:v>
                      </c:pt>
                      <c:pt idx="10">
                        <c:v>5.0098307504562882</c:v>
                      </c:pt>
                      <c:pt idx="11">
                        <c:v>4.9556652717787983</c:v>
                      </c:pt>
                      <c:pt idx="12">
                        <c:v>2.9656056031194709</c:v>
                      </c:pt>
                      <c:pt idx="13">
                        <c:v>-5.3236912100438474</c:v>
                      </c:pt>
                      <c:pt idx="14">
                        <c:v>-3.4880217475960791</c:v>
                      </c:pt>
                      <c:pt idx="15">
                        <c:v>-2.166525540716151</c:v>
                      </c:pt>
                      <c:pt idx="16">
                        <c:v>-0.69670625552852528</c:v>
                      </c:pt>
                      <c:pt idx="17">
                        <c:v>7.0720160186016585</c:v>
                      </c:pt>
                      <c:pt idx="18">
                        <c:v>3.505902737663007</c:v>
                      </c:pt>
                      <c:pt idx="19">
                        <c:v>5.0232775031471704</c:v>
                      </c:pt>
                      <c:pt idx="20">
                        <c:v>4.569999999999979</c:v>
                      </c:pt>
                      <c:pt idx="21">
                        <c:v>5.1000000000000227</c:v>
                      </c:pt>
                      <c:pt idx="22">
                        <c:v>5.4300000000000068</c:v>
                      </c:pt>
                      <c:pt idx="23">
                        <c:v>5.2199999999999989</c:v>
                      </c:pt>
                      <c:pt idx="24">
                        <c:v>5.25</c:v>
                      </c:pt>
                      <c:pt idx="25">
                        <c:v>5.2599999999999909</c:v>
                      </c:pt>
                      <c:pt idx="26">
                        <c:v>5.3099999999999881</c:v>
                      </c:pt>
                      <c:pt idx="27">
                        <c:v>5.1400000000000148</c:v>
                      </c:pt>
                    </c:numCache>
                  </c:numRef>
                </c: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68FB-41F1-89C9-6E68E6E3BB7D}"/>
                  </c:ext>
                </c:extLst>
              </c15:ser>
            </c15:filteredLineSeries>
          </c:ext>
        </c:extLst>
      </c:lineChart>
      <c:catAx>
        <c:axId val="1314490639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3175" cap="flat" cmpd="sng" algn="ctr">
            <a:solidFill>
              <a:srgbClr val="B3B3B3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1314496047"/>
        <c:crosses val="autoZero"/>
        <c:auto val="1"/>
        <c:lblAlgn val="ctr"/>
        <c:lblOffset val="100"/>
        <c:noMultiLvlLbl val="0"/>
      </c:catAx>
      <c:valAx>
        <c:axId val="1314496047"/>
        <c:scaling>
          <c:orientation val="minMax"/>
        </c:scaling>
        <c:delete val="0"/>
        <c:axPos val="l"/>
        <c:numFmt formatCode="General" sourceLinked="1"/>
        <c:majorTickMark val="in"/>
        <c:minorTickMark val="none"/>
        <c:tickLblPos val="high"/>
        <c:spPr>
          <a:noFill/>
          <a:ln w="3175">
            <a:solidFill>
              <a:srgbClr val="B3B3B3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1314490639"/>
        <c:crosses val="autoZero"/>
        <c:crossBetween val="between"/>
      </c:valAx>
      <c:spPr>
        <a:solidFill>
          <a:srgbClr val="FFFFFF"/>
        </a:solidFill>
        <a:ln w="3175">
          <a:solidFill>
            <a:srgbClr val="B3B3B3"/>
          </a:solidFill>
          <a:prstDash val="solid"/>
        </a:ln>
        <a:effectLst/>
      </c:spPr>
    </c:plotArea>
    <c:legend>
      <c:legendPos val="b"/>
      <c:layout>
        <c:manualLayout>
          <c:xMode val="edge"/>
          <c:yMode val="edge"/>
          <c:x val="0.29114231922046968"/>
          <c:y val="0.91896091363793597"/>
          <c:w val="0.53363334356286041"/>
          <c:h val="4.28983465545295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yriad Pro Condensed"/>
              <a:ea typeface="Myriad Pro Condensed"/>
              <a:cs typeface="Myriad Pro Condensed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9713258866980093E-2"/>
          <c:y val="9.8518515494205289E-2"/>
          <c:w val="0.91440833200571048"/>
          <c:h val="0.81206156108760918"/>
        </c:manualLayout>
      </c:layout>
      <c:lineChart>
        <c:grouping val="standard"/>
        <c:varyColors val="0"/>
        <c:ser>
          <c:idx val="1"/>
          <c:order val="1"/>
          <c:tx>
            <c:strRef>
              <c:f>'[1]Database Graph'!$D$290</c:f>
              <c:strCache>
                <c:ptCount val="1"/>
                <c:pt idx="0">
                  <c:v>QtQ-Ske 1 Mar</c:v>
                </c:pt>
              </c:strCache>
            </c:strRef>
          </c:tx>
          <c:spPr>
            <a:ln w="28575" cap="rnd">
              <a:solidFill>
                <a:srgbClr val="005596"/>
              </a:solidFill>
              <a:round/>
            </a:ln>
            <a:effectLst/>
          </c:spPr>
          <c:marker>
            <c:symbol val="none"/>
          </c:marker>
          <c:dLbls>
            <c:dLbl>
              <c:idx val="2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00559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36F-4AB7-A77D-DF73AE392E0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'[1]Database Graph'!$A$291:$B$318</c:f>
              <c:multiLvlStrCache>
                <c:ptCount val="28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  <c:pt idx="27">
                    <c:v>Q4</c:v>
                  </c:pt>
                </c:lvl>
                <c:lvl>
                  <c:pt idx="0">
                    <c:v>2017</c:v>
                  </c:pt>
                  <c:pt idx="4">
                    <c:v>2018</c:v>
                  </c:pt>
                  <c:pt idx="8">
                    <c:v>2019</c:v>
                  </c:pt>
                  <c:pt idx="12">
                    <c:v>2020</c:v>
                  </c:pt>
                  <c:pt idx="16">
                    <c:v>2021</c:v>
                  </c:pt>
                  <c:pt idx="20">
                    <c:v>2022</c:v>
                  </c:pt>
                  <c:pt idx="24">
                    <c:v>2023</c:v>
                  </c:pt>
                </c:lvl>
              </c:multiLvlStrCache>
            </c:multiLvlStrRef>
          </c:cat>
          <c:val>
            <c:numRef>
              <c:f>'[1]Database Graph'!$D$291:$D$318</c:f>
              <c:numCache>
                <c:formatCode>General</c:formatCode>
                <c:ptCount val="28"/>
                <c:pt idx="0">
                  <c:v>-4.6305658437844812</c:v>
                </c:pt>
                <c:pt idx="1">
                  <c:v>-1.7261325111419694</c:v>
                </c:pt>
                <c:pt idx="2">
                  <c:v>8.9610787331339878</c:v>
                </c:pt>
                <c:pt idx="3">
                  <c:v>9.5411516424484262</c:v>
                </c:pt>
                <c:pt idx="4">
                  <c:v>-4.0518165626491367</c:v>
                </c:pt>
                <c:pt idx="5">
                  <c:v>0.59282437454758963</c:v>
                </c:pt>
                <c:pt idx="6">
                  <c:v>7.9775044790502108</c:v>
                </c:pt>
                <c:pt idx="7">
                  <c:v>3.0287432201986775</c:v>
                </c:pt>
                <c:pt idx="8">
                  <c:v>-15.821236624620369</c:v>
                </c:pt>
                <c:pt idx="9">
                  <c:v>0.51478192922562016</c:v>
                </c:pt>
                <c:pt idx="10">
                  <c:v>4.9500753486754689</c:v>
                </c:pt>
                <c:pt idx="11">
                  <c:v>3.4888878580435261</c:v>
                </c:pt>
                <c:pt idx="12">
                  <c:v>-13.381924201743061</c:v>
                </c:pt>
                <c:pt idx="13">
                  <c:v>-15.752465031056445</c:v>
                </c:pt>
                <c:pt idx="14">
                  <c:v>-1.6721585466910938E-2</c:v>
                </c:pt>
                <c:pt idx="15">
                  <c:v>15.362607479645888</c:v>
                </c:pt>
                <c:pt idx="16">
                  <c:v>7.4470700427286403</c:v>
                </c:pt>
                <c:pt idx="17">
                  <c:v>6.3762258719197291</c:v>
                </c:pt>
                <c:pt idx="18">
                  <c:v>-1.4472002126910866</c:v>
                </c:pt>
                <c:pt idx="19">
                  <c:v>15.053608666434329</c:v>
                </c:pt>
                <c:pt idx="20">
                  <c:v>-6.5234315206821663</c:v>
                </c:pt>
                <c:pt idx="21">
                  <c:v>-2.5206948373681257</c:v>
                </c:pt>
                <c:pt idx="22">
                  <c:v>0.4032878979107295</c:v>
                </c:pt>
                <c:pt idx="23">
                  <c:v>15.753155593534046</c:v>
                </c:pt>
                <c:pt idx="24">
                  <c:v>-5.3053232628780336</c:v>
                </c:pt>
                <c:pt idx="25">
                  <c:v>-1.9119035019937343</c:v>
                </c:pt>
                <c:pt idx="26">
                  <c:v>1.8077248106096278</c:v>
                </c:pt>
                <c:pt idx="27">
                  <c:v>15.002335746362405</c:v>
                </c:pt>
              </c:numCache>
            </c:numRef>
          </c: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1-236F-4AB7-A77D-DF73AE392E05}"/>
            </c:ext>
          </c:extLst>
        </c:ser>
        <c:ser>
          <c:idx val="4"/>
          <c:order val="3"/>
          <c:tx>
            <c:strRef>
              <c:f>'[1]Database Graph'!$F$290</c:f>
              <c:strCache>
                <c:ptCount val="1"/>
                <c:pt idx="0">
                  <c:v>QtQ-Track Feb</c:v>
                </c:pt>
              </c:strCache>
            </c:strRef>
          </c:tx>
          <c:spPr>
            <a:ln w="28575" cap="rnd">
              <a:solidFill>
                <a:srgbClr val="737577"/>
              </a:solidFill>
              <a:round/>
            </a:ln>
            <a:effectLst/>
          </c:spPr>
          <c:marker>
            <c:symbol val="none"/>
          </c:marker>
          <c:dLbls>
            <c:dLbl>
              <c:idx val="2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737577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36F-4AB7-A77D-DF73AE392E0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'[1]Database Graph'!$A$291:$B$318</c:f>
              <c:multiLvlStrCache>
                <c:ptCount val="28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  <c:pt idx="27">
                    <c:v>Q4</c:v>
                  </c:pt>
                </c:lvl>
                <c:lvl>
                  <c:pt idx="0">
                    <c:v>2017</c:v>
                  </c:pt>
                  <c:pt idx="4">
                    <c:v>2018</c:v>
                  </c:pt>
                  <c:pt idx="8">
                    <c:v>2019</c:v>
                  </c:pt>
                  <c:pt idx="12">
                    <c:v>2020</c:v>
                  </c:pt>
                  <c:pt idx="16">
                    <c:v>2021</c:v>
                  </c:pt>
                  <c:pt idx="20">
                    <c:v>2022</c:v>
                  </c:pt>
                  <c:pt idx="24">
                    <c:v>2023</c:v>
                  </c:pt>
                </c:lvl>
              </c:multiLvlStrCache>
            </c:multiLvlStrRef>
          </c:cat>
          <c:val>
            <c:numRef>
              <c:f>'[1]Database Graph'!$F$291:$F$318</c:f>
              <c:numCache>
                <c:formatCode>General</c:formatCode>
                <c:ptCount val="28"/>
                <c:pt idx="0">
                  <c:v>-4.6305658437844812</c:v>
                </c:pt>
                <c:pt idx="1">
                  <c:v>-1.7261325111419694</c:v>
                </c:pt>
                <c:pt idx="2">
                  <c:v>8.9610787331339878</c:v>
                </c:pt>
                <c:pt idx="3">
                  <c:v>9.5411516424484262</c:v>
                </c:pt>
                <c:pt idx="4">
                  <c:v>-4.0518165626491367</c:v>
                </c:pt>
                <c:pt idx="5">
                  <c:v>0.59282437454758963</c:v>
                </c:pt>
                <c:pt idx="6">
                  <c:v>7.9775044790502108</c:v>
                </c:pt>
                <c:pt idx="7">
                  <c:v>3.0287432201986775</c:v>
                </c:pt>
                <c:pt idx="8">
                  <c:v>-15.821236624620369</c:v>
                </c:pt>
                <c:pt idx="9">
                  <c:v>0.51478192922562016</c:v>
                </c:pt>
                <c:pt idx="10">
                  <c:v>4.9500753486754689</c:v>
                </c:pt>
                <c:pt idx="11">
                  <c:v>3.4888878580435261</c:v>
                </c:pt>
                <c:pt idx="12">
                  <c:v>-13.381924201743061</c:v>
                </c:pt>
                <c:pt idx="13">
                  <c:v>-15.752465031056445</c:v>
                </c:pt>
                <c:pt idx="14">
                  <c:v>-1.6721585466910938E-2</c:v>
                </c:pt>
                <c:pt idx="15">
                  <c:v>15.362607479645888</c:v>
                </c:pt>
                <c:pt idx="16">
                  <c:v>7.4470700427286403</c:v>
                </c:pt>
                <c:pt idx="17">
                  <c:v>6.3762258719197291</c:v>
                </c:pt>
                <c:pt idx="18">
                  <c:v>-1.4472002126910866</c:v>
                </c:pt>
                <c:pt idx="19">
                  <c:v>15.053608666434329</c:v>
                </c:pt>
                <c:pt idx="20">
                  <c:v>-5.9430891886597976</c:v>
                </c:pt>
                <c:pt idx="21">
                  <c:v>-2.522058689777225</c:v>
                </c:pt>
                <c:pt idx="22">
                  <c:v>0.82797023257192848</c:v>
                </c:pt>
                <c:pt idx="23">
                  <c:v>15.637746957896084</c:v>
                </c:pt>
                <c:pt idx="24">
                  <c:v>-5.0280359871275948</c:v>
                </c:pt>
                <c:pt idx="25">
                  <c:v>-2.1879208513041419</c:v>
                </c:pt>
                <c:pt idx="26">
                  <c:v>1.9636929145379298</c:v>
                </c:pt>
                <c:pt idx="27">
                  <c:v>14.835366900487145</c:v>
                </c:pt>
              </c:numCache>
            </c:numRef>
          </c: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3-236F-4AB7-A77D-DF73AE392E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4490639"/>
        <c:axId val="131449604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'[1]Database Graph'!$C$290</c15:sqref>
                        </c15:formulaRef>
                      </c:ext>
                    </c:extLst>
                    <c:strCache>
                      <c:ptCount val="1"/>
                      <c:pt idx="0">
                        <c:v>YoY-Ske 1 Mar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>
                      <c:ext uri="{02D57815-91ED-43cb-92C2-25804820EDAC}">
                        <c15:formulaRef>
                          <c15:sqref>'[1]Database Graph'!$A$291:$B$318</c15:sqref>
                        </c15:formulaRef>
                      </c:ext>
                    </c:extLst>
                    <c:multiLvlStrCache>
                      <c:ptCount val="28"/>
                      <c:lvl>
                        <c:pt idx="0">
                          <c:v>Q1</c:v>
                        </c:pt>
                        <c:pt idx="1">
                          <c:v>Q2</c:v>
                        </c:pt>
                        <c:pt idx="2">
                          <c:v>Q3</c:v>
                        </c:pt>
                        <c:pt idx="3">
                          <c:v>Q4</c:v>
                        </c:pt>
                        <c:pt idx="4">
                          <c:v>Q1</c:v>
                        </c:pt>
                        <c:pt idx="5">
                          <c:v>Q2</c:v>
                        </c:pt>
                        <c:pt idx="6">
                          <c:v>Q3</c:v>
                        </c:pt>
                        <c:pt idx="7">
                          <c:v>Q4</c:v>
                        </c:pt>
                        <c:pt idx="8">
                          <c:v>Q1</c:v>
                        </c:pt>
                        <c:pt idx="9">
                          <c:v>Q2</c:v>
                        </c:pt>
                        <c:pt idx="10">
                          <c:v>Q3</c:v>
                        </c:pt>
                        <c:pt idx="11">
                          <c:v>Q4</c:v>
                        </c:pt>
                        <c:pt idx="12">
                          <c:v>Q1</c:v>
                        </c:pt>
                        <c:pt idx="13">
                          <c:v>Q2</c:v>
                        </c:pt>
                        <c:pt idx="14">
                          <c:v>Q3</c:v>
                        </c:pt>
                        <c:pt idx="15">
                          <c:v>Q4</c:v>
                        </c:pt>
                        <c:pt idx="16">
                          <c:v>Q1</c:v>
                        </c:pt>
                        <c:pt idx="17">
                          <c:v>Q2</c:v>
                        </c:pt>
                        <c:pt idx="18">
                          <c:v>Q3</c:v>
                        </c:pt>
                        <c:pt idx="19">
                          <c:v>Q4</c:v>
                        </c:pt>
                        <c:pt idx="20">
                          <c:v>Q1</c:v>
                        </c:pt>
                        <c:pt idx="21">
                          <c:v>Q2</c:v>
                        </c:pt>
                        <c:pt idx="22">
                          <c:v>Q3</c:v>
                        </c:pt>
                        <c:pt idx="23">
                          <c:v>Q4</c:v>
                        </c:pt>
                        <c:pt idx="24">
                          <c:v>Q1</c:v>
                        </c:pt>
                        <c:pt idx="25">
                          <c:v>Q2</c:v>
                        </c:pt>
                        <c:pt idx="26">
                          <c:v>Q3</c:v>
                        </c:pt>
                        <c:pt idx="27">
                          <c:v>Q4</c:v>
                        </c:pt>
                      </c:lvl>
                      <c:lvl>
                        <c:pt idx="0">
                          <c:v>2017</c:v>
                        </c:pt>
                        <c:pt idx="4">
                          <c:v>2018</c:v>
                        </c:pt>
                        <c:pt idx="8">
                          <c:v>2019</c:v>
                        </c:pt>
                        <c:pt idx="12">
                          <c:v>2020</c:v>
                        </c:pt>
                        <c:pt idx="16">
                          <c:v>2021</c:v>
                        </c:pt>
                        <c:pt idx="20">
                          <c:v>2022</c:v>
                        </c:pt>
                        <c:pt idx="24">
                          <c:v>2023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'[1]Database Graph'!$C$291:$C$318</c15:sqref>
                        </c15:formulaRef>
                      </c:ext>
                    </c:extLst>
                    <c:numCache>
                      <c:formatCode>General</c:formatCode>
                      <c:ptCount val="28"/>
                      <c:pt idx="0">
                        <c:v>4.8163910672147665</c:v>
                      </c:pt>
                      <c:pt idx="1">
                        <c:v>0.21045347366757028</c:v>
                      </c:pt>
                      <c:pt idx="2">
                        <c:v>15.425849151285774</c:v>
                      </c:pt>
                      <c:pt idx="3">
                        <c:v>11.865443886393081</c:v>
                      </c:pt>
                      <c:pt idx="4">
                        <c:v>12.544299180082803</c:v>
                      </c:pt>
                      <c:pt idx="5">
                        <c:v>15.19999376296208</c:v>
                      </c:pt>
                      <c:pt idx="6">
                        <c:v>14.160101819405142</c:v>
                      </c:pt>
                      <c:pt idx="7">
                        <c:v>7.3730889258371946</c:v>
                      </c:pt>
                      <c:pt idx="8">
                        <c:v>-5.7977595639074053</c:v>
                      </c:pt>
                      <c:pt idx="9">
                        <c:v>-5.8708440333430048</c:v>
                      </c:pt>
                      <c:pt idx="10">
                        <c:v>-8.5099988292045339</c:v>
                      </c:pt>
                      <c:pt idx="11">
                        <c:v>-8.1013882595775328</c:v>
                      </c:pt>
                      <c:pt idx="12">
                        <c:v>-5.4383718849611853</c:v>
                      </c:pt>
                      <c:pt idx="13">
                        <c:v>-20.742164302247673</c:v>
                      </c:pt>
                      <c:pt idx="14">
                        <c:v>-24.493067520206381</c:v>
                      </c:pt>
                      <c:pt idx="15">
                        <c:v>-15.829836478607689</c:v>
                      </c:pt>
                      <c:pt idx="16">
                        <c:v>4.4105098392517732</c:v>
                      </c:pt>
                      <c:pt idx="17">
                        <c:v>31.835263573668669</c:v>
                      </c:pt>
                      <c:pt idx="18">
                        <c:v>29.949072904117827</c:v>
                      </c:pt>
                      <c:pt idx="19">
                        <c:v>29.601004234532667</c:v>
                      </c:pt>
                      <c:pt idx="20">
                        <c:v>12.75</c:v>
                      </c:pt>
                      <c:pt idx="21">
                        <c:v>3.3199999999999932</c:v>
                      </c:pt>
                      <c:pt idx="22">
                        <c:v>5.2599999999999909</c:v>
                      </c:pt>
                      <c:pt idx="23">
                        <c:v>5.9000000000000199</c:v>
                      </c:pt>
                      <c:pt idx="24">
                        <c:v>7.2800000000000011</c:v>
                      </c:pt>
                      <c:pt idx="25">
                        <c:v>7.9500000000000171</c:v>
                      </c:pt>
                      <c:pt idx="26">
                        <c:v>9.460000000000008</c:v>
                      </c:pt>
                      <c:pt idx="27">
                        <c:v>8.7499999999999858</c:v>
                      </c:pt>
                    </c:numCache>
                  </c:numRef>
                </c:val>
                <c:smooth val="1"/>
                <c:extLst>
                  <c:ext xmlns:c16="http://schemas.microsoft.com/office/drawing/2014/chart" uri="{C3380CC4-5D6E-409C-BE32-E72D297353CC}">
                    <c16:uniqueId val="{00000004-236F-4AB7-A77D-DF73AE392E05}"/>
                  </c:ext>
                </c:extLst>
              </c15:ser>
            </c15:filteredLineSeries>
            <c15:filteredLineSeries>
              <c15:ser>
                <c:idx val="3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'[1]Database Graph'!$E$290</c15:sqref>
                        </c15:formulaRef>
                      </c:ext>
                    </c:extLst>
                    <c:strCache>
                      <c:ptCount val="1"/>
                      <c:pt idx="0">
                        <c:v>YoY-Track Feb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'[1]Database Graph'!$A$291:$B$318</c15:sqref>
                        </c15:formulaRef>
                      </c:ext>
                    </c:extLst>
                    <c:multiLvlStrCache>
                      <c:ptCount val="28"/>
                      <c:lvl>
                        <c:pt idx="0">
                          <c:v>Q1</c:v>
                        </c:pt>
                        <c:pt idx="1">
                          <c:v>Q2</c:v>
                        </c:pt>
                        <c:pt idx="2">
                          <c:v>Q3</c:v>
                        </c:pt>
                        <c:pt idx="3">
                          <c:v>Q4</c:v>
                        </c:pt>
                        <c:pt idx="4">
                          <c:v>Q1</c:v>
                        </c:pt>
                        <c:pt idx="5">
                          <c:v>Q2</c:v>
                        </c:pt>
                        <c:pt idx="6">
                          <c:v>Q3</c:v>
                        </c:pt>
                        <c:pt idx="7">
                          <c:v>Q4</c:v>
                        </c:pt>
                        <c:pt idx="8">
                          <c:v>Q1</c:v>
                        </c:pt>
                        <c:pt idx="9">
                          <c:v>Q2</c:v>
                        </c:pt>
                        <c:pt idx="10">
                          <c:v>Q3</c:v>
                        </c:pt>
                        <c:pt idx="11">
                          <c:v>Q4</c:v>
                        </c:pt>
                        <c:pt idx="12">
                          <c:v>Q1</c:v>
                        </c:pt>
                        <c:pt idx="13">
                          <c:v>Q2</c:v>
                        </c:pt>
                        <c:pt idx="14">
                          <c:v>Q3</c:v>
                        </c:pt>
                        <c:pt idx="15">
                          <c:v>Q4</c:v>
                        </c:pt>
                        <c:pt idx="16">
                          <c:v>Q1</c:v>
                        </c:pt>
                        <c:pt idx="17">
                          <c:v>Q2</c:v>
                        </c:pt>
                        <c:pt idx="18">
                          <c:v>Q3</c:v>
                        </c:pt>
                        <c:pt idx="19">
                          <c:v>Q4</c:v>
                        </c:pt>
                        <c:pt idx="20">
                          <c:v>Q1</c:v>
                        </c:pt>
                        <c:pt idx="21">
                          <c:v>Q2</c:v>
                        </c:pt>
                        <c:pt idx="22">
                          <c:v>Q3</c:v>
                        </c:pt>
                        <c:pt idx="23">
                          <c:v>Q4</c:v>
                        </c:pt>
                        <c:pt idx="24">
                          <c:v>Q1</c:v>
                        </c:pt>
                        <c:pt idx="25">
                          <c:v>Q2</c:v>
                        </c:pt>
                        <c:pt idx="26">
                          <c:v>Q3</c:v>
                        </c:pt>
                        <c:pt idx="27">
                          <c:v>Q4</c:v>
                        </c:pt>
                      </c:lvl>
                      <c:lvl>
                        <c:pt idx="0">
                          <c:v>2017</c:v>
                        </c:pt>
                        <c:pt idx="4">
                          <c:v>2018</c:v>
                        </c:pt>
                        <c:pt idx="8">
                          <c:v>2019</c:v>
                        </c:pt>
                        <c:pt idx="12">
                          <c:v>2020</c:v>
                        </c:pt>
                        <c:pt idx="16">
                          <c:v>2021</c:v>
                        </c:pt>
                        <c:pt idx="20">
                          <c:v>2022</c:v>
                        </c:pt>
                        <c:pt idx="24">
                          <c:v>2023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'[1]Database Graph'!$E$291:$E$318</c15:sqref>
                        </c15:formulaRef>
                      </c:ext>
                    </c:extLst>
                    <c:numCache>
                      <c:formatCode>General</c:formatCode>
                      <c:ptCount val="28"/>
                      <c:pt idx="0">
                        <c:v>4.8163910672147665</c:v>
                      </c:pt>
                      <c:pt idx="1">
                        <c:v>0.21045347366757028</c:v>
                      </c:pt>
                      <c:pt idx="2">
                        <c:v>15.425849151285774</c:v>
                      </c:pt>
                      <c:pt idx="3">
                        <c:v>11.865443886393081</c:v>
                      </c:pt>
                      <c:pt idx="4">
                        <c:v>12.544299180082803</c:v>
                      </c:pt>
                      <c:pt idx="5">
                        <c:v>15.19999376296208</c:v>
                      </c:pt>
                      <c:pt idx="6">
                        <c:v>14.160101819405142</c:v>
                      </c:pt>
                      <c:pt idx="7">
                        <c:v>7.3730889258371946</c:v>
                      </c:pt>
                      <c:pt idx="8">
                        <c:v>-5.7977595639074053</c:v>
                      </c:pt>
                      <c:pt idx="9">
                        <c:v>-5.8708440333430048</c:v>
                      </c:pt>
                      <c:pt idx="10">
                        <c:v>-8.5099988292045339</c:v>
                      </c:pt>
                      <c:pt idx="11">
                        <c:v>-8.1013882595775328</c:v>
                      </c:pt>
                      <c:pt idx="12">
                        <c:v>-5.4383718849611853</c:v>
                      </c:pt>
                      <c:pt idx="13">
                        <c:v>-20.742164302247673</c:v>
                      </c:pt>
                      <c:pt idx="14">
                        <c:v>-24.493067520206381</c:v>
                      </c:pt>
                      <c:pt idx="15">
                        <c:v>-15.829836478607689</c:v>
                      </c:pt>
                      <c:pt idx="16">
                        <c:v>4.4105098392517732</c:v>
                      </c:pt>
                      <c:pt idx="17">
                        <c:v>31.835263573668669</c:v>
                      </c:pt>
                      <c:pt idx="18">
                        <c:v>29.949072904117827</c:v>
                      </c:pt>
                      <c:pt idx="19">
                        <c:v>29.601004234532667</c:v>
                      </c:pt>
                      <c:pt idx="20">
                        <c:v>13.449999999999989</c:v>
                      </c:pt>
                      <c:pt idx="21">
                        <c:v>3.9599999999999795</c:v>
                      </c:pt>
                      <c:pt idx="22">
                        <c:v>6.3600000000000136</c:v>
                      </c:pt>
                      <c:pt idx="23">
                        <c:v>6.8999999999999915</c:v>
                      </c:pt>
                      <c:pt idx="24">
                        <c:v>7.9399999999999977</c:v>
                      </c:pt>
                      <c:pt idx="25">
                        <c:v>8.3100000000000165</c:v>
                      </c:pt>
                      <c:pt idx="26">
                        <c:v>9.5300000000000153</c:v>
                      </c:pt>
                      <c:pt idx="27">
                        <c:v>8.7700000000000102</c:v>
                      </c:pt>
                    </c:numCache>
                  </c:numRef>
                </c: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236F-4AB7-A77D-DF73AE392E05}"/>
                  </c:ext>
                </c:extLst>
              </c15:ser>
            </c15:filteredLineSeries>
          </c:ext>
        </c:extLst>
      </c:lineChart>
      <c:catAx>
        <c:axId val="1314490639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3175" cap="flat" cmpd="sng" algn="ctr">
            <a:solidFill>
              <a:srgbClr val="B3B3B3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1314496047"/>
        <c:crosses val="autoZero"/>
        <c:auto val="1"/>
        <c:lblAlgn val="ctr"/>
        <c:lblOffset val="100"/>
        <c:noMultiLvlLbl val="0"/>
      </c:catAx>
      <c:valAx>
        <c:axId val="1314496047"/>
        <c:scaling>
          <c:orientation val="minMax"/>
        </c:scaling>
        <c:delete val="0"/>
        <c:axPos val="l"/>
        <c:numFmt formatCode="General" sourceLinked="1"/>
        <c:majorTickMark val="in"/>
        <c:minorTickMark val="none"/>
        <c:tickLblPos val="high"/>
        <c:spPr>
          <a:noFill/>
          <a:ln w="3175">
            <a:solidFill>
              <a:srgbClr val="B3B3B3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1314490639"/>
        <c:crosses val="autoZero"/>
        <c:crossBetween val="between"/>
      </c:valAx>
      <c:spPr>
        <a:solidFill>
          <a:srgbClr val="FFFFFF"/>
        </a:solidFill>
        <a:ln w="3175">
          <a:solidFill>
            <a:srgbClr val="B3B3B3"/>
          </a:solidFill>
          <a:prstDash val="solid"/>
        </a:ln>
        <a:effectLst/>
      </c:spPr>
    </c:plotArea>
    <c:legend>
      <c:legendPos val="b"/>
      <c:layout>
        <c:manualLayout>
          <c:xMode val="edge"/>
          <c:yMode val="edge"/>
          <c:x val="0.29114231922046968"/>
          <c:y val="0.91896091363793597"/>
          <c:w val="0.53363334356286041"/>
          <c:h val="4.28983465545295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yriad Pro Condensed"/>
              <a:ea typeface="Myriad Pro Condensed"/>
              <a:cs typeface="Myriad Pro Condensed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530520795611821E-2"/>
          <c:y val="0.12888238966348176"/>
          <c:w val="0.85355009638859125"/>
          <c:h val="0.62412271096266347"/>
        </c:manualLayout>
      </c:layout>
      <c:lineChart>
        <c:grouping val="standard"/>
        <c:varyColors val="0"/>
        <c:ser>
          <c:idx val="1"/>
          <c:order val="0"/>
          <c:tx>
            <c:strRef>
              <c:f>'[1]Database Graph'!$AI$2</c:f>
              <c:strCache>
                <c:ptCount val="1"/>
                <c:pt idx="0">
                  <c:v>Indeks Ske 1 Mar</c:v>
                </c:pt>
              </c:strCache>
            </c:strRef>
          </c:tx>
          <c:spPr>
            <a:ln w="28575" cap="rnd">
              <a:solidFill>
                <a:srgbClr val="005596"/>
              </a:solidFill>
              <a:round/>
            </a:ln>
            <a:effectLst/>
          </c:spPr>
          <c:marker>
            <c:symbol val="none"/>
          </c:marker>
          <c:dLbls>
            <c:dLbl>
              <c:idx val="2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00559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424-432F-BEED-F060370ECE9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'[1]Database Graph'!$AG$3:$AH$30</c:f>
              <c:multiLvlStrCache>
                <c:ptCount val="28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  <c:pt idx="27">
                    <c:v>Q4</c:v>
                  </c:pt>
                </c:lvl>
                <c:lvl>
                  <c:pt idx="0">
                    <c:v>2017</c:v>
                  </c:pt>
                  <c:pt idx="4">
                    <c:v>2018</c:v>
                  </c:pt>
                  <c:pt idx="8">
                    <c:v>2019</c:v>
                  </c:pt>
                  <c:pt idx="12">
                    <c:v>2020</c:v>
                  </c:pt>
                  <c:pt idx="16">
                    <c:v>2021</c:v>
                  </c:pt>
                  <c:pt idx="20">
                    <c:v>2022</c:v>
                  </c:pt>
                  <c:pt idx="24">
                    <c:v>2023</c:v>
                  </c:pt>
                </c:lvl>
              </c:multiLvlStrCache>
            </c:multiLvlStrRef>
          </c:cat>
          <c:val>
            <c:numRef>
              <c:f>'[1]Database Graph'!$AI$3:$AI$30</c:f>
              <c:numCache>
                <c:formatCode>General</c:formatCode>
                <c:ptCount val="28"/>
                <c:pt idx="0">
                  <c:v>85.861468774001509</c:v>
                </c:pt>
                <c:pt idx="1">
                  <c:v>89.304615824088827</c:v>
                </c:pt>
                <c:pt idx="2">
                  <c:v>92.149062219773697</c:v>
                </c:pt>
                <c:pt idx="3">
                  <c:v>90.584840549218171</c:v>
                </c:pt>
                <c:pt idx="4">
                  <c:v>90.213889847961255</c:v>
                </c:pt>
                <c:pt idx="5">
                  <c:v>94.010448098150164</c:v>
                </c:pt>
                <c:pt idx="6">
                  <c:v>96.916113057357094</c:v>
                </c:pt>
                <c:pt idx="7">
                  <c:v>95.278325130000084</c:v>
                </c:pt>
                <c:pt idx="8">
                  <c:v>94.780478412459232</c:v>
                </c:pt>
                <c:pt idx="9">
                  <c:v>98.760392686973958</c:v>
                </c:pt>
                <c:pt idx="10">
                  <c:v>101.77144629145157</c:v>
                </c:pt>
                <c:pt idx="11">
                  <c:v>100</c:v>
                </c:pt>
                <c:pt idx="12">
                  <c:v>97.591293590922575</c:v>
                </c:pt>
                <c:pt idx="13">
                  <c:v>93.502694342492731</c:v>
                </c:pt>
                <c:pt idx="14">
                  <c:v>98.221636111962667</c:v>
                </c:pt>
                <c:pt idx="15">
                  <c:v>97.833474459283849</c:v>
                </c:pt>
                <c:pt idx="16">
                  <c:v>96.911368943623415</c:v>
                </c:pt>
                <c:pt idx="17">
                  <c:v>100.11521986421796</c:v>
                </c:pt>
                <c:pt idx="18">
                  <c:v>101.66519114138937</c:v>
                </c:pt>
                <c:pt idx="19">
                  <c:v>102.74792137234429</c:v>
                </c:pt>
                <c:pt idx="20">
                  <c:v>101.3111450936639</c:v>
                </c:pt>
                <c:pt idx="21">
                  <c:v>105.1910615113338</c:v>
                </c:pt>
                <c:pt idx="22">
                  <c:v>107.07377931011128</c:v>
                </c:pt>
                <c:pt idx="23">
                  <c:v>107.94696619378492</c:v>
                </c:pt>
                <c:pt idx="24">
                  <c:v>106.55906240951572</c:v>
                </c:pt>
                <c:pt idx="25">
                  <c:v>110.66099670992318</c:v>
                </c:pt>
                <c:pt idx="26">
                  <c:v>112.70586010182313</c:v>
                </c:pt>
                <c:pt idx="27">
                  <c:v>113.46305616628733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9424-432F-BEED-F060370ECE93}"/>
            </c:ext>
          </c:extLst>
        </c:ser>
        <c:ser>
          <c:idx val="2"/>
          <c:order val="1"/>
          <c:tx>
            <c:strRef>
              <c:f>'[1]Database Graph'!$AJ$2</c:f>
              <c:strCache>
                <c:ptCount val="1"/>
                <c:pt idx="0">
                  <c:v>Indeks Track Feb</c:v>
                </c:pt>
              </c:strCache>
            </c:strRef>
          </c:tx>
          <c:spPr>
            <a:ln w="28575" cap="rnd">
              <a:solidFill>
                <a:srgbClr val="737577"/>
              </a:solidFill>
              <a:round/>
            </a:ln>
            <a:effectLst/>
          </c:spPr>
          <c:marker>
            <c:symbol val="none"/>
          </c:marker>
          <c:dLbls>
            <c:dLbl>
              <c:idx val="23"/>
              <c:layout>
                <c:manualLayout>
                  <c:x val="-5.0210101600337348E-3"/>
                  <c:y val="3.1260057215750391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737577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424-432F-BEED-F060370ECE9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'[1]Database Graph'!$AG$3:$AH$30</c:f>
              <c:multiLvlStrCache>
                <c:ptCount val="28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  <c:pt idx="27">
                    <c:v>Q4</c:v>
                  </c:pt>
                </c:lvl>
                <c:lvl>
                  <c:pt idx="0">
                    <c:v>2017</c:v>
                  </c:pt>
                  <c:pt idx="4">
                    <c:v>2018</c:v>
                  </c:pt>
                  <c:pt idx="8">
                    <c:v>2019</c:v>
                  </c:pt>
                  <c:pt idx="12">
                    <c:v>2020</c:v>
                  </c:pt>
                  <c:pt idx="16">
                    <c:v>2021</c:v>
                  </c:pt>
                  <c:pt idx="20">
                    <c:v>2022</c:v>
                  </c:pt>
                  <c:pt idx="24">
                    <c:v>2023</c:v>
                  </c:pt>
                </c:lvl>
              </c:multiLvlStrCache>
            </c:multiLvlStrRef>
          </c:cat>
          <c:val>
            <c:numRef>
              <c:f>'[1]Database Graph'!$AJ$3:$AJ$30</c:f>
              <c:numCache>
                <c:formatCode>General</c:formatCode>
                <c:ptCount val="28"/>
                <c:pt idx="0">
                  <c:v>85.861468774001509</c:v>
                </c:pt>
                <c:pt idx="1">
                  <c:v>89.304615824088827</c:v>
                </c:pt>
                <c:pt idx="2">
                  <c:v>92.149062219773697</c:v>
                </c:pt>
                <c:pt idx="3">
                  <c:v>90.584840549218171</c:v>
                </c:pt>
                <c:pt idx="4">
                  <c:v>90.213889847961255</c:v>
                </c:pt>
                <c:pt idx="5">
                  <c:v>94.010448098150164</c:v>
                </c:pt>
                <c:pt idx="6">
                  <c:v>96.916113057357094</c:v>
                </c:pt>
                <c:pt idx="7">
                  <c:v>95.278325130000084</c:v>
                </c:pt>
                <c:pt idx="8">
                  <c:v>94.780478412459232</c:v>
                </c:pt>
                <c:pt idx="9">
                  <c:v>98.760392686973958</c:v>
                </c:pt>
                <c:pt idx="10">
                  <c:v>101.77144629145157</c:v>
                </c:pt>
                <c:pt idx="11">
                  <c:v>100</c:v>
                </c:pt>
                <c:pt idx="12">
                  <c:v>97.591293590922575</c:v>
                </c:pt>
                <c:pt idx="13">
                  <c:v>93.502694342492731</c:v>
                </c:pt>
                <c:pt idx="14">
                  <c:v>98.221636111962667</c:v>
                </c:pt>
                <c:pt idx="15">
                  <c:v>97.833474459283849</c:v>
                </c:pt>
                <c:pt idx="16">
                  <c:v>96.911368943623415</c:v>
                </c:pt>
                <c:pt idx="17">
                  <c:v>100.11521986421796</c:v>
                </c:pt>
                <c:pt idx="18">
                  <c:v>101.66519114138937</c:v>
                </c:pt>
                <c:pt idx="19">
                  <c:v>102.74792137234429</c:v>
                </c:pt>
                <c:pt idx="20">
                  <c:v>101.34021850434701</c:v>
                </c:pt>
                <c:pt idx="21">
                  <c:v>105.22109607729308</c:v>
                </c:pt>
                <c:pt idx="22">
                  <c:v>107.18561102036679</c:v>
                </c:pt>
                <c:pt idx="23">
                  <c:v>108.11136286798066</c:v>
                </c:pt>
                <c:pt idx="24">
                  <c:v>106.66057997582521</c:v>
                </c:pt>
                <c:pt idx="25">
                  <c:v>110.75572573095872</c:v>
                </c:pt>
                <c:pt idx="26">
                  <c:v>112.87716696554826</c:v>
                </c:pt>
                <c:pt idx="27">
                  <c:v>113.66828691939487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9424-432F-BEED-F060370ECE93}"/>
            </c:ext>
          </c:extLst>
        </c:ser>
        <c:ser>
          <c:idx val="3"/>
          <c:order val="2"/>
          <c:tx>
            <c:strRef>
              <c:f>'[1]Database Graph'!$AK$2</c:f>
              <c:strCache>
                <c:ptCount val="1"/>
                <c:pt idx="0">
                  <c:v>Tw4 '19 = 100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1.2552525400084566E-2"/>
                  <c:y val="-5.8612607279531985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424-432F-BEED-F060370ECE9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'[1]Database Graph'!$AG$3:$AH$30</c:f>
              <c:multiLvlStrCache>
                <c:ptCount val="28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  <c:pt idx="27">
                    <c:v>Q4</c:v>
                  </c:pt>
                </c:lvl>
                <c:lvl>
                  <c:pt idx="0">
                    <c:v>2017</c:v>
                  </c:pt>
                  <c:pt idx="4">
                    <c:v>2018</c:v>
                  </c:pt>
                  <c:pt idx="8">
                    <c:v>2019</c:v>
                  </c:pt>
                  <c:pt idx="12">
                    <c:v>2020</c:v>
                  </c:pt>
                  <c:pt idx="16">
                    <c:v>2021</c:v>
                  </c:pt>
                  <c:pt idx="20">
                    <c:v>2022</c:v>
                  </c:pt>
                  <c:pt idx="24">
                    <c:v>2023</c:v>
                  </c:pt>
                </c:lvl>
              </c:multiLvlStrCache>
            </c:multiLvlStrRef>
          </c:cat>
          <c:val>
            <c:numRef>
              <c:f>'[1]Database Graph'!$AK$3:$AK$30</c:f>
              <c:numCache>
                <c:formatCode>General</c:formatCode>
                <c:ptCount val="28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9424-432F-BEED-F060370ECE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5177583"/>
        <c:axId val="1055165103"/>
      </c:lineChart>
      <c:catAx>
        <c:axId val="1055177583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3175" cap="flat" cmpd="sng" algn="ctr">
            <a:solidFill>
              <a:srgbClr val="B3B3B3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1055165103"/>
        <c:crosses val="autoZero"/>
        <c:auto val="1"/>
        <c:lblAlgn val="ctr"/>
        <c:lblOffset val="100"/>
        <c:noMultiLvlLbl val="0"/>
      </c:catAx>
      <c:valAx>
        <c:axId val="1055165103"/>
        <c:scaling>
          <c:orientation val="minMax"/>
          <c:min val="85"/>
        </c:scaling>
        <c:delete val="0"/>
        <c:axPos val="l"/>
        <c:numFmt formatCode="General" sourceLinked="1"/>
        <c:majorTickMark val="in"/>
        <c:minorTickMark val="none"/>
        <c:tickLblPos val="high"/>
        <c:spPr>
          <a:noFill/>
          <a:ln w="3175">
            <a:solidFill>
              <a:srgbClr val="B3B3B3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1055177583"/>
        <c:crosses val="autoZero"/>
        <c:crossBetween val="between"/>
        <c:majorUnit val="5"/>
      </c:valAx>
      <c:spPr>
        <a:solidFill>
          <a:srgbClr val="FFFFFF"/>
        </a:solidFill>
        <a:ln w="3175">
          <a:solidFill>
            <a:srgbClr val="B3B3B3"/>
          </a:solidFill>
          <a:prstDash val="solid"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yriad Pro Condensed"/>
              <a:ea typeface="Myriad Pro Condensed"/>
              <a:cs typeface="Myriad Pro Condensed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530520795611821E-2"/>
          <c:y val="0.12888238966348176"/>
          <c:w val="0.85355009638859125"/>
          <c:h val="0.62412271096266347"/>
        </c:manualLayout>
      </c:layout>
      <c:lineChart>
        <c:grouping val="standard"/>
        <c:varyColors val="0"/>
        <c:ser>
          <c:idx val="1"/>
          <c:order val="0"/>
          <c:tx>
            <c:strRef>
              <c:f>'[1]Database Graph'!$AI$34</c:f>
              <c:strCache>
                <c:ptCount val="1"/>
                <c:pt idx="0">
                  <c:v>Indeks Ske 1 Mar</c:v>
                </c:pt>
              </c:strCache>
            </c:strRef>
          </c:tx>
          <c:spPr>
            <a:ln w="28575" cap="rnd">
              <a:solidFill>
                <a:srgbClr val="005596"/>
              </a:solidFill>
              <a:round/>
            </a:ln>
            <a:effectLst/>
          </c:spPr>
          <c:marker>
            <c:symbol val="none"/>
          </c:marker>
          <c:dLbls>
            <c:dLbl>
              <c:idx val="2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00559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068-425D-B8D0-84285D33E69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'[1]Database Graph'!$AG$35:$AH$62</c:f>
              <c:multiLvlStrCache>
                <c:ptCount val="28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  <c:pt idx="27">
                    <c:v>Q4</c:v>
                  </c:pt>
                </c:lvl>
                <c:lvl>
                  <c:pt idx="0">
                    <c:v>2017</c:v>
                  </c:pt>
                  <c:pt idx="4">
                    <c:v>2018</c:v>
                  </c:pt>
                  <c:pt idx="8">
                    <c:v>2019</c:v>
                  </c:pt>
                  <c:pt idx="12">
                    <c:v>2020</c:v>
                  </c:pt>
                  <c:pt idx="16">
                    <c:v>2021</c:v>
                  </c:pt>
                  <c:pt idx="20">
                    <c:v>2022</c:v>
                  </c:pt>
                  <c:pt idx="24">
                    <c:v>2023</c:v>
                  </c:pt>
                </c:lvl>
              </c:multiLvlStrCache>
            </c:multiLvlStrRef>
          </c:cat>
          <c:val>
            <c:numRef>
              <c:f>'[1]Database Graph'!$AI$35:$AI$62</c:f>
              <c:numCache>
                <c:formatCode>General</c:formatCode>
                <c:ptCount val="28"/>
                <c:pt idx="0">
                  <c:v>86.47432449382427</c:v>
                </c:pt>
                <c:pt idx="1">
                  <c:v>87.658645434306408</c:v>
                </c:pt>
                <c:pt idx="2">
                  <c:v>90.655338596373923</c:v>
                </c:pt>
                <c:pt idx="3">
                  <c:v>90.66201548358606</c:v>
                </c:pt>
                <c:pt idx="4">
                  <c:v>90.760645983391669</c:v>
                </c:pt>
                <c:pt idx="5">
                  <c:v>92.192578497164263</c:v>
                </c:pt>
                <c:pt idx="6">
                  <c:v>95.189897281587207</c:v>
                </c:pt>
                <c:pt idx="7">
                  <c:v>95.267776120806658</c:v>
                </c:pt>
                <c:pt idx="8">
                  <c:v>95.314140333573945</c:v>
                </c:pt>
                <c:pt idx="9">
                  <c:v>96.96830992424168</c:v>
                </c:pt>
                <c:pt idx="10">
                  <c:v>99.955611807040697</c:v>
                </c:pt>
                <c:pt idx="11">
                  <c:v>100</c:v>
                </c:pt>
                <c:pt idx="12">
                  <c:v>98.008597141938296</c:v>
                </c:pt>
                <c:pt idx="13">
                  <c:v>91.612755024498298</c:v>
                </c:pt>
                <c:pt idx="14">
                  <c:v>95.910333648701098</c:v>
                </c:pt>
                <c:pt idx="15">
                  <c:v>96.387296112751415</c:v>
                </c:pt>
                <c:pt idx="16">
                  <c:v>95.838001628506603</c:v>
                </c:pt>
                <c:pt idx="17">
                  <c:v>97.071843784745852</c:v>
                </c:pt>
                <c:pt idx="18">
                  <c:v>96.891380638377242</c:v>
                </c:pt>
                <c:pt idx="19">
                  <c:v>99.813588019133377</c:v>
                </c:pt>
                <c:pt idx="20">
                  <c:v>99.259418286644276</c:v>
                </c:pt>
                <c:pt idx="21">
                  <c:v>101.26534743624687</c:v>
                </c:pt>
                <c:pt idx="22">
                  <c:v>102.44325674895627</c:v>
                </c:pt>
                <c:pt idx="23">
                  <c:v>104.85417421409961</c:v>
                </c:pt>
                <c:pt idx="24">
                  <c:v>104.29187079377714</c:v>
                </c:pt>
                <c:pt idx="25">
                  <c:v>106.49063936395721</c:v>
                </c:pt>
                <c:pt idx="26">
                  <c:v>107.83177205395138</c:v>
                </c:pt>
                <c:pt idx="27">
                  <c:v>110.14931001191164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4068-425D-B8D0-84285D33E696}"/>
            </c:ext>
          </c:extLst>
        </c:ser>
        <c:ser>
          <c:idx val="2"/>
          <c:order val="1"/>
          <c:tx>
            <c:strRef>
              <c:f>'[1]Database Graph'!$AJ$34</c:f>
              <c:strCache>
                <c:ptCount val="1"/>
                <c:pt idx="0">
                  <c:v>Indeks Track Feb</c:v>
                </c:pt>
              </c:strCache>
            </c:strRef>
          </c:tx>
          <c:spPr>
            <a:ln w="28575" cap="rnd">
              <a:solidFill>
                <a:srgbClr val="737577"/>
              </a:solidFill>
              <a:round/>
            </a:ln>
            <a:effectLst/>
          </c:spPr>
          <c:marker>
            <c:symbol val="none"/>
          </c:marker>
          <c:dLbls>
            <c:dLbl>
              <c:idx val="2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737577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068-425D-B8D0-84285D33E69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'[1]Database Graph'!$AG$35:$AH$62</c:f>
              <c:multiLvlStrCache>
                <c:ptCount val="28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  <c:pt idx="27">
                    <c:v>Q4</c:v>
                  </c:pt>
                </c:lvl>
                <c:lvl>
                  <c:pt idx="0">
                    <c:v>2017</c:v>
                  </c:pt>
                  <c:pt idx="4">
                    <c:v>2018</c:v>
                  </c:pt>
                  <c:pt idx="8">
                    <c:v>2019</c:v>
                  </c:pt>
                  <c:pt idx="12">
                    <c:v>2020</c:v>
                  </c:pt>
                  <c:pt idx="16">
                    <c:v>2021</c:v>
                  </c:pt>
                  <c:pt idx="20">
                    <c:v>2022</c:v>
                  </c:pt>
                  <c:pt idx="24">
                    <c:v>2023</c:v>
                  </c:pt>
                </c:lvl>
              </c:multiLvlStrCache>
            </c:multiLvlStrRef>
          </c:cat>
          <c:val>
            <c:numRef>
              <c:f>'[1]Database Graph'!$AJ$35:$AJ$62</c:f>
              <c:numCache>
                <c:formatCode>General</c:formatCode>
                <c:ptCount val="28"/>
                <c:pt idx="0">
                  <c:v>86.47432449382427</c:v>
                </c:pt>
                <c:pt idx="1">
                  <c:v>87.658645434306408</c:v>
                </c:pt>
                <c:pt idx="2">
                  <c:v>90.655338596373923</c:v>
                </c:pt>
                <c:pt idx="3">
                  <c:v>90.66201548358606</c:v>
                </c:pt>
                <c:pt idx="4">
                  <c:v>90.760645983391669</c:v>
                </c:pt>
                <c:pt idx="5">
                  <c:v>92.192578497164263</c:v>
                </c:pt>
                <c:pt idx="6">
                  <c:v>95.189897281587207</c:v>
                </c:pt>
                <c:pt idx="7">
                  <c:v>95.267776120806658</c:v>
                </c:pt>
                <c:pt idx="8">
                  <c:v>95.314140333573945</c:v>
                </c:pt>
                <c:pt idx="9">
                  <c:v>96.96830992424168</c:v>
                </c:pt>
                <c:pt idx="10">
                  <c:v>99.955611807040697</c:v>
                </c:pt>
                <c:pt idx="11">
                  <c:v>100</c:v>
                </c:pt>
                <c:pt idx="12">
                  <c:v>98.008597141938296</c:v>
                </c:pt>
                <c:pt idx="13">
                  <c:v>91.612755024498298</c:v>
                </c:pt>
                <c:pt idx="14">
                  <c:v>95.910333648701098</c:v>
                </c:pt>
                <c:pt idx="15">
                  <c:v>96.387296112751415</c:v>
                </c:pt>
                <c:pt idx="16">
                  <c:v>95.838001628506603</c:v>
                </c:pt>
                <c:pt idx="17">
                  <c:v>97.071843784745852</c:v>
                </c:pt>
                <c:pt idx="18">
                  <c:v>96.891380638377242</c:v>
                </c:pt>
                <c:pt idx="19">
                  <c:v>99.813588019133377</c:v>
                </c:pt>
                <c:pt idx="20">
                  <c:v>99.374423888598471</c:v>
                </c:pt>
                <c:pt idx="21">
                  <c:v>101.31388335813925</c:v>
                </c:pt>
                <c:pt idx="22">
                  <c:v>102.56921554378617</c:v>
                </c:pt>
                <c:pt idx="23">
                  <c:v>105.03383867253405</c:v>
                </c:pt>
                <c:pt idx="24">
                  <c:v>104.50214416125014</c:v>
                </c:pt>
                <c:pt idx="25">
                  <c:v>106.62273084610574</c:v>
                </c:pt>
                <c:pt idx="26">
                  <c:v>108.03615473226998</c:v>
                </c:pt>
                <c:pt idx="27">
                  <c:v>110.39056444483326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4068-425D-B8D0-84285D33E696}"/>
            </c:ext>
          </c:extLst>
        </c:ser>
        <c:ser>
          <c:idx val="3"/>
          <c:order val="2"/>
          <c:tx>
            <c:strRef>
              <c:f>'[1]Database Graph'!$AK$34</c:f>
              <c:strCache>
                <c:ptCount val="1"/>
                <c:pt idx="0">
                  <c:v>Tw4 '19 = 100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1.2552525400084566E-2"/>
                  <c:y val="-5.4705100127563223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068-425D-B8D0-84285D33E69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'[1]Database Graph'!$AG$35:$AH$62</c:f>
              <c:multiLvlStrCache>
                <c:ptCount val="28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  <c:pt idx="27">
                    <c:v>Q4</c:v>
                  </c:pt>
                </c:lvl>
                <c:lvl>
                  <c:pt idx="0">
                    <c:v>2017</c:v>
                  </c:pt>
                  <c:pt idx="4">
                    <c:v>2018</c:v>
                  </c:pt>
                  <c:pt idx="8">
                    <c:v>2019</c:v>
                  </c:pt>
                  <c:pt idx="12">
                    <c:v>2020</c:v>
                  </c:pt>
                  <c:pt idx="16">
                    <c:v>2021</c:v>
                  </c:pt>
                  <c:pt idx="20">
                    <c:v>2022</c:v>
                  </c:pt>
                  <c:pt idx="24">
                    <c:v>2023</c:v>
                  </c:pt>
                </c:lvl>
              </c:multiLvlStrCache>
            </c:multiLvlStrRef>
          </c:cat>
          <c:val>
            <c:numRef>
              <c:f>'[1]Database Graph'!$AK$35:$AK$62</c:f>
              <c:numCache>
                <c:formatCode>General</c:formatCode>
                <c:ptCount val="28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4068-425D-B8D0-84285D33E6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5177583"/>
        <c:axId val="1055165103"/>
      </c:lineChart>
      <c:catAx>
        <c:axId val="1055177583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3175" cap="flat" cmpd="sng" algn="ctr">
            <a:solidFill>
              <a:srgbClr val="B3B3B3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1055165103"/>
        <c:crosses val="autoZero"/>
        <c:auto val="1"/>
        <c:lblAlgn val="ctr"/>
        <c:lblOffset val="100"/>
        <c:noMultiLvlLbl val="0"/>
      </c:catAx>
      <c:valAx>
        <c:axId val="1055165103"/>
        <c:scaling>
          <c:orientation val="minMax"/>
          <c:min val="85"/>
        </c:scaling>
        <c:delete val="0"/>
        <c:axPos val="l"/>
        <c:numFmt formatCode="General" sourceLinked="1"/>
        <c:majorTickMark val="in"/>
        <c:minorTickMark val="none"/>
        <c:tickLblPos val="high"/>
        <c:spPr>
          <a:noFill/>
          <a:ln w="3175">
            <a:solidFill>
              <a:srgbClr val="B3B3B3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1055177583"/>
        <c:crosses val="autoZero"/>
        <c:crossBetween val="between"/>
        <c:majorUnit val="5"/>
      </c:valAx>
      <c:spPr>
        <a:solidFill>
          <a:srgbClr val="FFFFFF"/>
        </a:solidFill>
        <a:ln w="3175">
          <a:solidFill>
            <a:srgbClr val="B3B3B3"/>
          </a:solidFill>
          <a:prstDash val="solid"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yriad Pro Condensed"/>
              <a:ea typeface="Myriad Pro Condensed"/>
              <a:cs typeface="Myriad Pro Condensed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530520795611821E-2"/>
          <c:y val="0.12888238966348176"/>
          <c:w val="0.85355009638859125"/>
          <c:h val="0.62412271096266347"/>
        </c:manualLayout>
      </c:layout>
      <c:lineChart>
        <c:grouping val="standard"/>
        <c:varyColors val="0"/>
        <c:ser>
          <c:idx val="1"/>
          <c:order val="0"/>
          <c:tx>
            <c:strRef>
              <c:f>'[1]Database Graph'!$AI$66</c:f>
              <c:strCache>
                <c:ptCount val="1"/>
                <c:pt idx="0">
                  <c:v>Indeks Ske 1 Mar</c:v>
                </c:pt>
              </c:strCache>
            </c:strRef>
          </c:tx>
          <c:spPr>
            <a:ln w="28575" cap="rnd">
              <a:solidFill>
                <a:srgbClr val="005596"/>
              </a:solidFill>
              <a:round/>
            </a:ln>
            <a:effectLst/>
          </c:spPr>
          <c:marker>
            <c:symbol val="none"/>
          </c:marker>
          <c:dLbls>
            <c:dLbl>
              <c:idx val="2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00559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A60-4028-8D84-CBA93DCE0D7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'[1]Database Graph'!$AG$67:$AH$94</c:f>
              <c:multiLvlStrCache>
                <c:ptCount val="28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  <c:pt idx="27">
                    <c:v>Q4</c:v>
                  </c:pt>
                </c:lvl>
                <c:lvl>
                  <c:pt idx="0">
                    <c:v>2017</c:v>
                  </c:pt>
                  <c:pt idx="4">
                    <c:v>2018</c:v>
                  </c:pt>
                  <c:pt idx="8">
                    <c:v>2019</c:v>
                  </c:pt>
                  <c:pt idx="12">
                    <c:v>2020</c:v>
                  </c:pt>
                  <c:pt idx="16">
                    <c:v>2021</c:v>
                  </c:pt>
                  <c:pt idx="20">
                    <c:v>2022</c:v>
                  </c:pt>
                  <c:pt idx="24">
                    <c:v>2023</c:v>
                  </c:pt>
                </c:lvl>
              </c:multiLvlStrCache>
            </c:multiLvlStrRef>
          </c:cat>
          <c:val>
            <c:numRef>
              <c:f>'[1]Database Graph'!$AI$67:$AI$94</c:f>
              <c:numCache>
                <c:formatCode>General</c:formatCode>
                <c:ptCount val="28"/>
                <c:pt idx="0">
                  <c:v>81.376577328382098</c:v>
                </c:pt>
                <c:pt idx="1">
                  <c:v>83.780158679167499</c:v>
                </c:pt>
                <c:pt idx="2">
                  <c:v>85.345081071600134</c:v>
                </c:pt>
                <c:pt idx="3">
                  <c:v>87.116226840979309</c:v>
                </c:pt>
                <c:pt idx="4">
                  <c:v>88.005596523967128</c:v>
                </c:pt>
                <c:pt idx="5">
                  <c:v>91.163887645143973</c:v>
                </c:pt>
                <c:pt idx="6">
                  <c:v>92.740183830821621</c:v>
                </c:pt>
                <c:pt idx="7">
                  <c:v>96.590549760526656</c:v>
                </c:pt>
                <c:pt idx="8">
                  <c:v>102.93043978697969</c:v>
                </c:pt>
                <c:pt idx="9">
                  <c:v>105.09457962355499</c:v>
                </c:pt>
                <c:pt idx="10">
                  <c:v>99.604432811144221</c:v>
                </c:pt>
                <c:pt idx="11">
                  <c:v>100</c:v>
                </c:pt>
                <c:pt idx="12">
                  <c:v>97.796840071154975</c:v>
                </c:pt>
                <c:pt idx="13">
                  <c:v>96.913838825312084</c:v>
                </c:pt>
                <c:pt idx="14">
                  <c:v>97.69203402737044</c:v>
                </c:pt>
                <c:pt idx="15">
                  <c:v>97.909735270103226</c:v>
                </c:pt>
                <c:pt idx="16">
                  <c:v>94.183462995727282</c:v>
                </c:pt>
                <c:pt idx="17">
                  <c:v>100.78423954508153</c:v>
                </c:pt>
                <c:pt idx="18">
                  <c:v>100.41311279513639</c:v>
                </c:pt>
                <c:pt idx="19">
                  <c:v>101.12902028886894</c:v>
                </c:pt>
                <c:pt idx="20">
                  <c:v>98.252188597142691</c:v>
                </c:pt>
                <c:pt idx="21">
                  <c:v>105.14819711738357</c:v>
                </c:pt>
                <c:pt idx="22">
                  <c:v>105.74504908455813</c:v>
                </c:pt>
                <c:pt idx="23">
                  <c:v>106.39784224591899</c:v>
                </c:pt>
                <c:pt idx="24">
                  <c:v>107.18331254062296</c:v>
                </c:pt>
                <c:pt idx="25">
                  <c:v>113.44438986994511</c:v>
                </c:pt>
                <c:pt idx="26">
                  <c:v>113.20007504501947</c:v>
                </c:pt>
                <c:pt idx="27">
                  <c:v>115.30334164190243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EA60-4028-8D84-CBA93DCE0D70}"/>
            </c:ext>
          </c:extLst>
        </c:ser>
        <c:ser>
          <c:idx val="2"/>
          <c:order val="1"/>
          <c:tx>
            <c:strRef>
              <c:f>'[1]Database Graph'!$AJ$66</c:f>
              <c:strCache>
                <c:ptCount val="1"/>
                <c:pt idx="0">
                  <c:v>Indeks Track Feb</c:v>
                </c:pt>
              </c:strCache>
            </c:strRef>
          </c:tx>
          <c:spPr>
            <a:ln w="28575" cap="rnd">
              <a:solidFill>
                <a:srgbClr val="737577"/>
              </a:solidFill>
              <a:round/>
            </a:ln>
            <a:effectLst/>
          </c:spPr>
          <c:marker>
            <c:symbol val="none"/>
          </c:marker>
          <c:dLbls>
            <c:dLbl>
              <c:idx val="2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737577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A60-4028-8D84-CBA93DCE0D7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'[1]Database Graph'!$AG$67:$AH$94</c:f>
              <c:multiLvlStrCache>
                <c:ptCount val="28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  <c:pt idx="27">
                    <c:v>Q4</c:v>
                  </c:pt>
                </c:lvl>
                <c:lvl>
                  <c:pt idx="0">
                    <c:v>2017</c:v>
                  </c:pt>
                  <c:pt idx="4">
                    <c:v>2018</c:v>
                  </c:pt>
                  <c:pt idx="8">
                    <c:v>2019</c:v>
                  </c:pt>
                  <c:pt idx="12">
                    <c:v>2020</c:v>
                  </c:pt>
                  <c:pt idx="16">
                    <c:v>2021</c:v>
                  </c:pt>
                  <c:pt idx="20">
                    <c:v>2022</c:v>
                  </c:pt>
                  <c:pt idx="24">
                    <c:v>2023</c:v>
                  </c:pt>
                </c:lvl>
              </c:multiLvlStrCache>
            </c:multiLvlStrRef>
          </c:cat>
          <c:val>
            <c:numRef>
              <c:f>'[1]Database Graph'!$AJ$67:$AJ$94</c:f>
              <c:numCache>
                <c:formatCode>General</c:formatCode>
                <c:ptCount val="28"/>
                <c:pt idx="0">
                  <c:v>81.376577328382098</c:v>
                </c:pt>
                <c:pt idx="1">
                  <c:v>83.780158679167499</c:v>
                </c:pt>
                <c:pt idx="2">
                  <c:v>85.345081071600134</c:v>
                </c:pt>
                <c:pt idx="3">
                  <c:v>87.116226840979309</c:v>
                </c:pt>
                <c:pt idx="4">
                  <c:v>88.005596523967128</c:v>
                </c:pt>
                <c:pt idx="5">
                  <c:v>91.163887645143973</c:v>
                </c:pt>
                <c:pt idx="6">
                  <c:v>92.740183830821621</c:v>
                </c:pt>
                <c:pt idx="7">
                  <c:v>96.590549760526656</c:v>
                </c:pt>
                <c:pt idx="8">
                  <c:v>102.93043978697969</c:v>
                </c:pt>
                <c:pt idx="9">
                  <c:v>105.09457962355499</c:v>
                </c:pt>
                <c:pt idx="10">
                  <c:v>99.604432811144221</c:v>
                </c:pt>
                <c:pt idx="11">
                  <c:v>100</c:v>
                </c:pt>
                <c:pt idx="12">
                  <c:v>97.796840071154975</c:v>
                </c:pt>
                <c:pt idx="13">
                  <c:v>96.913838825312084</c:v>
                </c:pt>
                <c:pt idx="14">
                  <c:v>97.69203402737044</c:v>
                </c:pt>
                <c:pt idx="15">
                  <c:v>97.909735270103226</c:v>
                </c:pt>
                <c:pt idx="16">
                  <c:v>94.183462995727282</c:v>
                </c:pt>
                <c:pt idx="17">
                  <c:v>100.78423954508153</c:v>
                </c:pt>
                <c:pt idx="18">
                  <c:v>100.41311279513639</c:v>
                </c:pt>
                <c:pt idx="19">
                  <c:v>101.12902028886894</c:v>
                </c:pt>
                <c:pt idx="20">
                  <c:v>98.252188597142691</c:v>
                </c:pt>
                <c:pt idx="21">
                  <c:v>105.14819711738357</c:v>
                </c:pt>
                <c:pt idx="22">
                  <c:v>105.79525564095572</c:v>
                </c:pt>
                <c:pt idx="23">
                  <c:v>106.46863256012121</c:v>
                </c:pt>
                <c:pt idx="24">
                  <c:v>107.21278819720213</c:v>
                </c:pt>
                <c:pt idx="25">
                  <c:v>113.47593432908036</c:v>
                </c:pt>
                <c:pt idx="26">
                  <c:v>113.27498021477125</c:v>
                </c:pt>
                <c:pt idx="27">
                  <c:v>115.39070396865935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EA60-4028-8D84-CBA93DCE0D70}"/>
            </c:ext>
          </c:extLst>
        </c:ser>
        <c:ser>
          <c:idx val="3"/>
          <c:order val="2"/>
          <c:tx>
            <c:strRef>
              <c:f>'[1]Database Graph'!$AK$66</c:f>
              <c:strCache>
                <c:ptCount val="1"/>
                <c:pt idx="0">
                  <c:v>Tw4 '19 = 100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1.7573535560118397E-2"/>
                  <c:y val="4.6890085823625589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A60-4028-8D84-CBA93DCE0D7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'[1]Database Graph'!$AG$67:$AH$94</c:f>
              <c:multiLvlStrCache>
                <c:ptCount val="28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  <c:pt idx="27">
                    <c:v>Q4</c:v>
                  </c:pt>
                </c:lvl>
                <c:lvl>
                  <c:pt idx="0">
                    <c:v>2017</c:v>
                  </c:pt>
                  <c:pt idx="4">
                    <c:v>2018</c:v>
                  </c:pt>
                  <c:pt idx="8">
                    <c:v>2019</c:v>
                  </c:pt>
                  <c:pt idx="12">
                    <c:v>2020</c:v>
                  </c:pt>
                  <c:pt idx="16">
                    <c:v>2021</c:v>
                  </c:pt>
                  <c:pt idx="20">
                    <c:v>2022</c:v>
                  </c:pt>
                  <c:pt idx="24">
                    <c:v>2023</c:v>
                  </c:pt>
                </c:lvl>
              </c:multiLvlStrCache>
            </c:multiLvlStrRef>
          </c:cat>
          <c:val>
            <c:numRef>
              <c:f>'[1]Database Graph'!$AK$67:$AK$94</c:f>
              <c:numCache>
                <c:formatCode>General</c:formatCode>
                <c:ptCount val="28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EA60-4028-8D84-CBA93DCE0D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5177583"/>
        <c:axId val="1055165103"/>
      </c:lineChart>
      <c:catAx>
        <c:axId val="1055177583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3175" cap="flat" cmpd="sng" algn="ctr">
            <a:solidFill>
              <a:srgbClr val="B3B3B3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1055165103"/>
        <c:crosses val="autoZero"/>
        <c:auto val="1"/>
        <c:lblAlgn val="ctr"/>
        <c:lblOffset val="100"/>
        <c:noMultiLvlLbl val="0"/>
      </c:catAx>
      <c:valAx>
        <c:axId val="1055165103"/>
        <c:scaling>
          <c:orientation val="minMax"/>
          <c:min val="80"/>
        </c:scaling>
        <c:delete val="0"/>
        <c:axPos val="l"/>
        <c:numFmt formatCode="General" sourceLinked="1"/>
        <c:majorTickMark val="in"/>
        <c:minorTickMark val="none"/>
        <c:tickLblPos val="high"/>
        <c:spPr>
          <a:noFill/>
          <a:ln w="3175">
            <a:solidFill>
              <a:srgbClr val="B3B3B3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1055177583"/>
        <c:crosses val="autoZero"/>
        <c:crossBetween val="between"/>
        <c:majorUnit val="5"/>
      </c:valAx>
      <c:spPr>
        <a:solidFill>
          <a:srgbClr val="FFFFFF"/>
        </a:solidFill>
        <a:ln w="3175">
          <a:solidFill>
            <a:srgbClr val="B3B3B3"/>
          </a:solidFill>
          <a:prstDash val="solid"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yriad Pro Condensed"/>
              <a:ea typeface="Myriad Pro Condensed"/>
              <a:cs typeface="Myriad Pro Condensed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530520795611821E-2"/>
          <c:y val="0.12888238966348176"/>
          <c:w val="0.85355009638859125"/>
          <c:h val="0.62412271096266347"/>
        </c:manualLayout>
      </c:layout>
      <c:lineChart>
        <c:grouping val="standard"/>
        <c:varyColors val="0"/>
        <c:ser>
          <c:idx val="1"/>
          <c:order val="0"/>
          <c:tx>
            <c:strRef>
              <c:f>'[1]Database Graph'!$AI$98</c:f>
              <c:strCache>
                <c:ptCount val="1"/>
                <c:pt idx="0">
                  <c:v>Indeks Ske 1 Mar</c:v>
                </c:pt>
              </c:strCache>
            </c:strRef>
          </c:tx>
          <c:spPr>
            <a:ln w="28575" cap="rnd">
              <a:solidFill>
                <a:srgbClr val="005596"/>
              </a:solidFill>
              <a:round/>
            </a:ln>
            <a:effectLst/>
          </c:spPr>
          <c:marker>
            <c:symbol val="none"/>
          </c:marker>
          <c:dLbls>
            <c:dLbl>
              <c:idx val="2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00559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3AC-4E8C-A292-5A79E6968C6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'[1]Database Graph'!$AG$99:$AH$122</c:f>
              <c:multiLvlStrCache>
                <c:ptCount val="24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</c:lvl>
                <c:lvl>
                  <c:pt idx="0">
                    <c:v>2017</c:v>
                  </c:pt>
                  <c:pt idx="4">
                    <c:v>2018</c:v>
                  </c:pt>
                  <c:pt idx="8">
                    <c:v>2019</c:v>
                  </c:pt>
                  <c:pt idx="12">
                    <c:v>2020</c:v>
                  </c:pt>
                  <c:pt idx="16">
                    <c:v>2021</c:v>
                  </c:pt>
                  <c:pt idx="20">
                    <c:v>2022</c:v>
                  </c:pt>
                </c:lvl>
              </c:multiLvlStrCache>
            </c:multiLvlStrRef>
          </c:cat>
          <c:val>
            <c:numRef>
              <c:f>'[1]Database Graph'!$AI$99:$AI$122</c:f>
              <c:numCache>
                <c:formatCode>General</c:formatCode>
                <c:ptCount val="24"/>
                <c:pt idx="0">
                  <c:v>86.364349462865547</c:v>
                </c:pt>
                <c:pt idx="1">
                  <c:v>87.574973826608598</c:v>
                </c:pt>
                <c:pt idx="2">
                  <c:v>90.540779023932842</c:v>
                </c:pt>
                <c:pt idx="3">
                  <c:v>90.585521259159364</c:v>
                </c:pt>
                <c:pt idx="4">
                  <c:v>90.701210581878016</c:v>
                </c:pt>
                <c:pt idx="5">
                  <c:v>92.170386280754471</c:v>
                </c:pt>
                <c:pt idx="6">
                  <c:v>95.137048973531776</c:v>
                </c:pt>
                <c:pt idx="7">
                  <c:v>95.296312661999949</c:v>
                </c:pt>
                <c:pt idx="8">
                  <c:v>95.47844875080132</c:v>
                </c:pt>
                <c:pt idx="9">
                  <c:v>97.14362006277095</c:v>
                </c:pt>
                <c:pt idx="10">
                  <c:v>99.948035730846158</c:v>
                </c:pt>
                <c:pt idx="11">
                  <c:v>100</c:v>
                </c:pt>
                <c:pt idx="12">
                  <c:v>98.004028851346519</c:v>
                </c:pt>
                <c:pt idx="13">
                  <c:v>91.727116689796517</c:v>
                </c:pt>
                <c:pt idx="14">
                  <c:v>95.948770736289831</c:v>
                </c:pt>
                <c:pt idx="15">
                  <c:v>96.420140090302425</c:v>
                </c:pt>
                <c:pt idx="16">
                  <c:v>95.802307834472273</c:v>
                </c:pt>
                <c:pt idx="17">
                  <c:v>97.151932268035395</c:v>
                </c:pt>
                <c:pt idx="18">
                  <c:v>96.967355885951974</c:v>
                </c:pt>
                <c:pt idx="19">
                  <c:v>99.841966183034657</c:v>
                </c:pt>
                <c:pt idx="20">
                  <c:v>99.237689057498429</c:v>
                </c:pt>
                <c:pt idx="21">
                  <c:v>101.34911316648667</c:v>
                </c:pt>
                <c:pt idx="22">
                  <c:v>102.51448717732836</c:v>
                </c:pt>
                <c:pt idx="23">
                  <c:v>104.88747616770375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63AC-4E8C-A292-5A79E6968C6A}"/>
            </c:ext>
          </c:extLst>
        </c:ser>
        <c:ser>
          <c:idx val="2"/>
          <c:order val="1"/>
          <c:tx>
            <c:strRef>
              <c:f>'[1]Database Graph'!$AJ$98</c:f>
              <c:strCache>
                <c:ptCount val="1"/>
                <c:pt idx="0">
                  <c:v>Indeks Track Feb</c:v>
                </c:pt>
              </c:strCache>
            </c:strRef>
          </c:tx>
          <c:spPr>
            <a:ln w="28575" cap="rnd">
              <a:solidFill>
                <a:srgbClr val="737577"/>
              </a:solidFill>
              <a:round/>
            </a:ln>
            <a:effectLst/>
          </c:spPr>
          <c:marker>
            <c:symbol val="none"/>
          </c:marker>
          <c:dLbls>
            <c:dLbl>
              <c:idx val="2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737577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3AC-4E8C-A292-5A79E6968C6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'[1]Database Graph'!$AG$99:$AH$122</c:f>
              <c:multiLvlStrCache>
                <c:ptCount val="24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</c:lvl>
                <c:lvl>
                  <c:pt idx="0">
                    <c:v>2017</c:v>
                  </c:pt>
                  <c:pt idx="4">
                    <c:v>2018</c:v>
                  </c:pt>
                  <c:pt idx="8">
                    <c:v>2019</c:v>
                  </c:pt>
                  <c:pt idx="12">
                    <c:v>2020</c:v>
                  </c:pt>
                  <c:pt idx="16">
                    <c:v>2021</c:v>
                  </c:pt>
                  <c:pt idx="20">
                    <c:v>2022</c:v>
                  </c:pt>
                </c:lvl>
              </c:multiLvlStrCache>
            </c:multiLvlStrRef>
          </c:cat>
          <c:val>
            <c:numRef>
              <c:f>'[1]Database Graph'!$AJ$99:$AJ$122</c:f>
              <c:numCache>
                <c:formatCode>General</c:formatCode>
                <c:ptCount val="24"/>
                <c:pt idx="0">
                  <c:v>86.364349462865547</c:v>
                </c:pt>
                <c:pt idx="1">
                  <c:v>87.574973826608598</c:v>
                </c:pt>
                <c:pt idx="2">
                  <c:v>90.540779023932842</c:v>
                </c:pt>
                <c:pt idx="3">
                  <c:v>90.585521259159364</c:v>
                </c:pt>
                <c:pt idx="4">
                  <c:v>90.701210581878016</c:v>
                </c:pt>
                <c:pt idx="5">
                  <c:v>92.170386280754471</c:v>
                </c:pt>
                <c:pt idx="6">
                  <c:v>95.137048973531776</c:v>
                </c:pt>
                <c:pt idx="7">
                  <c:v>95.296312661999949</c:v>
                </c:pt>
                <c:pt idx="8">
                  <c:v>95.47844875080132</c:v>
                </c:pt>
                <c:pt idx="9">
                  <c:v>97.14362006277095</c:v>
                </c:pt>
                <c:pt idx="10">
                  <c:v>99.948035730846158</c:v>
                </c:pt>
                <c:pt idx="11">
                  <c:v>100</c:v>
                </c:pt>
                <c:pt idx="12">
                  <c:v>98.004028851346519</c:v>
                </c:pt>
                <c:pt idx="13">
                  <c:v>91.727116689796517</c:v>
                </c:pt>
                <c:pt idx="14">
                  <c:v>95.948770736289831</c:v>
                </c:pt>
                <c:pt idx="15">
                  <c:v>96.420140090302425</c:v>
                </c:pt>
                <c:pt idx="16">
                  <c:v>95.802307834472273</c:v>
                </c:pt>
                <c:pt idx="17">
                  <c:v>97.151932268035395</c:v>
                </c:pt>
                <c:pt idx="18">
                  <c:v>96.967355885951974</c:v>
                </c:pt>
                <c:pt idx="19">
                  <c:v>99.841966183034657</c:v>
                </c:pt>
                <c:pt idx="20">
                  <c:v>99.350213613566098</c:v>
                </c:pt>
                <c:pt idx="21">
                  <c:v>101.39660201026011</c:v>
                </c:pt>
                <c:pt idx="22">
                  <c:v>102.63881174933465</c:v>
                </c:pt>
                <c:pt idx="23">
                  <c:v>105.06479185579045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63AC-4E8C-A292-5A79E6968C6A}"/>
            </c:ext>
          </c:extLst>
        </c:ser>
        <c:ser>
          <c:idx val="3"/>
          <c:order val="2"/>
          <c:tx>
            <c:strRef>
              <c:f>'[1]Database Graph'!$AK$98</c:f>
              <c:strCache>
                <c:ptCount val="1"/>
                <c:pt idx="0">
                  <c:v>Tw4 '19 = 100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1.2552525400084566E-2"/>
                  <c:y val="3.1260057215750391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3AC-4E8C-A292-5A79E6968C6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'[1]Database Graph'!$AG$99:$AH$122</c:f>
              <c:multiLvlStrCache>
                <c:ptCount val="24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</c:lvl>
                <c:lvl>
                  <c:pt idx="0">
                    <c:v>2017</c:v>
                  </c:pt>
                  <c:pt idx="4">
                    <c:v>2018</c:v>
                  </c:pt>
                  <c:pt idx="8">
                    <c:v>2019</c:v>
                  </c:pt>
                  <c:pt idx="12">
                    <c:v>2020</c:v>
                  </c:pt>
                  <c:pt idx="16">
                    <c:v>2021</c:v>
                  </c:pt>
                  <c:pt idx="20">
                    <c:v>2022</c:v>
                  </c:pt>
                </c:lvl>
              </c:multiLvlStrCache>
            </c:multiLvlStrRef>
          </c:cat>
          <c:val>
            <c:numRef>
              <c:f>'[1]Database Graph'!$AK$99:$AK$122</c:f>
              <c:numCache>
                <c:formatCode>General</c:formatCode>
                <c:ptCount val="2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63AC-4E8C-A292-5A79E6968C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5177583"/>
        <c:axId val="1055165103"/>
      </c:lineChart>
      <c:catAx>
        <c:axId val="1055177583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3175" cap="flat" cmpd="sng" algn="ctr">
            <a:solidFill>
              <a:srgbClr val="B3B3B3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1055165103"/>
        <c:crosses val="autoZero"/>
        <c:auto val="1"/>
        <c:lblAlgn val="ctr"/>
        <c:lblOffset val="100"/>
        <c:noMultiLvlLbl val="0"/>
      </c:catAx>
      <c:valAx>
        <c:axId val="1055165103"/>
        <c:scaling>
          <c:orientation val="minMax"/>
          <c:min val="85"/>
        </c:scaling>
        <c:delete val="0"/>
        <c:axPos val="l"/>
        <c:numFmt formatCode="General" sourceLinked="1"/>
        <c:majorTickMark val="in"/>
        <c:minorTickMark val="none"/>
        <c:tickLblPos val="high"/>
        <c:spPr>
          <a:noFill/>
          <a:ln w="3175">
            <a:solidFill>
              <a:srgbClr val="B3B3B3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1055177583"/>
        <c:crosses val="autoZero"/>
        <c:crossBetween val="between"/>
        <c:majorUnit val="5"/>
      </c:valAx>
      <c:spPr>
        <a:solidFill>
          <a:srgbClr val="FFFFFF"/>
        </a:solidFill>
        <a:ln w="3175">
          <a:solidFill>
            <a:srgbClr val="B3B3B3"/>
          </a:solidFill>
          <a:prstDash val="solid"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yriad Pro Condensed"/>
              <a:ea typeface="Myriad Pro Condensed"/>
              <a:cs typeface="Myriad Pro Condensed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530520795611821E-2"/>
          <c:y val="0.12888238966348176"/>
          <c:w val="0.85355009638859125"/>
          <c:h val="0.62412271096266347"/>
        </c:manualLayout>
      </c:layout>
      <c:lineChart>
        <c:grouping val="standard"/>
        <c:varyColors val="0"/>
        <c:ser>
          <c:idx val="1"/>
          <c:order val="0"/>
          <c:tx>
            <c:strRef>
              <c:f>'[1]Database Graph'!$AI$130</c:f>
              <c:strCache>
                <c:ptCount val="1"/>
                <c:pt idx="0">
                  <c:v>Indeks Ske 1 Mar</c:v>
                </c:pt>
              </c:strCache>
            </c:strRef>
          </c:tx>
          <c:spPr>
            <a:ln w="28575" cap="rnd">
              <a:solidFill>
                <a:srgbClr val="005596"/>
              </a:solidFill>
              <a:round/>
            </a:ln>
            <a:effectLst/>
          </c:spPr>
          <c:marker>
            <c:symbol val="none"/>
          </c:marker>
          <c:dLbls>
            <c:dLbl>
              <c:idx val="2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00559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352-438B-A64D-F57785DA925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'[1]Database Graph'!$AG$131:$AH$158</c:f>
              <c:multiLvlStrCache>
                <c:ptCount val="28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  <c:pt idx="27">
                    <c:v>Q4</c:v>
                  </c:pt>
                </c:lvl>
                <c:lvl>
                  <c:pt idx="0">
                    <c:v>2017</c:v>
                  </c:pt>
                  <c:pt idx="4">
                    <c:v>2018</c:v>
                  </c:pt>
                  <c:pt idx="8">
                    <c:v>2019</c:v>
                  </c:pt>
                  <c:pt idx="12">
                    <c:v>2020</c:v>
                  </c:pt>
                  <c:pt idx="16">
                    <c:v>2021</c:v>
                  </c:pt>
                  <c:pt idx="20">
                    <c:v>2022</c:v>
                  </c:pt>
                  <c:pt idx="24">
                    <c:v>2023</c:v>
                  </c:pt>
                </c:lvl>
              </c:multiLvlStrCache>
            </c:multiLvlStrRef>
          </c:cat>
          <c:val>
            <c:numRef>
              <c:f>'[1]Database Graph'!$AI$131:$AI$158</c:f>
              <c:numCache>
                <c:formatCode>General</c:formatCode>
                <c:ptCount val="28"/>
                <c:pt idx="0">
                  <c:v>49.89581716521478</c:v>
                </c:pt>
                <c:pt idx="1">
                  <c:v>64.547683784804647</c:v>
                </c:pt>
                <c:pt idx="2">
                  <c:v>67.946390981481869</c:v>
                </c:pt>
                <c:pt idx="3">
                  <c:v>95.108291332066614</c:v>
                </c:pt>
                <c:pt idx="4">
                  <c:v>51.259478858751208</c:v>
                </c:pt>
                <c:pt idx="5">
                  <c:v>67.916260962797836</c:v>
                </c:pt>
                <c:pt idx="6">
                  <c:v>72.197838819480225</c:v>
                </c:pt>
                <c:pt idx="7">
                  <c:v>99.502029742155088</c:v>
                </c:pt>
                <c:pt idx="8">
                  <c:v>53.954537461138607</c:v>
                </c:pt>
                <c:pt idx="9">
                  <c:v>73.509244112391769</c:v>
                </c:pt>
                <c:pt idx="10">
                  <c:v>72.917190103002326</c:v>
                </c:pt>
                <c:pt idx="11">
                  <c:v>100</c:v>
                </c:pt>
                <c:pt idx="12">
                  <c:v>56.005404104366086</c:v>
                </c:pt>
                <c:pt idx="13">
                  <c:v>68.421703304942355</c:v>
                </c:pt>
                <c:pt idx="14">
                  <c:v>80.058778060102014</c:v>
                </c:pt>
                <c:pt idx="15">
                  <c:v>101.79455285998958</c:v>
                </c:pt>
                <c:pt idx="16">
                  <c:v>57.432316879693445</c:v>
                </c:pt>
                <c:pt idx="17">
                  <c:v>73.933561384602086</c:v>
                </c:pt>
                <c:pt idx="18">
                  <c:v>80.552286624356981</c:v>
                </c:pt>
                <c:pt idx="19">
                  <c:v>107.13575039934339</c:v>
                </c:pt>
                <c:pt idx="20">
                  <c:v>58.041099438618204</c:v>
                </c:pt>
                <c:pt idx="21">
                  <c:v>77.844646781847544</c:v>
                </c:pt>
                <c:pt idx="22">
                  <c:v>80.914771914166593</c:v>
                </c:pt>
                <c:pt idx="23">
                  <c:v>110.27482788604416</c:v>
                </c:pt>
                <c:pt idx="24">
                  <c:v>60.089950248801429</c:v>
                </c:pt>
                <c:pt idx="25">
                  <c:v>80.071003679808385</c:v>
                </c:pt>
                <c:pt idx="26">
                  <c:v>82.476427012110022</c:v>
                </c:pt>
                <c:pt idx="27">
                  <c:v>111.78559302808297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E352-438B-A64D-F57785DA9250}"/>
            </c:ext>
          </c:extLst>
        </c:ser>
        <c:ser>
          <c:idx val="2"/>
          <c:order val="1"/>
          <c:tx>
            <c:strRef>
              <c:f>'[1]Database Graph'!$AJ$130</c:f>
              <c:strCache>
                <c:ptCount val="1"/>
                <c:pt idx="0">
                  <c:v>Indeks Track Feb</c:v>
                </c:pt>
              </c:strCache>
            </c:strRef>
          </c:tx>
          <c:spPr>
            <a:ln w="28575" cap="rnd">
              <a:solidFill>
                <a:srgbClr val="737577"/>
              </a:solidFill>
              <a:round/>
            </a:ln>
            <a:effectLst/>
          </c:spPr>
          <c:marker>
            <c:symbol val="none"/>
          </c:marker>
          <c:dLbls>
            <c:dLbl>
              <c:idx val="2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737577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352-438B-A64D-F57785DA925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'[1]Database Graph'!$AG$131:$AH$158</c:f>
              <c:multiLvlStrCache>
                <c:ptCount val="28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  <c:pt idx="27">
                    <c:v>Q4</c:v>
                  </c:pt>
                </c:lvl>
                <c:lvl>
                  <c:pt idx="0">
                    <c:v>2017</c:v>
                  </c:pt>
                  <c:pt idx="4">
                    <c:v>2018</c:v>
                  </c:pt>
                  <c:pt idx="8">
                    <c:v>2019</c:v>
                  </c:pt>
                  <c:pt idx="12">
                    <c:v>2020</c:v>
                  </c:pt>
                  <c:pt idx="16">
                    <c:v>2021</c:v>
                  </c:pt>
                  <c:pt idx="20">
                    <c:v>2022</c:v>
                  </c:pt>
                  <c:pt idx="24">
                    <c:v>2023</c:v>
                  </c:pt>
                </c:lvl>
              </c:multiLvlStrCache>
            </c:multiLvlStrRef>
          </c:cat>
          <c:val>
            <c:numRef>
              <c:f>'[1]Database Graph'!$AJ$131:$AJ$158</c:f>
              <c:numCache>
                <c:formatCode>General</c:formatCode>
                <c:ptCount val="28"/>
                <c:pt idx="0">
                  <c:v>49.89581716521478</c:v>
                </c:pt>
                <c:pt idx="1">
                  <c:v>64.547683784804647</c:v>
                </c:pt>
                <c:pt idx="2">
                  <c:v>67.946390981481869</c:v>
                </c:pt>
                <c:pt idx="3">
                  <c:v>95.108291332066614</c:v>
                </c:pt>
                <c:pt idx="4">
                  <c:v>51.259478858751208</c:v>
                </c:pt>
                <c:pt idx="5">
                  <c:v>67.916260962797836</c:v>
                </c:pt>
                <c:pt idx="6">
                  <c:v>72.197838819480225</c:v>
                </c:pt>
                <c:pt idx="7">
                  <c:v>99.502029742155088</c:v>
                </c:pt>
                <c:pt idx="8">
                  <c:v>53.954537461138607</c:v>
                </c:pt>
                <c:pt idx="9">
                  <c:v>73.509244112391769</c:v>
                </c:pt>
                <c:pt idx="10">
                  <c:v>72.917190103002326</c:v>
                </c:pt>
                <c:pt idx="11">
                  <c:v>100</c:v>
                </c:pt>
                <c:pt idx="12">
                  <c:v>56.005404104366086</c:v>
                </c:pt>
                <c:pt idx="13">
                  <c:v>68.421703304942355</c:v>
                </c:pt>
                <c:pt idx="14">
                  <c:v>80.058778060102014</c:v>
                </c:pt>
                <c:pt idx="15">
                  <c:v>101.79455285998958</c:v>
                </c:pt>
                <c:pt idx="16">
                  <c:v>57.432316879693445</c:v>
                </c:pt>
                <c:pt idx="17">
                  <c:v>73.933561384602086</c:v>
                </c:pt>
                <c:pt idx="18">
                  <c:v>80.552286624356981</c:v>
                </c:pt>
                <c:pt idx="19">
                  <c:v>107.13575039934339</c:v>
                </c:pt>
                <c:pt idx="20">
                  <c:v>58.437382425088082</c:v>
                </c:pt>
                <c:pt idx="21">
                  <c:v>78.376968423816678</c:v>
                </c:pt>
                <c:pt idx="22">
                  <c:v>81.800847067034525</c:v>
                </c:pt>
                <c:pt idx="23">
                  <c:v>111.26047678971811</c:v>
                </c:pt>
                <c:pt idx="24">
                  <c:v>60.733971554394053</c:v>
                </c:pt>
                <c:pt idx="25">
                  <c:v>80.790979051270213</c:v>
                </c:pt>
                <c:pt idx="26">
                  <c:v>83.502304686028836</c:v>
                </c:pt>
                <c:pt idx="27">
                  <c:v>112.81812346477417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E352-438B-A64D-F57785DA9250}"/>
            </c:ext>
          </c:extLst>
        </c:ser>
        <c:ser>
          <c:idx val="3"/>
          <c:order val="2"/>
          <c:tx>
            <c:strRef>
              <c:f>'[1]Database Graph'!$AK$130</c:f>
              <c:strCache>
                <c:ptCount val="1"/>
                <c:pt idx="0">
                  <c:v>Tw4 '19 = 100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2.0084040640135314E-2"/>
                  <c:y val="-5.861260727953202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352-438B-A64D-F57785DA925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'[1]Database Graph'!$AG$131:$AH$158</c:f>
              <c:multiLvlStrCache>
                <c:ptCount val="28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  <c:pt idx="27">
                    <c:v>Q4</c:v>
                  </c:pt>
                </c:lvl>
                <c:lvl>
                  <c:pt idx="0">
                    <c:v>2017</c:v>
                  </c:pt>
                  <c:pt idx="4">
                    <c:v>2018</c:v>
                  </c:pt>
                  <c:pt idx="8">
                    <c:v>2019</c:v>
                  </c:pt>
                  <c:pt idx="12">
                    <c:v>2020</c:v>
                  </c:pt>
                  <c:pt idx="16">
                    <c:v>2021</c:v>
                  </c:pt>
                  <c:pt idx="20">
                    <c:v>2022</c:v>
                  </c:pt>
                  <c:pt idx="24">
                    <c:v>2023</c:v>
                  </c:pt>
                </c:lvl>
              </c:multiLvlStrCache>
            </c:multiLvlStrRef>
          </c:cat>
          <c:val>
            <c:numRef>
              <c:f>'[1]Database Graph'!$AK$131:$AK$158</c:f>
              <c:numCache>
                <c:formatCode>General</c:formatCode>
                <c:ptCount val="28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E352-438B-A64D-F57785DA92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5177583"/>
        <c:axId val="1055165103"/>
      </c:lineChart>
      <c:catAx>
        <c:axId val="1055177583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3175" cap="flat" cmpd="sng" algn="ctr">
            <a:solidFill>
              <a:srgbClr val="B3B3B3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1055165103"/>
        <c:crosses val="autoZero"/>
        <c:auto val="1"/>
        <c:lblAlgn val="ctr"/>
        <c:lblOffset val="100"/>
        <c:noMultiLvlLbl val="0"/>
      </c:catAx>
      <c:valAx>
        <c:axId val="1055165103"/>
        <c:scaling>
          <c:orientation val="minMax"/>
          <c:min val="40"/>
        </c:scaling>
        <c:delete val="0"/>
        <c:axPos val="l"/>
        <c:numFmt formatCode="General" sourceLinked="1"/>
        <c:majorTickMark val="in"/>
        <c:minorTickMark val="none"/>
        <c:tickLblPos val="high"/>
        <c:spPr>
          <a:noFill/>
          <a:ln w="3175">
            <a:solidFill>
              <a:srgbClr val="B3B3B3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1055177583"/>
        <c:crosses val="autoZero"/>
        <c:crossBetween val="between"/>
      </c:valAx>
      <c:spPr>
        <a:solidFill>
          <a:srgbClr val="FFFFFF"/>
        </a:solidFill>
        <a:ln w="3175">
          <a:solidFill>
            <a:srgbClr val="B3B3B3"/>
          </a:solidFill>
          <a:prstDash val="solid"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yriad Pro Condensed"/>
              <a:ea typeface="Myriad Pro Condensed"/>
              <a:cs typeface="Myriad Pro Condensed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530520795611821E-2"/>
          <c:y val="0.12888238966348176"/>
          <c:w val="0.85355009638859125"/>
          <c:h val="0.62412271096266347"/>
        </c:manualLayout>
      </c:layout>
      <c:lineChart>
        <c:grouping val="standard"/>
        <c:varyColors val="0"/>
        <c:ser>
          <c:idx val="1"/>
          <c:order val="0"/>
          <c:tx>
            <c:strRef>
              <c:f>'[1]Database Graph'!$AI$162</c:f>
              <c:strCache>
                <c:ptCount val="1"/>
                <c:pt idx="0">
                  <c:v>Indeks Ske 1 Mar</c:v>
                </c:pt>
              </c:strCache>
            </c:strRef>
          </c:tx>
          <c:spPr>
            <a:ln w="28575" cap="rnd">
              <a:solidFill>
                <a:srgbClr val="005596"/>
              </a:solidFill>
              <a:round/>
            </a:ln>
            <a:effectLst/>
          </c:spPr>
          <c:marker>
            <c:symbol val="none"/>
          </c:marker>
          <c:dLbls>
            <c:dLbl>
              <c:idx val="2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00559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F63-4196-A657-F22DC4497EC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'[1]Database Graph'!$AG$163:$AH$190</c:f>
              <c:multiLvlStrCache>
                <c:ptCount val="28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  <c:pt idx="27">
                    <c:v>Q4</c:v>
                  </c:pt>
                </c:lvl>
                <c:lvl>
                  <c:pt idx="0">
                    <c:v>2017</c:v>
                  </c:pt>
                  <c:pt idx="4">
                    <c:v>2018</c:v>
                  </c:pt>
                  <c:pt idx="8">
                    <c:v>2019</c:v>
                  </c:pt>
                  <c:pt idx="12">
                    <c:v>2020</c:v>
                  </c:pt>
                  <c:pt idx="16">
                    <c:v>2021</c:v>
                  </c:pt>
                  <c:pt idx="20">
                    <c:v>2022</c:v>
                  </c:pt>
                  <c:pt idx="24">
                    <c:v>2023</c:v>
                  </c:pt>
                </c:lvl>
              </c:multiLvlStrCache>
            </c:multiLvlStrRef>
          </c:cat>
          <c:val>
            <c:numRef>
              <c:f>'[1]Database Graph'!$AI$163:$AI$190</c:f>
              <c:numCache>
                <c:formatCode>General</c:formatCode>
                <c:ptCount val="28"/>
                <c:pt idx="0">
                  <c:v>79.793593340840772</c:v>
                </c:pt>
                <c:pt idx="1">
                  <c:v>82.148041259275644</c:v>
                </c:pt>
                <c:pt idx="2">
                  <c:v>86.438719559563935</c:v>
                </c:pt>
                <c:pt idx="3">
                  <c:v>90.527824989774686</c:v>
                </c:pt>
                <c:pt idx="4">
                  <c:v>86.113667359030373</c:v>
                </c:pt>
                <c:pt idx="5">
                  <c:v>86.917604066122138</c:v>
                </c:pt>
                <c:pt idx="6">
                  <c:v>92.419020753354161</c:v>
                </c:pt>
                <c:pt idx="7">
                  <c:v>96.082874899638597</c:v>
                </c:pt>
                <c:pt idx="8">
                  <c:v>90.442421256608085</c:v>
                </c:pt>
                <c:pt idx="9">
                  <c:v>90.876328639905651</c:v>
                </c:pt>
                <c:pt idx="10">
                  <c:v>96.311257390905539</c:v>
                </c:pt>
                <c:pt idx="11">
                  <c:v>100</c:v>
                </c:pt>
                <c:pt idx="12">
                  <c:v>91.983831444536094</c:v>
                </c:pt>
                <c:pt idx="13">
                  <c:v>83.049319703598698</c:v>
                </c:pt>
                <c:pt idx="14">
                  <c:v>90.027638250417468</c:v>
                </c:pt>
                <c:pt idx="15">
                  <c:v>93.834741175687327</c:v>
                </c:pt>
                <c:pt idx="16">
                  <c:v>91.788559280293981</c:v>
                </c:pt>
                <c:pt idx="17">
                  <c:v>89.294743867056809</c:v>
                </c:pt>
                <c:pt idx="18">
                  <c:v>93.413948518888247</c:v>
                </c:pt>
                <c:pt idx="19">
                  <c:v>98.047676178788706</c:v>
                </c:pt>
                <c:pt idx="20">
                  <c:v>95.446911605195979</c:v>
                </c:pt>
                <c:pt idx="21">
                  <c:v>93.638990289765218</c:v>
                </c:pt>
                <c:pt idx="22">
                  <c:v>99.188866897407095</c:v>
                </c:pt>
                <c:pt idx="23">
                  <c:v>104.53988532920316</c:v>
                </c:pt>
                <c:pt idx="24">
                  <c:v>102.64285298481313</c:v>
                </c:pt>
                <c:pt idx="25">
                  <c:v>101.065459137031</c:v>
                </c:pt>
                <c:pt idx="26">
                  <c:v>107.37720451997706</c:v>
                </c:pt>
                <c:pt idx="27">
                  <c:v>112.8967666375142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3F63-4196-A657-F22DC4497EC4}"/>
            </c:ext>
          </c:extLst>
        </c:ser>
        <c:ser>
          <c:idx val="2"/>
          <c:order val="1"/>
          <c:tx>
            <c:strRef>
              <c:f>'[1]Database Graph'!$AJ$162</c:f>
              <c:strCache>
                <c:ptCount val="1"/>
                <c:pt idx="0">
                  <c:v>Indeks Track Feb</c:v>
                </c:pt>
              </c:strCache>
            </c:strRef>
          </c:tx>
          <c:spPr>
            <a:ln w="28575" cap="rnd">
              <a:solidFill>
                <a:srgbClr val="737577"/>
              </a:solidFill>
              <a:round/>
            </a:ln>
            <a:effectLst/>
          </c:spPr>
          <c:marker>
            <c:symbol val="none"/>
          </c:marker>
          <c:dLbls>
            <c:dLbl>
              <c:idx val="2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737577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F63-4196-A657-F22DC4497EC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'[1]Database Graph'!$AG$163:$AH$190</c:f>
              <c:multiLvlStrCache>
                <c:ptCount val="28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  <c:pt idx="27">
                    <c:v>Q4</c:v>
                  </c:pt>
                </c:lvl>
                <c:lvl>
                  <c:pt idx="0">
                    <c:v>2017</c:v>
                  </c:pt>
                  <c:pt idx="4">
                    <c:v>2018</c:v>
                  </c:pt>
                  <c:pt idx="8">
                    <c:v>2019</c:v>
                  </c:pt>
                  <c:pt idx="12">
                    <c:v>2020</c:v>
                  </c:pt>
                  <c:pt idx="16">
                    <c:v>2021</c:v>
                  </c:pt>
                  <c:pt idx="20">
                    <c:v>2022</c:v>
                  </c:pt>
                  <c:pt idx="24">
                    <c:v>2023</c:v>
                  </c:pt>
                </c:lvl>
              </c:multiLvlStrCache>
            </c:multiLvlStrRef>
          </c:cat>
          <c:val>
            <c:numRef>
              <c:f>'[1]Database Graph'!$AJ$163:$AJ$190</c:f>
              <c:numCache>
                <c:formatCode>General</c:formatCode>
                <c:ptCount val="28"/>
                <c:pt idx="0">
                  <c:v>79.793593340840772</c:v>
                </c:pt>
                <c:pt idx="1">
                  <c:v>82.148041259275644</c:v>
                </c:pt>
                <c:pt idx="2">
                  <c:v>86.438719559563935</c:v>
                </c:pt>
                <c:pt idx="3">
                  <c:v>90.527824989774686</c:v>
                </c:pt>
                <c:pt idx="4">
                  <c:v>86.113667359030373</c:v>
                </c:pt>
                <c:pt idx="5">
                  <c:v>86.917604066122138</c:v>
                </c:pt>
                <c:pt idx="6">
                  <c:v>92.419020753354161</c:v>
                </c:pt>
                <c:pt idx="7">
                  <c:v>96.082874899638597</c:v>
                </c:pt>
                <c:pt idx="8">
                  <c:v>90.442421256608085</c:v>
                </c:pt>
                <c:pt idx="9">
                  <c:v>90.876328639905651</c:v>
                </c:pt>
                <c:pt idx="10">
                  <c:v>96.311257390905539</c:v>
                </c:pt>
                <c:pt idx="11">
                  <c:v>100</c:v>
                </c:pt>
                <c:pt idx="12">
                  <c:v>91.983831444536094</c:v>
                </c:pt>
                <c:pt idx="13">
                  <c:v>83.049319703598698</c:v>
                </c:pt>
                <c:pt idx="14">
                  <c:v>90.027638250417468</c:v>
                </c:pt>
                <c:pt idx="15">
                  <c:v>93.834741175687327</c:v>
                </c:pt>
                <c:pt idx="16">
                  <c:v>91.788559280293981</c:v>
                </c:pt>
                <c:pt idx="17">
                  <c:v>89.294743867056809</c:v>
                </c:pt>
                <c:pt idx="18">
                  <c:v>93.413948518888247</c:v>
                </c:pt>
                <c:pt idx="19">
                  <c:v>98.047676178788706</c:v>
                </c:pt>
                <c:pt idx="20">
                  <c:v>95.549069393361549</c:v>
                </c:pt>
                <c:pt idx="21">
                  <c:v>93.735843584089068</c:v>
                </c:pt>
                <c:pt idx="22">
                  <c:v>99.554803769372441</c:v>
                </c:pt>
                <c:pt idx="23">
                  <c:v>104.90961838101107</c:v>
                </c:pt>
                <c:pt idx="24">
                  <c:v>102.96538227738139</c:v>
                </c:pt>
                <c:pt idx="25">
                  <c:v>101.35716767145644</c:v>
                </c:pt>
                <c:pt idx="26">
                  <c:v>107.94189342257195</c:v>
                </c:pt>
                <c:pt idx="27">
                  <c:v>113.45928856737019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3F63-4196-A657-F22DC4497EC4}"/>
            </c:ext>
          </c:extLst>
        </c:ser>
        <c:ser>
          <c:idx val="3"/>
          <c:order val="2"/>
          <c:tx>
            <c:strRef>
              <c:f>'[1]Database Graph'!$AK$162</c:f>
              <c:strCache>
                <c:ptCount val="1"/>
                <c:pt idx="0">
                  <c:v>Tw4 '19 = 100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2.0084040640135314E-2"/>
                  <c:y val="-3.1260057215750425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F63-4196-A657-F22DC4497EC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'[1]Database Graph'!$AG$163:$AH$190</c:f>
              <c:multiLvlStrCache>
                <c:ptCount val="28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  <c:pt idx="27">
                    <c:v>Q4</c:v>
                  </c:pt>
                </c:lvl>
                <c:lvl>
                  <c:pt idx="0">
                    <c:v>2017</c:v>
                  </c:pt>
                  <c:pt idx="4">
                    <c:v>2018</c:v>
                  </c:pt>
                  <c:pt idx="8">
                    <c:v>2019</c:v>
                  </c:pt>
                  <c:pt idx="12">
                    <c:v>2020</c:v>
                  </c:pt>
                  <c:pt idx="16">
                    <c:v>2021</c:v>
                  </c:pt>
                  <c:pt idx="20">
                    <c:v>2022</c:v>
                  </c:pt>
                  <c:pt idx="24">
                    <c:v>2023</c:v>
                  </c:pt>
                </c:lvl>
              </c:multiLvlStrCache>
            </c:multiLvlStrRef>
          </c:cat>
          <c:val>
            <c:numRef>
              <c:f>'[1]Database Graph'!$AK$163:$AK$190</c:f>
              <c:numCache>
                <c:formatCode>General</c:formatCode>
                <c:ptCount val="28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3F63-4196-A657-F22DC4497E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5177583"/>
        <c:axId val="1055165103"/>
      </c:lineChart>
      <c:catAx>
        <c:axId val="1055177583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3175" cap="flat" cmpd="sng" algn="ctr">
            <a:solidFill>
              <a:srgbClr val="B3B3B3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1055165103"/>
        <c:crosses val="autoZero"/>
        <c:auto val="1"/>
        <c:lblAlgn val="ctr"/>
        <c:lblOffset val="100"/>
        <c:noMultiLvlLbl val="0"/>
      </c:catAx>
      <c:valAx>
        <c:axId val="1055165103"/>
        <c:scaling>
          <c:orientation val="minMax"/>
          <c:min val="75"/>
        </c:scaling>
        <c:delete val="0"/>
        <c:axPos val="l"/>
        <c:numFmt formatCode="General" sourceLinked="1"/>
        <c:majorTickMark val="in"/>
        <c:minorTickMark val="none"/>
        <c:tickLblPos val="high"/>
        <c:spPr>
          <a:noFill/>
          <a:ln w="3175">
            <a:solidFill>
              <a:srgbClr val="B3B3B3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1055177583"/>
        <c:crosses val="autoZero"/>
        <c:crossBetween val="between"/>
      </c:valAx>
      <c:spPr>
        <a:solidFill>
          <a:srgbClr val="FFFFFF"/>
        </a:solidFill>
        <a:ln w="3175">
          <a:solidFill>
            <a:srgbClr val="B3B3B3"/>
          </a:solidFill>
          <a:prstDash val="solid"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yriad Pro Condensed"/>
              <a:ea typeface="Myriad Pro Condensed"/>
              <a:cs typeface="Myriad Pro Condensed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530520795611821E-2"/>
          <c:y val="0.12888238966348176"/>
          <c:w val="0.85355009638859125"/>
          <c:h val="0.62412271096266347"/>
        </c:manualLayout>
      </c:layout>
      <c:lineChart>
        <c:grouping val="standard"/>
        <c:varyColors val="0"/>
        <c:ser>
          <c:idx val="1"/>
          <c:order val="0"/>
          <c:tx>
            <c:strRef>
              <c:f>'[1]Database Graph'!$AI$194</c:f>
              <c:strCache>
                <c:ptCount val="1"/>
                <c:pt idx="0">
                  <c:v>Indeks Ske 1 Mar</c:v>
                </c:pt>
              </c:strCache>
            </c:strRef>
          </c:tx>
          <c:spPr>
            <a:ln w="28575" cap="rnd">
              <a:solidFill>
                <a:srgbClr val="005596"/>
              </a:solidFill>
              <a:round/>
            </a:ln>
            <a:effectLst/>
          </c:spPr>
          <c:marker>
            <c:symbol val="none"/>
          </c:marker>
          <c:dLbls>
            <c:dLbl>
              <c:idx val="2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00559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F3F-411A-9F02-199C6B26BBF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'[1]Database Graph'!$AG$195:$AH$222</c:f>
              <c:multiLvlStrCache>
                <c:ptCount val="28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  <c:pt idx="27">
                    <c:v>Q4</c:v>
                  </c:pt>
                </c:lvl>
                <c:lvl>
                  <c:pt idx="0">
                    <c:v>2017</c:v>
                  </c:pt>
                  <c:pt idx="4">
                    <c:v>2018</c:v>
                  </c:pt>
                  <c:pt idx="8">
                    <c:v>2019</c:v>
                  </c:pt>
                  <c:pt idx="12">
                    <c:v>2020</c:v>
                  </c:pt>
                  <c:pt idx="16">
                    <c:v>2021</c:v>
                  </c:pt>
                  <c:pt idx="20">
                    <c:v>2022</c:v>
                  </c:pt>
                  <c:pt idx="24">
                    <c:v>2023</c:v>
                  </c:pt>
                </c:lvl>
              </c:multiLvlStrCache>
            </c:multiLvlStrRef>
          </c:cat>
          <c:val>
            <c:numRef>
              <c:f>'[1]Database Graph'!$AI$195:$AI$222</c:f>
              <c:numCache>
                <c:formatCode>General</c:formatCode>
                <c:ptCount val="28"/>
                <c:pt idx="0">
                  <c:v>77.086416058779207</c:v>
                </c:pt>
                <c:pt idx="1">
                  <c:v>82.589582274457172</c:v>
                </c:pt>
                <c:pt idx="2">
                  <c:v>88.511498481891749</c:v>
                </c:pt>
                <c:pt idx="3">
                  <c:v>91.401043066397108</c:v>
                </c:pt>
                <c:pt idx="4">
                  <c:v>87.538083688720207</c:v>
                </c:pt>
                <c:pt idx="5">
                  <c:v>89.471215264030747</c:v>
                </c:pt>
                <c:pt idx="6">
                  <c:v>98.011563054633655</c:v>
                </c:pt>
                <c:pt idx="7">
                  <c:v>100.03607447595779</c:v>
                </c:pt>
                <c:pt idx="8">
                  <c:v>90.764945350814543</c:v>
                </c:pt>
                <c:pt idx="9">
                  <c:v>91.22040817601173</c:v>
                </c:pt>
                <c:pt idx="10">
                  <c:v>99.918959510550181</c:v>
                </c:pt>
                <c:pt idx="11">
                  <c:v>100</c:v>
                </c:pt>
                <c:pt idx="12">
                  <c:v>89.443487643180362</c:v>
                </c:pt>
                <c:pt idx="13">
                  <c:v>74.236989285962522</c:v>
                </c:pt>
                <c:pt idx="14">
                  <c:v>90.765733994890795</c:v>
                </c:pt>
                <c:pt idx="15">
                  <c:v>95.238833228245099</c:v>
                </c:pt>
                <c:pt idx="16">
                  <c:v>90.730642723846771</c:v>
                </c:pt>
                <c:pt idx="17">
                  <c:v>87.974486482110933</c:v>
                </c:pt>
                <c:pt idx="18">
                  <c:v>95.27021192261715</c:v>
                </c:pt>
                <c:pt idx="19">
                  <c:v>105.1415642897116</c:v>
                </c:pt>
                <c:pt idx="20">
                  <c:v>101.21003195845108</c:v>
                </c:pt>
                <c:pt idx="21">
                  <c:v>96.516809119523927</c:v>
                </c:pt>
                <c:pt idx="22">
                  <c:v>101.44372165520275</c:v>
                </c:pt>
                <c:pt idx="23">
                  <c:v>112.79587017000259</c:v>
                </c:pt>
                <c:pt idx="24">
                  <c:v>110.37966085388675</c:v>
                </c:pt>
                <c:pt idx="25">
                  <c:v>105.61834421949503</c:v>
                </c:pt>
                <c:pt idx="26">
                  <c:v>111.45621698257126</c:v>
                </c:pt>
                <c:pt idx="27">
                  <c:v>122.80086385408184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3F3F-411A-9F02-199C6B26BBF1}"/>
            </c:ext>
          </c:extLst>
        </c:ser>
        <c:ser>
          <c:idx val="2"/>
          <c:order val="1"/>
          <c:tx>
            <c:strRef>
              <c:f>'[1]Database Graph'!$AJ$194</c:f>
              <c:strCache>
                <c:ptCount val="1"/>
                <c:pt idx="0">
                  <c:v>Indeks Track Feb</c:v>
                </c:pt>
              </c:strCache>
            </c:strRef>
          </c:tx>
          <c:spPr>
            <a:ln w="28575" cap="rnd">
              <a:solidFill>
                <a:srgbClr val="737577"/>
              </a:solidFill>
              <a:round/>
            </a:ln>
            <a:effectLst/>
          </c:spPr>
          <c:marker>
            <c:symbol val="none"/>
          </c:marker>
          <c:dLbls>
            <c:dLbl>
              <c:idx val="2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737577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F3F-411A-9F02-199C6B26BBF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'[1]Database Graph'!$AG$195:$AH$222</c:f>
              <c:multiLvlStrCache>
                <c:ptCount val="28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  <c:pt idx="27">
                    <c:v>Q4</c:v>
                  </c:pt>
                </c:lvl>
                <c:lvl>
                  <c:pt idx="0">
                    <c:v>2017</c:v>
                  </c:pt>
                  <c:pt idx="4">
                    <c:v>2018</c:v>
                  </c:pt>
                  <c:pt idx="8">
                    <c:v>2019</c:v>
                  </c:pt>
                  <c:pt idx="12">
                    <c:v>2020</c:v>
                  </c:pt>
                  <c:pt idx="16">
                    <c:v>2021</c:v>
                  </c:pt>
                  <c:pt idx="20">
                    <c:v>2022</c:v>
                  </c:pt>
                  <c:pt idx="24">
                    <c:v>2023</c:v>
                  </c:pt>
                </c:lvl>
              </c:multiLvlStrCache>
            </c:multiLvlStrRef>
          </c:cat>
          <c:val>
            <c:numRef>
              <c:f>'[1]Database Graph'!$AJ$195:$AJ$222</c:f>
              <c:numCache>
                <c:formatCode>General</c:formatCode>
                <c:ptCount val="28"/>
                <c:pt idx="0">
                  <c:v>77.086416058779207</c:v>
                </c:pt>
                <c:pt idx="1">
                  <c:v>82.589582274457172</c:v>
                </c:pt>
                <c:pt idx="2">
                  <c:v>88.511498481891749</c:v>
                </c:pt>
                <c:pt idx="3">
                  <c:v>91.401043066397108</c:v>
                </c:pt>
                <c:pt idx="4">
                  <c:v>87.538083688720207</c:v>
                </c:pt>
                <c:pt idx="5">
                  <c:v>89.471215264030747</c:v>
                </c:pt>
                <c:pt idx="6">
                  <c:v>98.011563054633655</c:v>
                </c:pt>
                <c:pt idx="7">
                  <c:v>100.03607447595779</c:v>
                </c:pt>
                <c:pt idx="8">
                  <c:v>90.764945350814543</c:v>
                </c:pt>
                <c:pt idx="9">
                  <c:v>91.22040817601173</c:v>
                </c:pt>
                <c:pt idx="10">
                  <c:v>99.918959510550181</c:v>
                </c:pt>
                <c:pt idx="11">
                  <c:v>100</c:v>
                </c:pt>
                <c:pt idx="12">
                  <c:v>89.443487643180362</c:v>
                </c:pt>
                <c:pt idx="13">
                  <c:v>74.236989285962522</c:v>
                </c:pt>
                <c:pt idx="14">
                  <c:v>90.765733994890795</c:v>
                </c:pt>
                <c:pt idx="15">
                  <c:v>95.238833228245099</c:v>
                </c:pt>
                <c:pt idx="16">
                  <c:v>90.730642723846771</c:v>
                </c:pt>
                <c:pt idx="17">
                  <c:v>87.974486482110933</c:v>
                </c:pt>
                <c:pt idx="18">
                  <c:v>95.27021192261715</c:v>
                </c:pt>
                <c:pt idx="19">
                  <c:v>105.1415642897116</c:v>
                </c:pt>
                <c:pt idx="20">
                  <c:v>101.61831985070839</c:v>
                </c:pt>
                <c:pt idx="21">
                  <c:v>96.903896860045208</c:v>
                </c:pt>
                <c:pt idx="22">
                  <c:v>102.73939653735033</c:v>
                </c:pt>
                <c:pt idx="23">
                  <c:v>114.01551231576326</c:v>
                </c:pt>
                <c:pt idx="24">
                  <c:v>111.55659153210766</c:v>
                </c:pt>
                <c:pt idx="25">
                  <c:v>106.70088083259577</c:v>
                </c:pt>
                <c:pt idx="26">
                  <c:v>113.44484165654225</c:v>
                </c:pt>
                <c:pt idx="27">
                  <c:v>124.71016737098186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3F3F-411A-9F02-199C6B26BBF1}"/>
            </c:ext>
          </c:extLst>
        </c:ser>
        <c:ser>
          <c:idx val="3"/>
          <c:order val="2"/>
          <c:tx>
            <c:strRef>
              <c:f>'[1]Database Graph'!$AK$194</c:f>
              <c:strCache>
                <c:ptCount val="1"/>
                <c:pt idx="0">
                  <c:v>Tw4 '19 = 100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1.5063030480101486E-2"/>
                  <c:y val="-5.07975929755943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F3F-411A-9F02-199C6B26BBF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'[1]Database Graph'!$AG$195:$AH$222</c:f>
              <c:multiLvlStrCache>
                <c:ptCount val="28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  <c:pt idx="27">
                    <c:v>Q4</c:v>
                  </c:pt>
                </c:lvl>
                <c:lvl>
                  <c:pt idx="0">
                    <c:v>2017</c:v>
                  </c:pt>
                  <c:pt idx="4">
                    <c:v>2018</c:v>
                  </c:pt>
                  <c:pt idx="8">
                    <c:v>2019</c:v>
                  </c:pt>
                  <c:pt idx="12">
                    <c:v>2020</c:v>
                  </c:pt>
                  <c:pt idx="16">
                    <c:v>2021</c:v>
                  </c:pt>
                  <c:pt idx="20">
                    <c:v>2022</c:v>
                  </c:pt>
                  <c:pt idx="24">
                    <c:v>2023</c:v>
                  </c:pt>
                </c:lvl>
              </c:multiLvlStrCache>
            </c:multiLvlStrRef>
          </c:cat>
          <c:val>
            <c:numRef>
              <c:f>'[1]Database Graph'!$AK$195:$AK$222</c:f>
              <c:numCache>
                <c:formatCode>General</c:formatCode>
                <c:ptCount val="28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3F3F-411A-9F02-199C6B26BB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5177583"/>
        <c:axId val="1055165103"/>
      </c:lineChart>
      <c:catAx>
        <c:axId val="1055177583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3175" cap="flat" cmpd="sng" algn="ctr">
            <a:solidFill>
              <a:srgbClr val="B3B3B3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1055165103"/>
        <c:crosses val="autoZero"/>
        <c:auto val="1"/>
        <c:lblAlgn val="ctr"/>
        <c:lblOffset val="100"/>
        <c:noMultiLvlLbl val="0"/>
      </c:catAx>
      <c:valAx>
        <c:axId val="1055165103"/>
        <c:scaling>
          <c:orientation val="minMax"/>
          <c:min val="70"/>
        </c:scaling>
        <c:delete val="0"/>
        <c:axPos val="l"/>
        <c:numFmt formatCode="General" sourceLinked="1"/>
        <c:majorTickMark val="in"/>
        <c:minorTickMark val="none"/>
        <c:tickLblPos val="high"/>
        <c:spPr>
          <a:noFill/>
          <a:ln w="3175">
            <a:solidFill>
              <a:srgbClr val="B3B3B3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1055177583"/>
        <c:crosses val="autoZero"/>
        <c:crossBetween val="between"/>
      </c:valAx>
      <c:spPr>
        <a:solidFill>
          <a:srgbClr val="FFFFFF"/>
        </a:solidFill>
        <a:ln w="3175">
          <a:solidFill>
            <a:srgbClr val="B3B3B3"/>
          </a:solidFill>
          <a:prstDash val="solid"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yriad Pro Condensed"/>
              <a:ea typeface="Myriad Pro Condensed"/>
              <a:cs typeface="Myriad Pro Condensed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530520795611821E-2"/>
          <c:y val="0.12888238966348176"/>
          <c:w val="0.85355009638859125"/>
          <c:h val="0.62412271096266347"/>
        </c:manualLayout>
      </c:layout>
      <c:lineChart>
        <c:grouping val="standard"/>
        <c:varyColors val="0"/>
        <c:ser>
          <c:idx val="1"/>
          <c:order val="0"/>
          <c:tx>
            <c:strRef>
              <c:f>'[1]Database Graph'!$AI$226</c:f>
              <c:strCache>
                <c:ptCount val="1"/>
                <c:pt idx="0">
                  <c:v>Indeks Ske 1 Mar</c:v>
                </c:pt>
              </c:strCache>
            </c:strRef>
          </c:tx>
          <c:spPr>
            <a:ln w="28575" cap="rnd">
              <a:solidFill>
                <a:srgbClr val="005596"/>
              </a:solidFill>
              <a:round/>
            </a:ln>
            <a:effectLst/>
          </c:spPr>
          <c:marker>
            <c:symbol val="none"/>
          </c:marker>
          <c:dLbls>
            <c:dLbl>
              <c:idx val="2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00559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D41-47EE-890D-9A1E22DCE05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'[1]Database Graph'!$AG$227:$AH$254</c:f>
              <c:multiLvlStrCache>
                <c:ptCount val="28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  <c:pt idx="27">
                    <c:v>Q4</c:v>
                  </c:pt>
                </c:lvl>
                <c:lvl>
                  <c:pt idx="0">
                    <c:v>2017</c:v>
                  </c:pt>
                  <c:pt idx="4">
                    <c:v>2018</c:v>
                  </c:pt>
                  <c:pt idx="8">
                    <c:v>2019</c:v>
                  </c:pt>
                  <c:pt idx="12">
                    <c:v>2020</c:v>
                  </c:pt>
                  <c:pt idx="16">
                    <c:v>2021</c:v>
                  </c:pt>
                  <c:pt idx="20">
                    <c:v>2022</c:v>
                  </c:pt>
                  <c:pt idx="24">
                    <c:v>2023</c:v>
                  </c:pt>
                </c:lvl>
              </c:multiLvlStrCache>
            </c:multiLvlStrRef>
          </c:cat>
          <c:val>
            <c:numRef>
              <c:f>'[1]Database Graph'!$AI$227:$AI$254</c:f>
              <c:numCache>
                <c:formatCode>General</c:formatCode>
                <c:ptCount val="28"/>
                <c:pt idx="0">
                  <c:v>80.696997611152554</c:v>
                </c:pt>
                <c:pt idx="1">
                  <c:v>82.000695889145661</c:v>
                </c:pt>
                <c:pt idx="2">
                  <c:v>85.747018523857406</c:v>
                </c:pt>
                <c:pt idx="3">
                  <c:v>90.236425920876826</c:v>
                </c:pt>
                <c:pt idx="4">
                  <c:v>85.638329521545401</c:v>
                </c:pt>
                <c:pt idx="5">
                  <c:v>86.065445887862808</c:v>
                </c:pt>
                <c:pt idx="6">
                  <c:v>90.552749700345132</c:v>
                </c:pt>
                <c:pt idx="7">
                  <c:v>94.763664147425928</c:v>
                </c:pt>
                <c:pt idx="8">
                  <c:v>90.334792677602465</c:v>
                </c:pt>
                <c:pt idx="9">
                  <c:v>90.761506856971508</c:v>
                </c:pt>
                <c:pt idx="10">
                  <c:v>95.107341591782884</c:v>
                </c:pt>
                <c:pt idx="11">
                  <c:v>100</c:v>
                </c:pt>
                <c:pt idx="12">
                  <c:v>92.831562198414588</c:v>
                </c:pt>
                <c:pt idx="13">
                  <c:v>85.990056900029515</c:v>
                </c:pt>
                <c:pt idx="14">
                  <c:v>89.781330462643638</c:v>
                </c:pt>
                <c:pt idx="15">
                  <c:v>93.366185693711074</c:v>
                </c:pt>
                <c:pt idx="16">
                  <c:v>92.141593542608746</c:v>
                </c:pt>
                <c:pt idx="17">
                  <c:v>89.735323125524303</c:v>
                </c:pt>
                <c:pt idx="18">
                  <c:v>92.794500248224878</c:v>
                </c:pt>
                <c:pt idx="19">
                  <c:v>95.680395374909693</c:v>
                </c:pt>
                <c:pt idx="20">
                  <c:v>93.523717445747891</c:v>
                </c:pt>
                <c:pt idx="21">
                  <c:v>92.678641724041483</c:v>
                </c:pt>
                <c:pt idx="22">
                  <c:v>98.436405863316949</c:v>
                </c:pt>
                <c:pt idx="23">
                  <c:v>101.78480459982893</c:v>
                </c:pt>
                <c:pt idx="24">
                  <c:v>100.06102529520564</c:v>
                </c:pt>
                <c:pt idx="25">
                  <c:v>99.546129075792962</c:v>
                </c:pt>
                <c:pt idx="26">
                  <c:v>106.01600911479237</c:v>
                </c:pt>
                <c:pt idx="27">
                  <c:v>109.59169911263579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2D41-47EE-890D-9A1E22DCE058}"/>
            </c:ext>
          </c:extLst>
        </c:ser>
        <c:ser>
          <c:idx val="2"/>
          <c:order val="1"/>
          <c:tx>
            <c:strRef>
              <c:f>'[1]Database Graph'!$AJ$226</c:f>
              <c:strCache>
                <c:ptCount val="1"/>
                <c:pt idx="0">
                  <c:v>Indeks Track Feb</c:v>
                </c:pt>
              </c:strCache>
            </c:strRef>
          </c:tx>
          <c:spPr>
            <a:ln w="28575" cap="rnd">
              <a:solidFill>
                <a:srgbClr val="737577"/>
              </a:solidFill>
              <a:round/>
            </a:ln>
            <a:effectLst/>
          </c:spPr>
          <c:marker>
            <c:symbol val="none"/>
          </c:marker>
          <c:dLbls>
            <c:dLbl>
              <c:idx val="2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737577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D41-47EE-890D-9A1E22DCE05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'[1]Database Graph'!$AG$227:$AH$254</c:f>
              <c:multiLvlStrCache>
                <c:ptCount val="28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  <c:pt idx="27">
                    <c:v>Q4</c:v>
                  </c:pt>
                </c:lvl>
                <c:lvl>
                  <c:pt idx="0">
                    <c:v>2017</c:v>
                  </c:pt>
                  <c:pt idx="4">
                    <c:v>2018</c:v>
                  </c:pt>
                  <c:pt idx="8">
                    <c:v>2019</c:v>
                  </c:pt>
                  <c:pt idx="12">
                    <c:v>2020</c:v>
                  </c:pt>
                  <c:pt idx="16">
                    <c:v>2021</c:v>
                  </c:pt>
                  <c:pt idx="20">
                    <c:v>2022</c:v>
                  </c:pt>
                  <c:pt idx="24">
                    <c:v>2023</c:v>
                  </c:pt>
                </c:lvl>
              </c:multiLvlStrCache>
            </c:multiLvlStrRef>
          </c:cat>
          <c:val>
            <c:numRef>
              <c:f>'[1]Database Graph'!$AJ$227:$AJ$254</c:f>
              <c:numCache>
                <c:formatCode>General</c:formatCode>
                <c:ptCount val="28"/>
                <c:pt idx="0">
                  <c:v>80.696997611152554</c:v>
                </c:pt>
                <c:pt idx="1">
                  <c:v>82.000695889145661</c:v>
                </c:pt>
                <c:pt idx="2">
                  <c:v>85.747018523857406</c:v>
                </c:pt>
                <c:pt idx="3">
                  <c:v>90.236425920876826</c:v>
                </c:pt>
                <c:pt idx="4">
                  <c:v>85.638329521545401</c:v>
                </c:pt>
                <c:pt idx="5">
                  <c:v>86.065445887862808</c:v>
                </c:pt>
                <c:pt idx="6">
                  <c:v>90.552749700345132</c:v>
                </c:pt>
                <c:pt idx="7">
                  <c:v>94.763664147425928</c:v>
                </c:pt>
                <c:pt idx="8">
                  <c:v>90.334792677602465</c:v>
                </c:pt>
                <c:pt idx="9">
                  <c:v>90.761506856971508</c:v>
                </c:pt>
                <c:pt idx="10">
                  <c:v>95.107341591782884</c:v>
                </c:pt>
                <c:pt idx="11">
                  <c:v>100</c:v>
                </c:pt>
                <c:pt idx="12">
                  <c:v>92.831562198414588</c:v>
                </c:pt>
                <c:pt idx="13">
                  <c:v>85.990056900029515</c:v>
                </c:pt>
                <c:pt idx="14">
                  <c:v>89.781330462643638</c:v>
                </c:pt>
                <c:pt idx="15">
                  <c:v>93.366185693711074</c:v>
                </c:pt>
                <c:pt idx="16">
                  <c:v>92.141593542608746</c:v>
                </c:pt>
                <c:pt idx="17">
                  <c:v>89.735323125524303</c:v>
                </c:pt>
                <c:pt idx="18">
                  <c:v>92.794500248224878</c:v>
                </c:pt>
                <c:pt idx="19">
                  <c:v>95.680395374909693</c:v>
                </c:pt>
                <c:pt idx="20">
                  <c:v>93.523717445747891</c:v>
                </c:pt>
                <c:pt idx="21">
                  <c:v>92.678641724041483</c:v>
                </c:pt>
                <c:pt idx="22">
                  <c:v>98.4920825634659</c:v>
                </c:pt>
                <c:pt idx="23">
                  <c:v>101.87091695566635</c:v>
                </c:pt>
                <c:pt idx="24">
                  <c:v>100.09843478218397</c:v>
                </c:pt>
                <c:pt idx="25">
                  <c:v>99.573932668310178</c:v>
                </c:pt>
                <c:pt idx="26">
                  <c:v>106.10552054562181</c:v>
                </c:pt>
                <c:pt idx="27">
                  <c:v>109.70479046955708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2D41-47EE-890D-9A1E22DCE058}"/>
            </c:ext>
          </c:extLst>
        </c:ser>
        <c:ser>
          <c:idx val="3"/>
          <c:order val="2"/>
          <c:tx>
            <c:strRef>
              <c:f>'[1]Database Graph'!$AK$226</c:f>
              <c:strCache>
                <c:ptCount val="1"/>
                <c:pt idx="0">
                  <c:v>Tw4 '19 = 100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1.7573535560118397E-2"/>
                  <c:y val="-4.29825786716567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D41-47EE-890D-9A1E22DCE05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'[1]Database Graph'!$AG$227:$AH$254</c:f>
              <c:multiLvlStrCache>
                <c:ptCount val="28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  <c:pt idx="27">
                    <c:v>Q4</c:v>
                  </c:pt>
                </c:lvl>
                <c:lvl>
                  <c:pt idx="0">
                    <c:v>2017</c:v>
                  </c:pt>
                  <c:pt idx="4">
                    <c:v>2018</c:v>
                  </c:pt>
                  <c:pt idx="8">
                    <c:v>2019</c:v>
                  </c:pt>
                  <c:pt idx="12">
                    <c:v>2020</c:v>
                  </c:pt>
                  <c:pt idx="16">
                    <c:v>2021</c:v>
                  </c:pt>
                  <c:pt idx="20">
                    <c:v>2022</c:v>
                  </c:pt>
                  <c:pt idx="24">
                    <c:v>2023</c:v>
                  </c:pt>
                </c:lvl>
              </c:multiLvlStrCache>
            </c:multiLvlStrRef>
          </c:cat>
          <c:val>
            <c:numRef>
              <c:f>'[1]Database Graph'!$AK$227:$AK$254</c:f>
              <c:numCache>
                <c:formatCode>General</c:formatCode>
                <c:ptCount val="28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2D41-47EE-890D-9A1E22DCE0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5177583"/>
        <c:axId val="1055165103"/>
      </c:lineChart>
      <c:catAx>
        <c:axId val="1055177583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3175" cap="flat" cmpd="sng" algn="ctr">
            <a:solidFill>
              <a:srgbClr val="B3B3B3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1055165103"/>
        <c:crosses val="autoZero"/>
        <c:auto val="1"/>
        <c:lblAlgn val="ctr"/>
        <c:lblOffset val="100"/>
        <c:noMultiLvlLbl val="0"/>
      </c:catAx>
      <c:valAx>
        <c:axId val="1055165103"/>
        <c:scaling>
          <c:orientation val="minMax"/>
          <c:min val="70"/>
        </c:scaling>
        <c:delete val="0"/>
        <c:axPos val="l"/>
        <c:numFmt formatCode="General" sourceLinked="1"/>
        <c:majorTickMark val="in"/>
        <c:minorTickMark val="none"/>
        <c:tickLblPos val="high"/>
        <c:spPr>
          <a:noFill/>
          <a:ln w="3175">
            <a:solidFill>
              <a:srgbClr val="B3B3B3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1055177583"/>
        <c:crosses val="autoZero"/>
        <c:crossBetween val="between"/>
      </c:valAx>
      <c:spPr>
        <a:solidFill>
          <a:srgbClr val="FFFFFF"/>
        </a:solidFill>
        <a:ln w="3175">
          <a:solidFill>
            <a:srgbClr val="B3B3B3"/>
          </a:solidFill>
          <a:prstDash val="solid"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yriad Pro Condensed"/>
              <a:ea typeface="Myriad Pro Condensed"/>
              <a:cs typeface="Myriad Pro Condensed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530520795611821E-2"/>
          <c:y val="0.12888238966348176"/>
          <c:w val="0.85355009638859125"/>
          <c:h val="0.62412271096266347"/>
        </c:manualLayout>
      </c:layout>
      <c:lineChart>
        <c:grouping val="standard"/>
        <c:varyColors val="0"/>
        <c:ser>
          <c:idx val="1"/>
          <c:order val="0"/>
          <c:tx>
            <c:strRef>
              <c:f>'[1]Database Graph'!$AI$258</c:f>
              <c:strCache>
                <c:ptCount val="1"/>
                <c:pt idx="0">
                  <c:v>Indeks Ske 1 Mar</c:v>
                </c:pt>
              </c:strCache>
            </c:strRef>
          </c:tx>
          <c:spPr>
            <a:ln w="28575" cap="rnd">
              <a:solidFill>
                <a:srgbClr val="005596"/>
              </a:solidFill>
              <a:round/>
            </a:ln>
            <a:effectLst/>
          </c:spPr>
          <c:marker>
            <c:symbol val="none"/>
          </c:marker>
          <c:dLbls>
            <c:dLbl>
              <c:idx val="2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00559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ABF-4591-84C4-CD87FE6C3BA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'[1]Database Graph'!$AG$259:$AH$282</c:f>
              <c:multiLvlStrCache>
                <c:ptCount val="24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</c:lvl>
                <c:lvl>
                  <c:pt idx="0">
                    <c:v>2017</c:v>
                  </c:pt>
                  <c:pt idx="4">
                    <c:v>2018</c:v>
                  </c:pt>
                  <c:pt idx="8">
                    <c:v>2019</c:v>
                  </c:pt>
                  <c:pt idx="12">
                    <c:v>2020</c:v>
                  </c:pt>
                  <c:pt idx="16">
                    <c:v>2021</c:v>
                  </c:pt>
                  <c:pt idx="20">
                    <c:v>2022</c:v>
                  </c:pt>
                </c:lvl>
              </c:multiLvlStrCache>
            </c:multiLvlStrRef>
          </c:cat>
          <c:val>
            <c:numRef>
              <c:f>'[1]Database Graph'!$AI$259:$AI$282</c:f>
              <c:numCache>
                <c:formatCode>General</c:formatCode>
                <c:ptCount val="24"/>
                <c:pt idx="0">
                  <c:v>89.830123830949063</c:v>
                </c:pt>
                <c:pt idx="1">
                  <c:v>87.657776187506556</c:v>
                </c:pt>
                <c:pt idx="2">
                  <c:v>94.812055183124329</c:v>
                </c:pt>
                <c:pt idx="3">
                  <c:v>96.164005020695271</c:v>
                </c:pt>
                <c:pt idx="4">
                  <c:v>95.003221723131404</c:v>
                </c:pt>
                <c:pt idx="5">
                  <c:v>94.165846322644896</c:v>
                </c:pt>
                <c:pt idx="6">
                  <c:v>102.68029951747029</c:v>
                </c:pt>
                <c:pt idx="7">
                  <c:v>100.61687807561466</c:v>
                </c:pt>
                <c:pt idx="8">
                  <c:v>94.000158353433505</c:v>
                </c:pt>
                <c:pt idx="9">
                  <c:v>93.009813166708071</c:v>
                </c:pt>
                <c:pt idx="10">
                  <c:v>103.58411897442483</c:v>
                </c:pt>
                <c:pt idx="11">
                  <c:v>100</c:v>
                </c:pt>
                <c:pt idx="12">
                  <c:v>94.161648928504647</c:v>
                </c:pt>
                <c:pt idx="13">
                  <c:v>81.451458833240153</c:v>
                </c:pt>
                <c:pt idx="14">
                  <c:v>90.077912730341694</c:v>
                </c:pt>
                <c:pt idx="15">
                  <c:v>93.110400259582889</c:v>
                </c:pt>
                <c:pt idx="16">
                  <c:v>100.70057331803299</c:v>
                </c:pt>
                <c:pt idx="17">
                  <c:v>107.11113925040645</c:v>
                </c:pt>
                <c:pt idx="18">
                  <c:v>116.34559407351175</c:v>
                </c:pt>
                <c:pt idx="19">
                  <c:v>120.88405755654625</c:v>
                </c:pt>
                <c:pt idx="20">
                  <c:v>114.67781289457595</c:v>
                </c:pt>
                <c:pt idx="21">
                  <c:v>111.87758494704954</c:v>
                </c:pt>
                <c:pt idx="22">
                  <c:v>120.34788250964054</c:v>
                </c:pt>
                <c:pt idx="23">
                  <c:v>125.97327637967686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EABF-4591-84C4-CD87FE6C3BAB}"/>
            </c:ext>
          </c:extLst>
        </c:ser>
        <c:ser>
          <c:idx val="2"/>
          <c:order val="1"/>
          <c:tx>
            <c:strRef>
              <c:f>'[1]Database Graph'!$AJ$258</c:f>
              <c:strCache>
                <c:ptCount val="1"/>
                <c:pt idx="0">
                  <c:v>Indeks Track Feb</c:v>
                </c:pt>
              </c:strCache>
            </c:strRef>
          </c:tx>
          <c:spPr>
            <a:ln w="28575" cap="rnd">
              <a:solidFill>
                <a:srgbClr val="737577"/>
              </a:solidFill>
              <a:round/>
            </a:ln>
            <a:effectLst/>
          </c:spPr>
          <c:marker>
            <c:symbol val="none"/>
          </c:marker>
          <c:dLbls>
            <c:dLbl>
              <c:idx val="2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737577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ABF-4591-84C4-CD87FE6C3BA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'[1]Database Graph'!$AG$259:$AH$282</c:f>
              <c:multiLvlStrCache>
                <c:ptCount val="24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</c:lvl>
                <c:lvl>
                  <c:pt idx="0">
                    <c:v>2017</c:v>
                  </c:pt>
                  <c:pt idx="4">
                    <c:v>2018</c:v>
                  </c:pt>
                  <c:pt idx="8">
                    <c:v>2019</c:v>
                  </c:pt>
                  <c:pt idx="12">
                    <c:v>2020</c:v>
                  </c:pt>
                  <c:pt idx="16">
                    <c:v>2021</c:v>
                  </c:pt>
                  <c:pt idx="20">
                    <c:v>2022</c:v>
                  </c:pt>
                </c:lvl>
              </c:multiLvlStrCache>
            </c:multiLvlStrRef>
          </c:cat>
          <c:val>
            <c:numRef>
              <c:f>'[1]Database Graph'!$AJ$259:$AJ$282</c:f>
              <c:numCache>
                <c:formatCode>General</c:formatCode>
                <c:ptCount val="24"/>
                <c:pt idx="0">
                  <c:v>89.830123830949063</c:v>
                </c:pt>
                <c:pt idx="1">
                  <c:v>87.657776187506556</c:v>
                </c:pt>
                <c:pt idx="2">
                  <c:v>94.812055183124329</c:v>
                </c:pt>
                <c:pt idx="3">
                  <c:v>96.164005020695271</c:v>
                </c:pt>
                <c:pt idx="4">
                  <c:v>95.003221723131404</c:v>
                </c:pt>
                <c:pt idx="5">
                  <c:v>94.165846322644896</c:v>
                </c:pt>
                <c:pt idx="6">
                  <c:v>102.68029951747029</c:v>
                </c:pt>
                <c:pt idx="7">
                  <c:v>100.61687807561466</c:v>
                </c:pt>
                <c:pt idx="8">
                  <c:v>94.000158353433505</c:v>
                </c:pt>
                <c:pt idx="9">
                  <c:v>93.009813166708071</c:v>
                </c:pt>
                <c:pt idx="10">
                  <c:v>103.58411897442483</c:v>
                </c:pt>
                <c:pt idx="11">
                  <c:v>100</c:v>
                </c:pt>
                <c:pt idx="12">
                  <c:v>94.161648928504647</c:v>
                </c:pt>
                <c:pt idx="13">
                  <c:v>81.451458833240153</c:v>
                </c:pt>
                <c:pt idx="14">
                  <c:v>90.077912730341694</c:v>
                </c:pt>
                <c:pt idx="15">
                  <c:v>93.110400259582889</c:v>
                </c:pt>
                <c:pt idx="16">
                  <c:v>100.70057331803299</c:v>
                </c:pt>
                <c:pt idx="17">
                  <c:v>107.11113925040645</c:v>
                </c:pt>
                <c:pt idx="18">
                  <c:v>116.34559407351175</c:v>
                </c:pt>
                <c:pt idx="19">
                  <c:v>120.88405755654625</c:v>
                </c:pt>
                <c:pt idx="20">
                  <c:v>115.02019484385725</c:v>
                </c:pt>
                <c:pt idx="21">
                  <c:v>112.19891836480076</c:v>
                </c:pt>
                <c:pt idx="22">
                  <c:v>120.98778327704484</c:v>
                </c:pt>
                <c:pt idx="23">
                  <c:v>126.57769666745959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EABF-4591-84C4-CD87FE6C3BAB}"/>
            </c:ext>
          </c:extLst>
        </c:ser>
        <c:ser>
          <c:idx val="3"/>
          <c:order val="2"/>
          <c:tx>
            <c:strRef>
              <c:f>'[1]Database Graph'!$AK$258</c:f>
              <c:strCache>
                <c:ptCount val="1"/>
                <c:pt idx="0">
                  <c:v>Tw4 '19 = 100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2.5105050800169246E-3"/>
                  <c:y val="-3.9075071519688059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ABF-4591-84C4-CD87FE6C3BA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'[1]Database Graph'!$AG$259:$AH$282</c:f>
              <c:multiLvlStrCache>
                <c:ptCount val="24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</c:lvl>
                <c:lvl>
                  <c:pt idx="0">
                    <c:v>2017</c:v>
                  </c:pt>
                  <c:pt idx="4">
                    <c:v>2018</c:v>
                  </c:pt>
                  <c:pt idx="8">
                    <c:v>2019</c:v>
                  </c:pt>
                  <c:pt idx="12">
                    <c:v>2020</c:v>
                  </c:pt>
                  <c:pt idx="16">
                    <c:v>2021</c:v>
                  </c:pt>
                  <c:pt idx="20">
                    <c:v>2022</c:v>
                  </c:pt>
                </c:lvl>
              </c:multiLvlStrCache>
            </c:multiLvlStrRef>
          </c:cat>
          <c:val>
            <c:numRef>
              <c:f>'[1]Database Graph'!$AK$259:$AK$282</c:f>
              <c:numCache>
                <c:formatCode>General</c:formatCode>
                <c:ptCount val="2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EABF-4591-84C4-CD87FE6C3B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5177583"/>
        <c:axId val="1055165103"/>
      </c:lineChart>
      <c:catAx>
        <c:axId val="1055177583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3175" cap="flat" cmpd="sng" algn="ctr">
            <a:solidFill>
              <a:srgbClr val="B3B3B3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1055165103"/>
        <c:crosses val="autoZero"/>
        <c:auto val="1"/>
        <c:lblAlgn val="ctr"/>
        <c:lblOffset val="100"/>
        <c:noMultiLvlLbl val="0"/>
      </c:catAx>
      <c:valAx>
        <c:axId val="1055165103"/>
        <c:scaling>
          <c:orientation val="minMax"/>
          <c:min val="70"/>
        </c:scaling>
        <c:delete val="0"/>
        <c:axPos val="l"/>
        <c:numFmt formatCode="General" sourceLinked="1"/>
        <c:majorTickMark val="in"/>
        <c:minorTickMark val="none"/>
        <c:tickLblPos val="high"/>
        <c:spPr>
          <a:noFill/>
          <a:ln w="3175">
            <a:solidFill>
              <a:srgbClr val="B3B3B3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1055177583"/>
        <c:crosses val="autoZero"/>
        <c:crossBetween val="between"/>
      </c:valAx>
      <c:spPr>
        <a:solidFill>
          <a:srgbClr val="FFFFFF"/>
        </a:solidFill>
        <a:ln w="3175">
          <a:solidFill>
            <a:srgbClr val="B3B3B3"/>
          </a:solidFill>
          <a:prstDash val="solid"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yriad Pro Condensed"/>
              <a:ea typeface="Myriad Pro Condensed"/>
              <a:cs typeface="Myriad Pro Condensed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9713258866980093E-2"/>
          <c:y val="9.8518515494205289E-2"/>
          <c:w val="0.91440833200571048"/>
          <c:h val="0.81206156108760918"/>
        </c:manualLayout>
      </c:layout>
      <c:lineChart>
        <c:grouping val="standard"/>
        <c:varyColors val="0"/>
        <c:ser>
          <c:idx val="0"/>
          <c:order val="0"/>
          <c:tx>
            <c:strRef>
              <c:f>'[1]Database Graph'!$C$34</c:f>
              <c:strCache>
                <c:ptCount val="1"/>
                <c:pt idx="0">
                  <c:v>YoY-Ske 1 Mar</c:v>
                </c:pt>
              </c:strCache>
            </c:strRef>
          </c:tx>
          <c:spPr>
            <a:ln w="28575" cap="rnd">
              <a:solidFill>
                <a:srgbClr val="005596"/>
              </a:solidFill>
              <a:round/>
            </a:ln>
            <a:effectLst/>
          </c:spPr>
          <c:marker>
            <c:symbol val="none"/>
          </c:marker>
          <c:dLbls>
            <c:dLbl>
              <c:idx val="23"/>
              <c:layout>
                <c:manualLayout>
                  <c:x val="4.0570284023933138E-2"/>
                  <c:y val="-2.9027742499811663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00559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249-4D14-9ED7-C2B4C6AF92A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'[1]Database Graph'!$A$35:$B$62</c:f>
              <c:multiLvlStrCache>
                <c:ptCount val="28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  <c:pt idx="27">
                    <c:v>Q4</c:v>
                  </c:pt>
                </c:lvl>
                <c:lvl>
                  <c:pt idx="0">
                    <c:v>2017</c:v>
                  </c:pt>
                  <c:pt idx="4">
                    <c:v>2018</c:v>
                  </c:pt>
                  <c:pt idx="8">
                    <c:v>2019</c:v>
                  </c:pt>
                  <c:pt idx="12">
                    <c:v>2020</c:v>
                  </c:pt>
                  <c:pt idx="16">
                    <c:v>2021</c:v>
                  </c:pt>
                  <c:pt idx="20">
                    <c:v>2022</c:v>
                  </c:pt>
                  <c:pt idx="24">
                    <c:v>2023</c:v>
                  </c:pt>
                </c:lvl>
              </c:multiLvlStrCache>
            </c:multiLvlStrRef>
          </c:cat>
          <c:val>
            <c:numRef>
              <c:f>'[1]Database Graph'!$C$35:$C$62</c:f>
              <c:numCache>
                <c:formatCode>General</c:formatCode>
                <c:ptCount val="28"/>
                <c:pt idx="0">
                  <c:v>4.9267745833945469</c:v>
                </c:pt>
                <c:pt idx="1">
                  <c:v>4.940235166574297</c:v>
                </c:pt>
                <c:pt idx="2">
                  <c:v>4.9125254947384178</c:v>
                </c:pt>
                <c:pt idx="3">
                  <c:v>4.9860880768702174</c:v>
                </c:pt>
                <c:pt idx="4">
                  <c:v>4.9567562564463969</c:v>
                </c:pt>
                <c:pt idx="5">
                  <c:v>5.1722600097165525</c:v>
                </c:pt>
                <c:pt idx="6">
                  <c:v>5.0019764477440987</c:v>
                </c:pt>
                <c:pt idx="7">
                  <c:v>5.0801436661800778</c:v>
                </c:pt>
                <c:pt idx="8">
                  <c:v>5.0170360742204565</c:v>
                </c:pt>
                <c:pt idx="9">
                  <c:v>5.180169060163891</c:v>
                </c:pt>
                <c:pt idx="10">
                  <c:v>5.0065339511353102</c:v>
                </c:pt>
                <c:pt idx="11">
                  <c:v>4.9672870217863903</c:v>
                </c:pt>
                <c:pt idx="12">
                  <c:v>2.8269224261316026</c:v>
                </c:pt>
                <c:pt idx="13">
                  <c:v>-5.5229949907629674</c:v>
                </c:pt>
                <c:pt idx="14">
                  <c:v>-4.0470745816140834</c:v>
                </c:pt>
                <c:pt idx="15">
                  <c:v>-3.6127038872485855</c:v>
                </c:pt>
                <c:pt idx="16">
                  <c:v>-2.2146990944969787</c:v>
                </c:pt>
                <c:pt idx="17">
                  <c:v>5.9588741314325944</c:v>
                </c:pt>
                <c:pt idx="18">
                  <c:v>1.0228793419377666</c:v>
                </c:pt>
                <c:pt idx="19">
                  <c:v>3.5547131671521868</c:v>
                </c:pt>
                <c:pt idx="20">
                  <c:v>3.569999999999979</c:v>
                </c:pt>
                <c:pt idx="21">
                  <c:v>4.3200000000000074</c:v>
                </c:pt>
                <c:pt idx="22">
                  <c:v>5.7300000000000182</c:v>
                </c:pt>
                <c:pt idx="23">
                  <c:v>5.0499999999999972</c:v>
                </c:pt>
                <c:pt idx="24">
                  <c:v>5.0699999999999932</c:v>
                </c:pt>
                <c:pt idx="25">
                  <c:v>5.1600000000000108</c:v>
                </c:pt>
                <c:pt idx="26">
                  <c:v>5.2599999999999909</c:v>
                </c:pt>
                <c:pt idx="27">
                  <c:v>5.0499999999999972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9249-4D14-9ED7-C2B4C6AF92A3}"/>
            </c:ext>
          </c:extLst>
        </c:ser>
        <c:ser>
          <c:idx val="3"/>
          <c:order val="2"/>
          <c:tx>
            <c:strRef>
              <c:f>'[1]Database Graph'!$E$34</c:f>
              <c:strCache>
                <c:ptCount val="1"/>
                <c:pt idx="0">
                  <c:v>YoY-Track Feb</c:v>
                </c:pt>
              </c:strCache>
            </c:strRef>
          </c:tx>
          <c:spPr>
            <a:ln w="28575" cap="rnd">
              <a:solidFill>
                <a:srgbClr val="737577"/>
              </a:solidFill>
              <a:round/>
            </a:ln>
            <a:effectLst/>
          </c:spPr>
          <c:marker>
            <c:symbol val="none"/>
          </c:marker>
          <c:dLbls>
            <c:dLbl>
              <c:idx val="23"/>
              <c:layout>
                <c:manualLayout>
                  <c:x val="1.4752830554157555E-2"/>
                  <c:y val="0.20914121035298675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249-4D14-9ED7-C2B4C6AF92A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rgbClr val="737577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'[1]Database Graph'!$A$35:$B$62</c:f>
              <c:multiLvlStrCache>
                <c:ptCount val="28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  <c:pt idx="27">
                    <c:v>Q4</c:v>
                  </c:pt>
                </c:lvl>
                <c:lvl>
                  <c:pt idx="0">
                    <c:v>2017</c:v>
                  </c:pt>
                  <c:pt idx="4">
                    <c:v>2018</c:v>
                  </c:pt>
                  <c:pt idx="8">
                    <c:v>2019</c:v>
                  </c:pt>
                  <c:pt idx="12">
                    <c:v>2020</c:v>
                  </c:pt>
                  <c:pt idx="16">
                    <c:v>2021</c:v>
                  </c:pt>
                  <c:pt idx="20">
                    <c:v>2022</c:v>
                  </c:pt>
                  <c:pt idx="24">
                    <c:v>2023</c:v>
                  </c:pt>
                </c:lvl>
              </c:multiLvlStrCache>
            </c:multiLvlStrRef>
          </c:cat>
          <c:val>
            <c:numRef>
              <c:f>'[1]Database Graph'!$E$35:$E$62</c:f>
              <c:numCache>
                <c:formatCode>General</c:formatCode>
                <c:ptCount val="28"/>
                <c:pt idx="0">
                  <c:v>4.9267745833945469</c:v>
                </c:pt>
                <c:pt idx="1">
                  <c:v>4.940235166574297</c:v>
                </c:pt>
                <c:pt idx="2">
                  <c:v>4.9125254947384178</c:v>
                </c:pt>
                <c:pt idx="3">
                  <c:v>4.9860880768702174</c:v>
                </c:pt>
                <c:pt idx="4">
                  <c:v>4.9567562564463969</c:v>
                </c:pt>
                <c:pt idx="5">
                  <c:v>5.1722600097165525</c:v>
                </c:pt>
                <c:pt idx="6">
                  <c:v>5.0019764477440987</c:v>
                </c:pt>
                <c:pt idx="7">
                  <c:v>5.0801436661800778</c:v>
                </c:pt>
                <c:pt idx="8">
                  <c:v>5.0170360742204565</c:v>
                </c:pt>
                <c:pt idx="9">
                  <c:v>5.180169060163891</c:v>
                </c:pt>
                <c:pt idx="10">
                  <c:v>5.0065339511353102</c:v>
                </c:pt>
                <c:pt idx="11">
                  <c:v>4.9672870217863903</c:v>
                </c:pt>
                <c:pt idx="12">
                  <c:v>2.8269224261316026</c:v>
                </c:pt>
                <c:pt idx="13">
                  <c:v>-5.5229949907629674</c:v>
                </c:pt>
                <c:pt idx="14">
                  <c:v>-4.0470745816140834</c:v>
                </c:pt>
                <c:pt idx="15">
                  <c:v>-3.6127038872485855</c:v>
                </c:pt>
                <c:pt idx="16">
                  <c:v>-2.2146990944969787</c:v>
                </c:pt>
                <c:pt idx="17">
                  <c:v>5.9588741314325944</c:v>
                </c:pt>
                <c:pt idx="18">
                  <c:v>1.0228793419377666</c:v>
                </c:pt>
                <c:pt idx="19">
                  <c:v>3.5547131671521868</c:v>
                </c:pt>
                <c:pt idx="20">
                  <c:v>3.6899999999999977</c:v>
                </c:pt>
                <c:pt idx="21">
                  <c:v>4.3700000000000045</c:v>
                </c:pt>
                <c:pt idx="22">
                  <c:v>5.8600000000000136</c:v>
                </c:pt>
                <c:pt idx="23">
                  <c:v>5.230000000000004</c:v>
                </c:pt>
                <c:pt idx="24">
                  <c:v>5.1599999999999824</c:v>
                </c:pt>
                <c:pt idx="25">
                  <c:v>5.2399999999999807</c:v>
                </c:pt>
                <c:pt idx="26">
                  <c:v>5.3300000000000125</c:v>
                </c:pt>
                <c:pt idx="27">
                  <c:v>5.0999999999999943</c:v>
                </c:pt>
              </c:numCache>
            </c:numRef>
          </c: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3-9249-4D14-9ED7-C2B4C6AF92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4490639"/>
        <c:axId val="1314496047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'[1]Database Graph'!$D$34</c15:sqref>
                        </c15:formulaRef>
                      </c:ext>
                    </c:extLst>
                    <c:strCache>
                      <c:ptCount val="1"/>
                      <c:pt idx="0">
                        <c:v>QtQ-Ske 1 Mar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>
                      <c:ext uri="{02D57815-91ED-43cb-92C2-25804820EDAC}">
                        <c15:formulaRef>
                          <c15:sqref>'[1]Database Graph'!$A$35:$B$62</c15:sqref>
                        </c15:formulaRef>
                      </c:ext>
                    </c:extLst>
                    <c:multiLvlStrCache>
                      <c:ptCount val="28"/>
                      <c:lvl>
                        <c:pt idx="0">
                          <c:v>Q1</c:v>
                        </c:pt>
                        <c:pt idx="1">
                          <c:v>Q2</c:v>
                        </c:pt>
                        <c:pt idx="2">
                          <c:v>Q3</c:v>
                        </c:pt>
                        <c:pt idx="3">
                          <c:v>Q4</c:v>
                        </c:pt>
                        <c:pt idx="4">
                          <c:v>Q1</c:v>
                        </c:pt>
                        <c:pt idx="5">
                          <c:v>Q2</c:v>
                        </c:pt>
                        <c:pt idx="6">
                          <c:v>Q3</c:v>
                        </c:pt>
                        <c:pt idx="7">
                          <c:v>Q4</c:v>
                        </c:pt>
                        <c:pt idx="8">
                          <c:v>Q1</c:v>
                        </c:pt>
                        <c:pt idx="9">
                          <c:v>Q2</c:v>
                        </c:pt>
                        <c:pt idx="10">
                          <c:v>Q3</c:v>
                        </c:pt>
                        <c:pt idx="11">
                          <c:v>Q4</c:v>
                        </c:pt>
                        <c:pt idx="12">
                          <c:v>Q1</c:v>
                        </c:pt>
                        <c:pt idx="13">
                          <c:v>Q2</c:v>
                        </c:pt>
                        <c:pt idx="14">
                          <c:v>Q3</c:v>
                        </c:pt>
                        <c:pt idx="15">
                          <c:v>Q4</c:v>
                        </c:pt>
                        <c:pt idx="16">
                          <c:v>Q1</c:v>
                        </c:pt>
                        <c:pt idx="17">
                          <c:v>Q2</c:v>
                        </c:pt>
                        <c:pt idx="18">
                          <c:v>Q3</c:v>
                        </c:pt>
                        <c:pt idx="19">
                          <c:v>Q4</c:v>
                        </c:pt>
                        <c:pt idx="20">
                          <c:v>Q1</c:v>
                        </c:pt>
                        <c:pt idx="21">
                          <c:v>Q2</c:v>
                        </c:pt>
                        <c:pt idx="22">
                          <c:v>Q3</c:v>
                        </c:pt>
                        <c:pt idx="23">
                          <c:v>Q4</c:v>
                        </c:pt>
                        <c:pt idx="24">
                          <c:v>Q1</c:v>
                        </c:pt>
                        <c:pt idx="25">
                          <c:v>Q2</c:v>
                        </c:pt>
                        <c:pt idx="26">
                          <c:v>Q3</c:v>
                        </c:pt>
                        <c:pt idx="27">
                          <c:v>Q4</c:v>
                        </c:pt>
                      </c:lvl>
                      <c:lvl>
                        <c:pt idx="0">
                          <c:v>2017</c:v>
                        </c:pt>
                        <c:pt idx="4">
                          <c:v>2018</c:v>
                        </c:pt>
                        <c:pt idx="8">
                          <c:v>2019</c:v>
                        </c:pt>
                        <c:pt idx="12">
                          <c:v>2020</c:v>
                        </c:pt>
                        <c:pt idx="16">
                          <c:v>2021</c:v>
                        </c:pt>
                        <c:pt idx="20">
                          <c:v>2022</c:v>
                        </c:pt>
                        <c:pt idx="24">
                          <c:v>2023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'[1]Database Graph'!$D$35:$D$62</c15:sqref>
                        </c15:formulaRef>
                      </c:ext>
                    </c:extLst>
                    <c:numCache>
                      <c:formatCode>General</c:formatCode>
                      <c:ptCount val="28"/>
                      <c:pt idx="0">
                        <c:v>0.1367661999542662</c:v>
                      </c:pt>
                      <c:pt idx="1">
                        <c:v>1.3695636796407769</c:v>
                      </c:pt>
                      <c:pt idx="2">
                        <c:v>3.4185939643720786</c:v>
                      </c:pt>
                      <c:pt idx="3">
                        <c:v>7.3651340511275976E-3</c:v>
                      </c:pt>
                      <c:pt idx="4">
                        <c:v>0.10878922035819016</c:v>
                      </c:pt>
                      <c:pt idx="5">
                        <c:v>1.5777019855440813</c:v>
                      </c:pt>
                      <c:pt idx="6">
                        <c:v>3.2511497490171024</c:v>
                      </c:pt>
                      <c:pt idx="7">
                        <c:v>8.1814185584278221E-2</c:v>
                      </c:pt>
                      <c:pt idx="8">
                        <c:v>4.8667256290826799E-2</c:v>
                      </c:pt>
                      <c:pt idx="9">
                        <c:v>1.7354923255653176</c:v>
                      </c:pt>
                      <c:pt idx="10">
                        <c:v>3.0806991326680873</c:v>
                      </c:pt>
                      <c:pt idx="11">
                        <c:v>4.4407904825789046E-2</c:v>
                      </c:pt>
                      <c:pt idx="12">
                        <c:v>-1.9914028580617043</c:v>
                      </c:pt>
                      <c:pt idx="13">
                        <c:v>-6.5257970259255842</c:v>
                      </c:pt>
                      <c:pt idx="14">
                        <c:v>4.6910265094129926</c:v>
                      </c:pt>
                      <c:pt idx="15">
                        <c:v>0.49730039079764765</c:v>
                      </c:pt>
                      <c:pt idx="16">
                        <c:v>-0.56988265715253306</c:v>
                      </c:pt>
                      <c:pt idx="17">
                        <c:v>1.2874247535147276</c:v>
                      </c:pt>
                      <c:pt idx="18">
                        <c:v>-0.18590678752200063</c:v>
                      </c:pt>
                      <c:pt idx="19">
                        <c:v>3.0159621645423016</c:v>
                      </c:pt>
                      <c:pt idx="20">
                        <c:v>-0.55520470056929128</c:v>
                      </c:pt>
                      <c:pt idx="21">
                        <c:v>2.020895532361294</c:v>
                      </c:pt>
                      <c:pt idx="22">
                        <c:v>1.1631909063966503</c:v>
                      </c:pt>
                      <c:pt idx="23">
                        <c:v>2.3534174348355918</c:v>
                      </c:pt>
                      <c:pt idx="24">
                        <c:v>-0.53627185044089742</c:v>
                      </c:pt>
                      <c:pt idx="25">
                        <c:v>2.1082837554307901</c:v>
                      </c:pt>
                      <c:pt idx="26">
                        <c:v>1.2593902130782766</c:v>
                      </c:pt>
                      <c:pt idx="27">
                        <c:v>2.1492162410172995</c:v>
                      </c:pt>
                    </c:numCache>
                  </c:numRef>
                </c:val>
                <c:smooth val="1"/>
                <c:extLst>
                  <c:ext xmlns:c16="http://schemas.microsoft.com/office/drawing/2014/chart" uri="{C3380CC4-5D6E-409C-BE32-E72D297353CC}">
                    <c16:uniqueId val="{00000004-9249-4D14-9ED7-C2B4C6AF92A3}"/>
                  </c:ext>
                </c:extLst>
              </c15:ser>
            </c15:filteredLineSeries>
            <c15:filteredLineSeries>
              <c15:ser>
                <c:idx val="4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'[1]Database Graph'!$F$34</c15:sqref>
                        </c15:formulaRef>
                      </c:ext>
                    </c:extLst>
                    <c:strCache>
                      <c:ptCount val="1"/>
                      <c:pt idx="0">
                        <c:v>QtQ-Track Feb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'[1]Database Graph'!$A$35:$B$62</c15:sqref>
                        </c15:formulaRef>
                      </c:ext>
                    </c:extLst>
                    <c:multiLvlStrCache>
                      <c:ptCount val="28"/>
                      <c:lvl>
                        <c:pt idx="0">
                          <c:v>Q1</c:v>
                        </c:pt>
                        <c:pt idx="1">
                          <c:v>Q2</c:v>
                        </c:pt>
                        <c:pt idx="2">
                          <c:v>Q3</c:v>
                        </c:pt>
                        <c:pt idx="3">
                          <c:v>Q4</c:v>
                        </c:pt>
                        <c:pt idx="4">
                          <c:v>Q1</c:v>
                        </c:pt>
                        <c:pt idx="5">
                          <c:v>Q2</c:v>
                        </c:pt>
                        <c:pt idx="6">
                          <c:v>Q3</c:v>
                        </c:pt>
                        <c:pt idx="7">
                          <c:v>Q4</c:v>
                        </c:pt>
                        <c:pt idx="8">
                          <c:v>Q1</c:v>
                        </c:pt>
                        <c:pt idx="9">
                          <c:v>Q2</c:v>
                        </c:pt>
                        <c:pt idx="10">
                          <c:v>Q3</c:v>
                        </c:pt>
                        <c:pt idx="11">
                          <c:v>Q4</c:v>
                        </c:pt>
                        <c:pt idx="12">
                          <c:v>Q1</c:v>
                        </c:pt>
                        <c:pt idx="13">
                          <c:v>Q2</c:v>
                        </c:pt>
                        <c:pt idx="14">
                          <c:v>Q3</c:v>
                        </c:pt>
                        <c:pt idx="15">
                          <c:v>Q4</c:v>
                        </c:pt>
                        <c:pt idx="16">
                          <c:v>Q1</c:v>
                        </c:pt>
                        <c:pt idx="17">
                          <c:v>Q2</c:v>
                        </c:pt>
                        <c:pt idx="18">
                          <c:v>Q3</c:v>
                        </c:pt>
                        <c:pt idx="19">
                          <c:v>Q4</c:v>
                        </c:pt>
                        <c:pt idx="20">
                          <c:v>Q1</c:v>
                        </c:pt>
                        <c:pt idx="21">
                          <c:v>Q2</c:v>
                        </c:pt>
                        <c:pt idx="22">
                          <c:v>Q3</c:v>
                        </c:pt>
                        <c:pt idx="23">
                          <c:v>Q4</c:v>
                        </c:pt>
                        <c:pt idx="24">
                          <c:v>Q1</c:v>
                        </c:pt>
                        <c:pt idx="25">
                          <c:v>Q2</c:v>
                        </c:pt>
                        <c:pt idx="26">
                          <c:v>Q3</c:v>
                        </c:pt>
                        <c:pt idx="27">
                          <c:v>Q4</c:v>
                        </c:pt>
                      </c:lvl>
                      <c:lvl>
                        <c:pt idx="0">
                          <c:v>2017</c:v>
                        </c:pt>
                        <c:pt idx="4">
                          <c:v>2018</c:v>
                        </c:pt>
                        <c:pt idx="8">
                          <c:v>2019</c:v>
                        </c:pt>
                        <c:pt idx="12">
                          <c:v>2020</c:v>
                        </c:pt>
                        <c:pt idx="16">
                          <c:v>2021</c:v>
                        </c:pt>
                        <c:pt idx="20">
                          <c:v>2022</c:v>
                        </c:pt>
                        <c:pt idx="24">
                          <c:v>2023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'[1]Database Graph'!$F$35:$F$62</c15:sqref>
                        </c15:formulaRef>
                      </c:ext>
                    </c:extLst>
                    <c:numCache>
                      <c:formatCode>General</c:formatCode>
                      <c:ptCount val="28"/>
                      <c:pt idx="0">
                        <c:v>0.1367661999542662</c:v>
                      </c:pt>
                      <c:pt idx="1">
                        <c:v>1.3695636796407769</c:v>
                      </c:pt>
                      <c:pt idx="2">
                        <c:v>3.4185939643720786</c:v>
                      </c:pt>
                      <c:pt idx="3">
                        <c:v>7.3651340511275976E-3</c:v>
                      </c:pt>
                      <c:pt idx="4">
                        <c:v>0.10878922035819016</c:v>
                      </c:pt>
                      <c:pt idx="5">
                        <c:v>1.5777019855440813</c:v>
                      </c:pt>
                      <c:pt idx="6">
                        <c:v>3.2511497490171024</c:v>
                      </c:pt>
                      <c:pt idx="7">
                        <c:v>8.1814185584278221E-2</c:v>
                      </c:pt>
                      <c:pt idx="8">
                        <c:v>4.8667256290826799E-2</c:v>
                      </c:pt>
                      <c:pt idx="9">
                        <c:v>1.7354923255653176</c:v>
                      </c:pt>
                      <c:pt idx="10">
                        <c:v>3.0806991326680873</c:v>
                      </c:pt>
                      <c:pt idx="11">
                        <c:v>4.4407904825789046E-2</c:v>
                      </c:pt>
                      <c:pt idx="12">
                        <c:v>-1.9914028580617043</c:v>
                      </c:pt>
                      <c:pt idx="13">
                        <c:v>-6.5257970259255842</c:v>
                      </c:pt>
                      <c:pt idx="14">
                        <c:v>4.6910265094129926</c:v>
                      </c:pt>
                      <c:pt idx="15">
                        <c:v>0.49730039079764765</c:v>
                      </c:pt>
                      <c:pt idx="16">
                        <c:v>-0.56988265715253306</c:v>
                      </c:pt>
                      <c:pt idx="17">
                        <c:v>1.2874247535147276</c:v>
                      </c:pt>
                      <c:pt idx="18">
                        <c:v>-0.18590678752200063</c:v>
                      </c:pt>
                      <c:pt idx="19">
                        <c:v>3.0159621645423016</c:v>
                      </c:pt>
                      <c:pt idx="20">
                        <c:v>-0.43998431401013249</c:v>
                      </c:pt>
                      <c:pt idx="21">
                        <c:v>1.9516686423409766</c:v>
                      </c:pt>
                      <c:pt idx="22">
                        <c:v>1.2390524812965396</c:v>
                      </c:pt>
                      <c:pt idx="23">
                        <c:v>2.4028877628451255</c:v>
                      </c:pt>
                      <c:pt idx="24">
                        <c:v>-0.50621258634711808</c:v>
                      </c:pt>
                      <c:pt idx="25">
                        <c:v>2.0292279185998723</c:v>
                      </c:pt>
                      <c:pt idx="26">
                        <c:v>1.3256309184242525</c:v>
                      </c:pt>
                      <c:pt idx="27">
                        <c:v>2.1792794443655339</c:v>
                      </c:pt>
                    </c:numCache>
                  </c:numRef>
                </c: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9249-4D14-9ED7-C2B4C6AF92A3}"/>
                  </c:ext>
                </c:extLst>
              </c15:ser>
            </c15:filteredLineSeries>
          </c:ext>
        </c:extLst>
      </c:lineChart>
      <c:catAx>
        <c:axId val="1314490639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3175" cap="flat" cmpd="sng" algn="ctr">
            <a:solidFill>
              <a:srgbClr val="B3B3B3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1314496047"/>
        <c:crosses val="autoZero"/>
        <c:auto val="1"/>
        <c:lblAlgn val="ctr"/>
        <c:lblOffset val="100"/>
        <c:noMultiLvlLbl val="0"/>
      </c:catAx>
      <c:valAx>
        <c:axId val="1314496047"/>
        <c:scaling>
          <c:orientation val="minMax"/>
        </c:scaling>
        <c:delete val="0"/>
        <c:axPos val="l"/>
        <c:numFmt formatCode="General" sourceLinked="1"/>
        <c:majorTickMark val="in"/>
        <c:minorTickMark val="none"/>
        <c:tickLblPos val="high"/>
        <c:spPr>
          <a:noFill/>
          <a:ln w="3175">
            <a:solidFill>
              <a:srgbClr val="B3B3B3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1314490639"/>
        <c:crosses val="autoZero"/>
        <c:crossBetween val="between"/>
      </c:valAx>
      <c:spPr>
        <a:solidFill>
          <a:srgbClr val="FFFFFF"/>
        </a:solidFill>
        <a:ln w="3175">
          <a:solidFill>
            <a:srgbClr val="B3B3B3"/>
          </a:solidFill>
          <a:prstDash val="solid"/>
        </a:ln>
        <a:effectLst/>
      </c:spPr>
    </c:plotArea>
    <c:legend>
      <c:legendPos val="b"/>
      <c:layout>
        <c:manualLayout>
          <c:xMode val="edge"/>
          <c:yMode val="edge"/>
          <c:x val="0.29114231922046968"/>
          <c:y val="0.91896091363793597"/>
          <c:w val="0.53363334356286041"/>
          <c:h val="4.28983465545295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yriad Pro Condensed"/>
              <a:ea typeface="Myriad Pro Condensed"/>
              <a:cs typeface="Myriad Pro Condensed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530520795611821E-2"/>
          <c:y val="0.12888238966348176"/>
          <c:w val="0.85355009638859125"/>
          <c:h val="0.62412271096266347"/>
        </c:manualLayout>
      </c:layout>
      <c:lineChart>
        <c:grouping val="standard"/>
        <c:varyColors val="0"/>
        <c:ser>
          <c:idx val="1"/>
          <c:order val="0"/>
          <c:tx>
            <c:strRef>
              <c:f>'[1]Database Graph'!$AI$290</c:f>
              <c:strCache>
                <c:ptCount val="1"/>
                <c:pt idx="0">
                  <c:v>Indeks Ske 1 Mar</c:v>
                </c:pt>
              </c:strCache>
            </c:strRef>
          </c:tx>
          <c:spPr>
            <a:ln w="28575" cap="rnd">
              <a:solidFill>
                <a:srgbClr val="005596"/>
              </a:solidFill>
              <a:round/>
            </a:ln>
            <a:effectLst/>
          </c:spPr>
          <c:marker>
            <c:symbol val="none"/>
          </c:marker>
          <c:dLbls>
            <c:dLbl>
              <c:idx val="2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00559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E5B-4F32-A399-2AD1BF3868A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'[1]Database Graph'!$AG$291:$AH$318</c:f>
              <c:multiLvlStrCache>
                <c:ptCount val="28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  <c:pt idx="27">
                    <c:v>Q4</c:v>
                  </c:pt>
                </c:lvl>
                <c:lvl>
                  <c:pt idx="0">
                    <c:v>2017</c:v>
                  </c:pt>
                  <c:pt idx="4">
                    <c:v>2018</c:v>
                  </c:pt>
                  <c:pt idx="8">
                    <c:v>2019</c:v>
                  </c:pt>
                  <c:pt idx="12">
                    <c:v>2020</c:v>
                  </c:pt>
                  <c:pt idx="16">
                    <c:v>2021</c:v>
                  </c:pt>
                  <c:pt idx="20">
                    <c:v>2022</c:v>
                  </c:pt>
                  <c:pt idx="24">
                    <c:v>2023</c:v>
                  </c:pt>
                </c:lvl>
              </c:multiLvlStrCache>
            </c:multiLvlStrRef>
          </c:cat>
          <c:val>
            <c:numRef>
              <c:f>'[1]Database Graph'!$AI$291:$AI$318</c:f>
              <c:numCache>
                <c:formatCode>General</c:formatCode>
                <c:ptCount val="28"/>
                <c:pt idx="0">
                  <c:v>86.399028208288286</c:v>
                </c:pt>
                <c:pt idx="1">
                  <c:v>84.907666493074302</c:v>
                </c:pt>
                <c:pt idx="2">
                  <c:v>92.516309337985518</c:v>
                </c:pt>
                <c:pt idx="3">
                  <c:v>101.34343070591937</c:v>
                </c:pt>
                <c:pt idx="4">
                  <c:v>97.237180795420088</c:v>
                </c:pt>
                <c:pt idx="5">
                  <c:v>97.813626504298256</c:v>
                </c:pt>
                <c:pt idx="6">
                  <c:v>105.61671293980008</c:v>
                </c:pt>
                <c:pt idx="7">
                  <c:v>108.81557197236098</c:v>
                </c:pt>
                <c:pt idx="8">
                  <c:v>91.599602846179678</c:v>
                </c:pt>
                <c:pt idx="9">
                  <c:v>92.071141048874253</c:v>
                </c:pt>
                <c:pt idx="10">
                  <c:v>96.628731905178782</c:v>
                </c:pt>
                <c:pt idx="11">
                  <c:v>100</c:v>
                </c:pt>
                <c:pt idx="12">
                  <c:v>86.618075798256939</c:v>
                </c:pt>
                <c:pt idx="13">
                  <c:v>72.973593697562549</c:v>
                </c:pt>
                <c:pt idx="14">
                  <c:v>72.961391355724132</c:v>
                </c:pt>
                <c:pt idx="15">
                  <c:v>84.170163521392311</c:v>
                </c:pt>
                <c:pt idx="16">
                  <c:v>90.438374553909625</c:v>
                </c:pt>
                <c:pt idx="17">
                  <c:v>96.204929590359683</c:v>
                </c:pt>
                <c:pt idx="18">
                  <c:v>94.812651644708694</c:v>
                </c:pt>
                <c:pt idx="19">
                  <c:v>109.08537718957274</c:v>
                </c:pt>
                <c:pt idx="20">
                  <c:v>101.96926730953311</c:v>
                </c:pt>
                <c:pt idx="21">
                  <c:v>99.398933252759619</c:v>
                </c:pt>
                <c:pt idx="22">
                  <c:v>99.799797121220365</c:v>
                </c:pt>
                <c:pt idx="23">
                  <c:v>115.52141444375754</c:v>
                </c:pt>
                <c:pt idx="24">
                  <c:v>109.39262996966713</c:v>
                </c:pt>
                <c:pt idx="25">
                  <c:v>107.30114844635401</c:v>
                </c:pt>
                <c:pt idx="26">
                  <c:v>109.24085792888781</c:v>
                </c:pt>
                <c:pt idx="27">
                  <c:v>125.62953820758631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EE5B-4F32-A399-2AD1BF3868A5}"/>
            </c:ext>
          </c:extLst>
        </c:ser>
        <c:ser>
          <c:idx val="2"/>
          <c:order val="1"/>
          <c:tx>
            <c:strRef>
              <c:f>'[1]Database Graph'!$AJ$290</c:f>
              <c:strCache>
                <c:ptCount val="1"/>
                <c:pt idx="0">
                  <c:v>Indeks Track Feb</c:v>
                </c:pt>
              </c:strCache>
            </c:strRef>
          </c:tx>
          <c:spPr>
            <a:ln w="28575" cap="rnd">
              <a:solidFill>
                <a:srgbClr val="737577"/>
              </a:solidFill>
              <a:round/>
            </a:ln>
            <a:effectLst/>
          </c:spPr>
          <c:marker>
            <c:symbol val="none"/>
          </c:marker>
          <c:dLbls>
            <c:dLbl>
              <c:idx val="2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737577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E5B-4F32-A399-2AD1BF3868A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'[1]Database Graph'!$AG$291:$AH$318</c:f>
              <c:multiLvlStrCache>
                <c:ptCount val="28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  <c:pt idx="27">
                    <c:v>Q4</c:v>
                  </c:pt>
                </c:lvl>
                <c:lvl>
                  <c:pt idx="0">
                    <c:v>2017</c:v>
                  </c:pt>
                  <c:pt idx="4">
                    <c:v>2018</c:v>
                  </c:pt>
                  <c:pt idx="8">
                    <c:v>2019</c:v>
                  </c:pt>
                  <c:pt idx="12">
                    <c:v>2020</c:v>
                  </c:pt>
                  <c:pt idx="16">
                    <c:v>2021</c:v>
                  </c:pt>
                  <c:pt idx="20">
                    <c:v>2022</c:v>
                  </c:pt>
                  <c:pt idx="24">
                    <c:v>2023</c:v>
                  </c:pt>
                </c:lvl>
              </c:multiLvlStrCache>
            </c:multiLvlStrRef>
          </c:cat>
          <c:val>
            <c:numRef>
              <c:f>'[1]Database Graph'!$AJ$291:$AJ$318</c:f>
              <c:numCache>
                <c:formatCode>General</c:formatCode>
                <c:ptCount val="28"/>
                <c:pt idx="0">
                  <c:v>86.399028208288286</c:v>
                </c:pt>
                <c:pt idx="1">
                  <c:v>84.907666493074302</c:v>
                </c:pt>
                <c:pt idx="2">
                  <c:v>92.516309337985518</c:v>
                </c:pt>
                <c:pt idx="3">
                  <c:v>101.34343070591937</c:v>
                </c:pt>
                <c:pt idx="4">
                  <c:v>97.237180795420088</c:v>
                </c:pt>
                <c:pt idx="5">
                  <c:v>97.813626504298256</c:v>
                </c:pt>
                <c:pt idx="6">
                  <c:v>105.61671293980008</c:v>
                </c:pt>
                <c:pt idx="7">
                  <c:v>108.81557197236098</c:v>
                </c:pt>
                <c:pt idx="8">
                  <c:v>91.599602846179678</c:v>
                </c:pt>
                <c:pt idx="9">
                  <c:v>92.071141048874253</c:v>
                </c:pt>
                <c:pt idx="10">
                  <c:v>96.628731905178782</c:v>
                </c:pt>
                <c:pt idx="11">
                  <c:v>100</c:v>
                </c:pt>
                <c:pt idx="12">
                  <c:v>86.618075798256939</c:v>
                </c:pt>
                <c:pt idx="13">
                  <c:v>72.973593697562549</c:v>
                </c:pt>
                <c:pt idx="14">
                  <c:v>72.961391355724132</c:v>
                </c:pt>
                <c:pt idx="15">
                  <c:v>84.170163521392311</c:v>
                </c:pt>
                <c:pt idx="16">
                  <c:v>90.438374553909625</c:v>
                </c:pt>
                <c:pt idx="17">
                  <c:v>96.204929590359683</c:v>
                </c:pt>
                <c:pt idx="18">
                  <c:v>94.812651644708694</c:v>
                </c:pt>
                <c:pt idx="19">
                  <c:v>109.08537718957274</c:v>
                </c:pt>
                <c:pt idx="20">
                  <c:v>102.60233593141047</c:v>
                </c:pt>
                <c:pt idx="21">
                  <c:v>100.01464480213791</c:v>
                </c:pt>
                <c:pt idx="22">
                  <c:v>100.84273628931217</c:v>
                </c:pt>
                <c:pt idx="23">
                  <c:v>116.61226821565324</c:v>
                </c:pt>
                <c:pt idx="24">
                  <c:v>110.74896140436445</c:v>
                </c:pt>
                <c:pt idx="25">
                  <c:v>108.32586178519558</c:v>
                </c:pt>
                <c:pt idx="26">
                  <c:v>110.45304905768363</c:v>
                </c:pt>
                <c:pt idx="27">
                  <c:v>126.83916413816605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EE5B-4F32-A399-2AD1BF3868A5}"/>
            </c:ext>
          </c:extLst>
        </c:ser>
        <c:ser>
          <c:idx val="3"/>
          <c:order val="2"/>
          <c:tx>
            <c:strRef>
              <c:f>'[1]Database Graph'!$AK$290</c:f>
              <c:strCache>
                <c:ptCount val="1"/>
                <c:pt idx="0">
                  <c:v>Tw4 '19 = 100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1.7573535560118397E-2"/>
                  <c:y val="-4.29825786716567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E5B-4F32-A399-2AD1BF3868A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'[1]Database Graph'!$AG$291:$AH$318</c:f>
              <c:multiLvlStrCache>
                <c:ptCount val="28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  <c:pt idx="27">
                    <c:v>Q4</c:v>
                  </c:pt>
                </c:lvl>
                <c:lvl>
                  <c:pt idx="0">
                    <c:v>2017</c:v>
                  </c:pt>
                  <c:pt idx="4">
                    <c:v>2018</c:v>
                  </c:pt>
                  <c:pt idx="8">
                    <c:v>2019</c:v>
                  </c:pt>
                  <c:pt idx="12">
                    <c:v>2020</c:v>
                  </c:pt>
                  <c:pt idx="16">
                    <c:v>2021</c:v>
                  </c:pt>
                  <c:pt idx="20">
                    <c:v>2022</c:v>
                  </c:pt>
                  <c:pt idx="24">
                    <c:v>2023</c:v>
                  </c:pt>
                </c:lvl>
              </c:multiLvlStrCache>
            </c:multiLvlStrRef>
          </c:cat>
          <c:val>
            <c:numRef>
              <c:f>'[1]Database Graph'!$AK$291:$AK$318</c:f>
              <c:numCache>
                <c:formatCode>General</c:formatCode>
                <c:ptCount val="28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EE5B-4F32-A399-2AD1BF3868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5177583"/>
        <c:axId val="1055165103"/>
      </c:lineChart>
      <c:catAx>
        <c:axId val="1055177583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3175" cap="flat" cmpd="sng" algn="ctr">
            <a:solidFill>
              <a:srgbClr val="B3B3B3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1055165103"/>
        <c:crosses val="autoZero"/>
        <c:auto val="1"/>
        <c:lblAlgn val="ctr"/>
        <c:lblOffset val="100"/>
        <c:noMultiLvlLbl val="0"/>
      </c:catAx>
      <c:valAx>
        <c:axId val="1055165103"/>
        <c:scaling>
          <c:orientation val="minMax"/>
          <c:min val="70"/>
        </c:scaling>
        <c:delete val="0"/>
        <c:axPos val="l"/>
        <c:numFmt formatCode="General" sourceLinked="1"/>
        <c:majorTickMark val="in"/>
        <c:minorTickMark val="none"/>
        <c:tickLblPos val="high"/>
        <c:spPr>
          <a:noFill/>
          <a:ln w="3175">
            <a:solidFill>
              <a:srgbClr val="B3B3B3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1055177583"/>
        <c:crosses val="autoZero"/>
        <c:crossBetween val="between"/>
      </c:valAx>
      <c:spPr>
        <a:solidFill>
          <a:srgbClr val="FFFFFF"/>
        </a:solidFill>
        <a:ln w="3175">
          <a:solidFill>
            <a:srgbClr val="B3B3B3"/>
          </a:solidFill>
          <a:prstDash val="solid"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yriad Pro Condensed"/>
              <a:ea typeface="Myriad Pro Condensed"/>
              <a:cs typeface="Myriad Pro Condensed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6720651180547825E-2"/>
          <c:y val="0.19248607603689269"/>
          <c:w val="0.87182541640797173"/>
          <c:h val="0.50796667077216373"/>
        </c:manualLayout>
      </c:layout>
      <c:lineChart>
        <c:grouping val="standard"/>
        <c:varyColors val="0"/>
        <c:ser>
          <c:idx val="0"/>
          <c:order val="0"/>
          <c:tx>
            <c:strRef>
              <c:f>'[1]Database Graph'!$AI$322</c:f>
              <c:strCache>
                <c:ptCount val="1"/>
                <c:pt idx="0">
                  <c:v>PDB Indonesia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rgbClr val="C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'[1]Database Graph'!$AG$323:$AH$350</c15:sqref>
                  </c15:fullRef>
                </c:ext>
              </c:extLst>
              <c:f>'[1]Database Graph'!$AG$334:$AH$350</c:f>
              <c:multiLvlStrCache>
                <c:ptCount val="17"/>
                <c:lvl>
                  <c:pt idx="0">
                    <c:v>Q4</c:v>
                  </c:pt>
                  <c:pt idx="1">
                    <c:v>Q1</c:v>
                  </c:pt>
                  <c:pt idx="2">
                    <c:v>Q2</c:v>
                  </c:pt>
                  <c:pt idx="3">
                    <c:v>Q3</c:v>
                  </c:pt>
                  <c:pt idx="4">
                    <c:v>Q4</c:v>
                  </c:pt>
                  <c:pt idx="5">
                    <c:v>Q1</c:v>
                  </c:pt>
                  <c:pt idx="6">
                    <c:v>Q2</c:v>
                  </c:pt>
                  <c:pt idx="7">
                    <c:v>Q3</c:v>
                  </c:pt>
                  <c:pt idx="8">
                    <c:v>Q4</c:v>
                  </c:pt>
                  <c:pt idx="9">
                    <c:v>Q1</c:v>
                  </c:pt>
                  <c:pt idx="10">
                    <c:v>Q2</c:v>
                  </c:pt>
                  <c:pt idx="11">
                    <c:v>Q3</c:v>
                  </c:pt>
                  <c:pt idx="12">
                    <c:v>Q4</c:v>
                  </c:pt>
                  <c:pt idx="13">
                    <c:v>Q1</c:v>
                  </c:pt>
                  <c:pt idx="14">
                    <c:v>Q2</c:v>
                  </c:pt>
                  <c:pt idx="15">
                    <c:v>Q3</c:v>
                  </c:pt>
                  <c:pt idx="16">
                    <c:v>Q4</c:v>
                  </c:pt>
                </c:lvl>
                <c:lvl>
                  <c:pt idx="1">
                    <c:v>2020</c:v>
                  </c:pt>
                  <c:pt idx="5">
                    <c:v>2021</c:v>
                  </c:pt>
                  <c:pt idx="9">
                    <c:v>2022</c:v>
                  </c:pt>
                  <c:pt idx="13">
                    <c:v>2023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'[1]Database Graph'!$AI$323:$AI$350</c15:sqref>
                  </c15:fullRef>
                </c:ext>
              </c:extLst>
              <c:f>'[1]Database Graph'!$AI$334:$AI$350</c:f>
              <c:numCache>
                <c:formatCode>General</c:formatCode>
                <c:ptCount val="17"/>
                <c:pt idx="0">
                  <c:v>100</c:v>
                </c:pt>
                <c:pt idx="1">
                  <c:v>97.591293590922575</c:v>
                </c:pt>
                <c:pt idx="2">
                  <c:v>93.502694342492731</c:v>
                </c:pt>
                <c:pt idx="3">
                  <c:v>98.221636111962667</c:v>
                </c:pt>
                <c:pt idx="4">
                  <c:v>97.833474459283849</c:v>
                </c:pt>
                <c:pt idx="5">
                  <c:v>96.911368943623415</c:v>
                </c:pt>
                <c:pt idx="6">
                  <c:v>100.11521986421796</c:v>
                </c:pt>
                <c:pt idx="7">
                  <c:v>101.66519114138937</c:v>
                </c:pt>
                <c:pt idx="8">
                  <c:v>102.74792137234429</c:v>
                </c:pt>
                <c:pt idx="9">
                  <c:v>101.3111450936639</c:v>
                </c:pt>
                <c:pt idx="10">
                  <c:v>105.1910615113338</c:v>
                </c:pt>
                <c:pt idx="11">
                  <c:v>107.07377931011128</c:v>
                </c:pt>
                <c:pt idx="12">
                  <c:v>107.94696619378492</c:v>
                </c:pt>
                <c:pt idx="13">
                  <c:v>106.55906240951572</c:v>
                </c:pt>
                <c:pt idx="14">
                  <c:v>110.66099670992318</c:v>
                </c:pt>
                <c:pt idx="15">
                  <c:v>112.70586010182313</c:v>
                </c:pt>
                <c:pt idx="16">
                  <c:v>113.46305616628733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8E-45B0-8C07-A7972A3A5BDF}"/>
            </c:ext>
          </c:extLst>
        </c:ser>
        <c:ser>
          <c:idx val="1"/>
          <c:order val="1"/>
          <c:tx>
            <c:strRef>
              <c:f>'[1]Database Graph'!$AJ$322</c:f>
              <c:strCache>
                <c:ptCount val="1"/>
                <c:pt idx="0">
                  <c:v>PDB Dunia</c:v>
                </c:pt>
              </c:strCache>
            </c:strRef>
          </c:tx>
          <c:spPr>
            <a:ln w="28575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accent5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'[1]Database Graph'!$AG$323:$AH$350</c15:sqref>
                  </c15:fullRef>
                </c:ext>
              </c:extLst>
              <c:f>'[1]Database Graph'!$AG$334:$AH$350</c:f>
              <c:multiLvlStrCache>
                <c:ptCount val="17"/>
                <c:lvl>
                  <c:pt idx="0">
                    <c:v>Q4</c:v>
                  </c:pt>
                  <c:pt idx="1">
                    <c:v>Q1</c:v>
                  </c:pt>
                  <c:pt idx="2">
                    <c:v>Q2</c:v>
                  </c:pt>
                  <c:pt idx="3">
                    <c:v>Q3</c:v>
                  </c:pt>
                  <c:pt idx="4">
                    <c:v>Q4</c:v>
                  </c:pt>
                  <c:pt idx="5">
                    <c:v>Q1</c:v>
                  </c:pt>
                  <c:pt idx="6">
                    <c:v>Q2</c:v>
                  </c:pt>
                  <c:pt idx="7">
                    <c:v>Q3</c:v>
                  </c:pt>
                  <c:pt idx="8">
                    <c:v>Q4</c:v>
                  </c:pt>
                  <c:pt idx="9">
                    <c:v>Q1</c:v>
                  </c:pt>
                  <c:pt idx="10">
                    <c:v>Q2</c:v>
                  </c:pt>
                  <c:pt idx="11">
                    <c:v>Q3</c:v>
                  </c:pt>
                  <c:pt idx="12">
                    <c:v>Q4</c:v>
                  </c:pt>
                  <c:pt idx="13">
                    <c:v>Q1</c:v>
                  </c:pt>
                  <c:pt idx="14">
                    <c:v>Q2</c:v>
                  </c:pt>
                  <c:pt idx="15">
                    <c:v>Q3</c:v>
                  </c:pt>
                  <c:pt idx="16">
                    <c:v>Q4</c:v>
                  </c:pt>
                </c:lvl>
                <c:lvl>
                  <c:pt idx="1">
                    <c:v>2020</c:v>
                  </c:pt>
                  <c:pt idx="5">
                    <c:v>2021</c:v>
                  </c:pt>
                  <c:pt idx="9">
                    <c:v>2022</c:v>
                  </c:pt>
                  <c:pt idx="13">
                    <c:v>2023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'[1]Database Graph'!$AJ$323:$AJ$350</c15:sqref>
                  </c15:fullRef>
                </c:ext>
              </c:extLst>
              <c:f>'[1]Database Graph'!$AJ$334:$AJ$350</c:f>
              <c:numCache>
                <c:formatCode>General</c:formatCode>
                <c:ptCount val="17"/>
                <c:pt idx="0">
                  <c:v>100.00000000000001</c:v>
                </c:pt>
                <c:pt idx="1">
                  <c:v>96.522505267974395</c:v>
                </c:pt>
                <c:pt idx="2">
                  <c:v>89.647515161343307</c:v>
                </c:pt>
                <c:pt idx="3">
                  <c:v>96.932627061561277</c:v>
                </c:pt>
                <c:pt idx="4">
                  <c:v>99.445388642767028</c:v>
                </c:pt>
                <c:pt idx="5">
                  <c:v>99.836638298189769</c:v>
                </c:pt>
                <c:pt idx="6">
                  <c:v>100.59016036264048</c:v>
                </c:pt>
                <c:pt idx="7">
                  <c:v>101.21244753051758</c:v>
                </c:pt>
                <c:pt idx="8">
                  <c:v>102.20387986134963</c:v>
                </c:pt>
                <c:pt idx="9">
                  <c:v>103.14944142139363</c:v>
                </c:pt>
                <c:pt idx="10">
                  <c:v>104.51303115492044</c:v>
                </c:pt>
                <c:pt idx="11">
                  <c:v>106.10269746242905</c:v>
                </c:pt>
                <c:pt idx="12">
                  <c:v>107.53581462732822</c:v>
                </c:pt>
                <c:pt idx="13">
                  <c:v>108.27934592517835</c:v>
                </c:pt>
                <c:pt idx="14">
                  <c:v>108.87488232776684</c:v>
                </c:pt>
                <c:pt idx="15">
                  <c:v>109.5056197055066</c:v>
                </c:pt>
                <c:pt idx="16">
                  <c:v>110.10403564153323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8E-45B0-8C07-A7972A3A5BDF}"/>
            </c:ext>
          </c:extLst>
        </c:ser>
        <c:ser>
          <c:idx val="2"/>
          <c:order val="2"/>
          <c:tx>
            <c:strRef>
              <c:f>'[1]Database Graph'!$AK$322</c:f>
              <c:strCache>
                <c:ptCount val="1"/>
                <c:pt idx="0">
                  <c:v>Tw4 '19 = 100</c:v>
                </c:pt>
              </c:strCache>
            </c:strRef>
          </c:tx>
          <c:spPr>
            <a:ln w="38100" cap="rnd">
              <a:solidFill>
                <a:schemeClr val="bg2">
                  <a:lumMod val="9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dLbls>
            <c:dLbl>
              <c:idx val="12"/>
              <c:layout>
                <c:manualLayout>
                  <c:x val="-0.12507667101447628"/>
                  <c:y val="5.825574056042939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bg1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C8E-45B0-8C07-A7972A3A5BD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'[1]Database Graph'!$AG$323:$AH$350</c15:sqref>
                  </c15:fullRef>
                </c:ext>
              </c:extLst>
              <c:f>'[1]Database Graph'!$AG$334:$AH$350</c:f>
              <c:multiLvlStrCache>
                <c:ptCount val="17"/>
                <c:lvl>
                  <c:pt idx="0">
                    <c:v>Q4</c:v>
                  </c:pt>
                  <c:pt idx="1">
                    <c:v>Q1</c:v>
                  </c:pt>
                  <c:pt idx="2">
                    <c:v>Q2</c:v>
                  </c:pt>
                  <c:pt idx="3">
                    <c:v>Q3</c:v>
                  </c:pt>
                  <c:pt idx="4">
                    <c:v>Q4</c:v>
                  </c:pt>
                  <c:pt idx="5">
                    <c:v>Q1</c:v>
                  </c:pt>
                  <c:pt idx="6">
                    <c:v>Q2</c:v>
                  </c:pt>
                  <c:pt idx="7">
                    <c:v>Q3</c:v>
                  </c:pt>
                  <c:pt idx="8">
                    <c:v>Q4</c:v>
                  </c:pt>
                  <c:pt idx="9">
                    <c:v>Q1</c:v>
                  </c:pt>
                  <c:pt idx="10">
                    <c:v>Q2</c:v>
                  </c:pt>
                  <c:pt idx="11">
                    <c:v>Q3</c:v>
                  </c:pt>
                  <c:pt idx="12">
                    <c:v>Q4</c:v>
                  </c:pt>
                  <c:pt idx="13">
                    <c:v>Q1</c:v>
                  </c:pt>
                  <c:pt idx="14">
                    <c:v>Q2</c:v>
                  </c:pt>
                  <c:pt idx="15">
                    <c:v>Q3</c:v>
                  </c:pt>
                  <c:pt idx="16">
                    <c:v>Q4</c:v>
                  </c:pt>
                </c:lvl>
                <c:lvl>
                  <c:pt idx="1">
                    <c:v>2020</c:v>
                  </c:pt>
                  <c:pt idx="5">
                    <c:v>2021</c:v>
                  </c:pt>
                  <c:pt idx="9">
                    <c:v>2022</c:v>
                  </c:pt>
                  <c:pt idx="13">
                    <c:v>2023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'[1]Database Graph'!$AK$323:$AK$350</c15:sqref>
                  </c15:fullRef>
                </c:ext>
              </c:extLst>
              <c:f>'[1]Database Graph'!$AK$334:$AK$350</c:f>
              <c:numCache>
                <c:formatCode>General</c:formatCode>
                <c:ptCount val="17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BC8E-45B0-8C07-A7972A3A5B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9830607"/>
        <c:axId val="1269845167"/>
      </c:lineChart>
      <c:catAx>
        <c:axId val="1269830607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3175" cap="flat" cmpd="sng" algn="ctr">
            <a:solidFill>
              <a:srgbClr val="B3B3B3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1269845167"/>
        <c:crosses val="autoZero"/>
        <c:auto val="1"/>
        <c:lblAlgn val="ctr"/>
        <c:lblOffset val="100"/>
        <c:noMultiLvlLbl val="0"/>
      </c:catAx>
      <c:valAx>
        <c:axId val="1269845167"/>
        <c:scaling>
          <c:orientation val="minMax"/>
          <c:min val="85"/>
        </c:scaling>
        <c:delete val="0"/>
        <c:axPos val="l"/>
        <c:numFmt formatCode="General" sourceLinked="1"/>
        <c:majorTickMark val="in"/>
        <c:minorTickMark val="none"/>
        <c:tickLblPos val="high"/>
        <c:spPr>
          <a:noFill/>
          <a:ln w="3175">
            <a:solidFill>
              <a:srgbClr val="B3B3B3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1269830607"/>
        <c:crosses val="autoZero"/>
        <c:crossBetween val="between"/>
      </c:valAx>
      <c:spPr>
        <a:solidFill>
          <a:srgbClr val="FFFFFF"/>
        </a:solidFill>
        <a:ln w="3175">
          <a:solidFill>
            <a:srgbClr val="B3B3B3"/>
          </a:solidFill>
          <a:prstDash val="solid"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yriad Pro Condensed"/>
              <a:ea typeface="Myriad Pro Condensed"/>
              <a:cs typeface="Myriad Pro Condensed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PDB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'[1]Database Graph'!$AX$1</c:f>
              <c:strCache>
                <c:ptCount val="1"/>
                <c:pt idx="0">
                  <c:v>2017-2019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'[1]Database Graph'!$AW$2:$AW$5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'[1]Database Graph'!$AX$2:$AX$5</c:f>
              <c:numCache>
                <c:formatCode>General</c:formatCode>
                <c:ptCount val="4"/>
                <c:pt idx="0">
                  <c:v>-0.40906552138847968</c:v>
                </c:pt>
                <c:pt idx="1">
                  <c:v>4.1392006829520227</c:v>
                </c:pt>
                <c:pt idx="2">
                  <c:v>3.108247472772883</c:v>
                </c:pt>
                <c:pt idx="3">
                  <c:v>-1.7093351648909068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F7-4EB0-A52F-391596DC9D5E}"/>
            </c:ext>
          </c:extLst>
        </c:ser>
        <c:ser>
          <c:idx val="1"/>
          <c:order val="1"/>
          <c:tx>
            <c:strRef>
              <c:f>'[1]Database Graph'!$AY$1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'[1]Database Graph'!$AW$2:$AW$5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'[1]Database Graph'!$AY$2:$AY$5</c:f>
              <c:numCache>
                <c:formatCode>General</c:formatCode>
                <c:ptCount val="4"/>
                <c:pt idx="0">
                  <c:v>-2.4087064090774248</c:v>
                </c:pt>
                <c:pt idx="1">
                  <c:v>-4.1895122997018461</c:v>
                </c:pt>
                <c:pt idx="2">
                  <c:v>5.0468511123164461</c:v>
                </c:pt>
                <c:pt idx="3">
                  <c:v>-0.39518956112311798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F7-4EB0-A52F-391596DC9D5E}"/>
            </c:ext>
          </c:extLst>
        </c:ser>
        <c:ser>
          <c:idx val="2"/>
          <c:order val="2"/>
          <c:tx>
            <c:strRef>
              <c:f>'[1]Database Graph'!$AZ$1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'[1]Database Graph'!$AW$2:$AW$5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'[1]Database Graph'!$AZ$2:$AZ$5</c:f>
              <c:numCache>
                <c:formatCode>General</c:formatCode>
                <c:ptCount val="4"/>
                <c:pt idx="0">
                  <c:v>-0.94252557292564632</c:v>
                </c:pt>
                <c:pt idx="1">
                  <c:v>3.3059598223799185</c:v>
                </c:pt>
                <c:pt idx="2">
                  <c:v>1.5481874576848185</c:v>
                </c:pt>
                <c:pt idx="3">
                  <c:v>1.0649960117117558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F7-4EB0-A52F-391596DC9D5E}"/>
            </c:ext>
          </c:extLst>
        </c:ser>
        <c:ser>
          <c:idx val="3"/>
          <c:order val="3"/>
          <c:tx>
            <c:strRef>
              <c:f>'[1]Database Graph'!$BA$1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'[1]Database Graph'!$AW$2:$AW$5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'[1]Database Graph'!$BA$2:$BA$5</c:f>
              <c:numCache>
                <c:formatCode>General</c:formatCode>
                <c:ptCount val="4"/>
                <c:pt idx="0">
                  <c:v>-1.3983507009097593</c:v>
                </c:pt>
                <c:pt idx="1">
                  <c:v>3.8297034487990942</c:v>
                </c:pt>
                <c:pt idx="2">
                  <c:v>1.7898077761812772</c:v>
                </c:pt>
                <c:pt idx="3">
                  <c:v>0.81550019930153894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0F7-4EB0-A52F-391596DC9D5E}"/>
            </c:ext>
          </c:extLst>
        </c:ser>
        <c:ser>
          <c:idx val="4"/>
          <c:order val="4"/>
          <c:tx>
            <c:strRef>
              <c:f>'[1]Database Graph'!$BB$1</c:f>
              <c:strCache>
                <c:ptCount val="1"/>
                <c:pt idx="0">
                  <c:v>2023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strRef>
              <c:f>'[1]Database Graph'!$AW$2:$AW$5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'[1]Database Graph'!$BB$2:$BB$5</c:f>
              <c:numCache>
                <c:formatCode>General</c:formatCode>
                <c:ptCount val="4"/>
                <c:pt idx="0">
                  <c:v>-1.2857274578496884</c:v>
                </c:pt>
                <c:pt idx="1">
                  <c:v>3.8494466896145951</c:v>
                </c:pt>
                <c:pt idx="2">
                  <c:v>1.8478627996277623</c:v>
                </c:pt>
                <c:pt idx="3">
                  <c:v>0.6718338015255938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0F7-4EB0-A52F-391596DC9D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0997807"/>
        <c:axId val="890990735"/>
      </c:lineChart>
      <c:catAx>
        <c:axId val="890997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0990735"/>
        <c:crosses val="autoZero"/>
        <c:auto val="1"/>
        <c:lblAlgn val="ctr"/>
        <c:lblOffset val="100"/>
        <c:noMultiLvlLbl val="0"/>
      </c:catAx>
      <c:valAx>
        <c:axId val="8909907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0997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Konsumsi</a:t>
            </a:r>
            <a:r>
              <a:rPr lang="en-US" sz="1600" b="1" baseline="0"/>
              <a:t> RT</a:t>
            </a:r>
            <a:endParaRPr lang="en-US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'[1]Database Graph'!$AX$33</c:f>
              <c:strCache>
                <c:ptCount val="1"/>
                <c:pt idx="0">
                  <c:v>2017-2019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'[1]Database Graph'!$AW$34:$AW$37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'[1]Database Graph'!$AX$34:$AX$37</c:f>
              <c:numCache>
                <c:formatCode>General</c:formatCode>
                <c:ptCount val="4"/>
                <c:pt idx="0">
                  <c:v>9.8074225534427725E-2</c:v>
                </c:pt>
                <c:pt idx="1">
                  <c:v>1.5609193302500586</c:v>
                </c:pt>
                <c:pt idx="2">
                  <c:v>3.2501476153524229</c:v>
                </c:pt>
                <c:pt idx="3">
                  <c:v>4.4529074820398286E-2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9E-4618-B918-1A1F33D29540}"/>
            </c:ext>
          </c:extLst>
        </c:ser>
        <c:ser>
          <c:idx val="1"/>
          <c:order val="1"/>
          <c:tx>
            <c:strRef>
              <c:f>'[1]Database Graph'!$AY$33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'[1]Database Graph'!$AW$34:$AW$37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'[1]Database Graph'!$AY$34:$AY$37</c:f>
              <c:numCache>
                <c:formatCode>General</c:formatCode>
                <c:ptCount val="4"/>
                <c:pt idx="0">
                  <c:v>-1.9914028580617043</c:v>
                </c:pt>
                <c:pt idx="1">
                  <c:v>-6.5257970259255842</c:v>
                </c:pt>
                <c:pt idx="2">
                  <c:v>4.6910265094129926</c:v>
                </c:pt>
                <c:pt idx="3">
                  <c:v>0.49730039079764765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9E-4618-B918-1A1F33D29540}"/>
            </c:ext>
          </c:extLst>
        </c:ser>
        <c:ser>
          <c:idx val="2"/>
          <c:order val="2"/>
          <c:tx>
            <c:strRef>
              <c:f>'[1]Database Graph'!$AZ$33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'[1]Database Graph'!$AW$34:$AW$37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'[1]Database Graph'!$AZ$34:$AZ$37</c:f>
              <c:numCache>
                <c:formatCode>General</c:formatCode>
                <c:ptCount val="4"/>
                <c:pt idx="0">
                  <c:v>-0.56988265715253306</c:v>
                </c:pt>
                <c:pt idx="1">
                  <c:v>1.2874247535147276</c:v>
                </c:pt>
                <c:pt idx="2">
                  <c:v>-0.18590678752200063</c:v>
                </c:pt>
                <c:pt idx="3">
                  <c:v>3.0159621645423016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9E-4618-B918-1A1F33D29540}"/>
            </c:ext>
          </c:extLst>
        </c:ser>
        <c:ser>
          <c:idx val="3"/>
          <c:order val="3"/>
          <c:tx>
            <c:strRef>
              <c:f>'[1]Database Graph'!$BA$33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'[1]Database Graph'!$AW$34:$AW$37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'[1]Database Graph'!$BA$34:$BA$37</c:f>
              <c:numCache>
                <c:formatCode>General</c:formatCode>
                <c:ptCount val="4"/>
                <c:pt idx="0">
                  <c:v>-0.55520470056929128</c:v>
                </c:pt>
                <c:pt idx="1">
                  <c:v>2.020895532361294</c:v>
                </c:pt>
                <c:pt idx="2">
                  <c:v>1.1631909063966503</c:v>
                </c:pt>
                <c:pt idx="3">
                  <c:v>2.3534174348355918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D9E-4618-B918-1A1F33D29540}"/>
            </c:ext>
          </c:extLst>
        </c:ser>
        <c:ser>
          <c:idx val="4"/>
          <c:order val="4"/>
          <c:tx>
            <c:strRef>
              <c:f>'[1]Database Graph'!$BB$33</c:f>
              <c:strCache>
                <c:ptCount val="1"/>
                <c:pt idx="0">
                  <c:v>2023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strRef>
              <c:f>'[1]Database Graph'!$AW$34:$AW$37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'[1]Database Graph'!$BB$34:$BB$37</c:f>
              <c:numCache>
                <c:formatCode>General</c:formatCode>
                <c:ptCount val="4"/>
                <c:pt idx="0">
                  <c:v>-0.53627185044089742</c:v>
                </c:pt>
                <c:pt idx="1">
                  <c:v>2.1082837554307901</c:v>
                </c:pt>
                <c:pt idx="2">
                  <c:v>1.2593902130782766</c:v>
                </c:pt>
                <c:pt idx="3">
                  <c:v>2.1492162410172995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D9E-4618-B918-1A1F33D295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0997807"/>
        <c:axId val="890990735"/>
      </c:lineChart>
      <c:catAx>
        <c:axId val="890997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0990735"/>
        <c:crosses val="autoZero"/>
        <c:auto val="1"/>
        <c:lblAlgn val="ctr"/>
        <c:lblOffset val="100"/>
        <c:noMultiLvlLbl val="0"/>
      </c:catAx>
      <c:valAx>
        <c:axId val="8909907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0997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Konsumsi</a:t>
            </a:r>
            <a:r>
              <a:rPr lang="en-US" sz="1600" b="1" baseline="0"/>
              <a:t> LNPRT</a:t>
            </a:r>
            <a:endParaRPr lang="en-US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'[1]Database Graph'!$AX$65</c:f>
              <c:strCache>
                <c:ptCount val="1"/>
                <c:pt idx="0">
                  <c:v>2017-2019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'[1]Database Graph'!$AW$66:$AW$69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'[1]Database Graph'!$AX$66:$AX$69</c:f>
              <c:numCache>
                <c:formatCode>General</c:formatCode>
                <c:ptCount val="4"/>
                <c:pt idx="0">
                  <c:v>1.9703316664509316</c:v>
                </c:pt>
                <c:pt idx="1">
                  <c:v>2.8816393538620182</c:v>
                </c:pt>
                <c:pt idx="2">
                  <c:v>-0.54234488837818162</c:v>
                </c:pt>
                <c:pt idx="3">
                  <c:v>2.2080637388388689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C9-4481-8DE5-6CDA7DF16F54}"/>
            </c:ext>
          </c:extLst>
        </c:ser>
        <c:ser>
          <c:idx val="1"/>
          <c:order val="1"/>
          <c:tx>
            <c:strRef>
              <c:f>'[1]Database Graph'!$AY$65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'[1]Database Graph'!$AW$66:$AW$69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'[1]Database Graph'!$AY$66:$AY$69</c:f>
              <c:numCache>
                <c:formatCode>General</c:formatCode>
                <c:ptCount val="4"/>
                <c:pt idx="0">
                  <c:v>-2.2031599288450252</c:v>
                </c:pt>
                <c:pt idx="1">
                  <c:v>-0.90289343213997597</c:v>
                </c:pt>
                <c:pt idx="2">
                  <c:v>0.80297634629980053</c:v>
                </c:pt>
                <c:pt idx="3">
                  <c:v>0.22284441602657523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C9-4481-8DE5-6CDA7DF16F54}"/>
            </c:ext>
          </c:extLst>
        </c:ser>
        <c:ser>
          <c:idx val="2"/>
          <c:order val="2"/>
          <c:tx>
            <c:strRef>
              <c:f>'[1]Database Graph'!$AZ$65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'[1]Database Graph'!$AW$66:$AW$69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'[1]Database Graph'!$AZ$66:$AZ$69</c:f>
              <c:numCache>
                <c:formatCode>General</c:formatCode>
                <c:ptCount val="4"/>
                <c:pt idx="0">
                  <c:v>-3.8058240726484343</c:v>
                </c:pt>
                <c:pt idx="1">
                  <c:v>7.0084241324336318</c:v>
                </c:pt>
                <c:pt idx="2">
                  <c:v>-0.36823887506652397</c:v>
                </c:pt>
                <c:pt idx="3">
                  <c:v>0.71296215584229117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C9-4481-8DE5-6CDA7DF16F54}"/>
            </c:ext>
          </c:extLst>
        </c:ser>
        <c:ser>
          <c:idx val="3"/>
          <c:order val="3"/>
          <c:tx>
            <c:strRef>
              <c:f>'[1]Database Graph'!$BA$65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'[1]Database Graph'!$AW$66:$AW$69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'[1]Database Graph'!$BA$66:$BA$69</c:f>
              <c:numCache>
                <c:formatCode>General</c:formatCode>
                <c:ptCount val="4"/>
                <c:pt idx="0">
                  <c:v>-2.8447142902292057</c:v>
                </c:pt>
                <c:pt idx="1">
                  <c:v>7.018681841802163</c:v>
                </c:pt>
                <c:pt idx="2">
                  <c:v>0.56762929231042847</c:v>
                </c:pt>
                <c:pt idx="3">
                  <c:v>0.61732739926090119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6C9-4481-8DE5-6CDA7DF16F54}"/>
            </c:ext>
          </c:extLst>
        </c:ser>
        <c:ser>
          <c:idx val="4"/>
          <c:order val="4"/>
          <c:tx>
            <c:strRef>
              <c:f>'[1]Database Graph'!$BB$65</c:f>
              <c:strCache>
                <c:ptCount val="1"/>
                <c:pt idx="0">
                  <c:v>2023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strRef>
              <c:f>'[1]Database Graph'!$AW$66:$AW$69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'[1]Database Graph'!$BB$66:$BB$69</c:f>
              <c:numCache>
                <c:formatCode>General</c:formatCode>
                <c:ptCount val="4"/>
                <c:pt idx="0">
                  <c:v>0.73823893241038263</c:v>
                </c:pt>
                <c:pt idx="1">
                  <c:v>5.8414665314147527</c:v>
                </c:pt>
                <c:pt idx="2">
                  <c:v>-0.21536086994318282</c:v>
                </c:pt>
                <c:pt idx="3">
                  <c:v>1.8580081294526423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6C9-4481-8DE5-6CDA7DF16F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0997807"/>
        <c:axId val="890990735"/>
      </c:lineChart>
      <c:catAx>
        <c:axId val="890997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0990735"/>
        <c:crosses val="autoZero"/>
        <c:auto val="1"/>
        <c:lblAlgn val="ctr"/>
        <c:lblOffset val="100"/>
        <c:noMultiLvlLbl val="0"/>
      </c:catAx>
      <c:valAx>
        <c:axId val="8909907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0997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Konsumsi</a:t>
            </a:r>
            <a:r>
              <a:rPr lang="en-US" sz="1600" b="1" baseline="0"/>
              <a:t> Swasta</a:t>
            </a:r>
            <a:endParaRPr lang="en-US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'[1]Database Graph'!$AX$97</c:f>
              <c:strCache>
                <c:ptCount val="1"/>
                <c:pt idx="0">
                  <c:v>2017-2019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'[1]Database Graph'!$AW$98:$AW$101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'[1]Database Graph'!$AX$98:$AX$101</c:f>
              <c:numCache>
                <c:formatCode>General</c:formatCode>
                <c:ptCount val="4"/>
                <c:pt idx="0">
                  <c:v>0.13938067250357733</c:v>
                </c:pt>
                <c:pt idx="1">
                  <c:v>1.5885298965199866</c:v>
                </c:pt>
                <c:pt idx="2">
                  <c:v>3.1640459953684399</c:v>
                </c:pt>
                <c:pt idx="3">
                  <c:v>8.9604146556429967E-2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D3-4753-BCB5-7CF1CC9EBCEB}"/>
            </c:ext>
          </c:extLst>
        </c:ser>
        <c:ser>
          <c:idx val="1"/>
          <c:order val="1"/>
          <c:tx>
            <c:strRef>
              <c:f>'[1]Database Graph'!$AY$97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'[1]Database Graph'!$AW$98:$AW$101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'[1]Database Graph'!$AY$98:$AY$101</c:f>
              <c:numCache>
                <c:formatCode>General</c:formatCode>
                <c:ptCount val="4"/>
                <c:pt idx="0">
                  <c:v>-1.9959711486534815</c:v>
                </c:pt>
                <c:pt idx="1">
                  <c:v>-6.4047491058463351</c:v>
                </c:pt>
                <c:pt idx="2">
                  <c:v>4.6024056994728539</c:v>
                </c:pt>
                <c:pt idx="3">
                  <c:v>0.49127190520046327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D3-4753-BCB5-7CF1CC9EBCEB}"/>
            </c:ext>
          </c:extLst>
        </c:ser>
        <c:ser>
          <c:idx val="2"/>
          <c:order val="2"/>
          <c:tx>
            <c:strRef>
              <c:f>'[1]Database Graph'!$AZ$97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'[1]Database Graph'!$AW$98:$AW$101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'[1]Database Graph'!$AZ$98:$AZ$101</c:f>
              <c:numCache>
                <c:formatCode>General</c:formatCode>
                <c:ptCount val="4"/>
                <c:pt idx="0">
                  <c:v>-0.6407709584859731</c:v>
                </c:pt>
                <c:pt idx="1">
                  <c:v>1.4087598347787207</c:v>
                </c:pt>
                <c:pt idx="2">
                  <c:v>-0.18998735050806204</c:v>
                </c:pt>
                <c:pt idx="3">
                  <c:v>2.9645134394131958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D3-4753-BCB5-7CF1CC9EBCEB}"/>
            </c:ext>
          </c:extLst>
        </c:ser>
        <c:ser>
          <c:idx val="3"/>
          <c:order val="3"/>
          <c:tx>
            <c:strRef>
              <c:f>'[1]Database Graph'!$BA$97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'[1]Database Graph'!$AW$98:$AW$101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'[1]Database Graph'!$BA$98:$BA$101</c:f>
              <c:numCache>
                <c:formatCode>General</c:formatCode>
                <c:ptCount val="4"/>
                <c:pt idx="0">
                  <c:v>-0.60523359929476328</c:v>
                </c:pt>
                <c:pt idx="1">
                  <c:v>2.1276433671937696</c:v>
                </c:pt>
                <c:pt idx="2">
                  <c:v>1.1498610835670036</c:v>
                </c:pt>
                <c:pt idx="3">
                  <c:v>2.3147840424452681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6D3-4753-BCB5-7CF1CC9EBCEB}"/>
            </c:ext>
          </c:extLst>
        </c:ser>
        <c:ser>
          <c:idx val="4"/>
          <c:order val="4"/>
          <c:tx>
            <c:strRef>
              <c:f>'[1]Database Graph'!$BB$97</c:f>
              <c:strCache>
                <c:ptCount val="1"/>
                <c:pt idx="0">
                  <c:v>2023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strRef>
              <c:f>'[1]Database Graph'!$AW$98:$AW$101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'[1]Database Graph'!$BB$98:$BB$101</c:f>
              <c:numCache>
                <c:formatCode>General</c:formatCode>
                <c:ptCount val="4"/>
                <c:pt idx="0">
                  <c:v>-0.50838056692569467</c:v>
                </c:pt>
                <c:pt idx="1">
                  <c:v>2.1910040541485358</c:v>
                </c:pt>
                <c:pt idx="2">
                  <c:v>1.2255451952694045</c:v>
                </c:pt>
                <c:pt idx="3">
                  <c:v>2.1426282490993174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6D3-4753-BCB5-7CF1CC9EBC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0997807"/>
        <c:axId val="890990735"/>
      </c:lineChart>
      <c:catAx>
        <c:axId val="890997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0990735"/>
        <c:crosses val="autoZero"/>
        <c:auto val="1"/>
        <c:lblAlgn val="ctr"/>
        <c:lblOffset val="100"/>
        <c:noMultiLvlLbl val="0"/>
      </c:catAx>
      <c:valAx>
        <c:axId val="8909907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0997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Konsumsi</a:t>
            </a:r>
            <a:r>
              <a:rPr lang="en-US" sz="1600" b="1" baseline="0"/>
              <a:t> Pemerintah</a:t>
            </a:r>
            <a:endParaRPr lang="en-US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'[1]Database Graph'!$AX$129</c:f>
              <c:strCache>
                <c:ptCount val="1"/>
                <c:pt idx="0">
                  <c:v>2017-2019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'[1]Database Graph'!$AW$130:$AW$133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'[1]Database Graph'!$AX$130:$AX$133</c:f>
              <c:numCache>
                <c:formatCode>General</c:formatCode>
                <c:ptCount val="4"/>
                <c:pt idx="0">
                  <c:v>-45.809396599096509</c:v>
                </c:pt>
                <c:pt idx="1">
                  <c:v>32.700960148951225</c:v>
                </c:pt>
                <c:pt idx="2">
                  <c:v>3.5880692855052083</c:v>
                </c:pt>
                <c:pt idx="3">
                  <c:v>38.31197671365954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24-49CD-87C4-AED792FDEF16}"/>
            </c:ext>
          </c:extLst>
        </c:ser>
        <c:ser>
          <c:idx val="1"/>
          <c:order val="1"/>
          <c:tx>
            <c:strRef>
              <c:f>'[1]Database Graph'!$AY$129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'[1]Database Graph'!$AW$130:$AW$133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'[1]Database Graph'!$AY$130:$AY$133</c:f>
              <c:numCache>
                <c:formatCode>General</c:formatCode>
                <c:ptCount val="4"/>
                <c:pt idx="0">
                  <c:v>-43.994595895633914</c:v>
                </c:pt>
                <c:pt idx="1">
                  <c:v>22.169823428893594</c:v>
                </c:pt>
                <c:pt idx="2">
                  <c:v>17.007870592311107</c:v>
                </c:pt>
                <c:pt idx="3">
                  <c:v>27.149770864064408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24-49CD-87C4-AED792FDEF16}"/>
            </c:ext>
          </c:extLst>
        </c:ser>
        <c:ser>
          <c:idx val="2"/>
          <c:order val="2"/>
          <c:tx>
            <c:strRef>
              <c:f>'[1]Database Graph'!$AZ$129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'[1]Database Graph'!$AW$130:$AW$133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'[1]Database Graph'!$AZ$130:$AZ$133</c:f>
              <c:numCache>
                <c:formatCode>General</c:formatCode>
                <c:ptCount val="4"/>
                <c:pt idx="0">
                  <c:v>-43.58016684970648</c:v>
                </c:pt>
                <c:pt idx="1">
                  <c:v>28.731636474765054</c:v>
                </c:pt>
                <c:pt idx="2">
                  <c:v>8.9522608079493295</c:v>
                </c:pt>
                <c:pt idx="3">
                  <c:v>33.001501123058432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24-49CD-87C4-AED792FDEF16}"/>
            </c:ext>
          </c:extLst>
        </c:ser>
        <c:ser>
          <c:idx val="3"/>
          <c:order val="3"/>
          <c:tx>
            <c:strRef>
              <c:f>'[1]Database Graph'!$BA$129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'[1]Database Graph'!$AW$130:$AW$133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'[1]Database Graph'!$BA$130:$BA$133</c:f>
              <c:numCache>
                <c:formatCode>General</c:formatCode>
                <c:ptCount val="4"/>
                <c:pt idx="0">
                  <c:v>-45.824713765225169</c:v>
                </c:pt>
                <c:pt idx="1">
                  <c:v>34.119869428339683</c:v>
                </c:pt>
                <c:pt idx="2">
                  <c:v>3.943912984694748</c:v>
                </c:pt>
                <c:pt idx="3">
                  <c:v>36.285161877515236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E24-49CD-87C4-AED792FDEF16}"/>
            </c:ext>
          </c:extLst>
        </c:ser>
        <c:ser>
          <c:idx val="4"/>
          <c:order val="4"/>
          <c:tx>
            <c:strRef>
              <c:f>'[1]Database Graph'!$BB$129</c:f>
              <c:strCache>
                <c:ptCount val="1"/>
                <c:pt idx="0">
                  <c:v>2023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strRef>
              <c:f>'[1]Database Graph'!$AW$130:$AW$133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'[1]Database Graph'!$BB$130:$BB$133</c:f>
              <c:numCache>
                <c:formatCode>General</c:formatCode>
                <c:ptCount val="4"/>
                <c:pt idx="0">
                  <c:v>-45.508914953014298</c:v>
                </c:pt>
                <c:pt idx="1">
                  <c:v>33.251905432232405</c:v>
                </c:pt>
                <c:pt idx="2">
                  <c:v>3.0041128770166949</c:v>
                </c:pt>
                <c:pt idx="3">
                  <c:v>35.536415770859577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E24-49CD-87C4-AED792FDEF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0997807"/>
        <c:axId val="890990735"/>
      </c:lineChart>
      <c:catAx>
        <c:axId val="890997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0990735"/>
        <c:crosses val="autoZero"/>
        <c:auto val="1"/>
        <c:lblAlgn val="ctr"/>
        <c:lblOffset val="100"/>
        <c:noMultiLvlLbl val="0"/>
      </c:catAx>
      <c:valAx>
        <c:axId val="8909907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0997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Investasi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'[1]Database Graph'!$AX$161</c:f>
              <c:strCache>
                <c:ptCount val="1"/>
                <c:pt idx="0">
                  <c:v>2017-2019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'[1]Database Graph'!$AW$162:$AW$165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'[1]Database Graph'!$AX$162:$AX$165</c:f>
              <c:numCache>
                <c:formatCode>General</c:formatCode>
                <c:ptCount val="4"/>
                <c:pt idx="0">
                  <c:v>-5.4002595434363529</c:v>
                </c:pt>
                <c:pt idx="1">
                  <c:v>1.4546699980053717</c:v>
                </c:pt>
                <c:pt idx="2">
                  <c:v>5.844381238285588</c:v>
                </c:pt>
                <c:pt idx="3">
                  <c:v>4.1750190729030932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BE-4CC2-A709-01525068168B}"/>
            </c:ext>
          </c:extLst>
        </c:ser>
        <c:ser>
          <c:idx val="1"/>
          <c:order val="1"/>
          <c:tx>
            <c:strRef>
              <c:f>'[1]Database Graph'!$AY$161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'[1]Database Graph'!$AW$162:$AW$165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'[1]Database Graph'!$AY$162:$AY$165</c:f>
              <c:numCache>
                <c:formatCode>General</c:formatCode>
                <c:ptCount val="4"/>
                <c:pt idx="0">
                  <c:v>-8.0161685554639064</c:v>
                </c:pt>
                <c:pt idx="1">
                  <c:v>-9.7131328415306086</c:v>
                </c:pt>
                <c:pt idx="2">
                  <c:v>8.402619758625633</c:v>
                </c:pt>
                <c:pt idx="3">
                  <c:v>4.2288157273216171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BE-4CC2-A709-01525068168B}"/>
            </c:ext>
          </c:extLst>
        </c:ser>
        <c:ser>
          <c:idx val="2"/>
          <c:order val="2"/>
          <c:tx>
            <c:strRef>
              <c:f>'[1]Database Graph'!$AZ$161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'[1]Database Graph'!$AW$162:$AW$165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'[1]Database Graph'!$AZ$162:$AZ$165</c:f>
              <c:numCache>
                <c:formatCode>General</c:formatCode>
                <c:ptCount val="4"/>
                <c:pt idx="0">
                  <c:v>-2.1806229438649751</c:v>
                </c:pt>
                <c:pt idx="1">
                  <c:v>-2.7169131238042752</c:v>
                </c:pt>
                <c:pt idx="2">
                  <c:v>4.6130426869964083</c:v>
                </c:pt>
                <c:pt idx="3">
                  <c:v>4.9604237197654868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BE-4CC2-A709-01525068168B}"/>
            </c:ext>
          </c:extLst>
        </c:ser>
        <c:ser>
          <c:idx val="3"/>
          <c:order val="3"/>
          <c:tx>
            <c:strRef>
              <c:f>'[1]Database Graph'!$BA$161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'[1]Database Graph'!$AW$162:$AW$165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'[1]Database Graph'!$BA$162:$BA$165</c:f>
              <c:numCache>
                <c:formatCode>General</c:formatCode>
                <c:ptCount val="4"/>
                <c:pt idx="0">
                  <c:v>-2.6525509578118402</c:v>
                </c:pt>
                <c:pt idx="1">
                  <c:v>-1.8941642898923732</c:v>
                </c:pt>
                <c:pt idx="2">
                  <c:v>5.9268864288987118</c:v>
                </c:pt>
                <c:pt idx="3">
                  <c:v>5.3947772559300518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ABE-4CC2-A709-01525068168B}"/>
            </c:ext>
          </c:extLst>
        </c:ser>
        <c:ser>
          <c:idx val="4"/>
          <c:order val="4"/>
          <c:tx>
            <c:strRef>
              <c:f>'[1]Database Graph'!$BB$161</c:f>
              <c:strCache>
                <c:ptCount val="1"/>
                <c:pt idx="0">
                  <c:v>2023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strRef>
              <c:f>'[1]Database Graph'!$AW$162:$AW$165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'[1]Database Graph'!$BB$162:$BB$165</c:f>
              <c:numCache>
                <c:formatCode>General</c:formatCode>
                <c:ptCount val="4"/>
                <c:pt idx="0">
                  <c:v>-1.8146493449998786</c:v>
                </c:pt>
                <c:pt idx="1">
                  <c:v>-1.5367790371293779</c:v>
                </c:pt>
                <c:pt idx="2">
                  <c:v>6.2452052727412877</c:v>
                </c:pt>
                <c:pt idx="3">
                  <c:v>5.140348123432716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ABE-4CC2-A709-015250681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0997807"/>
        <c:axId val="890990735"/>
      </c:lineChart>
      <c:catAx>
        <c:axId val="890997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0990735"/>
        <c:crosses val="autoZero"/>
        <c:auto val="1"/>
        <c:lblAlgn val="ctr"/>
        <c:lblOffset val="100"/>
        <c:noMultiLvlLbl val="0"/>
      </c:catAx>
      <c:valAx>
        <c:axId val="8909907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0997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Investasi</a:t>
            </a:r>
            <a:r>
              <a:rPr lang="en-US" sz="1600" b="1" baseline="0"/>
              <a:t> Non-Bangunan</a:t>
            </a:r>
            <a:endParaRPr lang="en-US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'[1]Database Graph'!$AX$193</c:f>
              <c:strCache>
                <c:ptCount val="1"/>
                <c:pt idx="0">
                  <c:v>2017-2019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'[1]Database Graph'!$AW$194:$AW$197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'[1]Database Graph'!$AX$194:$AX$197</c:f>
              <c:numCache>
                <c:formatCode>General</c:formatCode>
                <c:ptCount val="4"/>
                <c:pt idx="0">
                  <c:v>-7.1814181216844633</c:v>
                </c:pt>
                <c:pt idx="1">
                  <c:v>3.283031331945073</c:v>
                </c:pt>
                <c:pt idx="2">
                  <c:v>8.7504679287303642</c:v>
                </c:pt>
                <c:pt idx="3">
                  <c:v>1.8037628174469991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83-4839-891A-D50AEBC520F0}"/>
            </c:ext>
          </c:extLst>
        </c:ser>
        <c:ser>
          <c:idx val="1"/>
          <c:order val="1"/>
          <c:tx>
            <c:strRef>
              <c:f>'[1]Database Graph'!$AY$193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'[1]Database Graph'!$AW$194:$AW$197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'[1]Database Graph'!$AY$194:$AY$197</c:f>
              <c:numCache>
                <c:formatCode>General</c:formatCode>
                <c:ptCount val="4"/>
                <c:pt idx="0">
                  <c:v>-10.556512356819638</c:v>
                </c:pt>
                <c:pt idx="1">
                  <c:v>-17.001235928859998</c:v>
                </c:pt>
                <c:pt idx="2">
                  <c:v>22.264837068296472</c:v>
                </c:pt>
                <c:pt idx="3">
                  <c:v>4.9281805329818695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83-4839-891A-D50AEBC520F0}"/>
            </c:ext>
          </c:extLst>
        </c:ser>
        <c:ser>
          <c:idx val="2"/>
          <c:order val="2"/>
          <c:tx>
            <c:strRef>
              <c:f>'[1]Database Graph'!$AZ$193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'[1]Database Graph'!$AW$194:$AW$197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'[1]Database Graph'!$AZ$194:$AZ$197</c:f>
              <c:numCache>
                <c:formatCode>General</c:formatCode>
                <c:ptCount val="4"/>
                <c:pt idx="0">
                  <c:v>-4.7335633497254292</c:v>
                </c:pt>
                <c:pt idx="1">
                  <c:v>-3.0377347266508821</c:v>
                </c:pt>
                <c:pt idx="2">
                  <c:v>8.2930014510397285</c:v>
                </c:pt>
                <c:pt idx="3">
                  <c:v>10.361425851673772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83-4839-891A-D50AEBC520F0}"/>
            </c:ext>
          </c:extLst>
        </c:ser>
        <c:ser>
          <c:idx val="3"/>
          <c:order val="3"/>
          <c:tx>
            <c:strRef>
              <c:f>'[1]Database Graph'!$BA$193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'[1]Database Graph'!$AW$194:$AW$197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'[1]Database Graph'!$BA$194:$BA$197</c:f>
              <c:numCache>
                <c:formatCode>General</c:formatCode>
                <c:ptCount val="4"/>
                <c:pt idx="0">
                  <c:v>-3.7392750981214249</c:v>
                </c:pt>
                <c:pt idx="1">
                  <c:v>-4.6371122981700381</c:v>
                </c:pt>
                <c:pt idx="2">
                  <c:v>5.1047196655428877</c:v>
                </c:pt>
                <c:pt idx="3">
                  <c:v>11.190587578583418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583-4839-891A-D50AEBC520F0}"/>
            </c:ext>
          </c:extLst>
        </c:ser>
        <c:ser>
          <c:idx val="4"/>
          <c:order val="4"/>
          <c:tx>
            <c:strRef>
              <c:f>'[1]Database Graph'!$BB$193</c:f>
              <c:strCache>
                <c:ptCount val="1"/>
                <c:pt idx="0">
                  <c:v>2023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strRef>
              <c:f>'[1]Database Graph'!$AW$194:$AW$197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'[1]Database Graph'!$BB$194:$BB$197</c:f>
              <c:numCache>
                <c:formatCode>General</c:formatCode>
                <c:ptCount val="4"/>
                <c:pt idx="0">
                  <c:v>-2.1421079623519859</c:v>
                </c:pt>
                <c:pt idx="1">
                  <c:v>-4.3135815036562235</c:v>
                </c:pt>
                <c:pt idx="2">
                  <c:v>5.5273284259635886</c:v>
                </c:pt>
                <c:pt idx="3">
                  <c:v>10.178568032041312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583-4839-891A-D50AEBC520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0997807"/>
        <c:axId val="890990735"/>
      </c:lineChart>
      <c:catAx>
        <c:axId val="890997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0990735"/>
        <c:crosses val="autoZero"/>
        <c:auto val="1"/>
        <c:lblAlgn val="ctr"/>
        <c:lblOffset val="100"/>
        <c:noMultiLvlLbl val="0"/>
      </c:catAx>
      <c:valAx>
        <c:axId val="8909907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0997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Investasi</a:t>
            </a:r>
            <a:r>
              <a:rPr lang="en-US" sz="1600" b="1" baseline="0"/>
              <a:t> Bangunan</a:t>
            </a:r>
            <a:endParaRPr lang="en-US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'[1]Database Graph'!$AX$225</c:f>
              <c:strCache>
                <c:ptCount val="1"/>
                <c:pt idx="0">
                  <c:v>2017-2019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'[1]Database Graph'!$AW$226:$AW$229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'[1]Database Graph'!$AX$226:$AX$229</c:f>
              <c:numCache>
                <c:formatCode>General</c:formatCode>
                <c:ptCount val="4"/>
                <c:pt idx="0">
                  <c:v>-4.7883381422208329</c:v>
                </c:pt>
                <c:pt idx="1">
                  <c:v>0.86222050677492723</c:v>
                </c:pt>
                <c:pt idx="2">
                  <c:v>4.8568887530688869</c:v>
                </c:pt>
                <c:pt idx="3">
                  <c:v>5.0100767675546791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21-4156-BFD0-BCC412E2D68C}"/>
            </c:ext>
          </c:extLst>
        </c:ser>
        <c:ser>
          <c:idx val="1"/>
          <c:order val="1"/>
          <c:tx>
            <c:strRef>
              <c:f>'[1]Database Graph'!$AY$225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'[1]Database Graph'!$AW$226:$AW$229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'[1]Database Graph'!$AY$226:$AY$229</c:f>
              <c:numCache>
                <c:formatCode>General</c:formatCode>
                <c:ptCount val="4"/>
                <c:pt idx="0">
                  <c:v>-7.1684378015854122</c:v>
                </c:pt>
                <c:pt idx="1">
                  <c:v>-7.3698052002639969</c:v>
                </c:pt>
                <c:pt idx="2">
                  <c:v>4.4089673844753747</c:v>
                </c:pt>
                <c:pt idx="3">
                  <c:v>3.9928738108409192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21-4156-BFD0-BCC412E2D68C}"/>
            </c:ext>
          </c:extLst>
        </c:ser>
        <c:ser>
          <c:idx val="2"/>
          <c:order val="2"/>
          <c:tx>
            <c:strRef>
              <c:f>'[1]Database Graph'!$AZ$225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'[1]Database Graph'!$AW$226:$AW$229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'[1]Database Graph'!$AZ$226:$AZ$229</c:f>
              <c:numCache>
                <c:formatCode>General</c:formatCode>
                <c:ptCount val="4"/>
                <c:pt idx="0">
                  <c:v>-1.3116013490361667</c:v>
                </c:pt>
                <c:pt idx="1">
                  <c:v>-2.611492079276573</c:v>
                </c:pt>
                <c:pt idx="2">
                  <c:v>3.4091113913094375</c:v>
                </c:pt>
                <c:pt idx="3">
                  <c:v>3.1099850949841255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21-4156-BFD0-BCC412E2D68C}"/>
            </c:ext>
          </c:extLst>
        </c:ser>
        <c:ser>
          <c:idx val="3"/>
          <c:order val="3"/>
          <c:tx>
            <c:strRef>
              <c:f>'[1]Database Graph'!$BA$225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'[1]Database Graph'!$AW$226:$AW$229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'[1]Database Graph'!$BA$226:$BA$229</c:f>
              <c:numCache>
                <c:formatCode>General</c:formatCode>
                <c:ptCount val="4"/>
                <c:pt idx="0">
                  <c:v>-2.2540437053078364</c:v>
                </c:pt>
                <c:pt idx="1">
                  <c:v>-0.90359509308065356</c:v>
                </c:pt>
                <c:pt idx="2">
                  <c:v>6.212611700136577</c:v>
                </c:pt>
                <c:pt idx="3">
                  <c:v>3.4015857315649782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421-4156-BFD0-BCC412E2D68C}"/>
            </c:ext>
          </c:extLst>
        </c:ser>
        <c:ser>
          <c:idx val="4"/>
          <c:order val="4"/>
          <c:tx>
            <c:strRef>
              <c:f>'[1]Database Graph'!$BB$225</c:f>
              <c:strCache>
                <c:ptCount val="1"/>
                <c:pt idx="0">
                  <c:v>2023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strRef>
              <c:f>'[1]Database Graph'!$AW$226:$AW$229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'[1]Database Graph'!$BB$226:$BB$229</c:f>
              <c:numCache>
                <c:formatCode>General</c:formatCode>
                <c:ptCount val="4"/>
                <c:pt idx="0">
                  <c:v>-1.6935526981658882</c:v>
                </c:pt>
                <c:pt idx="1">
                  <c:v>-0.51458219410966421</c:v>
                </c:pt>
                <c:pt idx="2">
                  <c:v>6.499378829761767</c:v>
                </c:pt>
                <c:pt idx="3">
                  <c:v>3.3727830614447498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421-4156-BFD0-BCC412E2D6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0997807"/>
        <c:axId val="890990735"/>
      </c:lineChart>
      <c:catAx>
        <c:axId val="890997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0990735"/>
        <c:crosses val="autoZero"/>
        <c:auto val="1"/>
        <c:lblAlgn val="ctr"/>
        <c:lblOffset val="100"/>
        <c:noMultiLvlLbl val="0"/>
      </c:catAx>
      <c:valAx>
        <c:axId val="8909907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0997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9713258866980093E-2"/>
          <c:y val="9.8518515494205289E-2"/>
          <c:w val="0.91440833200571048"/>
          <c:h val="0.81206156108760918"/>
        </c:manualLayout>
      </c:layout>
      <c:lineChart>
        <c:grouping val="standard"/>
        <c:varyColors val="0"/>
        <c:ser>
          <c:idx val="1"/>
          <c:order val="1"/>
          <c:tx>
            <c:strRef>
              <c:f>'[1]Database Graph'!$D$34</c:f>
              <c:strCache>
                <c:ptCount val="1"/>
                <c:pt idx="0">
                  <c:v>QtQ-Ske 1 Mar</c:v>
                </c:pt>
              </c:strCache>
            </c:strRef>
          </c:tx>
          <c:spPr>
            <a:ln w="28575" cap="rnd">
              <a:solidFill>
                <a:srgbClr val="005596"/>
              </a:solidFill>
              <a:round/>
            </a:ln>
            <a:effectLst/>
          </c:spPr>
          <c:marker>
            <c:symbol val="none"/>
          </c:marker>
          <c:dLbls>
            <c:dLbl>
              <c:idx val="23"/>
              <c:layout>
                <c:manualLayout>
                  <c:x val="5.1634906939551438E-2"/>
                  <c:y val="0.29688897385747914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00559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89F-412A-B5FF-E4D8DE3C625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'[1]Database Graph'!$A$35:$B$62</c:f>
              <c:multiLvlStrCache>
                <c:ptCount val="28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  <c:pt idx="27">
                    <c:v>Q4</c:v>
                  </c:pt>
                </c:lvl>
                <c:lvl>
                  <c:pt idx="0">
                    <c:v>2017</c:v>
                  </c:pt>
                  <c:pt idx="4">
                    <c:v>2018</c:v>
                  </c:pt>
                  <c:pt idx="8">
                    <c:v>2019</c:v>
                  </c:pt>
                  <c:pt idx="12">
                    <c:v>2020</c:v>
                  </c:pt>
                  <c:pt idx="16">
                    <c:v>2021</c:v>
                  </c:pt>
                  <c:pt idx="20">
                    <c:v>2022</c:v>
                  </c:pt>
                  <c:pt idx="24">
                    <c:v>2023</c:v>
                  </c:pt>
                </c:lvl>
              </c:multiLvlStrCache>
            </c:multiLvlStrRef>
          </c:cat>
          <c:val>
            <c:numRef>
              <c:f>'[1]Database Graph'!$D$35:$D$62</c:f>
              <c:numCache>
                <c:formatCode>General</c:formatCode>
                <c:ptCount val="28"/>
                <c:pt idx="0">
                  <c:v>0.1367661999542662</c:v>
                </c:pt>
                <c:pt idx="1">
                  <c:v>1.3695636796407769</c:v>
                </c:pt>
                <c:pt idx="2">
                  <c:v>3.4185939643720786</c:v>
                </c:pt>
                <c:pt idx="3">
                  <c:v>7.3651340511275976E-3</c:v>
                </c:pt>
                <c:pt idx="4">
                  <c:v>0.10878922035819016</c:v>
                </c:pt>
                <c:pt idx="5">
                  <c:v>1.5777019855440813</c:v>
                </c:pt>
                <c:pt idx="6">
                  <c:v>3.2511497490171024</c:v>
                </c:pt>
                <c:pt idx="7">
                  <c:v>8.1814185584278221E-2</c:v>
                </c:pt>
                <c:pt idx="8">
                  <c:v>4.8667256290826799E-2</c:v>
                </c:pt>
                <c:pt idx="9">
                  <c:v>1.7354923255653176</c:v>
                </c:pt>
                <c:pt idx="10">
                  <c:v>3.0806991326680873</c:v>
                </c:pt>
                <c:pt idx="11">
                  <c:v>4.4407904825789046E-2</c:v>
                </c:pt>
                <c:pt idx="12">
                  <c:v>-1.9914028580617043</c:v>
                </c:pt>
                <c:pt idx="13">
                  <c:v>-6.5257970259255842</c:v>
                </c:pt>
                <c:pt idx="14">
                  <c:v>4.6910265094129926</c:v>
                </c:pt>
                <c:pt idx="15">
                  <c:v>0.49730039079764765</c:v>
                </c:pt>
                <c:pt idx="16">
                  <c:v>-0.56988265715253306</c:v>
                </c:pt>
                <c:pt idx="17">
                  <c:v>1.2874247535147276</c:v>
                </c:pt>
                <c:pt idx="18">
                  <c:v>-0.18590678752200063</c:v>
                </c:pt>
                <c:pt idx="19">
                  <c:v>3.0159621645423016</c:v>
                </c:pt>
                <c:pt idx="20">
                  <c:v>-0.55520470056929128</c:v>
                </c:pt>
                <c:pt idx="21">
                  <c:v>2.020895532361294</c:v>
                </c:pt>
                <c:pt idx="22">
                  <c:v>1.1631909063966503</c:v>
                </c:pt>
                <c:pt idx="23">
                  <c:v>2.3534174348355918</c:v>
                </c:pt>
                <c:pt idx="24">
                  <c:v>-0.53627185044089742</c:v>
                </c:pt>
                <c:pt idx="25">
                  <c:v>2.1082837554307901</c:v>
                </c:pt>
                <c:pt idx="26">
                  <c:v>1.2593902130782766</c:v>
                </c:pt>
                <c:pt idx="27">
                  <c:v>2.1492162410172995</c:v>
                </c:pt>
              </c:numCache>
            </c:numRef>
          </c: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1-489F-412A-B5FF-E4D8DE3C625F}"/>
            </c:ext>
          </c:extLst>
        </c:ser>
        <c:ser>
          <c:idx val="4"/>
          <c:order val="3"/>
          <c:tx>
            <c:strRef>
              <c:f>'[1]Database Graph'!$F$34</c:f>
              <c:strCache>
                <c:ptCount val="1"/>
                <c:pt idx="0">
                  <c:v>QtQ-Track Feb</c:v>
                </c:pt>
              </c:strCache>
            </c:strRef>
          </c:tx>
          <c:spPr>
            <a:ln w="28575" cap="rnd">
              <a:solidFill>
                <a:srgbClr val="737577"/>
              </a:solidFill>
              <a:round/>
            </a:ln>
            <a:effectLst/>
          </c:spPr>
          <c:marker>
            <c:symbol val="none"/>
          </c:marker>
          <c:dLbls>
            <c:dLbl>
              <c:idx val="23"/>
              <c:layout>
                <c:manualLayout>
                  <c:x val="4.2414387843202971E-2"/>
                  <c:y val="-8.1855641658142603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737577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89F-412A-B5FF-E4D8DE3C625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'[1]Database Graph'!$A$35:$B$62</c:f>
              <c:multiLvlStrCache>
                <c:ptCount val="28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  <c:pt idx="27">
                    <c:v>Q4</c:v>
                  </c:pt>
                </c:lvl>
                <c:lvl>
                  <c:pt idx="0">
                    <c:v>2017</c:v>
                  </c:pt>
                  <c:pt idx="4">
                    <c:v>2018</c:v>
                  </c:pt>
                  <c:pt idx="8">
                    <c:v>2019</c:v>
                  </c:pt>
                  <c:pt idx="12">
                    <c:v>2020</c:v>
                  </c:pt>
                  <c:pt idx="16">
                    <c:v>2021</c:v>
                  </c:pt>
                  <c:pt idx="20">
                    <c:v>2022</c:v>
                  </c:pt>
                  <c:pt idx="24">
                    <c:v>2023</c:v>
                  </c:pt>
                </c:lvl>
              </c:multiLvlStrCache>
            </c:multiLvlStrRef>
          </c:cat>
          <c:val>
            <c:numRef>
              <c:f>'[1]Database Graph'!$F$35:$F$62</c:f>
              <c:numCache>
                <c:formatCode>General</c:formatCode>
                <c:ptCount val="28"/>
                <c:pt idx="0">
                  <c:v>0.1367661999542662</c:v>
                </c:pt>
                <c:pt idx="1">
                  <c:v>1.3695636796407769</c:v>
                </c:pt>
                <c:pt idx="2">
                  <c:v>3.4185939643720786</c:v>
                </c:pt>
                <c:pt idx="3">
                  <c:v>7.3651340511275976E-3</c:v>
                </c:pt>
                <c:pt idx="4">
                  <c:v>0.10878922035819016</c:v>
                </c:pt>
                <c:pt idx="5">
                  <c:v>1.5777019855440813</c:v>
                </c:pt>
                <c:pt idx="6">
                  <c:v>3.2511497490171024</c:v>
                </c:pt>
                <c:pt idx="7">
                  <c:v>8.1814185584278221E-2</c:v>
                </c:pt>
                <c:pt idx="8">
                  <c:v>4.8667256290826799E-2</c:v>
                </c:pt>
                <c:pt idx="9">
                  <c:v>1.7354923255653176</c:v>
                </c:pt>
                <c:pt idx="10">
                  <c:v>3.0806991326680873</c:v>
                </c:pt>
                <c:pt idx="11">
                  <c:v>4.4407904825789046E-2</c:v>
                </c:pt>
                <c:pt idx="12">
                  <c:v>-1.9914028580617043</c:v>
                </c:pt>
                <c:pt idx="13">
                  <c:v>-6.5257970259255842</c:v>
                </c:pt>
                <c:pt idx="14">
                  <c:v>4.6910265094129926</c:v>
                </c:pt>
                <c:pt idx="15">
                  <c:v>0.49730039079764765</c:v>
                </c:pt>
                <c:pt idx="16">
                  <c:v>-0.56988265715253306</c:v>
                </c:pt>
                <c:pt idx="17">
                  <c:v>1.2874247535147276</c:v>
                </c:pt>
                <c:pt idx="18">
                  <c:v>-0.18590678752200063</c:v>
                </c:pt>
                <c:pt idx="19">
                  <c:v>3.0159621645423016</c:v>
                </c:pt>
                <c:pt idx="20">
                  <c:v>-0.43998431401013249</c:v>
                </c:pt>
                <c:pt idx="21">
                  <c:v>1.9516686423409766</c:v>
                </c:pt>
                <c:pt idx="22">
                  <c:v>1.2390524812965396</c:v>
                </c:pt>
                <c:pt idx="23">
                  <c:v>2.4028877628451255</c:v>
                </c:pt>
                <c:pt idx="24">
                  <c:v>-0.50621258634711808</c:v>
                </c:pt>
                <c:pt idx="25">
                  <c:v>2.0292279185998723</c:v>
                </c:pt>
                <c:pt idx="26">
                  <c:v>1.3256309184242525</c:v>
                </c:pt>
                <c:pt idx="27">
                  <c:v>2.1792794443655339</c:v>
                </c:pt>
              </c:numCache>
            </c:numRef>
          </c: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3-489F-412A-B5FF-E4D8DE3C62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4490639"/>
        <c:axId val="131449604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'[1]Database Graph'!$C$34</c15:sqref>
                        </c15:formulaRef>
                      </c:ext>
                    </c:extLst>
                    <c:strCache>
                      <c:ptCount val="1"/>
                      <c:pt idx="0">
                        <c:v>YoY-Ske 1 Mar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>
                      <c:ext uri="{02D57815-91ED-43cb-92C2-25804820EDAC}">
                        <c15:formulaRef>
                          <c15:sqref>'[1]Database Graph'!$A$35:$B$62</c15:sqref>
                        </c15:formulaRef>
                      </c:ext>
                    </c:extLst>
                    <c:multiLvlStrCache>
                      <c:ptCount val="28"/>
                      <c:lvl>
                        <c:pt idx="0">
                          <c:v>Q1</c:v>
                        </c:pt>
                        <c:pt idx="1">
                          <c:v>Q2</c:v>
                        </c:pt>
                        <c:pt idx="2">
                          <c:v>Q3</c:v>
                        </c:pt>
                        <c:pt idx="3">
                          <c:v>Q4</c:v>
                        </c:pt>
                        <c:pt idx="4">
                          <c:v>Q1</c:v>
                        </c:pt>
                        <c:pt idx="5">
                          <c:v>Q2</c:v>
                        </c:pt>
                        <c:pt idx="6">
                          <c:v>Q3</c:v>
                        </c:pt>
                        <c:pt idx="7">
                          <c:v>Q4</c:v>
                        </c:pt>
                        <c:pt idx="8">
                          <c:v>Q1</c:v>
                        </c:pt>
                        <c:pt idx="9">
                          <c:v>Q2</c:v>
                        </c:pt>
                        <c:pt idx="10">
                          <c:v>Q3</c:v>
                        </c:pt>
                        <c:pt idx="11">
                          <c:v>Q4</c:v>
                        </c:pt>
                        <c:pt idx="12">
                          <c:v>Q1</c:v>
                        </c:pt>
                        <c:pt idx="13">
                          <c:v>Q2</c:v>
                        </c:pt>
                        <c:pt idx="14">
                          <c:v>Q3</c:v>
                        </c:pt>
                        <c:pt idx="15">
                          <c:v>Q4</c:v>
                        </c:pt>
                        <c:pt idx="16">
                          <c:v>Q1</c:v>
                        </c:pt>
                        <c:pt idx="17">
                          <c:v>Q2</c:v>
                        </c:pt>
                        <c:pt idx="18">
                          <c:v>Q3</c:v>
                        </c:pt>
                        <c:pt idx="19">
                          <c:v>Q4</c:v>
                        </c:pt>
                        <c:pt idx="20">
                          <c:v>Q1</c:v>
                        </c:pt>
                        <c:pt idx="21">
                          <c:v>Q2</c:v>
                        </c:pt>
                        <c:pt idx="22">
                          <c:v>Q3</c:v>
                        </c:pt>
                        <c:pt idx="23">
                          <c:v>Q4</c:v>
                        </c:pt>
                        <c:pt idx="24">
                          <c:v>Q1</c:v>
                        </c:pt>
                        <c:pt idx="25">
                          <c:v>Q2</c:v>
                        </c:pt>
                        <c:pt idx="26">
                          <c:v>Q3</c:v>
                        </c:pt>
                        <c:pt idx="27">
                          <c:v>Q4</c:v>
                        </c:pt>
                      </c:lvl>
                      <c:lvl>
                        <c:pt idx="0">
                          <c:v>2017</c:v>
                        </c:pt>
                        <c:pt idx="4">
                          <c:v>2018</c:v>
                        </c:pt>
                        <c:pt idx="8">
                          <c:v>2019</c:v>
                        </c:pt>
                        <c:pt idx="12">
                          <c:v>2020</c:v>
                        </c:pt>
                        <c:pt idx="16">
                          <c:v>2021</c:v>
                        </c:pt>
                        <c:pt idx="20">
                          <c:v>2022</c:v>
                        </c:pt>
                        <c:pt idx="24">
                          <c:v>2023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'[1]Database Graph'!$C$35:$C$62</c15:sqref>
                        </c15:formulaRef>
                      </c:ext>
                    </c:extLst>
                    <c:numCache>
                      <c:formatCode>General</c:formatCode>
                      <c:ptCount val="28"/>
                      <c:pt idx="0">
                        <c:v>4.9267745833945469</c:v>
                      </c:pt>
                      <c:pt idx="1">
                        <c:v>4.940235166574297</c:v>
                      </c:pt>
                      <c:pt idx="2">
                        <c:v>4.9125254947384178</c:v>
                      </c:pt>
                      <c:pt idx="3">
                        <c:v>4.9860880768702174</c:v>
                      </c:pt>
                      <c:pt idx="4">
                        <c:v>4.9567562564463969</c:v>
                      </c:pt>
                      <c:pt idx="5">
                        <c:v>5.1722600097165525</c:v>
                      </c:pt>
                      <c:pt idx="6">
                        <c:v>5.0019764477440987</c:v>
                      </c:pt>
                      <c:pt idx="7">
                        <c:v>5.0801436661800778</c:v>
                      </c:pt>
                      <c:pt idx="8">
                        <c:v>5.0170360742204565</c:v>
                      </c:pt>
                      <c:pt idx="9">
                        <c:v>5.180169060163891</c:v>
                      </c:pt>
                      <c:pt idx="10">
                        <c:v>5.0065339511353102</c:v>
                      </c:pt>
                      <c:pt idx="11">
                        <c:v>4.9672870217863903</c:v>
                      </c:pt>
                      <c:pt idx="12">
                        <c:v>2.8269224261316026</c:v>
                      </c:pt>
                      <c:pt idx="13">
                        <c:v>-5.5229949907629674</c:v>
                      </c:pt>
                      <c:pt idx="14">
                        <c:v>-4.0470745816140834</c:v>
                      </c:pt>
                      <c:pt idx="15">
                        <c:v>-3.6127038872485855</c:v>
                      </c:pt>
                      <c:pt idx="16">
                        <c:v>-2.2146990944969787</c:v>
                      </c:pt>
                      <c:pt idx="17">
                        <c:v>5.9588741314325944</c:v>
                      </c:pt>
                      <c:pt idx="18">
                        <c:v>1.0228793419377666</c:v>
                      </c:pt>
                      <c:pt idx="19">
                        <c:v>3.5547131671521868</c:v>
                      </c:pt>
                      <c:pt idx="20">
                        <c:v>3.569999999999979</c:v>
                      </c:pt>
                      <c:pt idx="21">
                        <c:v>4.3200000000000074</c:v>
                      </c:pt>
                      <c:pt idx="22">
                        <c:v>5.7300000000000182</c:v>
                      </c:pt>
                      <c:pt idx="23">
                        <c:v>5.0499999999999972</c:v>
                      </c:pt>
                      <c:pt idx="24">
                        <c:v>5.0699999999999932</c:v>
                      </c:pt>
                      <c:pt idx="25">
                        <c:v>5.1600000000000108</c:v>
                      </c:pt>
                      <c:pt idx="26">
                        <c:v>5.2599999999999909</c:v>
                      </c:pt>
                      <c:pt idx="27">
                        <c:v>5.0499999999999972</c:v>
                      </c:pt>
                    </c:numCache>
                  </c:numRef>
                </c:val>
                <c:smooth val="1"/>
                <c:extLst>
                  <c:ext xmlns:c16="http://schemas.microsoft.com/office/drawing/2014/chart" uri="{C3380CC4-5D6E-409C-BE32-E72D297353CC}">
                    <c16:uniqueId val="{00000004-489F-412A-B5FF-E4D8DE3C625F}"/>
                  </c:ext>
                </c:extLst>
              </c15:ser>
            </c15:filteredLineSeries>
            <c15:filteredLineSeries>
              <c15:ser>
                <c:idx val="3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'[1]Database Graph'!$E$34</c15:sqref>
                        </c15:formulaRef>
                      </c:ext>
                    </c:extLst>
                    <c:strCache>
                      <c:ptCount val="1"/>
                      <c:pt idx="0">
                        <c:v>YoY-Track Feb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'[1]Database Graph'!$A$35:$B$62</c15:sqref>
                        </c15:formulaRef>
                      </c:ext>
                    </c:extLst>
                    <c:multiLvlStrCache>
                      <c:ptCount val="28"/>
                      <c:lvl>
                        <c:pt idx="0">
                          <c:v>Q1</c:v>
                        </c:pt>
                        <c:pt idx="1">
                          <c:v>Q2</c:v>
                        </c:pt>
                        <c:pt idx="2">
                          <c:v>Q3</c:v>
                        </c:pt>
                        <c:pt idx="3">
                          <c:v>Q4</c:v>
                        </c:pt>
                        <c:pt idx="4">
                          <c:v>Q1</c:v>
                        </c:pt>
                        <c:pt idx="5">
                          <c:v>Q2</c:v>
                        </c:pt>
                        <c:pt idx="6">
                          <c:v>Q3</c:v>
                        </c:pt>
                        <c:pt idx="7">
                          <c:v>Q4</c:v>
                        </c:pt>
                        <c:pt idx="8">
                          <c:v>Q1</c:v>
                        </c:pt>
                        <c:pt idx="9">
                          <c:v>Q2</c:v>
                        </c:pt>
                        <c:pt idx="10">
                          <c:v>Q3</c:v>
                        </c:pt>
                        <c:pt idx="11">
                          <c:v>Q4</c:v>
                        </c:pt>
                        <c:pt idx="12">
                          <c:v>Q1</c:v>
                        </c:pt>
                        <c:pt idx="13">
                          <c:v>Q2</c:v>
                        </c:pt>
                        <c:pt idx="14">
                          <c:v>Q3</c:v>
                        </c:pt>
                        <c:pt idx="15">
                          <c:v>Q4</c:v>
                        </c:pt>
                        <c:pt idx="16">
                          <c:v>Q1</c:v>
                        </c:pt>
                        <c:pt idx="17">
                          <c:v>Q2</c:v>
                        </c:pt>
                        <c:pt idx="18">
                          <c:v>Q3</c:v>
                        </c:pt>
                        <c:pt idx="19">
                          <c:v>Q4</c:v>
                        </c:pt>
                        <c:pt idx="20">
                          <c:v>Q1</c:v>
                        </c:pt>
                        <c:pt idx="21">
                          <c:v>Q2</c:v>
                        </c:pt>
                        <c:pt idx="22">
                          <c:v>Q3</c:v>
                        </c:pt>
                        <c:pt idx="23">
                          <c:v>Q4</c:v>
                        </c:pt>
                        <c:pt idx="24">
                          <c:v>Q1</c:v>
                        </c:pt>
                        <c:pt idx="25">
                          <c:v>Q2</c:v>
                        </c:pt>
                        <c:pt idx="26">
                          <c:v>Q3</c:v>
                        </c:pt>
                        <c:pt idx="27">
                          <c:v>Q4</c:v>
                        </c:pt>
                      </c:lvl>
                      <c:lvl>
                        <c:pt idx="0">
                          <c:v>2017</c:v>
                        </c:pt>
                        <c:pt idx="4">
                          <c:v>2018</c:v>
                        </c:pt>
                        <c:pt idx="8">
                          <c:v>2019</c:v>
                        </c:pt>
                        <c:pt idx="12">
                          <c:v>2020</c:v>
                        </c:pt>
                        <c:pt idx="16">
                          <c:v>2021</c:v>
                        </c:pt>
                        <c:pt idx="20">
                          <c:v>2022</c:v>
                        </c:pt>
                        <c:pt idx="24">
                          <c:v>2023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'[1]Database Graph'!$E$35:$E$62</c15:sqref>
                        </c15:formulaRef>
                      </c:ext>
                    </c:extLst>
                    <c:numCache>
                      <c:formatCode>General</c:formatCode>
                      <c:ptCount val="28"/>
                      <c:pt idx="0">
                        <c:v>4.9267745833945469</c:v>
                      </c:pt>
                      <c:pt idx="1">
                        <c:v>4.940235166574297</c:v>
                      </c:pt>
                      <c:pt idx="2">
                        <c:v>4.9125254947384178</c:v>
                      </c:pt>
                      <c:pt idx="3">
                        <c:v>4.9860880768702174</c:v>
                      </c:pt>
                      <c:pt idx="4">
                        <c:v>4.9567562564463969</c:v>
                      </c:pt>
                      <c:pt idx="5">
                        <c:v>5.1722600097165525</c:v>
                      </c:pt>
                      <c:pt idx="6">
                        <c:v>5.0019764477440987</c:v>
                      </c:pt>
                      <c:pt idx="7">
                        <c:v>5.0801436661800778</c:v>
                      </c:pt>
                      <c:pt idx="8">
                        <c:v>5.0170360742204565</c:v>
                      </c:pt>
                      <c:pt idx="9">
                        <c:v>5.180169060163891</c:v>
                      </c:pt>
                      <c:pt idx="10">
                        <c:v>5.0065339511353102</c:v>
                      </c:pt>
                      <c:pt idx="11">
                        <c:v>4.9672870217863903</c:v>
                      </c:pt>
                      <c:pt idx="12">
                        <c:v>2.8269224261316026</c:v>
                      </c:pt>
                      <c:pt idx="13">
                        <c:v>-5.5229949907629674</c:v>
                      </c:pt>
                      <c:pt idx="14">
                        <c:v>-4.0470745816140834</c:v>
                      </c:pt>
                      <c:pt idx="15">
                        <c:v>-3.6127038872485855</c:v>
                      </c:pt>
                      <c:pt idx="16">
                        <c:v>-2.2146990944969787</c:v>
                      </c:pt>
                      <c:pt idx="17">
                        <c:v>5.9588741314325944</c:v>
                      </c:pt>
                      <c:pt idx="18">
                        <c:v>1.0228793419377666</c:v>
                      </c:pt>
                      <c:pt idx="19">
                        <c:v>3.5547131671521868</c:v>
                      </c:pt>
                      <c:pt idx="20">
                        <c:v>3.6899999999999977</c:v>
                      </c:pt>
                      <c:pt idx="21">
                        <c:v>4.3700000000000045</c:v>
                      </c:pt>
                      <c:pt idx="22">
                        <c:v>5.8600000000000136</c:v>
                      </c:pt>
                      <c:pt idx="23">
                        <c:v>5.230000000000004</c:v>
                      </c:pt>
                      <c:pt idx="24">
                        <c:v>5.1599999999999824</c:v>
                      </c:pt>
                      <c:pt idx="25">
                        <c:v>5.2399999999999807</c:v>
                      </c:pt>
                      <c:pt idx="26">
                        <c:v>5.3300000000000125</c:v>
                      </c:pt>
                      <c:pt idx="27">
                        <c:v>5.0999999999999943</c:v>
                      </c:pt>
                    </c:numCache>
                  </c:numRef>
                </c: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489F-412A-B5FF-E4D8DE3C625F}"/>
                  </c:ext>
                </c:extLst>
              </c15:ser>
            </c15:filteredLineSeries>
          </c:ext>
        </c:extLst>
      </c:lineChart>
      <c:catAx>
        <c:axId val="1314490639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3175" cap="flat" cmpd="sng" algn="ctr">
            <a:solidFill>
              <a:srgbClr val="B3B3B3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1314496047"/>
        <c:crosses val="autoZero"/>
        <c:auto val="1"/>
        <c:lblAlgn val="ctr"/>
        <c:lblOffset val="100"/>
        <c:noMultiLvlLbl val="0"/>
      </c:catAx>
      <c:valAx>
        <c:axId val="1314496047"/>
        <c:scaling>
          <c:orientation val="minMax"/>
        </c:scaling>
        <c:delete val="0"/>
        <c:axPos val="l"/>
        <c:numFmt formatCode="General" sourceLinked="1"/>
        <c:majorTickMark val="in"/>
        <c:minorTickMark val="none"/>
        <c:tickLblPos val="high"/>
        <c:spPr>
          <a:noFill/>
          <a:ln w="3175">
            <a:solidFill>
              <a:srgbClr val="B3B3B3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1314490639"/>
        <c:crosses val="autoZero"/>
        <c:crossBetween val="between"/>
      </c:valAx>
      <c:spPr>
        <a:solidFill>
          <a:srgbClr val="FFFFFF"/>
        </a:solidFill>
        <a:ln w="3175">
          <a:solidFill>
            <a:srgbClr val="B3B3B3"/>
          </a:solidFill>
          <a:prstDash val="solid"/>
        </a:ln>
        <a:effectLst/>
      </c:spPr>
    </c:plotArea>
    <c:legend>
      <c:legendPos val="b"/>
      <c:layout>
        <c:manualLayout>
          <c:xMode val="edge"/>
          <c:yMode val="edge"/>
          <c:x val="0.29114231922046968"/>
          <c:y val="0.91896091363793597"/>
          <c:w val="0.53363334356286041"/>
          <c:h val="4.28983465545295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yriad Pro Condensed"/>
              <a:ea typeface="Myriad Pro Condensed"/>
              <a:cs typeface="Myriad Pro Condensed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Ekspor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'[1]Database Graph'!$AX$257</c:f>
              <c:strCache>
                <c:ptCount val="1"/>
                <c:pt idx="0">
                  <c:v>2017-2019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'[1]Database Graph'!$AW$258:$AW$261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'[1]Database Graph'!$AX$258:$AX$261</c:f>
              <c:numCache>
                <c:formatCode>General</c:formatCode>
                <c:ptCount val="4"/>
                <c:pt idx="0">
                  <c:v>-2.1469913469390556</c:v>
                </c:pt>
                <c:pt idx="1">
                  <c:v>-1.4510863265277909</c:v>
                </c:pt>
                <c:pt idx="2">
                  <c:v>9.5241999460053446</c:v>
                </c:pt>
                <c:pt idx="3">
                  <c:v>-1.3479126146425908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09-4D9A-8E06-A4EC03A81ABC}"/>
            </c:ext>
          </c:extLst>
        </c:ser>
        <c:ser>
          <c:idx val="1"/>
          <c:order val="1"/>
          <c:tx>
            <c:strRef>
              <c:f>'[1]Database Graph'!$AY$257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'[1]Database Graph'!$AW$258:$AW$261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'[1]Database Graph'!$AY$258:$AY$261</c:f>
              <c:numCache>
                <c:formatCode>General</c:formatCode>
                <c:ptCount val="4"/>
                <c:pt idx="0">
                  <c:v>-5.838351071495353</c:v>
                </c:pt>
                <c:pt idx="1">
                  <c:v>-13.498266268590015</c:v>
                </c:pt>
                <c:pt idx="2">
                  <c:v>10.590913926738764</c:v>
                </c:pt>
                <c:pt idx="3">
                  <c:v>3.3665162050538413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09-4D9A-8E06-A4EC03A81ABC}"/>
            </c:ext>
          </c:extLst>
        </c:ser>
        <c:ser>
          <c:idx val="2"/>
          <c:order val="2"/>
          <c:tx>
            <c:strRef>
              <c:f>'[1]Database Graph'!$AZ$257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'[1]Database Graph'!$AW$258:$AW$261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'[1]Database Graph'!$AZ$258:$AZ$261</c:f>
              <c:numCache>
                <c:formatCode>General</c:formatCode>
                <c:ptCount val="4"/>
                <c:pt idx="0">
                  <c:v>8.1517994093993877</c:v>
                </c:pt>
                <c:pt idx="1">
                  <c:v>6.365967661502367</c:v>
                </c:pt>
                <c:pt idx="2">
                  <c:v>8.6213767192941759</c:v>
                </c:pt>
                <c:pt idx="3">
                  <c:v>3.9008468856731611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09-4D9A-8E06-A4EC03A81ABC}"/>
            </c:ext>
          </c:extLst>
        </c:ser>
        <c:ser>
          <c:idx val="3"/>
          <c:order val="3"/>
          <c:tx>
            <c:strRef>
              <c:f>'[1]Database Graph'!$BA$257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'[1]Database Graph'!$AW$258:$AW$261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'[1]Database Graph'!$BA$258:$BA$261</c:f>
              <c:numCache>
                <c:formatCode>General</c:formatCode>
                <c:ptCount val="4"/>
                <c:pt idx="0">
                  <c:v>-5.1340472742381138</c:v>
                </c:pt>
                <c:pt idx="1">
                  <c:v>-2.4418218981039388</c:v>
                </c:pt>
                <c:pt idx="2">
                  <c:v>7.5710407644211415</c:v>
                </c:pt>
                <c:pt idx="3">
                  <c:v>4.6742773970997575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C09-4D9A-8E06-A4EC03A81ABC}"/>
            </c:ext>
          </c:extLst>
        </c:ser>
        <c:ser>
          <c:idx val="4"/>
          <c:order val="4"/>
          <c:tx>
            <c:strRef>
              <c:f>'[1]Database Graph'!$BB$257</c:f>
              <c:strCache>
                <c:ptCount val="1"/>
                <c:pt idx="0">
                  <c:v>2023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strRef>
              <c:f>'[1]Database Graph'!$AW$258:$AW$261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'[1]Database Graph'!$BB$258:$BB$261</c:f>
              <c:numCache>
                <c:formatCode>General</c:formatCode>
                <c:ptCount val="4"/>
                <c:pt idx="0">
                  <c:v>-3.7867522926228503</c:v>
                </c:pt>
                <c:pt idx="1">
                  <c:v>-1.9895226524806162</c:v>
                </c:pt>
                <c:pt idx="2">
                  <c:v>8.0066740995944343</c:v>
                </c:pt>
                <c:pt idx="3">
                  <c:v>5.0768330085134323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C09-4D9A-8E06-A4EC03A81A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0997807"/>
        <c:axId val="890990735"/>
      </c:lineChart>
      <c:catAx>
        <c:axId val="890997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0990735"/>
        <c:crosses val="autoZero"/>
        <c:auto val="1"/>
        <c:lblAlgn val="ctr"/>
        <c:lblOffset val="100"/>
        <c:noMultiLvlLbl val="0"/>
      </c:catAx>
      <c:valAx>
        <c:axId val="8909907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0997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Impor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'[1]Database Graph'!$AX$289</c:f>
              <c:strCache>
                <c:ptCount val="1"/>
                <c:pt idx="0">
                  <c:v>2017-2019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'[1]Database Graph'!$AW$290:$AW$293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'[1]Database Graph'!$AX$290:$AX$293</c:f>
              <c:numCache>
                <c:formatCode>General</c:formatCode>
                <c:ptCount val="4"/>
                <c:pt idx="0">
                  <c:v>-8.1678730103513288</c:v>
                </c:pt>
                <c:pt idx="1">
                  <c:v>-0.20617540245625321</c:v>
                </c:pt>
                <c:pt idx="2">
                  <c:v>7.2962195202865558</c:v>
                </c:pt>
                <c:pt idx="3">
                  <c:v>5.3529275735635435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B8-491C-9503-E1C7B4C60727}"/>
            </c:ext>
          </c:extLst>
        </c:ser>
        <c:ser>
          <c:idx val="1"/>
          <c:order val="1"/>
          <c:tx>
            <c:strRef>
              <c:f>'[1]Database Graph'!$AY$289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'[1]Database Graph'!$AW$290:$AW$293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'[1]Database Graph'!$AY$290:$AY$293</c:f>
              <c:numCache>
                <c:formatCode>General</c:formatCode>
                <c:ptCount val="4"/>
                <c:pt idx="0">
                  <c:v>-13.381924201743061</c:v>
                </c:pt>
                <c:pt idx="1">
                  <c:v>-15.752465031056445</c:v>
                </c:pt>
                <c:pt idx="2">
                  <c:v>-1.6721585466910938E-2</c:v>
                </c:pt>
                <c:pt idx="3">
                  <c:v>15.362607479645888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B8-491C-9503-E1C7B4C60727}"/>
            </c:ext>
          </c:extLst>
        </c:ser>
        <c:ser>
          <c:idx val="2"/>
          <c:order val="2"/>
          <c:tx>
            <c:strRef>
              <c:f>'[1]Database Graph'!$AZ$289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'[1]Database Graph'!$AW$290:$AW$293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'[1]Database Graph'!$AZ$290:$AZ$293</c:f>
              <c:numCache>
                <c:formatCode>General</c:formatCode>
                <c:ptCount val="4"/>
                <c:pt idx="0">
                  <c:v>7.4470700427286403</c:v>
                </c:pt>
                <c:pt idx="1">
                  <c:v>6.3762258719197291</c:v>
                </c:pt>
                <c:pt idx="2">
                  <c:v>-1.4472002126910866</c:v>
                </c:pt>
                <c:pt idx="3">
                  <c:v>15.053608666434329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B8-491C-9503-E1C7B4C60727}"/>
            </c:ext>
          </c:extLst>
        </c:ser>
        <c:ser>
          <c:idx val="3"/>
          <c:order val="3"/>
          <c:tx>
            <c:strRef>
              <c:f>'[1]Database Graph'!$BA$289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'[1]Database Graph'!$AW$290:$AW$293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'[1]Database Graph'!$BA$290:$BA$293</c:f>
              <c:numCache>
                <c:formatCode>General</c:formatCode>
                <c:ptCount val="4"/>
                <c:pt idx="0">
                  <c:v>-6.5234315206821663</c:v>
                </c:pt>
                <c:pt idx="1">
                  <c:v>-2.5206948373681257</c:v>
                </c:pt>
                <c:pt idx="2">
                  <c:v>0.4032878979107295</c:v>
                </c:pt>
                <c:pt idx="3">
                  <c:v>15.753155593534046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7B8-491C-9503-E1C7B4C60727}"/>
            </c:ext>
          </c:extLst>
        </c:ser>
        <c:ser>
          <c:idx val="4"/>
          <c:order val="4"/>
          <c:tx>
            <c:strRef>
              <c:f>'[1]Database Graph'!$BB$289</c:f>
              <c:strCache>
                <c:ptCount val="1"/>
                <c:pt idx="0">
                  <c:v>2023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strRef>
              <c:f>'[1]Database Graph'!$AW$290:$AW$293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'[1]Database Graph'!$BB$290:$BB$293</c:f>
              <c:numCache>
                <c:formatCode>General</c:formatCode>
                <c:ptCount val="4"/>
                <c:pt idx="0">
                  <c:v>-5.3053232628780336</c:v>
                </c:pt>
                <c:pt idx="1">
                  <c:v>-1.9119035019937343</c:v>
                </c:pt>
                <c:pt idx="2">
                  <c:v>1.8077248106096278</c:v>
                </c:pt>
                <c:pt idx="3">
                  <c:v>15.002335746362405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7B8-491C-9503-E1C7B4C607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0997807"/>
        <c:axId val="890990735"/>
      </c:lineChart>
      <c:catAx>
        <c:axId val="890997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0990735"/>
        <c:crosses val="autoZero"/>
        <c:auto val="1"/>
        <c:lblAlgn val="ctr"/>
        <c:lblOffset val="100"/>
        <c:noMultiLvlLbl val="0"/>
      </c:catAx>
      <c:valAx>
        <c:axId val="8909907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0997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4506509083748209E-2"/>
          <c:y val="0.11695842712977453"/>
          <c:w val="0.8626997521356532"/>
          <c:h val="0.58859997135082642"/>
        </c:manualLayout>
      </c:layout>
      <c:lineChart>
        <c:grouping val="standard"/>
        <c:varyColors val="0"/>
        <c:ser>
          <c:idx val="0"/>
          <c:order val="0"/>
          <c:tx>
            <c:strRef>
              <c:f>ISMA!$E$1</c:f>
              <c:strCache>
                <c:ptCount val="1"/>
                <c:pt idx="0">
                  <c:v>Industri pengolahan </c:v>
                </c:pt>
              </c:strCache>
            </c:strRef>
          </c:tx>
          <c:spPr>
            <a:ln w="3810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ISMA!$A$2:$B$13</c:f>
              <c:multiLvlStrCache>
                <c:ptCount val="12"/>
                <c:lvl>
                  <c:pt idx="0">
                    <c:v> I </c:v>
                  </c:pt>
                  <c:pt idx="1">
                    <c:v> II </c:v>
                  </c:pt>
                  <c:pt idx="2">
                    <c:v> III </c:v>
                  </c:pt>
                  <c:pt idx="3">
                    <c:v> IV </c:v>
                  </c:pt>
                  <c:pt idx="4">
                    <c:v> I </c:v>
                  </c:pt>
                  <c:pt idx="5">
                    <c:v> II </c:v>
                  </c:pt>
                  <c:pt idx="6">
                    <c:v> III </c:v>
                  </c:pt>
                  <c:pt idx="7">
                    <c:v> IV </c:v>
                  </c:pt>
                  <c:pt idx="8">
                    <c:v> I </c:v>
                  </c:pt>
                  <c:pt idx="9">
                    <c:v> II </c:v>
                  </c:pt>
                  <c:pt idx="10">
                    <c:v> III </c:v>
                  </c:pt>
                  <c:pt idx="11">
                    <c:v> IV </c:v>
                  </c:pt>
                </c:lvl>
                <c:lvl>
                  <c:pt idx="0">
                    <c:v>2021</c:v>
                  </c:pt>
                  <c:pt idx="4">
                    <c:v>2022</c:v>
                  </c:pt>
                  <c:pt idx="8">
                    <c:v>2023</c:v>
                  </c:pt>
                </c:lvl>
              </c:multiLvlStrCache>
            </c:multiLvlStrRef>
          </c:cat>
          <c:val>
            <c:numRef>
              <c:f>ISMA!$E$2:$E$13</c:f>
              <c:numCache>
                <c:formatCode>#,##0.00</c:formatCode>
                <c:ptCount val="12"/>
                <c:pt idx="0">
                  <c:v>-1.3841150979617134</c:v>
                </c:pt>
                <c:pt idx="1">
                  <c:v>6.5806484967229295</c:v>
                </c:pt>
                <c:pt idx="2">
                  <c:v>3.6789470984919914</c:v>
                </c:pt>
                <c:pt idx="3">
                  <c:v>4.9238733378203614</c:v>
                </c:pt>
                <c:pt idx="4" formatCode="0.00">
                  <c:v>5.0738270644069097</c:v>
                </c:pt>
                <c:pt idx="5" formatCode="0.00">
                  <c:v>5.1999989378002303</c:v>
                </c:pt>
                <c:pt idx="6" formatCode="0.00">
                  <c:v>5.9700041735338996</c:v>
                </c:pt>
                <c:pt idx="7" formatCode="0.00">
                  <c:v>2.6232085555625702</c:v>
                </c:pt>
                <c:pt idx="8" formatCode="0.00">
                  <c:v>4.4141023097730097</c:v>
                </c:pt>
                <c:pt idx="9" formatCode="0.00">
                  <c:v>5.05044614241588</c:v>
                </c:pt>
                <c:pt idx="10" formatCode="0.00">
                  <c:v>5.6793971963021104</c:v>
                </c:pt>
                <c:pt idx="11" formatCode="0.00">
                  <c:v>4.9434452008603396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34B9-499E-B0F8-4BC702837433}"/>
            </c:ext>
          </c:extLst>
        </c:ser>
        <c:ser>
          <c:idx val="1"/>
          <c:order val="1"/>
          <c:tx>
            <c:strRef>
              <c:f>SOFIE!$C$1</c:f>
              <c:strCache>
                <c:ptCount val="1"/>
                <c:pt idx="0">
                  <c:v>Konsumsi Swasta</c:v>
                </c:pt>
              </c:strCache>
            </c:strRef>
          </c:tx>
          <c:spPr>
            <a:ln w="38100" cap="rnd" cmpd="sng" algn="ctr">
              <a:solidFill>
                <a:schemeClr val="accent2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ISMA!$A$2:$B$13</c:f>
              <c:multiLvlStrCache>
                <c:ptCount val="12"/>
                <c:lvl>
                  <c:pt idx="0">
                    <c:v> I </c:v>
                  </c:pt>
                  <c:pt idx="1">
                    <c:v> II </c:v>
                  </c:pt>
                  <c:pt idx="2">
                    <c:v> III </c:v>
                  </c:pt>
                  <c:pt idx="3">
                    <c:v> IV </c:v>
                  </c:pt>
                  <c:pt idx="4">
                    <c:v> I </c:v>
                  </c:pt>
                  <c:pt idx="5">
                    <c:v> II </c:v>
                  </c:pt>
                  <c:pt idx="6">
                    <c:v> III </c:v>
                  </c:pt>
                  <c:pt idx="7">
                    <c:v> IV </c:v>
                  </c:pt>
                  <c:pt idx="8">
                    <c:v> I </c:v>
                  </c:pt>
                  <c:pt idx="9">
                    <c:v> II </c:v>
                  </c:pt>
                  <c:pt idx="10">
                    <c:v> III </c:v>
                  </c:pt>
                  <c:pt idx="11">
                    <c:v> IV </c:v>
                  </c:pt>
                </c:lvl>
                <c:lvl>
                  <c:pt idx="0">
                    <c:v>2021</c:v>
                  </c:pt>
                  <c:pt idx="4">
                    <c:v>2022</c:v>
                  </c:pt>
                  <c:pt idx="8">
                    <c:v>2023</c:v>
                  </c:pt>
                </c:lvl>
              </c:multiLvlStrCache>
            </c:multiLvlStrRef>
          </c:cat>
          <c:val>
            <c:numRef>
              <c:f>SOFIE!$C$2:$C$13</c:f>
              <c:numCache>
                <c:formatCode>0.00</c:formatCode>
                <c:ptCount val="12"/>
                <c:pt idx="0">
                  <c:v>-2.2465617410625356</c:v>
                </c:pt>
                <c:pt idx="1">
                  <c:v>5.914080562004969</c:v>
                </c:pt>
                <c:pt idx="2">
                  <c:v>1.0615927039458199</c:v>
                </c:pt>
                <c:pt idx="3">
                  <c:v>3.5488706918777666</c:v>
                </c:pt>
                <c:pt idx="4">
                  <c:v>3.5859065409591437</c:v>
                </c:pt>
                <c:pt idx="5">
                  <c:v>4.3202237984021963</c:v>
                </c:pt>
                <c:pt idx="6">
                  <c:v>5.7206172538113265</c:v>
                </c:pt>
                <c:pt idx="7">
                  <c:v>5.0534962176320306</c:v>
                </c:pt>
                <c:pt idx="8">
                  <c:v>5.1558632741491834</c:v>
                </c:pt>
                <c:pt idx="9">
                  <c:v>5.2211026894014765</c:v>
                </c:pt>
                <c:pt idx="10">
                  <c:v>5.2998330564438589</c:v>
                </c:pt>
                <c:pt idx="11">
                  <c:v>5.1226545922689439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34B9-499E-B0F8-4BC7028374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4086880"/>
        <c:axId val="754088848"/>
      </c:lineChart>
      <c:catAx>
        <c:axId val="75408688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low"/>
        <c:spPr>
          <a:noFill/>
          <a:ln w="3175" cap="flat" cmpd="sng" algn="ctr">
            <a:solidFill>
              <a:srgbClr val="B3B3B3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754088848"/>
        <c:crosses val="autoZero"/>
        <c:auto val="1"/>
        <c:lblAlgn val="ctr"/>
        <c:lblOffset val="100"/>
        <c:noMultiLvlLbl val="0"/>
      </c:catAx>
      <c:valAx>
        <c:axId val="754088848"/>
        <c:scaling>
          <c:orientation val="minMax"/>
        </c:scaling>
        <c:delete val="0"/>
        <c:axPos val="l"/>
        <c:numFmt formatCode="#,##0.00" sourceLinked="1"/>
        <c:majorTickMark val="in"/>
        <c:minorTickMark val="none"/>
        <c:tickLblPos val="high"/>
        <c:spPr>
          <a:noFill/>
          <a:ln w="3175">
            <a:solidFill>
              <a:srgbClr val="B3B3B3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754086880"/>
        <c:crosses val="autoZero"/>
        <c:crossBetween val="between"/>
      </c:valAx>
      <c:spPr>
        <a:solidFill>
          <a:srgbClr val="FFFFFF"/>
        </a:solidFill>
        <a:ln w="3175">
          <a:solidFill>
            <a:srgbClr val="B3B3B3"/>
          </a:solidFill>
          <a:prstDash val="solid"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Myriad Pro Condensed"/>
              <a:ea typeface="Myriad Pro Condensed"/>
              <a:cs typeface="Myriad Pro Condensed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4506509083748209E-2"/>
          <c:y val="0.11695842712977453"/>
          <c:w val="0.8626997521356532"/>
          <c:h val="0.58859997135082642"/>
        </c:manualLayout>
      </c:layout>
      <c:lineChart>
        <c:grouping val="standard"/>
        <c:varyColors val="0"/>
        <c:ser>
          <c:idx val="0"/>
          <c:order val="0"/>
          <c:tx>
            <c:strRef>
              <c:f>ISMA!$I$1</c:f>
              <c:strCache>
                <c:ptCount val="1"/>
                <c:pt idx="0">
                  <c:v>Perdagangan besar dan eceran</c:v>
                </c:pt>
              </c:strCache>
            </c:strRef>
          </c:tx>
          <c:spPr>
            <a:ln w="3810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ISMA!$A$2:$B$13</c:f>
              <c:multiLvlStrCache>
                <c:ptCount val="12"/>
                <c:lvl>
                  <c:pt idx="0">
                    <c:v> I </c:v>
                  </c:pt>
                  <c:pt idx="1">
                    <c:v> II </c:v>
                  </c:pt>
                  <c:pt idx="2">
                    <c:v> III </c:v>
                  </c:pt>
                  <c:pt idx="3">
                    <c:v> IV </c:v>
                  </c:pt>
                  <c:pt idx="4">
                    <c:v> I </c:v>
                  </c:pt>
                  <c:pt idx="5">
                    <c:v> II </c:v>
                  </c:pt>
                  <c:pt idx="6">
                    <c:v> III </c:v>
                  </c:pt>
                  <c:pt idx="7">
                    <c:v> IV </c:v>
                  </c:pt>
                  <c:pt idx="8">
                    <c:v> I </c:v>
                  </c:pt>
                  <c:pt idx="9">
                    <c:v> II </c:v>
                  </c:pt>
                  <c:pt idx="10">
                    <c:v> III </c:v>
                  </c:pt>
                  <c:pt idx="11">
                    <c:v> IV </c:v>
                  </c:pt>
                </c:lvl>
                <c:lvl>
                  <c:pt idx="0">
                    <c:v>2021</c:v>
                  </c:pt>
                  <c:pt idx="4">
                    <c:v>2022</c:v>
                  </c:pt>
                  <c:pt idx="8">
                    <c:v>2023</c:v>
                  </c:pt>
                </c:lvl>
              </c:multiLvlStrCache>
            </c:multiLvlStrRef>
          </c:cat>
          <c:val>
            <c:numRef>
              <c:f>ISMA!$I$2:$I$13</c:f>
              <c:numCache>
                <c:formatCode>#,##0.00</c:formatCode>
                <c:ptCount val="12"/>
                <c:pt idx="0">
                  <c:v>-1.258459752311103</c:v>
                </c:pt>
                <c:pt idx="1">
                  <c:v>9.5170967452195221</c:v>
                </c:pt>
                <c:pt idx="2">
                  <c:v>5.1513552369596649</c:v>
                </c:pt>
                <c:pt idx="3">
                  <c:v>5.5572381551460381</c:v>
                </c:pt>
                <c:pt idx="4" formatCode="0.00">
                  <c:v>5.7149600372154703</c:v>
                </c:pt>
                <c:pt idx="5" formatCode="0.00">
                  <c:v>6.4700052648656703</c:v>
                </c:pt>
                <c:pt idx="6" formatCode="0.00">
                  <c:v>7.5300122156696396</c:v>
                </c:pt>
                <c:pt idx="7" formatCode="0.00">
                  <c:v>3.1096444798670202</c:v>
                </c:pt>
                <c:pt idx="8" formatCode="0.00">
                  <c:v>3.8604653542698402</c:v>
                </c:pt>
                <c:pt idx="9" formatCode="0.00">
                  <c:v>4.8875583167783603</c:v>
                </c:pt>
                <c:pt idx="10" formatCode="0.00">
                  <c:v>6.9575621998537001</c:v>
                </c:pt>
                <c:pt idx="11" formatCode="0.00">
                  <c:v>6.8083115887414198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CE79-49A2-BAA9-9AA1D0756444}"/>
            </c:ext>
          </c:extLst>
        </c:ser>
        <c:ser>
          <c:idx val="1"/>
          <c:order val="1"/>
          <c:tx>
            <c:strRef>
              <c:f>SOFIE!$C$1</c:f>
              <c:strCache>
                <c:ptCount val="1"/>
                <c:pt idx="0">
                  <c:v>Konsumsi Swasta</c:v>
                </c:pt>
              </c:strCache>
            </c:strRef>
          </c:tx>
          <c:spPr>
            <a:ln w="38100" cap="rnd" cmpd="sng" algn="ctr">
              <a:solidFill>
                <a:schemeClr val="accent2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ISMA!$A$2:$B$13</c:f>
              <c:multiLvlStrCache>
                <c:ptCount val="12"/>
                <c:lvl>
                  <c:pt idx="0">
                    <c:v> I </c:v>
                  </c:pt>
                  <c:pt idx="1">
                    <c:v> II </c:v>
                  </c:pt>
                  <c:pt idx="2">
                    <c:v> III </c:v>
                  </c:pt>
                  <c:pt idx="3">
                    <c:v> IV </c:v>
                  </c:pt>
                  <c:pt idx="4">
                    <c:v> I </c:v>
                  </c:pt>
                  <c:pt idx="5">
                    <c:v> II </c:v>
                  </c:pt>
                  <c:pt idx="6">
                    <c:v> III </c:v>
                  </c:pt>
                  <c:pt idx="7">
                    <c:v> IV </c:v>
                  </c:pt>
                  <c:pt idx="8">
                    <c:v> I </c:v>
                  </c:pt>
                  <c:pt idx="9">
                    <c:v> II </c:v>
                  </c:pt>
                  <c:pt idx="10">
                    <c:v> III </c:v>
                  </c:pt>
                  <c:pt idx="11">
                    <c:v> IV </c:v>
                  </c:pt>
                </c:lvl>
                <c:lvl>
                  <c:pt idx="0">
                    <c:v>2021</c:v>
                  </c:pt>
                  <c:pt idx="4">
                    <c:v>2022</c:v>
                  </c:pt>
                  <c:pt idx="8">
                    <c:v>2023</c:v>
                  </c:pt>
                </c:lvl>
              </c:multiLvlStrCache>
            </c:multiLvlStrRef>
          </c:cat>
          <c:val>
            <c:numRef>
              <c:f>SOFIE!$C$2:$C$13</c:f>
              <c:numCache>
                <c:formatCode>0.00</c:formatCode>
                <c:ptCount val="12"/>
                <c:pt idx="0">
                  <c:v>-2.2465617410625356</c:v>
                </c:pt>
                <c:pt idx="1">
                  <c:v>5.914080562004969</c:v>
                </c:pt>
                <c:pt idx="2">
                  <c:v>1.0615927039458199</c:v>
                </c:pt>
                <c:pt idx="3">
                  <c:v>3.5488706918777666</c:v>
                </c:pt>
                <c:pt idx="4">
                  <c:v>3.5859065409591437</c:v>
                </c:pt>
                <c:pt idx="5">
                  <c:v>4.3202237984021963</c:v>
                </c:pt>
                <c:pt idx="6">
                  <c:v>5.7206172538113265</c:v>
                </c:pt>
                <c:pt idx="7">
                  <c:v>5.0534962176320306</c:v>
                </c:pt>
                <c:pt idx="8">
                  <c:v>5.1558632741491834</c:v>
                </c:pt>
                <c:pt idx="9">
                  <c:v>5.2211026894014765</c:v>
                </c:pt>
                <c:pt idx="10">
                  <c:v>5.2998330564438589</c:v>
                </c:pt>
                <c:pt idx="11">
                  <c:v>5.1226545922689439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CE79-49A2-BAA9-9AA1D07564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4086880"/>
        <c:axId val="754088848"/>
      </c:lineChart>
      <c:catAx>
        <c:axId val="75408688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low"/>
        <c:spPr>
          <a:noFill/>
          <a:ln w="3175" cap="flat" cmpd="sng" algn="ctr">
            <a:solidFill>
              <a:srgbClr val="B3B3B3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754088848"/>
        <c:crosses val="autoZero"/>
        <c:auto val="1"/>
        <c:lblAlgn val="ctr"/>
        <c:lblOffset val="100"/>
        <c:noMultiLvlLbl val="0"/>
      </c:catAx>
      <c:valAx>
        <c:axId val="754088848"/>
        <c:scaling>
          <c:orientation val="minMax"/>
        </c:scaling>
        <c:delete val="0"/>
        <c:axPos val="l"/>
        <c:numFmt formatCode="#,##0.00" sourceLinked="1"/>
        <c:majorTickMark val="in"/>
        <c:minorTickMark val="none"/>
        <c:tickLblPos val="high"/>
        <c:spPr>
          <a:noFill/>
          <a:ln w="3175">
            <a:solidFill>
              <a:srgbClr val="B3B3B3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754086880"/>
        <c:crosses val="autoZero"/>
        <c:crossBetween val="between"/>
      </c:valAx>
      <c:spPr>
        <a:solidFill>
          <a:srgbClr val="FFFFFF"/>
        </a:solidFill>
        <a:ln w="3175">
          <a:solidFill>
            <a:srgbClr val="B3B3B3"/>
          </a:solidFill>
          <a:prstDash val="solid"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Myriad Pro Condensed"/>
              <a:ea typeface="Myriad Pro Condensed"/>
              <a:cs typeface="Myriad Pro Condensed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4506509083748209E-2"/>
          <c:y val="0.11695842712977453"/>
          <c:w val="0.8626997521356532"/>
          <c:h val="0.58859997135082642"/>
        </c:manualLayout>
      </c:layout>
      <c:lineChart>
        <c:grouping val="standard"/>
        <c:varyColors val="0"/>
        <c:ser>
          <c:idx val="0"/>
          <c:order val="0"/>
          <c:tx>
            <c:strRef>
              <c:f>ISMA!$P$1</c:f>
              <c:strCache>
                <c:ptCount val="1"/>
                <c:pt idx="0">
                  <c:v>Administrasi pemerintahan</c:v>
                </c:pt>
              </c:strCache>
            </c:strRef>
          </c:tx>
          <c:spPr>
            <a:ln w="3810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ISMA!$A$2:$B$13</c:f>
              <c:multiLvlStrCache>
                <c:ptCount val="12"/>
                <c:lvl>
                  <c:pt idx="0">
                    <c:v> I </c:v>
                  </c:pt>
                  <c:pt idx="1">
                    <c:v> II </c:v>
                  </c:pt>
                  <c:pt idx="2">
                    <c:v> III </c:v>
                  </c:pt>
                  <c:pt idx="3">
                    <c:v> IV </c:v>
                  </c:pt>
                  <c:pt idx="4">
                    <c:v> I </c:v>
                  </c:pt>
                  <c:pt idx="5">
                    <c:v> II </c:v>
                  </c:pt>
                  <c:pt idx="6">
                    <c:v> III </c:v>
                  </c:pt>
                  <c:pt idx="7">
                    <c:v> IV </c:v>
                  </c:pt>
                  <c:pt idx="8">
                    <c:v> I </c:v>
                  </c:pt>
                  <c:pt idx="9">
                    <c:v> II </c:v>
                  </c:pt>
                  <c:pt idx="10">
                    <c:v> III </c:v>
                  </c:pt>
                  <c:pt idx="11">
                    <c:v> IV </c:v>
                  </c:pt>
                </c:lvl>
                <c:lvl>
                  <c:pt idx="0">
                    <c:v>2021</c:v>
                  </c:pt>
                  <c:pt idx="4">
                    <c:v>2022</c:v>
                  </c:pt>
                  <c:pt idx="8">
                    <c:v>2023</c:v>
                  </c:pt>
                </c:lvl>
              </c:multiLvlStrCache>
            </c:multiLvlStrRef>
          </c:cat>
          <c:val>
            <c:numRef>
              <c:f>ISMA!$P$2:$P$13</c:f>
              <c:numCache>
                <c:formatCode>#,##0.00</c:formatCode>
                <c:ptCount val="12"/>
                <c:pt idx="0">
                  <c:v>-2.2595604439326178</c:v>
                </c:pt>
                <c:pt idx="1">
                  <c:v>9.9514238197984781</c:v>
                </c:pt>
                <c:pt idx="2">
                  <c:v>-9.9477587730583021</c:v>
                </c:pt>
                <c:pt idx="3">
                  <c:v>0.9844590966997524</c:v>
                </c:pt>
                <c:pt idx="4" formatCode="0.00">
                  <c:v>-1.4517564341903799</c:v>
                </c:pt>
                <c:pt idx="5" formatCode="0.00">
                  <c:v>-5.9799976063324696</c:v>
                </c:pt>
                <c:pt idx="6" formatCode="0.00">
                  <c:v>8.8400037763787598</c:v>
                </c:pt>
                <c:pt idx="7" formatCode="0.00">
                  <c:v>-1.4567646170845701</c:v>
                </c:pt>
                <c:pt idx="8" formatCode="0.00">
                  <c:v>0.66881306380215</c:v>
                </c:pt>
                <c:pt idx="9" formatCode="0.00">
                  <c:v>0.42334249754503001</c:v>
                </c:pt>
                <c:pt idx="10" formatCode="0.00">
                  <c:v>1.3254055327669401</c:v>
                </c:pt>
                <c:pt idx="11" formatCode="0.00">
                  <c:v>8.8804821534404998E-2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9C52-4E89-9E28-45DF3D2D7203}"/>
            </c:ext>
          </c:extLst>
        </c:ser>
        <c:ser>
          <c:idx val="1"/>
          <c:order val="1"/>
          <c:tx>
            <c:strRef>
              <c:f>SOFIE!$D$1</c:f>
              <c:strCache>
                <c:ptCount val="1"/>
                <c:pt idx="0">
                  <c:v>Konsumsi Pemerintah</c:v>
                </c:pt>
              </c:strCache>
            </c:strRef>
          </c:tx>
          <c:spPr>
            <a:ln w="38100" cap="rnd" cmpd="sng" algn="ctr">
              <a:solidFill>
                <a:schemeClr val="accent2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ISMA!$A$2:$B$13</c:f>
              <c:multiLvlStrCache>
                <c:ptCount val="12"/>
                <c:lvl>
                  <c:pt idx="0">
                    <c:v> I </c:v>
                  </c:pt>
                  <c:pt idx="1">
                    <c:v> II </c:v>
                  </c:pt>
                  <c:pt idx="2">
                    <c:v> III </c:v>
                  </c:pt>
                  <c:pt idx="3">
                    <c:v> IV </c:v>
                  </c:pt>
                  <c:pt idx="4">
                    <c:v> I </c:v>
                  </c:pt>
                  <c:pt idx="5">
                    <c:v> II </c:v>
                  </c:pt>
                  <c:pt idx="6">
                    <c:v> III </c:v>
                  </c:pt>
                  <c:pt idx="7">
                    <c:v> IV </c:v>
                  </c:pt>
                  <c:pt idx="8">
                    <c:v> I </c:v>
                  </c:pt>
                  <c:pt idx="9">
                    <c:v> II </c:v>
                  </c:pt>
                  <c:pt idx="10">
                    <c:v> III </c:v>
                  </c:pt>
                  <c:pt idx="11">
                    <c:v> IV </c:v>
                  </c:pt>
                </c:lvl>
                <c:lvl>
                  <c:pt idx="0">
                    <c:v>2021</c:v>
                  </c:pt>
                  <c:pt idx="4">
                    <c:v>2022</c:v>
                  </c:pt>
                  <c:pt idx="8">
                    <c:v>2023</c:v>
                  </c:pt>
                </c:lvl>
              </c:multiLvlStrCache>
            </c:multiLvlStrRef>
          </c:cat>
          <c:val>
            <c:numRef>
              <c:f>SOFIE!$D$2:$D$13</c:f>
              <c:numCache>
                <c:formatCode>0.00</c:formatCode>
                <c:ptCount val="12"/>
                <c:pt idx="0">
                  <c:v>2.5478126587004368</c:v>
                </c:pt>
                <c:pt idx="1">
                  <c:v>8.0557159693824616</c:v>
                </c:pt>
                <c:pt idx="2">
                  <c:v>0.61643279626937897</c:v>
                </c:pt>
                <c:pt idx="3">
                  <c:v>5.2470366923269722</c:v>
                </c:pt>
                <c:pt idx="4">
                  <c:v>1.0600000000000165</c:v>
                </c:pt>
                <c:pt idx="5">
                  <c:v>5.2900000000000205</c:v>
                </c:pt>
                <c:pt idx="6">
                  <c:v>0.44999999999998863</c:v>
                </c:pt>
                <c:pt idx="7">
                  <c:v>2.9300000000000068</c:v>
                </c:pt>
                <c:pt idx="8">
                  <c:v>3.5299999999999869</c:v>
                </c:pt>
                <c:pt idx="9">
                  <c:v>2.8599999999999994</c:v>
                </c:pt>
                <c:pt idx="10">
                  <c:v>1.9300000000000068</c:v>
                </c:pt>
                <c:pt idx="11">
                  <c:v>1.3700000000000045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9C52-4E89-9E28-45DF3D2D72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4086880"/>
        <c:axId val="754088848"/>
      </c:lineChart>
      <c:catAx>
        <c:axId val="75408688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low"/>
        <c:spPr>
          <a:noFill/>
          <a:ln w="3175" cap="flat" cmpd="sng" algn="ctr">
            <a:solidFill>
              <a:srgbClr val="B3B3B3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754088848"/>
        <c:crosses val="autoZero"/>
        <c:auto val="1"/>
        <c:lblAlgn val="ctr"/>
        <c:lblOffset val="100"/>
        <c:noMultiLvlLbl val="0"/>
      </c:catAx>
      <c:valAx>
        <c:axId val="754088848"/>
        <c:scaling>
          <c:orientation val="minMax"/>
        </c:scaling>
        <c:delete val="0"/>
        <c:axPos val="l"/>
        <c:numFmt formatCode="#,##0.00" sourceLinked="1"/>
        <c:majorTickMark val="in"/>
        <c:minorTickMark val="none"/>
        <c:tickLblPos val="high"/>
        <c:spPr>
          <a:noFill/>
          <a:ln w="3175">
            <a:solidFill>
              <a:srgbClr val="B3B3B3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754086880"/>
        <c:crosses val="autoZero"/>
        <c:crossBetween val="between"/>
      </c:valAx>
      <c:spPr>
        <a:solidFill>
          <a:srgbClr val="FFFFFF"/>
        </a:solidFill>
        <a:ln w="3175">
          <a:solidFill>
            <a:srgbClr val="B3B3B3"/>
          </a:solidFill>
          <a:prstDash val="solid"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Myriad Pro Condensed"/>
              <a:ea typeface="Myriad Pro Condensed"/>
              <a:cs typeface="Myriad Pro Condensed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4506509083748209E-2"/>
          <c:y val="0.11695842712977453"/>
          <c:w val="0.8626997521356532"/>
          <c:h val="0.58859997135082642"/>
        </c:manualLayout>
      </c:layout>
      <c:lineChart>
        <c:grouping val="standard"/>
        <c:varyColors val="0"/>
        <c:ser>
          <c:idx val="0"/>
          <c:order val="0"/>
          <c:tx>
            <c:strRef>
              <c:f>ISMA!$K$1</c:f>
              <c:strCache>
                <c:ptCount val="1"/>
                <c:pt idx="0">
                  <c:v>Penyediaan akomodasi dan makan minum </c:v>
                </c:pt>
              </c:strCache>
            </c:strRef>
          </c:tx>
          <c:spPr>
            <a:ln w="3810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ISMA!$A$2:$B$13</c:f>
              <c:multiLvlStrCache>
                <c:ptCount val="12"/>
                <c:lvl>
                  <c:pt idx="0">
                    <c:v> I </c:v>
                  </c:pt>
                  <c:pt idx="1">
                    <c:v> II </c:v>
                  </c:pt>
                  <c:pt idx="2">
                    <c:v> III </c:v>
                  </c:pt>
                  <c:pt idx="3">
                    <c:v> IV </c:v>
                  </c:pt>
                  <c:pt idx="4">
                    <c:v> I </c:v>
                  </c:pt>
                  <c:pt idx="5">
                    <c:v> II </c:v>
                  </c:pt>
                  <c:pt idx="6">
                    <c:v> III </c:v>
                  </c:pt>
                  <c:pt idx="7">
                    <c:v> IV </c:v>
                  </c:pt>
                  <c:pt idx="8">
                    <c:v> I </c:v>
                  </c:pt>
                  <c:pt idx="9">
                    <c:v> II </c:v>
                  </c:pt>
                  <c:pt idx="10">
                    <c:v> III </c:v>
                  </c:pt>
                  <c:pt idx="11">
                    <c:v> IV </c:v>
                  </c:pt>
                </c:lvl>
                <c:lvl>
                  <c:pt idx="0">
                    <c:v>2021</c:v>
                  </c:pt>
                  <c:pt idx="4">
                    <c:v>2022</c:v>
                  </c:pt>
                  <c:pt idx="8">
                    <c:v>2023</c:v>
                  </c:pt>
                </c:lvl>
              </c:multiLvlStrCache>
            </c:multiLvlStrRef>
          </c:cat>
          <c:val>
            <c:numRef>
              <c:f>ISMA!$K$2:$K$13</c:f>
              <c:numCache>
                <c:formatCode>#,##0.00</c:formatCode>
                <c:ptCount val="12"/>
                <c:pt idx="0">
                  <c:v>-7.2683239116780207</c:v>
                </c:pt>
                <c:pt idx="1">
                  <c:v>21.57790185094224</c:v>
                </c:pt>
                <c:pt idx="2">
                  <c:v>-0.1355786200236353</c:v>
                </c:pt>
                <c:pt idx="3">
                  <c:v>4.9478110579918466</c:v>
                </c:pt>
                <c:pt idx="4" formatCode="0.00">
                  <c:v>6.5595337804657197</c:v>
                </c:pt>
                <c:pt idx="5" formatCode="0.00">
                  <c:v>5.3100033368747601</c:v>
                </c:pt>
                <c:pt idx="6" formatCode="0.00">
                  <c:v>12.039993706904401</c:v>
                </c:pt>
                <c:pt idx="7" formatCode="0.00">
                  <c:v>4.0601081239219701</c:v>
                </c:pt>
                <c:pt idx="8" formatCode="0.00">
                  <c:v>5.0463832336061101</c:v>
                </c:pt>
                <c:pt idx="9" formatCode="0.00">
                  <c:v>6.1420947496796998</c:v>
                </c:pt>
                <c:pt idx="10" formatCode="0.00">
                  <c:v>7.5737016201568697</c:v>
                </c:pt>
                <c:pt idx="11" formatCode="0.00">
                  <c:v>5.1215979454838703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1F46-4EEE-A7AC-01E70FBCDA1F}"/>
            </c:ext>
          </c:extLst>
        </c:ser>
        <c:ser>
          <c:idx val="1"/>
          <c:order val="1"/>
          <c:tx>
            <c:strRef>
              <c:f>SOFIE!$C$1</c:f>
              <c:strCache>
                <c:ptCount val="1"/>
                <c:pt idx="0">
                  <c:v>Konsumsi Swasta</c:v>
                </c:pt>
              </c:strCache>
            </c:strRef>
          </c:tx>
          <c:spPr>
            <a:ln w="38100" cap="rnd" cmpd="sng" algn="ctr">
              <a:solidFill>
                <a:schemeClr val="accent2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ISMA!$A$2:$B$13</c:f>
              <c:multiLvlStrCache>
                <c:ptCount val="12"/>
                <c:lvl>
                  <c:pt idx="0">
                    <c:v> I </c:v>
                  </c:pt>
                  <c:pt idx="1">
                    <c:v> II </c:v>
                  </c:pt>
                  <c:pt idx="2">
                    <c:v> III </c:v>
                  </c:pt>
                  <c:pt idx="3">
                    <c:v> IV </c:v>
                  </c:pt>
                  <c:pt idx="4">
                    <c:v> I </c:v>
                  </c:pt>
                  <c:pt idx="5">
                    <c:v> II </c:v>
                  </c:pt>
                  <c:pt idx="6">
                    <c:v> III </c:v>
                  </c:pt>
                  <c:pt idx="7">
                    <c:v> IV </c:v>
                  </c:pt>
                  <c:pt idx="8">
                    <c:v> I </c:v>
                  </c:pt>
                  <c:pt idx="9">
                    <c:v> II </c:v>
                  </c:pt>
                  <c:pt idx="10">
                    <c:v> III </c:v>
                  </c:pt>
                  <c:pt idx="11">
                    <c:v> IV </c:v>
                  </c:pt>
                </c:lvl>
                <c:lvl>
                  <c:pt idx="0">
                    <c:v>2021</c:v>
                  </c:pt>
                  <c:pt idx="4">
                    <c:v>2022</c:v>
                  </c:pt>
                  <c:pt idx="8">
                    <c:v>2023</c:v>
                  </c:pt>
                </c:lvl>
              </c:multiLvlStrCache>
            </c:multiLvlStrRef>
          </c:cat>
          <c:val>
            <c:numRef>
              <c:f>SOFIE!$C$2:$C$13</c:f>
              <c:numCache>
                <c:formatCode>0.00</c:formatCode>
                <c:ptCount val="12"/>
                <c:pt idx="0">
                  <c:v>-2.2465617410625356</c:v>
                </c:pt>
                <c:pt idx="1">
                  <c:v>5.914080562004969</c:v>
                </c:pt>
                <c:pt idx="2">
                  <c:v>1.0615927039458199</c:v>
                </c:pt>
                <c:pt idx="3">
                  <c:v>3.5488706918777666</c:v>
                </c:pt>
                <c:pt idx="4">
                  <c:v>3.5859065409591437</c:v>
                </c:pt>
                <c:pt idx="5">
                  <c:v>4.3202237984021963</c:v>
                </c:pt>
                <c:pt idx="6">
                  <c:v>5.7206172538113265</c:v>
                </c:pt>
                <c:pt idx="7">
                  <c:v>5.0534962176320306</c:v>
                </c:pt>
                <c:pt idx="8">
                  <c:v>5.1558632741491834</c:v>
                </c:pt>
                <c:pt idx="9">
                  <c:v>5.2211026894014765</c:v>
                </c:pt>
                <c:pt idx="10">
                  <c:v>5.2998330564438589</c:v>
                </c:pt>
                <c:pt idx="11">
                  <c:v>5.1226545922689439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1F46-4EEE-A7AC-01E70FBCDA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4086880"/>
        <c:axId val="754088848"/>
      </c:lineChart>
      <c:catAx>
        <c:axId val="75408688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low"/>
        <c:spPr>
          <a:noFill/>
          <a:ln w="3175" cap="flat" cmpd="sng" algn="ctr">
            <a:solidFill>
              <a:srgbClr val="B3B3B3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754088848"/>
        <c:crosses val="autoZero"/>
        <c:auto val="1"/>
        <c:lblAlgn val="ctr"/>
        <c:lblOffset val="100"/>
        <c:noMultiLvlLbl val="0"/>
      </c:catAx>
      <c:valAx>
        <c:axId val="754088848"/>
        <c:scaling>
          <c:orientation val="minMax"/>
        </c:scaling>
        <c:delete val="0"/>
        <c:axPos val="l"/>
        <c:numFmt formatCode="#,##0.00" sourceLinked="1"/>
        <c:majorTickMark val="in"/>
        <c:minorTickMark val="none"/>
        <c:tickLblPos val="high"/>
        <c:spPr>
          <a:noFill/>
          <a:ln w="3175">
            <a:solidFill>
              <a:srgbClr val="B3B3B3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754086880"/>
        <c:crosses val="autoZero"/>
        <c:crossBetween val="between"/>
      </c:valAx>
      <c:spPr>
        <a:solidFill>
          <a:srgbClr val="FFFFFF"/>
        </a:solidFill>
        <a:ln w="3175">
          <a:solidFill>
            <a:srgbClr val="B3B3B3"/>
          </a:solidFill>
          <a:prstDash val="solid"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Myriad Pro Condensed"/>
              <a:ea typeface="Myriad Pro Condensed"/>
              <a:cs typeface="Myriad Pro Condensed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4506509083748209E-2"/>
          <c:y val="0.11695842712977453"/>
          <c:w val="0.8626997521356532"/>
          <c:h val="0.58859997135082642"/>
        </c:manualLayout>
      </c:layout>
      <c:lineChart>
        <c:grouping val="standard"/>
        <c:varyColors val="0"/>
        <c:ser>
          <c:idx val="0"/>
          <c:order val="0"/>
          <c:tx>
            <c:strRef>
              <c:f>ISMA!$H$1</c:f>
              <c:strCache>
                <c:ptCount val="1"/>
                <c:pt idx="0">
                  <c:v>Konstruksi </c:v>
                </c:pt>
              </c:strCache>
            </c:strRef>
          </c:tx>
          <c:spPr>
            <a:ln w="3810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ISMA!$A$2:$B$13</c:f>
              <c:multiLvlStrCache>
                <c:ptCount val="12"/>
                <c:lvl>
                  <c:pt idx="0">
                    <c:v> I </c:v>
                  </c:pt>
                  <c:pt idx="1">
                    <c:v> II </c:v>
                  </c:pt>
                  <c:pt idx="2">
                    <c:v> III </c:v>
                  </c:pt>
                  <c:pt idx="3">
                    <c:v> IV </c:v>
                  </c:pt>
                  <c:pt idx="4">
                    <c:v> I </c:v>
                  </c:pt>
                  <c:pt idx="5">
                    <c:v> II </c:v>
                  </c:pt>
                  <c:pt idx="6">
                    <c:v> III </c:v>
                  </c:pt>
                  <c:pt idx="7">
                    <c:v> IV </c:v>
                  </c:pt>
                  <c:pt idx="8">
                    <c:v> I </c:v>
                  </c:pt>
                  <c:pt idx="9">
                    <c:v> II </c:v>
                  </c:pt>
                  <c:pt idx="10">
                    <c:v> III </c:v>
                  </c:pt>
                  <c:pt idx="11">
                    <c:v> IV </c:v>
                  </c:pt>
                </c:lvl>
                <c:lvl>
                  <c:pt idx="0">
                    <c:v>2021</c:v>
                  </c:pt>
                  <c:pt idx="4">
                    <c:v>2022</c:v>
                  </c:pt>
                  <c:pt idx="8">
                    <c:v>2023</c:v>
                  </c:pt>
                </c:lvl>
              </c:multiLvlStrCache>
            </c:multiLvlStrRef>
          </c:cat>
          <c:val>
            <c:numRef>
              <c:f>ISMA!$H$2:$H$13</c:f>
              <c:numCache>
                <c:formatCode>#,##0.00</c:formatCode>
                <c:ptCount val="12"/>
                <c:pt idx="0">
                  <c:v>-0.78691755054185464</c:v>
                </c:pt>
                <c:pt idx="1">
                  <c:v>4.4207149874338603</c:v>
                </c:pt>
                <c:pt idx="2">
                  <c:v>3.8373120603795163</c:v>
                </c:pt>
                <c:pt idx="3">
                  <c:v>3.9124708611258496</c:v>
                </c:pt>
                <c:pt idx="4" formatCode="0.00">
                  <c:v>4.82898014302795</c:v>
                </c:pt>
                <c:pt idx="5" formatCode="0.00">
                  <c:v>7.6899854419022899</c:v>
                </c:pt>
                <c:pt idx="6" formatCode="0.00">
                  <c:v>7.85999033930322</c:v>
                </c:pt>
                <c:pt idx="7" formatCode="0.00">
                  <c:v>6.7585939978163498</c:v>
                </c:pt>
                <c:pt idx="8" formatCode="0.00">
                  <c:v>5.3889979477527197</c:v>
                </c:pt>
                <c:pt idx="9" formatCode="0.00">
                  <c:v>5.8647987004652702</c:v>
                </c:pt>
                <c:pt idx="10" formatCode="0.00">
                  <c:v>7.5531272130935001</c:v>
                </c:pt>
                <c:pt idx="11" formatCode="0.00">
                  <c:v>7.6633835401004298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5618-4BF6-BF79-F95F0105A290}"/>
            </c:ext>
          </c:extLst>
        </c:ser>
        <c:ser>
          <c:idx val="1"/>
          <c:order val="1"/>
          <c:tx>
            <c:strRef>
              <c:f>SOFIE!$E$1</c:f>
              <c:strCache>
                <c:ptCount val="1"/>
                <c:pt idx="0">
                  <c:v>Investasi Bangunan</c:v>
                </c:pt>
              </c:strCache>
            </c:strRef>
          </c:tx>
          <c:spPr>
            <a:ln w="38100" cap="rnd" cmpd="sng" algn="ctr">
              <a:solidFill>
                <a:schemeClr val="accent2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ISMA!$A$2:$B$13</c:f>
              <c:multiLvlStrCache>
                <c:ptCount val="12"/>
                <c:lvl>
                  <c:pt idx="0">
                    <c:v> I </c:v>
                  </c:pt>
                  <c:pt idx="1">
                    <c:v> II </c:v>
                  </c:pt>
                  <c:pt idx="2">
                    <c:v> III </c:v>
                  </c:pt>
                  <c:pt idx="3">
                    <c:v> IV </c:v>
                  </c:pt>
                  <c:pt idx="4">
                    <c:v> I </c:v>
                  </c:pt>
                  <c:pt idx="5">
                    <c:v> II </c:v>
                  </c:pt>
                  <c:pt idx="6">
                    <c:v> III </c:v>
                  </c:pt>
                  <c:pt idx="7">
                    <c:v> IV </c:v>
                  </c:pt>
                  <c:pt idx="8">
                    <c:v> I </c:v>
                  </c:pt>
                  <c:pt idx="9">
                    <c:v> II </c:v>
                  </c:pt>
                  <c:pt idx="10">
                    <c:v> III </c:v>
                  </c:pt>
                  <c:pt idx="11">
                    <c:v> IV </c:v>
                  </c:pt>
                </c:lvl>
                <c:lvl>
                  <c:pt idx="0">
                    <c:v>2021</c:v>
                  </c:pt>
                  <c:pt idx="4">
                    <c:v>2022</c:v>
                  </c:pt>
                  <c:pt idx="8">
                    <c:v>2023</c:v>
                  </c:pt>
                </c:lvl>
              </c:multiLvlStrCache>
            </c:multiLvlStrRef>
          </c:cat>
          <c:val>
            <c:numRef>
              <c:f>SOFIE!$E$2:$E$13</c:f>
              <c:numCache>
                <c:formatCode>0.00</c:formatCode>
                <c:ptCount val="12"/>
                <c:pt idx="0">
                  <c:v>-0.74324792071377033</c:v>
                </c:pt>
                <c:pt idx="1">
                  <c:v>4.3554642949579261</c:v>
                </c:pt>
                <c:pt idx="2">
                  <c:v>3.3561206656822264</c:v>
                </c:pt>
                <c:pt idx="3">
                  <c:v>2.4786379180042672</c:v>
                </c:pt>
                <c:pt idx="4">
                  <c:v>1.5000000000000142</c:v>
                </c:pt>
                <c:pt idx="5">
                  <c:v>3.2800000000000011</c:v>
                </c:pt>
                <c:pt idx="6">
                  <c:v>6.0799999999999983</c:v>
                </c:pt>
                <c:pt idx="7">
                  <c:v>6.3800000000000097</c:v>
                </c:pt>
                <c:pt idx="8">
                  <c:v>6.9899999999999807</c:v>
                </c:pt>
                <c:pt idx="9">
                  <c:v>7.4100000000000108</c:v>
                </c:pt>
                <c:pt idx="10">
                  <c:v>7.7000000000000171</c:v>
                </c:pt>
                <c:pt idx="11">
                  <c:v>7.6700000000000017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5618-4BF6-BF79-F95F0105A2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4086880"/>
        <c:axId val="754088848"/>
      </c:lineChart>
      <c:catAx>
        <c:axId val="75408688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low"/>
        <c:spPr>
          <a:noFill/>
          <a:ln w="3175" cap="flat" cmpd="sng" algn="ctr">
            <a:solidFill>
              <a:srgbClr val="B3B3B3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754088848"/>
        <c:crosses val="autoZero"/>
        <c:auto val="1"/>
        <c:lblAlgn val="ctr"/>
        <c:lblOffset val="100"/>
        <c:noMultiLvlLbl val="0"/>
      </c:catAx>
      <c:valAx>
        <c:axId val="754088848"/>
        <c:scaling>
          <c:orientation val="minMax"/>
        </c:scaling>
        <c:delete val="0"/>
        <c:axPos val="l"/>
        <c:numFmt formatCode="#,##0.00" sourceLinked="1"/>
        <c:majorTickMark val="in"/>
        <c:minorTickMark val="none"/>
        <c:tickLblPos val="high"/>
        <c:spPr>
          <a:noFill/>
          <a:ln w="3175">
            <a:solidFill>
              <a:srgbClr val="B3B3B3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754086880"/>
        <c:crosses val="autoZero"/>
        <c:crossBetween val="between"/>
      </c:valAx>
      <c:spPr>
        <a:solidFill>
          <a:srgbClr val="FFFFFF"/>
        </a:solidFill>
        <a:ln w="3175">
          <a:solidFill>
            <a:srgbClr val="B3B3B3"/>
          </a:solidFill>
          <a:prstDash val="solid"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Myriad Pro Condensed"/>
              <a:ea typeface="Myriad Pro Condensed"/>
              <a:cs typeface="Myriad Pro Condensed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4506509083748209E-2"/>
          <c:y val="0.11695842712977453"/>
          <c:w val="0.8626997521356532"/>
          <c:h val="0.58859997135082642"/>
        </c:manualLayout>
      </c:layout>
      <c:lineChart>
        <c:grouping val="standard"/>
        <c:varyColors val="0"/>
        <c:ser>
          <c:idx val="0"/>
          <c:order val="0"/>
          <c:tx>
            <c:strRef>
              <c:f>ISMA!$D$1</c:f>
              <c:strCache>
                <c:ptCount val="1"/>
                <c:pt idx="0">
                  <c:v>Pertambangan dan pengolahan </c:v>
                </c:pt>
              </c:strCache>
            </c:strRef>
          </c:tx>
          <c:spPr>
            <a:ln w="38100" cap="rnd" cmpd="sng" algn="ctr">
              <a:solidFill>
                <a:schemeClr val="accent2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ISMA!$A$2:$B$13</c:f>
              <c:multiLvlStrCache>
                <c:ptCount val="12"/>
                <c:lvl>
                  <c:pt idx="0">
                    <c:v> I </c:v>
                  </c:pt>
                  <c:pt idx="1">
                    <c:v> II </c:v>
                  </c:pt>
                  <c:pt idx="2">
                    <c:v> III </c:v>
                  </c:pt>
                  <c:pt idx="3">
                    <c:v> IV </c:v>
                  </c:pt>
                  <c:pt idx="4">
                    <c:v> I </c:v>
                  </c:pt>
                  <c:pt idx="5">
                    <c:v> II </c:v>
                  </c:pt>
                  <c:pt idx="6">
                    <c:v> III </c:v>
                  </c:pt>
                  <c:pt idx="7">
                    <c:v> IV </c:v>
                  </c:pt>
                  <c:pt idx="8">
                    <c:v> I </c:v>
                  </c:pt>
                  <c:pt idx="9">
                    <c:v> II </c:v>
                  </c:pt>
                  <c:pt idx="10">
                    <c:v> III </c:v>
                  </c:pt>
                  <c:pt idx="11">
                    <c:v> IV </c:v>
                  </c:pt>
                </c:lvl>
                <c:lvl>
                  <c:pt idx="0">
                    <c:v>2021</c:v>
                  </c:pt>
                  <c:pt idx="4">
                    <c:v>2022</c:v>
                  </c:pt>
                  <c:pt idx="8">
                    <c:v>2023</c:v>
                  </c:pt>
                </c:lvl>
              </c:multiLvlStrCache>
            </c:multiLvlStrRef>
          </c:cat>
          <c:val>
            <c:numRef>
              <c:f>ISMA!$D$2:$D$13</c:f>
              <c:numCache>
                <c:formatCode>#,##0.00</c:formatCode>
                <c:ptCount val="12"/>
                <c:pt idx="0">
                  <c:v>-2.0212227643183422</c:v>
                </c:pt>
                <c:pt idx="1">
                  <c:v>5.223285548337353</c:v>
                </c:pt>
                <c:pt idx="2">
                  <c:v>7.7799576692986427</c:v>
                </c:pt>
                <c:pt idx="3">
                  <c:v>5.1507648332819622</c:v>
                </c:pt>
                <c:pt idx="4" formatCode="0.00">
                  <c:v>3.81560962170244</c:v>
                </c:pt>
                <c:pt idx="5" formatCode="0.00">
                  <c:v>2.2100148458787201</c:v>
                </c:pt>
                <c:pt idx="6" formatCode="0.00">
                  <c:v>2.1000057105128702</c:v>
                </c:pt>
                <c:pt idx="7" formatCode="0.00">
                  <c:v>2.71287799687236</c:v>
                </c:pt>
                <c:pt idx="8" formatCode="0.00">
                  <c:v>2.8203509335443302</c:v>
                </c:pt>
                <c:pt idx="9" formatCode="0.00">
                  <c:v>2.0086929150451001</c:v>
                </c:pt>
                <c:pt idx="10" formatCode="0.00">
                  <c:v>2.33326993301272</c:v>
                </c:pt>
                <c:pt idx="11" formatCode="0.00">
                  <c:v>2.3510094941386201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6912-408E-943B-7D6335303E75}"/>
            </c:ext>
          </c:extLst>
        </c:ser>
        <c:ser>
          <c:idx val="1"/>
          <c:order val="1"/>
          <c:tx>
            <c:strRef>
              <c:f>SOFIE!$F$1</c:f>
              <c:strCache>
                <c:ptCount val="1"/>
                <c:pt idx="0">
                  <c:v>Ekspor</c:v>
                </c:pt>
              </c:strCache>
            </c:strRef>
          </c:tx>
          <c:spPr>
            <a:ln w="38100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ISMA!$A$2:$B$13</c:f>
              <c:multiLvlStrCache>
                <c:ptCount val="12"/>
                <c:lvl>
                  <c:pt idx="0">
                    <c:v> I </c:v>
                  </c:pt>
                  <c:pt idx="1">
                    <c:v> II </c:v>
                  </c:pt>
                  <c:pt idx="2">
                    <c:v> III </c:v>
                  </c:pt>
                  <c:pt idx="3">
                    <c:v> IV </c:v>
                  </c:pt>
                  <c:pt idx="4">
                    <c:v> I </c:v>
                  </c:pt>
                  <c:pt idx="5">
                    <c:v> II </c:v>
                  </c:pt>
                  <c:pt idx="6">
                    <c:v> III </c:v>
                  </c:pt>
                  <c:pt idx="7">
                    <c:v> IV </c:v>
                  </c:pt>
                  <c:pt idx="8">
                    <c:v> I </c:v>
                  </c:pt>
                  <c:pt idx="9">
                    <c:v> II </c:v>
                  </c:pt>
                  <c:pt idx="10">
                    <c:v> III </c:v>
                  </c:pt>
                  <c:pt idx="11">
                    <c:v> IV </c:v>
                  </c:pt>
                </c:lvl>
                <c:lvl>
                  <c:pt idx="0">
                    <c:v>2021</c:v>
                  </c:pt>
                  <c:pt idx="4">
                    <c:v>2022</c:v>
                  </c:pt>
                  <c:pt idx="8">
                    <c:v>2023</c:v>
                  </c:pt>
                </c:lvl>
              </c:multiLvlStrCache>
            </c:multiLvlStrRef>
          </c:cat>
          <c:val>
            <c:numRef>
              <c:f>SOFIE!$F$2:$F$13</c:f>
              <c:numCache>
                <c:formatCode>0.00</c:formatCode>
                <c:ptCount val="12"/>
                <c:pt idx="0">
                  <c:v>6.9443605373704003</c:v>
                </c:pt>
                <c:pt idx="1">
                  <c:v>31.503033567146645</c:v>
                </c:pt>
                <c:pt idx="2">
                  <c:v>29.161067954366672</c:v>
                </c:pt>
                <c:pt idx="3">
                  <c:v>29.828737949287159</c:v>
                </c:pt>
                <c:pt idx="4">
                  <c:v>13.88000000000001</c:v>
                </c:pt>
                <c:pt idx="5">
                  <c:v>4.4500000000000028</c:v>
                </c:pt>
                <c:pt idx="6">
                  <c:v>3.4399999999999977</c:v>
                </c:pt>
                <c:pt idx="7">
                  <c:v>4.210000000000008</c:v>
                </c:pt>
                <c:pt idx="8">
                  <c:v>5.6899999999999977</c:v>
                </c:pt>
                <c:pt idx="9">
                  <c:v>6.1800000000000068</c:v>
                </c:pt>
                <c:pt idx="10">
                  <c:v>6.6099999999999852</c:v>
                </c:pt>
                <c:pt idx="11">
                  <c:v>7.0199999999999818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6912-408E-943B-7D6335303E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4086880"/>
        <c:axId val="754088848"/>
      </c:lineChart>
      <c:catAx>
        <c:axId val="75408688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low"/>
        <c:spPr>
          <a:noFill/>
          <a:ln w="3175" cap="flat" cmpd="sng" algn="ctr">
            <a:solidFill>
              <a:srgbClr val="B3B3B3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754088848"/>
        <c:crosses val="autoZero"/>
        <c:auto val="1"/>
        <c:lblAlgn val="ctr"/>
        <c:lblOffset val="100"/>
        <c:noMultiLvlLbl val="0"/>
      </c:catAx>
      <c:valAx>
        <c:axId val="754088848"/>
        <c:scaling>
          <c:orientation val="minMax"/>
        </c:scaling>
        <c:delete val="0"/>
        <c:axPos val="l"/>
        <c:numFmt formatCode="#,##0.00" sourceLinked="1"/>
        <c:majorTickMark val="in"/>
        <c:minorTickMark val="none"/>
        <c:tickLblPos val="high"/>
        <c:spPr>
          <a:noFill/>
          <a:ln w="3175">
            <a:solidFill>
              <a:srgbClr val="B3B3B3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754086880"/>
        <c:crosses val="autoZero"/>
        <c:crossBetween val="between"/>
      </c:valAx>
      <c:spPr>
        <a:solidFill>
          <a:srgbClr val="FFFFFF"/>
        </a:solidFill>
        <a:ln w="3175">
          <a:solidFill>
            <a:srgbClr val="B3B3B3"/>
          </a:solidFill>
          <a:prstDash val="solid"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Myriad Pro Condensed"/>
              <a:ea typeface="Myriad Pro Condensed"/>
              <a:cs typeface="Myriad Pro Condensed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9713258866980093E-2"/>
          <c:y val="9.8518515494205289E-2"/>
          <c:w val="0.91440833200571048"/>
          <c:h val="0.81206156108760918"/>
        </c:manualLayout>
      </c:layout>
      <c:lineChart>
        <c:grouping val="standard"/>
        <c:varyColors val="0"/>
        <c:ser>
          <c:idx val="0"/>
          <c:order val="0"/>
          <c:tx>
            <c:strRef>
              <c:f>'[1]Database Graph'!$C$66</c:f>
              <c:strCache>
                <c:ptCount val="1"/>
                <c:pt idx="0">
                  <c:v>YoY-Ske 1 Mar</c:v>
                </c:pt>
              </c:strCache>
            </c:strRef>
          </c:tx>
          <c:spPr>
            <a:ln w="28575" cap="rnd">
              <a:solidFill>
                <a:srgbClr val="005596"/>
              </a:solidFill>
              <a:round/>
            </a:ln>
            <a:effectLst/>
          </c:spPr>
          <c:marker>
            <c:symbol val="none"/>
          </c:marker>
          <c:dLbls>
            <c:dLbl>
              <c:idx val="23"/>
              <c:layout>
                <c:manualLayout>
                  <c:x val="2.5817453469775719E-2"/>
                  <c:y val="4.2668679754380483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00559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05D-4A11-BF62-930FAF494C0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'[1]Database Graph'!$A$67:$B$94</c:f>
              <c:multiLvlStrCache>
                <c:ptCount val="28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  <c:pt idx="27">
                    <c:v>Q4</c:v>
                  </c:pt>
                </c:lvl>
                <c:lvl>
                  <c:pt idx="0">
                    <c:v>2017</c:v>
                  </c:pt>
                  <c:pt idx="4">
                    <c:v>2018</c:v>
                  </c:pt>
                  <c:pt idx="8">
                    <c:v>2019</c:v>
                  </c:pt>
                  <c:pt idx="12">
                    <c:v>2020</c:v>
                  </c:pt>
                  <c:pt idx="16">
                    <c:v>2021</c:v>
                  </c:pt>
                  <c:pt idx="20">
                    <c:v>2022</c:v>
                  </c:pt>
                  <c:pt idx="24">
                    <c:v>2023</c:v>
                  </c:pt>
                </c:lvl>
              </c:multiLvlStrCache>
            </c:multiLvlStrRef>
          </c:cat>
          <c:val>
            <c:numRef>
              <c:f>'[1]Database Graph'!$C$67:$C$94</c:f>
              <c:numCache>
                <c:formatCode>General</c:formatCode>
                <c:ptCount val="28"/>
                <c:pt idx="0">
                  <c:v>8.0768534658103022</c:v>
                </c:pt>
                <c:pt idx="1">
                  <c:v>8.5328294077265241</c:v>
                </c:pt>
                <c:pt idx="2">
                  <c:v>6.0372173257999862</c:v>
                </c:pt>
                <c:pt idx="3">
                  <c:v>5.2615747015417753</c:v>
                </c:pt>
                <c:pt idx="4">
                  <c:v>8.1461022486049046</c:v>
                </c:pt>
                <c:pt idx="5">
                  <c:v>8.8132191229812804</c:v>
                </c:pt>
                <c:pt idx="6">
                  <c:v>8.6649431535689416</c:v>
                </c:pt>
                <c:pt idx="7">
                  <c:v>10.875497324788455</c:v>
                </c:pt>
                <c:pt idx="8">
                  <c:v>16.958970625178324</c:v>
                </c:pt>
                <c:pt idx="9">
                  <c:v>15.280932327761548</c:v>
                </c:pt>
                <c:pt idx="10">
                  <c:v>7.4015908711637906</c:v>
                </c:pt>
                <c:pt idx="11">
                  <c:v>3.5297969086274747</c:v>
                </c:pt>
                <c:pt idx="12">
                  <c:v>-4.9874456248792711</c:v>
                </c:pt>
                <c:pt idx="13">
                  <c:v>-7.7841700566727923</c:v>
                </c:pt>
                <c:pt idx="14">
                  <c:v>-1.9199936486760549</c:v>
                </c:pt>
                <c:pt idx="15">
                  <c:v>-2.0902647298967736</c:v>
                </c:pt>
                <c:pt idx="16">
                  <c:v>-3.6947789650449465</c:v>
                </c:pt>
                <c:pt idx="17">
                  <c:v>3.9936512335930558</c:v>
                </c:pt>
                <c:pt idx="18">
                  <c:v>2.7853640215982978</c:v>
                </c:pt>
                <c:pt idx="19">
                  <c:v>3.288013198978291</c:v>
                </c:pt>
                <c:pt idx="20">
                  <c:v>4.3199999999999932</c:v>
                </c:pt>
                <c:pt idx="21">
                  <c:v>4.3300000000000125</c:v>
                </c:pt>
                <c:pt idx="22">
                  <c:v>5.3099999999999881</c:v>
                </c:pt>
                <c:pt idx="23">
                  <c:v>5.210000000000008</c:v>
                </c:pt>
                <c:pt idx="24">
                  <c:v>9.0900000000000034</c:v>
                </c:pt>
                <c:pt idx="25">
                  <c:v>7.8900000000000006</c:v>
                </c:pt>
                <c:pt idx="26">
                  <c:v>7.0499999999999972</c:v>
                </c:pt>
                <c:pt idx="27">
                  <c:v>8.3700000000000045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205D-4A11-BF62-930FAF494C06}"/>
            </c:ext>
          </c:extLst>
        </c:ser>
        <c:ser>
          <c:idx val="3"/>
          <c:order val="2"/>
          <c:tx>
            <c:strRef>
              <c:f>'[1]Database Graph'!$E$66</c:f>
              <c:strCache>
                <c:ptCount val="1"/>
                <c:pt idx="0">
                  <c:v>YoY-Track Feb</c:v>
                </c:pt>
              </c:strCache>
            </c:strRef>
          </c:tx>
          <c:spPr>
            <a:ln w="28575" cap="rnd">
              <a:solidFill>
                <a:srgbClr val="737577"/>
              </a:solidFill>
              <a:round/>
            </a:ln>
            <a:effectLst/>
          </c:spPr>
          <c:marker>
            <c:symbol val="none"/>
          </c:marker>
          <c:dLbls>
            <c:dLbl>
              <c:idx val="23"/>
              <c:layout>
                <c:manualLayout>
                  <c:x val="9.2205190963484708E-3"/>
                  <c:y val="0.1270455509794497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05D-4A11-BF62-930FAF494C0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rgbClr val="737577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'[1]Database Graph'!$A$67:$B$94</c:f>
              <c:multiLvlStrCache>
                <c:ptCount val="28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  <c:pt idx="27">
                    <c:v>Q4</c:v>
                  </c:pt>
                </c:lvl>
                <c:lvl>
                  <c:pt idx="0">
                    <c:v>2017</c:v>
                  </c:pt>
                  <c:pt idx="4">
                    <c:v>2018</c:v>
                  </c:pt>
                  <c:pt idx="8">
                    <c:v>2019</c:v>
                  </c:pt>
                  <c:pt idx="12">
                    <c:v>2020</c:v>
                  </c:pt>
                  <c:pt idx="16">
                    <c:v>2021</c:v>
                  </c:pt>
                  <c:pt idx="20">
                    <c:v>2022</c:v>
                  </c:pt>
                  <c:pt idx="24">
                    <c:v>2023</c:v>
                  </c:pt>
                </c:lvl>
              </c:multiLvlStrCache>
            </c:multiLvlStrRef>
          </c:cat>
          <c:val>
            <c:numRef>
              <c:f>'[1]Database Graph'!$E$67:$E$94</c:f>
              <c:numCache>
                <c:formatCode>General</c:formatCode>
                <c:ptCount val="28"/>
                <c:pt idx="0">
                  <c:v>8.0768534658103022</c:v>
                </c:pt>
                <c:pt idx="1">
                  <c:v>8.5328294077265241</c:v>
                </c:pt>
                <c:pt idx="2">
                  <c:v>6.0372173257999862</c:v>
                </c:pt>
                <c:pt idx="3">
                  <c:v>5.2615747015417753</c:v>
                </c:pt>
                <c:pt idx="4">
                  <c:v>8.1461022486049046</c:v>
                </c:pt>
                <c:pt idx="5">
                  <c:v>8.8132191229812804</c:v>
                </c:pt>
                <c:pt idx="6">
                  <c:v>8.6649431535689416</c:v>
                </c:pt>
                <c:pt idx="7">
                  <c:v>10.875497324788455</c:v>
                </c:pt>
                <c:pt idx="8">
                  <c:v>16.958970625178324</c:v>
                </c:pt>
                <c:pt idx="9">
                  <c:v>15.280932327761548</c:v>
                </c:pt>
                <c:pt idx="10">
                  <c:v>7.4015908711637906</c:v>
                </c:pt>
                <c:pt idx="11">
                  <c:v>3.5297969086274747</c:v>
                </c:pt>
                <c:pt idx="12">
                  <c:v>-4.9874456248792711</c:v>
                </c:pt>
                <c:pt idx="13">
                  <c:v>-7.7841700566727923</c:v>
                </c:pt>
                <c:pt idx="14">
                  <c:v>-1.9199936486760549</c:v>
                </c:pt>
                <c:pt idx="15">
                  <c:v>-2.0902647298967736</c:v>
                </c:pt>
                <c:pt idx="16">
                  <c:v>-3.6947789650449465</c:v>
                </c:pt>
                <c:pt idx="17">
                  <c:v>3.9936512335930558</c:v>
                </c:pt>
                <c:pt idx="18">
                  <c:v>2.7853640215982978</c:v>
                </c:pt>
                <c:pt idx="19">
                  <c:v>3.288013198978291</c:v>
                </c:pt>
                <c:pt idx="20">
                  <c:v>4.3199999999999932</c:v>
                </c:pt>
                <c:pt idx="21">
                  <c:v>4.3300000000000125</c:v>
                </c:pt>
                <c:pt idx="22">
                  <c:v>5.3600000000000136</c:v>
                </c:pt>
                <c:pt idx="23">
                  <c:v>5.2800000000000011</c:v>
                </c:pt>
                <c:pt idx="24">
                  <c:v>9.1200000000000188</c:v>
                </c:pt>
                <c:pt idx="25">
                  <c:v>7.9200000000000159</c:v>
                </c:pt>
                <c:pt idx="26">
                  <c:v>7.069999999999979</c:v>
                </c:pt>
                <c:pt idx="27">
                  <c:v>8.3799999999999812</c:v>
                </c:pt>
              </c:numCache>
            </c:numRef>
          </c: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3-205D-4A11-BF62-930FAF494C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4490639"/>
        <c:axId val="1314496047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'[1]Database Graph'!$D$66</c15:sqref>
                        </c15:formulaRef>
                      </c:ext>
                    </c:extLst>
                    <c:strCache>
                      <c:ptCount val="1"/>
                      <c:pt idx="0">
                        <c:v>QtQ-Ske 1 Mar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>
                      <c:ext uri="{02D57815-91ED-43cb-92C2-25804820EDAC}">
                        <c15:formulaRef>
                          <c15:sqref>'[1]Database Graph'!$A$67:$B$94</c15:sqref>
                        </c15:formulaRef>
                      </c:ext>
                    </c:extLst>
                    <c:multiLvlStrCache>
                      <c:ptCount val="28"/>
                      <c:lvl>
                        <c:pt idx="0">
                          <c:v>Q1</c:v>
                        </c:pt>
                        <c:pt idx="1">
                          <c:v>Q2</c:v>
                        </c:pt>
                        <c:pt idx="2">
                          <c:v>Q3</c:v>
                        </c:pt>
                        <c:pt idx="3">
                          <c:v>Q4</c:v>
                        </c:pt>
                        <c:pt idx="4">
                          <c:v>Q1</c:v>
                        </c:pt>
                        <c:pt idx="5">
                          <c:v>Q2</c:v>
                        </c:pt>
                        <c:pt idx="6">
                          <c:v>Q3</c:v>
                        </c:pt>
                        <c:pt idx="7">
                          <c:v>Q4</c:v>
                        </c:pt>
                        <c:pt idx="8">
                          <c:v>Q1</c:v>
                        </c:pt>
                        <c:pt idx="9">
                          <c:v>Q2</c:v>
                        </c:pt>
                        <c:pt idx="10">
                          <c:v>Q3</c:v>
                        </c:pt>
                        <c:pt idx="11">
                          <c:v>Q4</c:v>
                        </c:pt>
                        <c:pt idx="12">
                          <c:v>Q1</c:v>
                        </c:pt>
                        <c:pt idx="13">
                          <c:v>Q2</c:v>
                        </c:pt>
                        <c:pt idx="14">
                          <c:v>Q3</c:v>
                        </c:pt>
                        <c:pt idx="15">
                          <c:v>Q4</c:v>
                        </c:pt>
                        <c:pt idx="16">
                          <c:v>Q1</c:v>
                        </c:pt>
                        <c:pt idx="17">
                          <c:v>Q2</c:v>
                        </c:pt>
                        <c:pt idx="18">
                          <c:v>Q3</c:v>
                        </c:pt>
                        <c:pt idx="19">
                          <c:v>Q4</c:v>
                        </c:pt>
                        <c:pt idx="20">
                          <c:v>Q1</c:v>
                        </c:pt>
                        <c:pt idx="21">
                          <c:v>Q2</c:v>
                        </c:pt>
                        <c:pt idx="22">
                          <c:v>Q3</c:v>
                        </c:pt>
                        <c:pt idx="23">
                          <c:v>Q4</c:v>
                        </c:pt>
                        <c:pt idx="24">
                          <c:v>Q1</c:v>
                        </c:pt>
                        <c:pt idx="25">
                          <c:v>Q2</c:v>
                        </c:pt>
                        <c:pt idx="26">
                          <c:v>Q3</c:v>
                        </c:pt>
                        <c:pt idx="27">
                          <c:v>Q4</c:v>
                        </c:pt>
                      </c:lvl>
                      <c:lvl>
                        <c:pt idx="0">
                          <c:v>2017</c:v>
                        </c:pt>
                        <c:pt idx="4">
                          <c:v>2018</c:v>
                        </c:pt>
                        <c:pt idx="8">
                          <c:v>2019</c:v>
                        </c:pt>
                        <c:pt idx="12">
                          <c:v>2020</c:v>
                        </c:pt>
                        <c:pt idx="16">
                          <c:v>2021</c:v>
                        </c:pt>
                        <c:pt idx="20">
                          <c:v>2022</c:v>
                        </c:pt>
                        <c:pt idx="24">
                          <c:v>2023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'[1]Database Graph'!$D$67:$D$94</c15:sqref>
                        </c15:formulaRef>
                      </c:ext>
                    </c:extLst>
                    <c:numCache>
                      <c:formatCode>General</c:formatCode>
                      <c:ptCount val="28"/>
                      <c:pt idx="0">
                        <c:v>-1.6735804106481993</c:v>
                      </c:pt>
                      <c:pt idx="1">
                        <c:v>2.9536525492908794</c:v>
                      </c:pt>
                      <c:pt idx="2">
                        <c:v>1.8678914161829567</c:v>
                      </c:pt>
                      <c:pt idx="3">
                        <c:v>2.0752757477531532</c:v>
                      </c:pt>
                      <c:pt idx="4">
                        <c:v>1.0209001413838479</c:v>
                      </c:pt>
                      <c:pt idx="5">
                        <c:v>3.5887389506151521</c:v>
                      </c:pt>
                      <c:pt idx="6">
                        <c:v>1.7290796020167534</c:v>
                      </c:pt>
                      <c:pt idx="7">
                        <c:v>4.1517773317432045</c:v>
                      </c:pt>
                      <c:pt idx="8">
                        <c:v>6.5636752686171462</c:v>
                      </c:pt>
                      <c:pt idx="9">
                        <c:v>2.1025265616800226</c:v>
                      </c:pt>
                      <c:pt idx="10">
                        <c:v>-5.224005683334255</c:v>
                      </c:pt>
                      <c:pt idx="11">
                        <c:v>0.39713813702024936</c:v>
                      </c:pt>
                      <c:pt idx="12">
                        <c:v>-2.2031599288450252</c:v>
                      </c:pt>
                      <c:pt idx="13">
                        <c:v>-0.90289343213997597</c:v>
                      </c:pt>
                      <c:pt idx="14">
                        <c:v>0.80297634629980053</c:v>
                      </c:pt>
                      <c:pt idx="15">
                        <c:v>0.22284441602657523</c:v>
                      </c:pt>
                      <c:pt idx="16">
                        <c:v>-3.8058240726484343</c:v>
                      </c:pt>
                      <c:pt idx="17">
                        <c:v>7.0084241324336318</c:v>
                      </c:pt>
                      <c:pt idx="18">
                        <c:v>-0.36823887506652397</c:v>
                      </c:pt>
                      <c:pt idx="19">
                        <c:v>0.71296215584229117</c:v>
                      </c:pt>
                      <c:pt idx="20">
                        <c:v>-2.8447142902292057</c:v>
                      </c:pt>
                      <c:pt idx="21">
                        <c:v>7.018681841802163</c:v>
                      </c:pt>
                      <c:pt idx="22">
                        <c:v>0.56762929231042847</c:v>
                      </c:pt>
                      <c:pt idx="23">
                        <c:v>0.61732739926090119</c:v>
                      </c:pt>
                      <c:pt idx="24">
                        <c:v>0.73823893241038263</c:v>
                      </c:pt>
                      <c:pt idx="25">
                        <c:v>5.8414665314147527</c:v>
                      </c:pt>
                      <c:pt idx="26">
                        <c:v>-0.21536086994318282</c:v>
                      </c:pt>
                      <c:pt idx="27">
                        <c:v>1.8580081294526423</c:v>
                      </c:pt>
                    </c:numCache>
                  </c:numRef>
                </c:val>
                <c:smooth val="1"/>
                <c:extLst>
                  <c:ext xmlns:c16="http://schemas.microsoft.com/office/drawing/2014/chart" uri="{C3380CC4-5D6E-409C-BE32-E72D297353CC}">
                    <c16:uniqueId val="{00000004-205D-4A11-BF62-930FAF494C06}"/>
                  </c:ext>
                </c:extLst>
              </c15:ser>
            </c15:filteredLineSeries>
            <c15:filteredLineSeries>
              <c15:ser>
                <c:idx val="4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'[1]Database Graph'!$F$66</c15:sqref>
                        </c15:formulaRef>
                      </c:ext>
                    </c:extLst>
                    <c:strCache>
                      <c:ptCount val="1"/>
                      <c:pt idx="0">
                        <c:v>QtQ-Track Feb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'[1]Database Graph'!$A$67:$B$94</c15:sqref>
                        </c15:formulaRef>
                      </c:ext>
                    </c:extLst>
                    <c:multiLvlStrCache>
                      <c:ptCount val="28"/>
                      <c:lvl>
                        <c:pt idx="0">
                          <c:v>Q1</c:v>
                        </c:pt>
                        <c:pt idx="1">
                          <c:v>Q2</c:v>
                        </c:pt>
                        <c:pt idx="2">
                          <c:v>Q3</c:v>
                        </c:pt>
                        <c:pt idx="3">
                          <c:v>Q4</c:v>
                        </c:pt>
                        <c:pt idx="4">
                          <c:v>Q1</c:v>
                        </c:pt>
                        <c:pt idx="5">
                          <c:v>Q2</c:v>
                        </c:pt>
                        <c:pt idx="6">
                          <c:v>Q3</c:v>
                        </c:pt>
                        <c:pt idx="7">
                          <c:v>Q4</c:v>
                        </c:pt>
                        <c:pt idx="8">
                          <c:v>Q1</c:v>
                        </c:pt>
                        <c:pt idx="9">
                          <c:v>Q2</c:v>
                        </c:pt>
                        <c:pt idx="10">
                          <c:v>Q3</c:v>
                        </c:pt>
                        <c:pt idx="11">
                          <c:v>Q4</c:v>
                        </c:pt>
                        <c:pt idx="12">
                          <c:v>Q1</c:v>
                        </c:pt>
                        <c:pt idx="13">
                          <c:v>Q2</c:v>
                        </c:pt>
                        <c:pt idx="14">
                          <c:v>Q3</c:v>
                        </c:pt>
                        <c:pt idx="15">
                          <c:v>Q4</c:v>
                        </c:pt>
                        <c:pt idx="16">
                          <c:v>Q1</c:v>
                        </c:pt>
                        <c:pt idx="17">
                          <c:v>Q2</c:v>
                        </c:pt>
                        <c:pt idx="18">
                          <c:v>Q3</c:v>
                        </c:pt>
                        <c:pt idx="19">
                          <c:v>Q4</c:v>
                        </c:pt>
                        <c:pt idx="20">
                          <c:v>Q1</c:v>
                        </c:pt>
                        <c:pt idx="21">
                          <c:v>Q2</c:v>
                        </c:pt>
                        <c:pt idx="22">
                          <c:v>Q3</c:v>
                        </c:pt>
                        <c:pt idx="23">
                          <c:v>Q4</c:v>
                        </c:pt>
                        <c:pt idx="24">
                          <c:v>Q1</c:v>
                        </c:pt>
                        <c:pt idx="25">
                          <c:v>Q2</c:v>
                        </c:pt>
                        <c:pt idx="26">
                          <c:v>Q3</c:v>
                        </c:pt>
                        <c:pt idx="27">
                          <c:v>Q4</c:v>
                        </c:pt>
                      </c:lvl>
                      <c:lvl>
                        <c:pt idx="0">
                          <c:v>2017</c:v>
                        </c:pt>
                        <c:pt idx="4">
                          <c:v>2018</c:v>
                        </c:pt>
                        <c:pt idx="8">
                          <c:v>2019</c:v>
                        </c:pt>
                        <c:pt idx="12">
                          <c:v>2020</c:v>
                        </c:pt>
                        <c:pt idx="16">
                          <c:v>2021</c:v>
                        </c:pt>
                        <c:pt idx="20">
                          <c:v>2022</c:v>
                        </c:pt>
                        <c:pt idx="24">
                          <c:v>2023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'[1]Database Graph'!$F$67:$F$94</c15:sqref>
                        </c15:formulaRef>
                      </c:ext>
                    </c:extLst>
                    <c:numCache>
                      <c:formatCode>General</c:formatCode>
                      <c:ptCount val="28"/>
                      <c:pt idx="0">
                        <c:v>-1.6735804106481993</c:v>
                      </c:pt>
                      <c:pt idx="1">
                        <c:v>2.9536525492908794</c:v>
                      </c:pt>
                      <c:pt idx="2">
                        <c:v>1.8678914161829567</c:v>
                      </c:pt>
                      <c:pt idx="3">
                        <c:v>2.0752757477531532</c:v>
                      </c:pt>
                      <c:pt idx="4">
                        <c:v>1.0209001413838479</c:v>
                      </c:pt>
                      <c:pt idx="5">
                        <c:v>3.5887389506151521</c:v>
                      </c:pt>
                      <c:pt idx="6">
                        <c:v>1.7290796020167534</c:v>
                      </c:pt>
                      <c:pt idx="7">
                        <c:v>4.1517773317432045</c:v>
                      </c:pt>
                      <c:pt idx="8">
                        <c:v>6.5636752686171462</c:v>
                      </c:pt>
                      <c:pt idx="9">
                        <c:v>2.1025265616800226</c:v>
                      </c:pt>
                      <c:pt idx="10">
                        <c:v>-5.224005683334255</c:v>
                      </c:pt>
                      <c:pt idx="11">
                        <c:v>0.39713813702024936</c:v>
                      </c:pt>
                      <c:pt idx="12">
                        <c:v>-2.2031599288450252</c:v>
                      </c:pt>
                      <c:pt idx="13">
                        <c:v>-0.90289343213997597</c:v>
                      </c:pt>
                      <c:pt idx="14">
                        <c:v>0.80297634629980053</c:v>
                      </c:pt>
                      <c:pt idx="15">
                        <c:v>0.22284441602657523</c:v>
                      </c:pt>
                      <c:pt idx="16">
                        <c:v>-3.8058240726484343</c:v>
                      </c:pt>
                      <c:pt idx="17">
                        <c:v>7.0084241324336318</c:v>
                      </c:pt>
                      <c:pt idx="18">
                        <c:v>-0.36823887506652397</c:v>
                      </c:pt>
                      <c:pt idx="19">
                        <c:v>0.71296215584229117</c:v>
                      </c:pt>
                      <c:pt idx="20">
                        <c:v>-2.8447142902292057</c:v>
                      </c:pt>
                      <c:pt idx="21">
                        <c:v>7.018681841802163</c:v>
                      </c:pt>
                      <c:pt idx="22">
                        <c:v>0.61537766819699868</c:v>
                      </c:pt>
                      <c:pt idx="23">
                        <c:v>0.63649065838148999</c:v>
                      </c:pt>
                      <c:pt idx="24">
                        <c:v>0.69894354720926799</c:v>
                      </c:pt>
                      <c:pt idx="25">
                        <c:v>5.8417901793190055</c:v>
                      </c:pt>
                      <c:pt idx="26">
                        <c:v>-0.1770896318212607</c:v>
                      </c:pt>
                      <c:pt idx="27">
                        <c:v>1.8677767587128642</c:v>
                      </c:pt>
                    </c:numCache>
                  </c:numRef>
                </c: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205D-4A11-BF62-930FAF494C06}"/>
                  </c:ext>
                </c:extLst>
              </c15:ser>
            </c15:filteredLineSeries>
          </c:ext>
        </c:extLst>
      </c:lineChart>
      <c:catAx>
        <c:axId val="1314490639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3175" cap="flat" cmpd="sng" algn="ctr">
            <a:solidFill>
              <a:srgbClr val="B3B3B3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1314496047"/>
        <c:crosses val="autoZero"/>
        <c:auto val="1"/>
        <c:lblAlgn val="ctr"/>
        <c:lblOffset val="100"/>
        <c:noMultiLvlLbl val="0"/>
      </c:catAx>
      <c:valAx>
        <c:axId val="1314496047"/>
        <c:scaling>
          <c:orientation val="minMax"/>
        </c:scaling>
        <c:delete val="0"/>
        <c:axPos val="l"/>
        <c:numFmt formatCode="General" sourceLinked="1"/>
        <c:majorTickMark val="in"/>
        <c:minorTickMark val="none"/>
        <c:tickLblPos val="high"/>
        <c:spPr>
          <a:noFill/>
          <a:ln w="3175">
            <a:solidFill>
              <a:srgbClr val="B3B3B3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1314490639"/>
        <c:crosses val="autoZero"/>
        <c:crossBetween val="between"/>
      </c:valAx>
      <c:spPr>
        <a:solidFill>
          <a:srgbClr val="FFFFFF"/>
        </a:solidFill>
        <a:ln w="3175">
          <a:solidFill>
            <a:srgbClr val="B3B3B3"/>
          </a:solidFill>
          <a:prstDash val="solid"/>
        </a:ln>
        <a:effectLst/>
      </c:spPr>
    </c:plotArea>
    <c:legend>
      <c:legendPos val="b"/>
      <c:layout>
        <c:manualLayout>
          <c:xMode val="edge"/>
          <c:yMode val="edge"/>
          <c:x val="0.29114231922046968"/>
          <c:y val="0.91896091363793597"/>
          <c:w val="0.53363334356286041"/>
          <c:h val="4.28983465545295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yriad Pro Condensed"/>
              <a:ea typeface="Myriad Pro Condensed"/>
              <a:cs typeface="Myriad Pro Condensed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9713258866980093E-2"/>
          <c:y val="9.8518515494205289E-2"/>
          <c:w val="0.91440833200571048"/>
          <c:h val="0.81206156108760918"/>
        </c:manualLayout>
      </c:layout>
      <c:lineChart>
        <c:grouping val="standard"/>
        <c:varyColors val="0"/>
        <c:ser>
          <c:idx val="1"/>
          <c:order val="1"/>
          <c:tx>
            <c:strRef>
              <c:f>'[1]Database Graph'!$D$66</c:f>
              <c:strCache>
                <c:ptCount val="1"/>
                <c:pt idx="0">
                  <c:v>QtQ-Ske 1 Mar</c:v>
                </c:pt>
              </c:strCache>
            </c:strRef>
          </c:tx>
          <c:spPr>
            <a:ln w="28575" cap="rnd">
              <a:solidFill>
                <a:srgbClr val="005596"/>
              </a:solidFill>
              <a:round/>
            </a:ln>
            <a:effectLst/>
          </c:spPr>
          <c:marker>
            <c:symbol val="none"/>
          </c:marker>
          <c:dLbls>
            <c:dLbl>
              <c:idx val="23"/>
              <c:layout>
                <c:manualLayout>
                  <c:x val="2.397334965050589E-2"/>
                  <c:y val="0.2009778618262624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00559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300-4307-AEC0-CC6982D7313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'[1]Database Graph'!$A$67:$B$94</c:f>
              <c:multiLvlStrCache>
                <c:ptCount val="28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  <c:pt idx="27">
                    <c:v>Q4</c:v>
                  </c:pt>
                </c:lvl>
                <c:lvl>
                  <c:pt idx="0">
                    <c:v>2017</c:v>
                  </c:pt>
                  <c:pt idx="4">
                    <c:v>2018</c:v>
                  </c:pt>
                  <c:pt idx="8">
                    <c:v>2019</c:v>
                  </c:pt>
                  <c:pt idx="12">
                    <c:v>2020</c:v>
                  </c:pt>
                  <c:pt idx="16">
                    <c:v>2021</c:v>
                  </c:pt>
                  <c:pt idx="20">
                    <c:v>2022</c:v>
                  </c:pt>
                  <c:pt idx="24">
                    <c:v>2023</c:v>
                  </c:pt>
                </c:lvl>
              </c:multiLvlStrCache>
            </c:multiLvlStrRef>
          </c:cat>
          <c:val>
            <c:numRef>
              <c:f>'[1]Database Graph'!$D$67:$D$94</c:f>
              <c:numCache>
                <c:formatCode>General</c:formatCode>
                <c:ptCount val="28"/>
                <c:pt idx="0">
                  <c:v>-1.6735804106481993</c:v>
                </c:pt>
                <c:pt idx="1">
                  <c:v>2.9536525492908794</c:v>
                </c:pt>
                <c:pt idx="2">
                  <c:v>1.8678914161829567</c:v>
                </c:pt>
                <c:pt idx="3">
                  <c:v>2.0752757477531532</c:v>
                </c:pt>
                <c:pt idx="4">
                  <c:v>1.0209001413838479</c:v>
                </c:pt>
                <c:pt idx="5">
                  <c:v>3.5887389506151521</c:v>
                </c:pt>
                <c:pt idx="6">
                  <c:v>1.7290796020167534</c:v>
                </c:pt>
                <c:pt idx="7">
                  <c:v>4.1517773317432045</c:v>
                </c:pt>
                <c:pt idx="8">
                  <c:v>6.5636752686171462</c:v>
                </c:pt>
                <c:pt idx="9">
                  <c:v>2.1025265616800226</c:v>
                </c:pt>
                <c:pt idx="10">
                  <c:v>-5.224005683334255</c:v>
                </c:pt>
                <c:pt idx="11">
                  <c:v>0.39713813702024936</c:v>
                </c:pt>
                <c:pt idx="12">
                  <c:v>-2.2031599288450252</c:v>
                </c:pt>
                <c:pt idx="13">
                  <c:v>-0.90289343213997597</c:v>
                </c:pt>
                <c:pt idx="14">
                  <c:v>0.80297634629980053</c:v>
                </c:pt>
                <c:pt idx="15">
                  <c:v>0.22284441602657523</c:v>
                </c:pt>
                <c:pt idx="16">
                  <c:v>-3.8058240726484343</c:v>
                </c:pt>
                <c:pt idx="17">
                  <c:v>7.0084241324336318</c:v>
                </c:pt>
                <c:pt idx="18">
                  <c:v>-0.36823887506652397</c:v>
                </c:pt>
                <c:pt idx="19">
                  <c:v>0.71296215584229117</c:v>
                </c:pt>
                <c:pt idx="20">
                  <c:v>-2.8447142902292057</c:v>
                </c:pt>
                <c:pt idx="21">
                  <c:v>7.018681841802163</c:v>
                </c:pt>
                <c:pt idx="22">
                  <c:v>0.56762929231042847</c:v>
                </c:pt>
                <c:pt idx="23">
                  <c:v>0.61732739926090119</c:v>
                </c:pt>
                <c:pt idx="24">
                  <c:v>0.73823893241038263</c:v>
                </c:pt>
                <c:pt idx="25">
                  <c:v>5.8414665314147527</c:v>
                </c:pt>
                <c:pt idx="26">
                  <c:v>-0.21536086994318282</c:v>
                </c:pt>
                <c:pt idx="27">
                  <c:v>1.8580081294526423</c:v>
                </c:pt>
              </c:numCache>
            </c:numRef>
          </c: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1-D300-4307-AEC0-CC6982D7313B}"/>
            </c:ext>
          </c:extLst>
        </c:ser>
        <c:ser>
          <c:idx val="4"/>
          <c:order val="3"/>
          <c:tx>
            <c:strRef>
              <c:f>'[1]Database Graph'!$F$66</c:f>
              <c:strCache>
                <c:ptCount val="1"/>
                <c:pt idx="0">
                  <c:v>QtQ-Track Feb</c:v>
                </c:pt>
              </c:strCache>
            </c:strRef>
          </c:tx>
          <c:spPr>
            <a:ln w="28575" cap="rnd">
              <a:solidFill>
                <a:srgbClr val="737577"/>
              </a:solidFill>
              <a:round/>
            </a:ln>
            <a:effectLst/>
          </c:spPr>
          <c:marker>
            <c:symbol val="none"/>
          </c:marker>
          <c:dLbls>
            <c:dLbl>
              <c:idx val="23"/>
              <c:layout>
                <c:manualLayout>
                  <c:x val="2.2129245831236332E-2"/>
                  <c:y val="-2.9199468029173954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737577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300-4307-AEC0-CC6982D7313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'[1]Database Graph'!$A$67:$B$94</c:f>
              <c:multiLvlStrCache>
                <c:ptCount val="28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  <c:pt idx="27">
                    <c:v>Q4</c:v>
                  </c:pt>
                </c:lvl>
                <c:lvl>
                  <c:pt idx="0">
                    <c:v>2017</c:v>
                  </c:pt>
                  <c:pt idx="4">
                    <c:v>2018</c:v>
                  </c:pt>
                  <c:pt idx="8">
                    <c:v>2019</c:v>
                  </c:pt>
                  <c:pt idx="12">
                    <c:v>2020</c:v>
                  </c:pt>
                  <c:pt idx="16">
                    <c:v>2021</c:v>
                  </c:pt>
                  <c:pt idx="20">
                    <c:v>2022</c:v>
                  </c:pt>
                  <c:pt idx="24">
                    <c:v>2023</c:v>
                  </c:pt>
                </c:lvl>
              </c:multiLvlStrCache>
            </c:multiLvlStrRef>
          </c:cat>
          <c:val>
            <c:numRef>
              <c:f>'[1]Database Graph'!$F$67:$F$94</c:f>
              <c:numCache>
                <c:formatCode>General</c:formatCode>
                <c:ptCount val="28"/>
                <c:pt idx="0">
                  <c:v>-1.6735804106481993</c:v>
                </c:pt>
                <c:pt idx="1">
                  <c:v>2.9536525492908794</c:v>
                </c:pt>
                <c:pt idx="2">
                  <c:v>1.8678914161829567</c:v>
                </c:pt>
                <c:pt idx="3">
                  <c:v>2.0752757477531532</c:v>
                </c:pt>
                <c:pt idx="4">
                  <c:v>1.0209001413838479</c:v>
                </c:pt>
                <c:pt idx="5">
                  <c:v>3.5887389506151521</c:v>
                </c:pt>
                <c:pt idx="6">
                  <c:v>1.7290796020167534</c:v>
                </c:pt>
                <c:pt idx="7">
                  <c:v>4.1517773317432045</c:v>
                </c:pt>
                <c:pt idx="8">
                  <c:v>6.5636752686171462</c:v>
                </c:pt>
                <c:pt idx="9">
                  <c:v>2.1025265616800226</c:v>
                </c:pt>
                <c:pt idx="10">
                  <c:v>-5.224005683334255</c:v>
                </c:pt>
                <c:pt idx="11">
                  <c:v>0.39713813702024936</c:v>
                </c:pt>
                <c:pt idx="12">
                  <c:v>-2.2031599288450252</c:v>
                </c:pt>
                <c:pt idx="13">
                  <c:v>-0.90289343213997597</c:v>
                </c:pt>
                <c:pt idx="14">
                  <c:v>0.80297634629980053</c:v>
                </c:pt>
                <c:pt idx="15">
                  <c:v>0.22284441602657523</c:v>
                </c:pt>
                <c:pt idx="16">
                  <c:v>-3.8058240726484343</c:v>
                </c:pt>
                <c:pt idx="17">
                  <c:v>7.0084241324336318</c:v>
                </c:pt>
                <c:pt idx="18">
                  <c:v>-0.36823887506652397</c:v>
                </c:pt>
                <c:pt idx="19">
                  <c:v>0.71296215584229117</c:v>
                </c:pt>
                <c:pt idx="20">
                  <c:v>-2.8447142902292057</c:v>
                </c:pt>
                <c:pt idx="21">
                  <c:v>7.018681841802163</c:v>
                </c:pt>
                <c:pt idx="22">
                  <c:v>0.61537766819699868</c:v>
                </c:pt>
                <c:pt idx="23">
                  <c:v>0.63649065838148999</c:v>
                </c:pt>
                <c:pt idx="24">
                  <c:v>0.69894354720926799</c:v>
                </c:pt>
                <c:pt idx="25">
                  <c:v>5.8417901793190055</c:v>
                </c:pt>
                <c:pt idx="26">
                  <c:v>-0.1770896318212607</c:v>
                </c:pt>
                <c:pt idx="27">
                  <c:v>1.8677767587128642</c:v>
                </c:pt>
              </c:numCache>
            </c:numRef>
          </c: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3-D300-4307-AEC0-CC6982D731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4490639"/>
        <c:axId val="131449604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'[1]Database Graph'!$C$66</c15:sqref>
                        </c15:formulaRef>
                      </c:ext>
                    </c:extLst>
                    <c:strCache>
                      <c:ptCount val="1"/>
                      <c:pt idx="0">
                        <c:v>YoY-Ske 1 Mar</c:v>
                      </c:pt>
                    </c:strCache>
                  </c:strRef>
                </c:tx>
                <c:spPr>
                  <a:ln w="28575" cap="rnd">
                    <a:solidFill>
                      <a:srgbClr val="00559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>
                      <c:ext uri="{02D57815-91ED-43cb-92C2-25804820EDAC}">
                        <c15:formulaRef>
                          <c15:sqref>'[1]Database Graph'!$A$67:$B$94</c15:sqref>
                        </c15:formulaRef>
                      </c:ext>
                    </c:extLst>
                    <c:multiLvlStrCache>
                      <c:ptCount val="28"/>
                      <c:lvl>
                        <c:pt idx="0">
                          <c:v>Q1</c:v>
                        </c:pt>
                        <c:pt idx="1">
                          <c:v>Q2</c:v>
                        </c:pt>
                        <c:pt idx="2">
                          <c:v>Q3</c:v>
                        </c:pt>
                        <c:pt idx="3">
                          <c:v>Q4</c:v>
                        </c:pt>
                        <c:pt idx="4">
                          <c:v>Q1</c:v>
                        </c:pt>
                        <c:pt idx="5">
                          <c:v>Q2</c:v>
                        </c:pt>
                        <c:pt idx="6">
                          <c:v>Q3</c:v>
                        </c:pt>
                        <c:pt idx="7">
                          <c:v>Q4</c:v>
                        </c:pt>
                        <c:pt idx="8">
                          <c:v>Q1</c:v>
                        </c:pt>
                        <c:pt idx="9">
                          <c:v>Q2</c:v>
                        </c:pt>
                        <c:pt idx="10">
                          <c:v>Q3</c:v>
                        </c:pt>
                        <c:pt idx="11">
                          <c:v>Q4</c:v>
                        </c:pt>
                        <c:pt idx="12">
                          <c:v>Q1</c:v>
                        </c:pt>
                        <c:pt idx="13">
                          <c:v>Q2</c:v>
                        </c:pt>
                        <c:pt idx="14">
                          <c:v>Q3</c:v>
                        </c:pt>
                        <c:pt idx="15">
                          <c:v>Q4</c:v>
                        </c:pt>
                        <c:pt idx="16">
                          <c:v>Q1</c:v>
                        </c:pt>
                        <c:pt idx="17">
                          <c:v>Q2</c:v>
                        </c:pt>
                        <c:pt idx="18">
                          <c:v>Q3</c:v>
                        </c:pt>
                        <c:pt idx="19">
                          <c:v>Q4</c:v>
                        </c:pt>
                        <c:pt idx="20">
                          <c:v>Q1</c:v>
                        </c:pt>
                        <c:pt idx="21">
                          <c:v>Q2</c:v>
                        </c:pt>
                        <c:pt idx="22">
                          <c:v>Q3</c:v>
                        </c:pt>
                        <c:pt idx="23">
                          <c:v>Q4</c:v>
                        </c:pt>
                        <c:pt idx="24">
                          <c:v>Q1</c:v>
                        </c:pt>
                        <c:pt idx="25">
                          <c:v>Q2</c:v>
                        </c:pt>
                        <c:pt idx="26">
                          <c:v>Q3</c:v>
                        </c:pt>
                        <c:pt idx="27">
                          <c:v>Q4</c:v>
                        </c:pt>
                      </c:lvl>
                      <c:lvl>
                        <c:pt idx="0">
                          <c:v>2017</c:v>
                        </c:pt>
                        <c:pt idx="4">
                          <c:v>2018</c:v>
                        </c:pt>
                        <c:pt idx="8">
                          <c:v>2019</c:v>
                        </c:pt>
                        <c:pt idx="12">
                          <c:v>2020</c:v>
                        </c:pt>
                        <c:pt idx="16">
                          <c:v>2021</c:v>
                        </c:pt>
                        <c:pt idx="20">
                          <c:v>2022</c:v>
                        </c:pt>
                        <c:pt idx="24">
                          <c:v>2023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'[1]Database Graph'!$C$67:$C$94</c15:sqref>
                        </c15:formulaRef>
                      </c:ext>
                    </c:extLst>
                    <c:numCache>
                      <c:formatCode>General</c:formatCode>
                      <c:ptCount val="28"/>
                      <c:pt idx="0">
                        <c:v>8.0768534658103022</c:v>
                      </c:pt>
                      <c:pt idx="1">
                        <c:v>8.5328294077265241</c:v>
                      </c:pt>
                      <c:pt idx="2">
                        <c:v>6.0372173257999862</c:v>
                      </c:pt>
                      <c:pt idx="3">
                        <c:v>5.2615747015417753</c:v>
                      </c:pt>
                      <c:pt idx="4">
                        <c:v>8.1461022486049046</c:v>
                      </c:pt>
                      <c:pt idx="5">
                        <c:v>8.8132191229812804</c:v>
                      </c:pt>
                      <c:pt idx="6">
                        <c:v>8.6649431535689416</c:v>
                      </c:pt>
                      <c:pt idx="7">
                        <c:v>10.875497324788455</c:v>
                      </c:pt>
                      <c:pt idx="8">
                        <c:v>16.958970625178324</c:v>
                      </c:pt>
                      <c:pt idx="9">
                        <c:v>15.280932327761548</c:v>
                      </c:pt>
                      <c:pt idx="10">
                        <c:v>7.4015908711637906</c:v>
                      </c:pt>
                      <c:pt idx="11">
                        <c:v>3.5297969086274747</c:v>
                      </c:pt>
                      <c:pt idx="12">
                        <c:v>-4.9874456248792711</c:v>
                      </c:pt>
                      <c:pt idx="13">
                        <c:v>-7.7841700566727923</c:v>
                      </c:pt>
                      <c:pt idx="14">
                        <c:v>-1.9199936486760549</c:v>
                      </c:pt>
                      <c:pt idx="15">
                        <c:v>-2.0902647298967736</c:v>
                      </c:pt>
                      <c:pt idx="16">
                        <c:v>-3.6947789650449465</c:v>
                      </c:pt>
                      <c:pt idx="17">
                        <c:v>3.9936512335930558</c:v>
                      </c:pt>
                      <c:pt idx="18">
                        <c:v>2.7853640215982978</c:v>
                      </c:pt>
                      <c:pt idx="19">
                        <c:v>3.288013198978291</c:v>
                      </c:pt>
                      <c:pt idx="20">
                        <c:v>4.3199999999999932</c:v>
                      </c:pt>
                      <c:pt idx="21">
                        <c:v>4.3300000000000125</c:v>
                      </c:pt>
                      <c:pt idx="22">
                        <c:v>5.3099999999999881</c:v>
                      </c:pt>
                      <c:pt idx="23">
                        <c:v>5.210000000000008</c:v>
                      </c:pt>
                      <c:pt idx="24">
                        <c:v>9.0900000000000034</c:v>
                      </c:pt>
                      <c:pt idx="25">
                        <c:v>7.8900000000000006</c:v>
                      </c:pt>
                      <c:pt idx="26">
                        <c:v>7.0499999999999972</c:v>
                      </c:pt>
                      <c:pt idx="27">
                        <c:v>8.3700000000000045</c:v>
                      </c:pt>
                    </c:numCache>
                  </c:numRef>
                </c:val>
                <c:smooth val="1"/>
                <c:extLst>
                  <c:ext xmlns:c16="http://schemas.microsoft.com/office/drawing/2014/chart" uri="{C3380CC4-5D6E-409C-BE32-E72D297353CC}">
                    <c16:uniqueId val="{00000004-D300-4307-AEC0-CC6982D7313B}"/>
                  </c:ext>
                </c:extLst>
              </c15:ser>
            </c15:filteredLineSeries>
            <c15:filteredLineSeries>
              <c15:ser>
                <c:idx val="3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'[1]Database Graph'!$E$66</c15:sqref>
                        </c15:formulaRef>
                      </c:ext>
                    </c:extLst>
                    <c:strCache>
                      <c:ptCount val="1"/>
                      <c:pt idx="0">
                        <c:v>YoY-Track Feb</c:v>
                      </c:pt>
                    </c:strCache>
                  </c:strRef>
                </c:tx>
                <c:spPr>
                  <a:ln w="28575" cap="rnd">
                    <a:solidFill>
                      <a:srgbClr val="737577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'[1]Database Graph'!$A$67:$B$94</c15:sqref>
                        </c15:formulaRef>
                      </c:ext>
                    </c:extLst>
                    <c:multiLvlStrCache>
                      <c:ptCount val="28"/>
                      <c:lvl>
                        <c:pt idx="0">
                          <c:v>Q1</c:v>
                        </c:pt>
                        <c:pt idx="1">
                          <c:v>Q2</c:v>
                        </c:pt>
                        <c:pt idx="2">
                          <c:v>Q3</c:v>
                        </c:pt>
                        <c:pt idx="3">
                          <c:v>Q4</c:v>
                        </c:pt>
                        <c:pt idx="4">
                          <c:v>Q1</c:v>
                        </c:pt>
                        <c:pt idx="5">
                          <c:v>Q2</c:v>
                        </c:pt>
                        <c:pt idx="6">
                          <c:v>Q3</c:v>
                        </c:pt>
                        <c:pt idx="7">
                          <c:v>Q4</c:v>
                        </c:pt>
                        <c:pt idx="8">
                          <c:v>Q1</c:v>
                        </c:pt>
                        <c:pt idx="9">
                          <c:v>Q2</c:v>
                        </c:pt>
                        <c:pt idx="10">
                          <c:v>Q3</c:v>
                        </c:pt>
                        <c:pt idx="11">
                          <c:v>Q4</c:v>
                        </c:pt>
                        <c:pt idx="12">
                          <c:v>Q1</c:v>
                        </c:pt>
                        <c:pt idx="13">
                          <c:v>Q2</c:v>
                        </c:pt>
                        <c:pt idx="14">
                          <c:v>Q3</c:v>
                        </c:pt>
                        <c:pt idx="15">
                          <c:v>Q4</c:v>
                        </c:pt>
                        <c:pt idx="16">
                          <c:v>Q1</c:v>
                        </c:pt>
                        <c:pt idx="17">
                          <c:v>Q2</c:v>
                        </c:pt>
                        <c:pt idx="18">
                          <c:v>Q3</c:v>
                        </c:pt>
                        <c:pt idx="19">
                          <c:v>Q4</c:v>
                        </c:pt>
                        <c:pt idx="20">
                          <c:v>Q1</c:v>
                        </c:pt>
                        <c:pt idx="21">
                          <c:v>Q2</c:v>
                        </c:pt>
                        <c:pt idx="22">
                          <c:v>Q3</c:v>
                        </c:pt>
                        <c:pt idx="23">
                          <c:v>Q4</c:v>
                        </c:pt>
                        <c:pt idx="24">
                          <c:v>Q1</c:v>
                        </c:pt>
                        <c:pt idx="25">
                          <c:v>Q2</c:v>
                        </c:pt>
                        <c:pt idx="26">
                          <c:v>Q3</c:v>
                        </c:pt>
                        <c:pt idx="27">
                          <c:v>Q4</c:v>
                        </c:pt>
                      </c:lvl>
                      <c:lvl>
                        <c:pt idx="0">
                          <c:v>2017</c:v>
                        </c:pt>
                        <c:pt idx="4">
                          <c:v>2018</c:v>
                        </c:pt>
                        <c:pt idx="8">
                          <c:v>2019</c:v>
                        </c:pt>
                        <c:pt idx="12">
                          <c:v>2020</c:v>
                        </c:pt>
                        <c:pt idx="16">
                          <c:v>2021</c:v>
                        </c:pt>
                        <c:pt idx="20">
                          <c:v>2022</c:v>
                        </c:pt>
                        <c:pt idx="24">
                          <c:v>2023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'[1]Database Graph'!$E$67:$E$94</c15:sqref>
                        </c15:formulaRef>
                      </c:ext>
                    </c:extLst>
                    <c:numCache>
                      <c:formatCode>General</c:formatCode>
                      <c:ptCount val="28"/>
                      <c:pt idx="0">
                        <c:v>8.0768534658103022</c:v>
                      </c:pt>
                      <c:pt idx="1">
                        <c:v>8.5328294077265241</c:v>
                      </c:pt>
                      <c:pt idx="2">
                        <c:v>6.0372173257999862</c:v>
                      </c:pt>
                      <c:pt idx="3">
                        <c:v>5.2615747015417753</c:v>
                      </c:pt>
                      <c:pt idx="4">
                        <c:v>8.1461022486049046</c:v>
                      </c:pt>
                      <c:pt idx="5">
                        <c:v>8.8132191229812804</c:v>
                      </c:pt>
                      <c:pt idx="6">
                        <c:v>8.6649431535689416</c:v>
                      </c:pt>
                      <c:pt idx="7">
                        <c:v>10.875497324788455</c:v>
                      </c:pt>
                      <c:pt idx="8">
                        <c:v>16.958970625178324</c:v>
                      </c:pt>
                      <c:pt idx="9">
                        <c:v>15.280932327761548</c:v>
                      </c:pt>
                      <c:pt idx="10">
                        <c:v>7.4015908711637906</c:v>
                      </c:pt>
                      <c:pt idx="11">
                        <c:v>3.5297969086274747</c:v>
                      </c:pt>
                      <c:pt idx="12">
                        <c:v>-4.9874456248792711</c:v>
                      </c:pt>
                      <c:pt idx="13">
                        <c:v>-7.7841700566727923</c:v>
                      </c:pt>
                      <c:pt idx="14">
                        <c:v>-1.9199936486760549</c:v>
                      </c:pt>
                      <c:pt idx="15">
                        <c:v>-2.0902647298967736</c:v>
                      </c:pt>
                      <c:pt idx="16">
                        <c:v>-3.6947789650449465</c:v>
                      </c:pt>
                      <c:pt idx="17">
                        <c:v>3.9936512335930558</c:v>
                      </c:pt>
                      <c:pt idx="18">
                        <c:v>2.7853640215982978</c:v>
                      </c:pt>
                      <c:pt idx="19">
                        <c:v>3.288013198978291</c:v>
                      </c:pt>
                      <c:pt idx="20">
                        <c:v>4.3199999999999932</c:v>
                      </c:pt>
                      <c:pt idx="21">
                        <c:v>4.3300000000000125</c:v>
                      </c:pt>
                      <c:pt idx="22">
                        <c:v>5.3600000000000136</c:v>
                      </c:pt>
                      <c:pt idx="23">
                        <c:v>5.2800000000000011</c:v>
                      </c:pt>
                      <c:pt idx="24">
                        <c:v>9.1200000000000188</c:v>
                      </c:pt>
                      <c:pt idx="25">
                        <c:v>7.9200000000000159</c:v>
                      </c:pt>
                      <c:pt idx="26">
                        <c:v>7.069999999999979</c:v>
                      </c:pt>
                      <c:pt idx="27">
                        <c:v>8.3799999999999812</c:v>
                      </c:pt>
                    </c:numCache>
                  </c:numRef>
                </c: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300-4307-AEC0-CC6982D7313B}"/>
                  </c:ext>
                </c:extLst>
              </c15:ser>
            </c15:filteredLineSeries>
          </c:ext>
        </c:extLst>
      </c:lineChart>
      <c:catAx>
        <c:axId val="1314490639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3175" cap="flat" cmpd="sng" algn="ctr">
            <a:solidFill>
              <a:srgbClr val="B3B3B3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1314496047"/>
        <c:crosses val="autoZero"/>
        <c:auto val="1"/>
        <c:lblAlgn val="ctr"/>
        <c:lblOffset val="100"/>
        <c:noMultiLvlLbl val="0"/>
      </c:catAx>
      <c:valAx>
        <c:axId val="1314496047"/>
        <c:scaling>
          <c:orientation val="minMax"/>
        </c:scaling>
        <c:delete val="0"/>
        <c:axPos val="l"/>
        <c:numFmt formatCode="General" sourceLinked="1"/>
        <c:majorTickMark val="in"/>
        <c:minorTickMark val="none"/>
        <c:tickLblPos val="high"/>
        <c:spPr>
          <a:noFill/>
          <a:ln w="3175">
            <a:solidFill>
              <a:srgbClr val="B3B3B3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1314490639"/>
        <c:crosses val="autoZero"/>
        <c:crossBetween val="between"/>
      </c:valAx>
      <c:spPr>
        <a:solidFill>
          <a:srgbClr val="FFFFFF"/>
        </a:solidFill>
        <a:ln w="3175">
          <a:solidFill>
            <a:srgbClr val="B3B3B3"/>
          </a:solidFill>
          <a:prstDash val="solid"/>
        </a:ln>
        <a:effectLst/>
      </c:spPr>
    </c:plotArea>
    <c:legend>
      <c:legendPos val="b"/>
      <c:layout>
        <c:manualLayout>
          <c:xMode val="edge"/>
          <c:yMode val="edge"/>
          <c:x val="0.29114231922046968"/>
          <c:y val="0.91896091363793597"/>
          <c:w val="0.53363334356286041"/>
          <c:h val="4.28983465545295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yriad Pro Condensed"/>
              <a:ea typeface="Myriad Pro Condensed"/>
              <a:cs typeface="Myriad Pro Condensed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9713258866980093E-2"/>
          <c:y val="9.8518515494205289E-2"/>
          <c:w val="0.91440833200571048"/>
          <c:h val="0.81206156108760918"/>
        </c:manualLayout>
      </c:layout>
      <c:lineChart>
        <c:grouping val="standard"/>
        <c:varyColors val="0"/>
        <c:ser>
          <c:idx val="0"/>
          <c:order val="0"/>
          <c:tx>
            <c:strRef>
              <c:f>'[1]Database Graph'!$C$98</c:f>
              <c:strCache>
                <c:ptCount val="1"/>
                <c:pt idx="0">
                  <c:v>YoY-Ske 1 Mar</c:v>
                </c:pt>
              </c:strCache>
            </c:strRef>
          </c:tx>
          <c:spPr>
            <a:ln w="28575" cap="rnd">
              <a:solidFill>
                <a:srgbClr val="005596"/>
              </a:solidFill>
              <a:round/>
            </a:ln>
            <a:effectLst/>
          </c:spPr>
          <c:marker>
            <c:symbol val="none"/>
          </c:marker>
          <c:dLbls>
            <c:dLbl>
              <c:idx val="23"/>
              <c:layout>
                <c:manualLayout>
                  <c:x val="-2.5817453469775719E-2"/>
                  <c:y val="-1.8425133955283505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00559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8F4-4F94-83E4-0BC94902275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'[1]Database Graph'!$A$99:$B$126</c:f>
              <c:multiLvlStrCache>
                <c:ptCount val="28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  <c:pt idx="27">
                    <c:v>Q4</c:v>
                  </c:pt>
                </c:lvl>
                <c:lvl>
                  <c:pt idx="0">
                    <c:v>2017</c:v>
                  </c:pt>
                  <c:pt idx="4">
                    <c:v>2018</c:v>
                  </c:pt>
                  <c:pt idx="8">
                    <c:v>2019</c:v>
                  </c:pt>
                  <c:pt idx="12">
                    <c:v>2020</c:v>
                  </c:pt>
                  <c:pt idx="16">
                    <c:v>2021</c:v>
                  </c:pt>
                  <c:pt idx="20">
                    <c:v>2022</c:v>
                  </c:pt>
                  <c:pt idx="24">
                    <c:v>2023</c:v>
                  </c:pt>
                </c:lvl>
              </c:multiLvlStrCache>
            </c:multiLvlStrRef>
          </c:cat>
          <c:val>
            <c:numRef>
              <c:f>'[1]Database Graph'!$C$99:$C$126</c:f>
              <c:numCache>
                <c:formatCode>General</c:formatCode>
                <c:ptCount val="28"/>
                <c:pt idx="0">
                  <c:v>4.9889778452670868</c:v>
                </c:pt>
                <c:pt idx="1">
                  <c:v>5.011975408353166</c:v>
                </c:pt>
                <c:pt idx="2">
                  <c:v>4.9351587130073113</c:v>
                </c:pt>
                <c:pt idx="3">
                  <c:v>4.9917889589961533</c:v>
                </c:pt>
                <c:pt idx="4">
                  <c:v>5.0215872011833085</c:v>
                </c:pt>
                <c:pt idx="5">
                  <c:v>5.2474037425856608</c:v>
                </c:pt>
                <c:pt idx="6">
                  <c:v>5.0764638863820721</c:v>
                </c:pt>
                <c:pt idx="7">
                  <c:v>5.2003800799062674</c:v>
                </c:pt>
                <c:pt idx="8">
                  <c:v>5.2670059619665039</c:v>
                </c:pt>
                <c:pt idx="9">
                  <c:v>5.3956959308685555</c:v>
                </c:pt>
                <c:pt idx="10">
                  <c:v>5.056901395641205</c:v>
                </c:pt>
                <c:pt idx="11">
                  <c:v>4.9358545011948678</c:v>
                </c:pt>
                <c:pt idx="12">
                  <c:v>2.6451834247296375</c:v>
                </c:pt>
                <c:pt idx="13">
                  <c:v>-5.5757685059239748</c:v>
                </c:pt>
                <c:pt idx="14">
                  <c:v>-4.0013442638593801</c:v>
                </c:pt>
                <c:pt idx="15">
                  <c:v>-3.5798599096975749</c:v>
                </c:pt>
                <c:pt idx="16">
                  <c:v>-2.2465617410625356</c:v>
                </c:pt>
                <c:pt idx="17">
                  <c:v>5.914080562004969</c:v>
                </c:pt>
                <c:pt idx="18">
                  <c:v>1.0615927039458199</c:v>
                </c:pt>
                <c:pt idx="19">
                  <c:v>3.5488706918777666</c:v>
                </c:pt>
                <c:pt idx="20">
                  <c:v>3.5859065409591437</c:v>
                </c:pt>
                <c:pt idx="21">
                  <c:v>4.3202237984021963</c:v>
                </c:pt>
                <c:pt idx="22">
                  <c:v>5.7206172538113265</c:v>
                </c:pt>
                <c:pt idx="23">
                  <c:v>5.0534962176320306</c:v>
                </c:pt>
                <c:pt idx="24">
                  <c:v>5.1558632741491834</c:v>
                </c:pt>
                <c:pt idx="25">
                  <c:v>5.2211026894014765</c:v>
                </c:pt>
                <c:pt idx="26">
                  <c:v>5.2998330564438589</c:v>
                </c:pt>
                <c:pt idx="27">
                  <c:v>5.1226545922689439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A8F4-4F94-83E4-0BC949022750}"/>
            </c:ext>
          </c:extLst>
        </c:ser>
        <c:ser>
          <c:idx val="3"/>
          <c:order val="2"/>
          <c:tx>
            <c:strRef>
              <c:f>'[1]Database Graph'!$E$98</c:f>
              <c:strCache>
                <c:ptCount val="1"/>
                <c:pt idx="0">
                  <c:v>YoY-Track Feb</c:v>
                </c:pt>
              </c:strCache>
            </c:strRef>
          </c:tx>
          <c:spPr>
            <a:ln w="28575" cap="rnd">
              <a:solidFill>
                <a:srgbClr val="737577"/>
              </a:solidFill>
              <a:round/>
            </a:ln>
            <a:effectLst/>
          </c:spPr>
          <c:marker>
            <c:symbol val="none"/>
          </c:marker>
          <c:dLbls>
            <c:dLbl>
              <c:idx val="23"/>
              <c:layout>
                <c:manualLayout>
                  <c:x val="-5.9011322216630219E-2"/>
                  <c:y val="2.3689457942507364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737577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8F4-4F94-83E4-0BC94902275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'[1]Database Graph'!$A$99:$B$126</c:f>
              <c:multiLvlStrCache>
                <c:ptCount val="28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  <c:pt idx="27">
                    <c:v>Q4</c:v>
                  </c:pt>
                </c:lvl>
                <c:lvl>
                  <c:pt idx="0">
                    <c:v>2017</c:v>
                  </c:pt>
                  <c:pt idx="4">
                    <c:v>2018</c:v>
                  </c:pt>
                  <c:pt idx="8">
                    <c:v>2019</c:v>
                  </c:pt>
                  <c:pt idx="12">
                    <c:v>2020</c:v>
                  </c:pt>
                  <c:pt idx="16">
                    <c:v>2021</c:v>
                  </c:pt>
                  <c:pt idx="20">
                    <c:v>2022</c:v>
                  </c:pt>
                  <c:pt idx="24">
                    <c:v>2023</c:v>
                  </c:pt>
                </c:lvl>
              </c:multiLvlStrCache>
            </c:multiLvlStrRef>
          </c:cat>
          <c:val>
            <c:numRef>
              <c:f>'[1]Database Graph'!$E$99:$E$126</c:f>
              <c:numCache>
                <c:formatCode>General</c:formatCode>
                <c:ptCount val="28"/>
                <c:pt idx="0">
                  <c:v>4.9889778452670868</c:v>
                </c:pt>
                <c:pt idx="1">
                  <c:v>5.011975408353166</c:v>
                </c:pt>
                <c:pt idx="2">
                  <c:v>4.9351587130073113</c:v>
                </c:pt>
                <c:pt idx="3">
                  <c:v>4.9917889589961533</c:v>
                </c:pt>
                <c:pt idx="4">
                  <c:v>5.0215872011833085</c:v>
                </c:pt>
                <c:pt idx="5">
                  <c:v>5.2474037425856608</c:v>
                </c:pt>
                <c:pt idx="6">
                  <c:v>5.0764638863820721</c:v>
                </c:pt>
                <c:pt idx="7">
                  <c:v>5.2003800799062674</c:v>
                </c:pt>
                <c:pt idx="8">
                  <c:v>5.2670059619665039</c:v>
                </c:pt>
                <c:pt idx="9">
                  <c:v>5.3956959308685555</c:v>
                </c:pt>
                <c:pt idx="10">
                  <c:v>5.056901395641205</c:v>
                </c:pt>
                <c:pt idx="11">
                  <c:v>4.9358545011948678</c:v>
                </c:pt>
                <c:pt idx="12">
                  <c:v>2.6451834247296375</c:v>
                </c:pt>
                <c:pt idx="13">
                  <c:v>-5.5757685059239748</c:v>
                </c:pt>
                <c:pt idx="14">
                  <c:v>-4.0013442638593801</c:v>
                </c:pt>
                <c:pt idx="15">
                  <c:v>-3.5798599096975749</c:v>
                </c:pt>
                <c:pt idx="16">
                  <c:v>-2.2465617410625356</c:v>
                </c:pt>
                <c:pt idx="17">
                  <c:v>5.914080562004969</c:v>
                </c:pt>
                <c:pt idx="18">
                  <c:v>1.0615927039458199</c:v>
                </c:pt>
                <c:pt idx="19">
                  <c:v>3.5488706918777666</c:v>
                </c:pt>
                <c:pt idx="20">
                  <c:v>3.7033614944056694</c:v>
                </c:pt>
                <c:pt idx="21">
                  <c:v>4.369104806391249</c:v>
                </c:pt>
                <c:pt idx="22">
                  <c:v>5.8488300640610902</c:v>
                </c:pt>
                <c:pt idx="23">
                  <c:v>5.2310925680100269</c:v>
                </c:pt>
                <c:pt idx="24">
                  <c:v>5.2444859350442812</c:v>
                </c:pt>
                <c:pt idx="25">
                  <c:v>5.2999554993611326</c:v>
                </c:pt>
                <c:pt idx="26">
                  <c:v>5.3686918616422332</c:v>
                </c:pt>
                <c:pt idx="27">
                  <c:v>5.1717057721060655</c:v>
                </c:pt>
              </c:numCache>
            </c:numRef>
          </c: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3-A8F4-4F94-83E4-0BC9490227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4490639"/>
        <c:axId val="1314496047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'[1]Database Graph'!$D$98</c15:sqref>
                        </c15:formulaRef>
                      </c:ext>
                    </c:extLst>
                    <c:strCache>
                      <c:ptCount val="1"/>
                      <c:pt idx="0">
                        <c:v>QtQ-Ske 1 Mar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>
                      <c:ext uri="{02D57815-91ED-43cb-92C2-25804820EDAC}">
                        <c15:formulaRef>
                          <c15:sqref>'[1]Database Graph'!$A$99:$B$126</c15:sqref>
                        </c15:formulaRef>
                      </c:ext>
                    </c:extLst>
                    <c:multiLvlStrCache>
                      <c:ptCount val="28"/>
                      <c:lvl>
                        <c:pt idx="0">
                          <c:v>Q1</c:v>
                        </c:pt>
                        <c:pt idx="1">
                          <c:v>Q2</c:v>
                        </c:pt>
                        <c:pt idx="2">
                          <c:v>Q3</c:v>
                        </c:pt>
                        <c:pt idx="3">
                          <c:v>Q4</c:v>
                        </c:pt>
                        <c:pt idx="4">
                          <c:v>Q1</c:v>
                        </c:pt>
                        <c:pt idx="5">
                          <c:v>Q2</c:v>
                        </c:pt>
                        <c:pt idx="6">
                          <c:v>Q3</c:v>
                        </c:pt>
                        <c:pt idx="7">
                          <c:v>Q4</c:v>
                        </c:pt>
                        <c:pt idx="8">
                          <c:v>Q1</c:v>
                        </c:pt>
                        <c:pt idx="9">
                          <c:v>Q2</c:v>
                        </c:pt>
                        <c:pt idx="10">
                          <c:v>Q3</c:v>
                        </c:pt>
                        <c:pt idx="11">
                          <c:v>Q4</c:v>
                        </c:pt>
                        <c:pt idx="12">
                          <c:v>Q1</c:v>
                        </c:pt>
                        <c:pt idx="13">
                          <c:v>Q2</c:v>
                        </c:pt>
                        <c:pt idx="14">
                          <c:v>Q3</c:v>
                        </c:pt>
                        <c:pt idx="15">
                          <c:v>Q4</c:v>
                        </c:pt>
                        <c:pt idx="16">
                          <c:v>Q1</c:v>
                        </c:pt>
                        <c:pt idx="17">
                          <c:v>Q2</c:v>
                        </c:pt>
                        <c:pt idx="18">
                          <c:v>Q3</c:v>
                        </c:pt>
                        <c:pt idx="19">
                          <c:v>Q4</c:v>
                        </c:pt>
                        <c:pt idx="20">
                          <c:v>Q1</c:v>
                        </c:pt>
                        <c:pt idx="21">
                          <c:v>Q2</c:v>
                        </c:pt>
                        <c:pt idx="22">
                          <c:v>Q3</c:v>
                        </c:pt>
                        <c:pt idx="23">
                          <c:v>Q4</c:v>
                        </c:pt>
                        <c:pt idx="24">
                          <c:v>Q1</c:v>
                        </c:pt>
                        <c:pt idx="25">
                          <c:v>Q2</c:v>
                        </c:pt>
                        <c:pt idx="26">
                          <c:v>Q3</c:v>
                        </c:pt>
                        <c:pt idx="27">
                          <c:v>Q4</c:v>
                        </c:pt>
                      </c:lvl>
                      <c:lvl>
                        <c:pt idx="0">
                          <c:v>2017</c:v>
                        </c:pt>
                        <c:pt idx="4">
                          <c:v>2018</c:v>
                        </c:pt>
                        <c:pt idx="8">
                          <c:v>2019</c:v>
                        </c:pt>
                        <c:pt idx="12">
                          <c:v>2020</c:v>
                        </c:pt>
                        <c:pt idx="16">
                          <c:v>2021</c:v>
                        </c:pt>
                        <c:pt idx="20">
                          <c:v>2022</c:v>
                        </c:pt>
                        <c:pt idx="24">
                          <c:v>2023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'[1]Database Graph'!$D$99:$D$126</c15:sqref>
                        </c15:formulaRef>
                      </c:ext>
                    </c:extLst>
                    <c:numCache>
                      <c:formatCode>General</c:formatCode>
                      <c:ptCount val="28"/>
                      <c:pt idx="0">
                        <c:v>9.9303137468282898E-2</c:v>
                      </c:pt>
                      <c:pt idx="1">
                        <c:v>1.401764004791815</c:v>
                      </c:pt>
                      <c:pt idx="2">
                        <c:v>3.3865898757746464</c:v>
                      </c:pt>
                      <c:pt idx="3">
                        <c:v>4.9416666952566857E-2</c:v>
                      </c:pt>
                      <c:pt idx="4">
                        <c:v>0.12771281890367447</c:v>
                      </c:pt>
                      <c:pt idx="5">
                        <c:v>1.6197972325299617</c:v>
                      </c:pt>
                      <c:pt idx="6">
                        <c:v>3.2186723008198754</c:v>
                      </c:pt>
                      <c:pt idx="7">
                        <c:v>0.16740448667107444</c:v>
                      </c:pt>
                      <c:pt idx="8">
                        <c:v>0.19112606113877462</c:v>
                      </c:pt>
                      <c:pt idx="9">
                        <c:v>1.744028452238183</c:v>
                      </c:pt>
                      <c:pt idx="10">
                        <c:v>2.8868758095107978</c:v>
                      </c:pt>
                      <c:pt idx="11">
                        <c:v>5.1991286045648621E-2</c:v>
                      </c:pt>
                      <c:pt idx="12">
                        <c:v>-1.9959711486534815</c:v>
                      </c:pt>
                      <c:pt idx="13">
                        <c:v>-6.4047491058463351</c:v>
                      </c:pt>
                      <c:pt idx="14">
                        <c:v>4.6024056994728539</c:v>
                      </c:pt>
                      <c:pt idx="15">
                        <c:v>0.49127190520046327</c:v>
                      </c:pt>
                      <c:pt idx="16">
                        <c:v>-0.6407709584859731</c:v>
                      </c:pt>
                      <c:pt idx="17">
                        <c:v>1.4087598347787207</c:v>
                      </c:pt>
                      <c:pt idx="18">
                        <c:v>-0.18998735050806204</c:v>
                      </c:pt>
                      <c:pt idx="19">
                        <c:v>2.9645134394131958</c:v>
                      </c:pt>
                      <c:pt idx="20">
                        <c:v>-0.60523359929476328</c:v>
                      </c:pt>
                      <c:pt idx="21">
                        <c:v>2.1276433671937696</c:v>
                      </c:pt>
                      <c:pt idx="22">
                        <c:v>1.1498610835670036</c:v>
                      </c:pt>
                      <c:pt idx="23">
                        <c:v>2.3147840424452681</c:v>
                      </c:pt>
                      <c:pt idx="24">
                        <c:v>-0.50838056692569467</c:v>
                      </c:pt>
                      <c:pt idx="25">
                        <c:v>2.1910040541485358</c:v>
                      </c:pt>
                      <c:pt idx="26">
                        <c:v>1.2255451952694045</c:v>
                      </c:pt>
                      <c:pt idx="27">
                        <c:v>2.1426282490993174</c:v>
                      </c:pt>
                    </c:numCache>
                  </c:numRef>
                </c:val>
                <c:smooth val="1"/>
                <c:extLst>
                  <c:ext xmlns:c16="http://schemas.microsoft.com/office/drawing/2014/chart" uri="{C3380CC4-5D6E-409C-BE32-E72D297353CC}">
                    <c16:uniqueId val="{00000004-A8F4-4F94-83E4-0BC949022750}"/>
                  </c:ext>
                </c:extLst>
              </c15:ser>
            </c15:filteredLineSeries>
            <c15:filteredLineSeries>
              <c15:ser>
                <c:idx val="4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'[1]Database Graph'!$F$98</c15:sqref>
                        </c15:formulaRef>
                      </c:ext>
                    </c:extLst>
                    <c:strCache>
                      <c:ptCount val="1"/>
                      <c:pt idx="0">
                        <c:v>QtQ-Track Feb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'[1]Database Graph'!$A$99:$B$126</c15:sqref>
                        </c15:formulaRef>
                      </c:ext>
                    </c:extLst>
                    <c:multiLvlStrCache>
                      <c:ptCount val="28"/>
                      <c:lvl>
                        <c:pt idx="0">
                          <c:v>Q1</c:v>
                        </c:pt>
                        <c:pt idx="1">
                          <c:v>Q2</c:v>
                        </c:pt>
                        <c:pt idx="2">
                          <c:v>Q3</c:v>
                        </c:pt>
                        <c:pt idx="3">
                          <c:v>Q4</c:v>
                        </c:pt>
                        <c:pt idx="4">
                          <c:v>Q1</c:v>
                        </c:pt>
                        <c:pt idx="5">
                          <c:v>Q2</c:v>
                        </c:pt>
                        <c:pt idx="6">
                          <c:v>Q3</c:v>
                        </c:pt>
                        <c:pt idx="7">
                          <c:v>Q4</c:v>
                        </c:pt>
                        <c:pt idx="8">
                          <c:v>Q1</c:v>
                        </c:pt>
                        <c:pt idx="9">
                          <c:v>Q2</c:v>
                        </c:pt>
                        <c:pt idx="10">
                          <c:v>Q3</c:v>
                        </c:pt>
                        <c:pt idx="11">
                          <c:v>Q4</c:v>
                        </c:pt>
                        <c:pt idx="12">
                          <c:v>Q1</c:v>
                        </c:pt>
                        <c:pt idx="13">
                          <c:v>Q2</c:v>
                        </c:pt>
                        <c:pt idx="14">
                          <c:v>Q3</c:v>
                        </c:pt>
                        <c:pt idx="15">
                          <c:v>Q4</c:v>
                        </c:pt>
                        <c:pt idx="16">
                          <c:v>Q1</c:v>
                        </c:pt>
                        <c:pt idx="17">
                          <c:v>Q2</c:v>
                        </c:pt>
                        <c:pt idx="18">
                          <c:v>Q3</c:v>
                        </c:pt>
                        <c:pt idx="19">
                          <c:v>Q4</c:v>
                        </c:pt>
                        <c:pt idx="20">
                          <c:v>Q1</c:v>
                        </c:pt>
                        <c:pt idx="21">
                          <c:v>Q2</c:v>
                        </c:pt>
                        <c:pt idx="22">
                          <c:v>Q3</c:v>
                        </c:pt>
                        <c:pt idx="23">
                          <c:v>Q4</c:v>
                        </c:pt>
                        <c:pt idx="24">
                          <c:v>Q1</c:v>
                        </c:pt>
                        <c:pt idx="25">
                          <c:v>Q2</c:v>
                        </c:pt>
                        <c:pt idx="26">
                          <c:v>Q3</c:v>
                        </c:pt>
                        <c:pt idx="27">
                          <c:v>Q4</c:v>
                        </c:pt>
                      </c:lvl>
                      <c:lvl>
                        <c:pt idx="0">
                          <c:v>2017</c:v>
                        </c:pt>
                        <c:pt idx="4">
                          <c:v>2018</c:v>
                        </c:pt>
                        <c:pt idx="8">
                          <c:v>2019</c:v>
                        </c:pt>
                        <c:pt idx="12">
                          <c:v>2020</c:v>
                        </c:pt>
                        <c:pt idx="16">
                          <c:v>2021</c:v>
                        </c:pt>
                        <c:pt idx="20">
                          <c:v>2022</c:v>
                        </c:pt>
                        <c:pt idx="24">
                          <c:v>2023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'[1]Database Graph'!$F$99:$F$126</c15:sqref>
                        </c15:formulaRef>
                      </c:ext>
                    </c:extLst>
                    <c:numCache>
                      <c:formatCode>General</c:formatCode>
                      <c:ptCount val="28"/>
                      <c:pt idx="0">
                        <c:v>9.9303137468282898E-2</c:v>
                      </c:pt>
                      <c:pt idx="1">
                        <c:v>1.401764004791815</c:v>
                      </c:pt>
                      <c:pt idx="2">
                        <c:v>3.3865898757746464</c:v>
                      </c:pt>
                      <c:pt idx="3">
                        <c:v>4.9416666952566857E-2</c:v>
                      </c:pt>
                      <c:pt idx="4">
                        <c:v>0.12771281890367447</c:v>
                      </c:pt>
                      <c:pt idx="5">
                        <c:v>1.6197972325299617</c:v>
                      </c:pt>
                      <c:pt idx="6">
                        <c:v>3.2186723008198754</c:v>
                      </c:pt>
                      <c:pt idx="7">
                        <c:v>0.16740448667107444</c:v>
                      </c:pt>
                      <c:pt idx="8">
                        <c:v>0.19112606113877462</c:v>
                      </c:pt>
                      <c:pt idx="9">
                        <c:v>1.744028452238183</c:v>
                      </c:pt>
                      <c:pt idx="10">
                        <c:v>2.8868758095107978</c:v>
                      </c:pt>
                      <c:pt idx="11">
                        <c:v>5.1991286045648621E-2</c:v>
                      </c:pt>
                      <c:pt idx="12">
                        <c:v>-1.9959711486534815</c:v>
                      </c:pt>
                      <c:pt idx="13">
                        <c:v>-6.4047491058463351</c:v>
                      </c:pt>
                      <c:pt idx="14">
                        <c:v>4.6024056994728539</c:v>
                      </c:pt>
                      <c:pt idx="15">
                        <c:v>0.49127190520046327</c:v>
                      </c:pt>
                      <c:pt idx="16">
                        <c:v>-0.6407709584859731</c:v>
                      </c:pt>
                      <c:pt idx="17">
                        <c:v>1.4087598347787207</c:v>
                      </c:pt>
                      <c:pt idx="18">
                        <c:v>-0.18998735050806204</c:v>
                      </c:pt>
                      <c:pt idx="19">
                        <c:v>2.9645134394131958</c:v>
                      </c:pt>
                      <c:pt idx="20">
                        <c:v>-0.49253093490472111</c:v>
                      </c:pt>
                      <c:pt idx="21">
                        <c:v>2.0597725181081898</c:v>
                      </c:pt>
                      <c:pt idx="22">
                        <c:v>1.2250999682896975</c:v>
                      </c:pt>
                      <c:pt idx="23">
                        <c:v>2.3636089166548118</c:v>
                      </c:pt>
                      <c:pt idx="24">
                        <c:v>-0.47986604638826691</c:v>
                      </c:pt>
                      <c:pt idx="25">
                        <c:v>2.113563565359371</c:v>
                      </c:pt>
                      <c:pt idx="26">
                        <c:v>1.2911763983353381</c:v>
                      </c:pt>
                      <c:pt idx="27">
                        <c:v>2.172240810293772</c:v>
                      </c:pt>
                    </c:numCache>
                  </c:numRef>
                </c: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A8F4-4F94-83E4-0BC949022750}"/>
                  </c:ext>
                </c:extLst>
              </c15:ser>
            </c15:filteredLineSeries>
          </c:ext>
        </c:extLst>
      </c:lineChart>
      <c:catAx>
        <c:axId val="1314490639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3175" cap="flat" cmpd="sng" algn="ctr">
            <a:solidFill>
              <a:srgbClr val="B3B3B3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1314496047"/>
        <c:crosses val="autoZero"/>
        <c:auto val="1"/>
        <c:lblAlgn val="ctr"/>
        <c:lblOffset val="100"/>
        <c:noMultiLvlLbl val="0"/>
      </c:catAx>
      <c:valAx>
        <c:axId val="1314496047"/>
        <c:scaling>
          <c:orientation val="minMax"/>
        </c:scaling>
        <c:delete val="0"/>
        <c:axPos val="l"/>
        <c:numFmt formatCode="General" sourceLinked="1"/>
        <c:majorTickMark val="in"/>
        <c:minorTickMark val="none"/>
        <c:tickLblPos val="high"/>
        <c:spPr>
          <a:noFill/>
          <a:ln w="3175">
            <a:solidFill>
              <a:srgbClr val="B3B3B3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1314490639"/>
        <c:crosses val="autoZero"/>
        <c:crossBetween val="between"/>
      </c:valAx>
      <c:spPr>
        <a:solidFill>
          <a:srgbClr val="FFFFFF"/>
        </a:solidFill>
        <a:ln w="3175">
          <a:solidFill>
            <a:srgbClr val="B3B3B3"/>
          </a:solidFill>
          <a:prstDash val="solid"/>
        </a:ln>
        <a:effectLst/>
      </c:spPr>
    </c:plotArea>
    <c:legend>
      <c:legendPos val="b"/>
      <c:layout>
        <c:manualLayout>
          <c:xMode val="edge"/>
          <c:yMode val="edge"/>
          <c:x val="0.29114231922046968"/>
          <c:y val="0.91896091363793597"/>
          <c:w val="0.53363334356286041"/>
          <c:h val="4.28983465545295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yriad Pro Condensed"/>
              <a:ea typeface="Myriad Pro Condensed"/>
              <a:cs typeface="Myriad Pro Condensed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9713258866980093E-2"/>
          <c:y val="9.8518515494205289E-2"/>
          <c:w val="0.91440833200571048"/>
          <c:h val="0.81206156108760918"/>
        </c:manualLayout>
      </c:layout>
      <c:lineChart>
        <c:grouping val="standard"/>
        <c:varyColors val="0"/>
        <c:ser>
          <c:idx val="1"/>
          <c:order val="1"/>
          <c:tx>
            <c:strRef>
              <c:f>'[1]Database Graph'!$D$98</c:f>
              <c:strCache>
                <c:ptCount val="1"/>
                <c:pt idx="0">
                  <c:v>QtQ-Ske 1 Mar</c:v>
                </c:pt>
              </c:strCache>
            </c:strRef>
          </c:tx>
          <c:spPr>
            <a:ln w="28575" cap="rnd">
              <a:solidFill>
                <a:srgbClr val="005596"/>
              </a:solidFill>
              <a:round/>
            </a:ln>
            <a:effectLst/>
          </c:spPr>
          <c:marker>
            <c:symbol val="none"/>
          </c:marker>
          <c:dLbls>
            <c:dLbl>
              <c:idx val="23"/>
              <c:layout>
                <c:manualLayout>
                  <c:x val="-4.4258485235918334E-2"/>
                  <c:y val="3.6850267910566913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00559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E9A-46AF-938F-5CC0CE2B105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'[1]Database Graph'!$A$99:$B$126</c:f>
              <c:multiLvlStrCache>
                <c:ptCount val="28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  <c:pt idx="27">
                    <c:v>Q4</c:v>
                  </c:pt>
                </c:lvl>
                <c:lvl>
                  <c:pt idx="0">
                    <c:v>2017</c:v>
                  </c:pt>
                  <c:pt idx="4">
                    <c:v>2018</c:v>
                  </c:pt>
                  <c:pt idx="8">
                    <c:v>2019</c:v>
                  </c:pt>
                  <c:pt idx="12">
                    <c:v>2020</c:v>
                  </c:pt>
                  <c:pt idx="16">
                    <c:v>2021</c:v>
                  </c:pt>
                  <c:pt idx="20">
                    <c:v>2022</c:v>
                  </c:pt>
                  <c:pt idx="24">
                    <c:v>2023</c:v>
                  </c:pt>
                </c:lvl>
              </c:multiLvlStrCache>
            </c:multiLvlStrRef>
          </c:cat>
          <c:val>
            <c:numRef>
              <c:f>'[1]Database Graph'!$D$99:$D$126</c:f>
              <c:numCache>
                <c:formatCode>General</c:formatCode>
                <c:ptCount val="28"/>
                <c:pt idx="0">
                  <c:v>9.9303137468282898E-2</c:v>
                </c:pt>
                <c:pt idx="1">
                  <c:v>1.401764004791815</c:v>
                </c:pt>
                <c:pt idx="2">
                  <c:v>3.3865898757746464</c:v>
                </c:pt>
                <c:pt idx="3">
                  <c:v>4.9416666952566857E-2</c:v>
                </c:pt>
                <c:pt idx="4">
                  <c:v>0.12771281890367447</c:v>
                </c:pt>
                <c:pt idx="5">
                  <c:v>1.6197972325299617</c:v>
                </c:pt>
                <c:pt idx="6">
                  <c:v>3.2186723008198754</c:v>
                </c:pt>
                <c:pt idx="7">
                  <c:v>0.16740448667107444</c:v>
                </c:pt>
                <c:pt idx="8">
                  <c:v>0.19112606113877462</c:v>
                </c:pt>
                <c:pt idx="9">
                  <c:v>1.744028452238183</c:v>
                </c:pt>
                <c:pt idx="10">
                  <c:v>2.8868758095107978</c:v>
                </c:pt>
                <c:pt idx="11">
                  <c:v>5.1991286045648621E-2</c:v>
                </c:pt>
                <c:pt idx="12">
                  <c:v>-1.9959711486534815</c:v>
                </c:pt>
                <c:pt idx="13">
                  <c:v>-6.4047491058463351</c:v>
                </c:pt>
                <c:pt idx="14">
                  <c:v>4.6024056994728539</c:v>
                </c:pt>
                <c:pt idx="15">
                  <c:v>0.49127190520046327</c:v>
                </c:pt>
                <c:pt idx="16">
                  <c:v>-0.6407709584859731</c:v>
                </c:pt>
                <c:pt idx="17">
                  <c:v>1.4087598347787207</c:v>
                </c:pt>
                <c:pt idx="18">
                  <c:v>-0.18998735050806204</c:v>
                </c:pt>
                <c:pt idx="19">
                  <c:v>2.9645134394131958</c:v>
                </c:pt>
                <c:pt idx="20">
                  <c:v>-0.60523359929476328</c:v>
                </c:pt>
                <c:pt idx="21">
                  <c:v>2.1276433671937696</c:v>
                </c:pt>
                <c:pt idx="22">
                  <c:v>1.1498610835670036</c:v>
                </c:pt>
                <c:pt idx="23">
                  <c:v>2.3147840424452681</c:v>
                </c:pt>
                <c:pt idx="24">
                  <c:v>-0.50838056692569467</c:v>
                </c:pt>
                <c:pt idx="25">
                  <c:v>2.1910040541485358</c:v>
                </c:pt>
                <c:pt idx="26">
                  <c:v>1.2255451952694045</c:v>
                </c:pt>
                <c:pt idx="27">
                  <c:v>2.1426282490993174</c:v>
                </c:pt>
              </c:numCache>
            </c:numRef>
          </c: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1-9E9A-46AF-938F-5CC0CE2B1050}"/>
            </c:ext>
          </c:extLst>
        </c:ser>
        <c:ser>
          <c:idx val="4"/>
          <c:order val="3"/>
          <c:tx>
            <c:strRef>
              <c:f>'[1]Database Graph'!$F$98</c:f>
              <c:strCache>
                <c:ptCount val="1"/>
                <c:pt idx="0">
                  <c:v>QtQ-Track Feb</c:v>
                </c:pt>
              </c:strCache>
            </c:strRef>
          </c:tx>
          <c:spPr>
            <a:ln w="28575" cap="rnd">
              <a:solidFill>
                <a:srgbClr val="737577"/>
              </a:solidFill>
              <a:round/>
            </a:ln>
            <a:effectLst/>
          </c:spPr>
          <c:marker>
            <c:symbol val="none"/>
          </c:marker>
          <c:dLbls>
            <c:dLbl>
              <c:idx val="23"/>
              <c:layout>
                <c:manualLayout>
                  <c:x val="-4.0570278132925019E-2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737577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E9A-46AF-938F-5CC0CE2B105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'[1]Database Graph'!$A$99:$B$126</c:f>
              <c:multiLvlStrCache>
                <c:ptCount val="28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  <c:pt idx="27">
                    <c:v>Q4</c:v>
                  </c:pt>
                </c:lvl>
                <c:lvl>
                  <c:pt idx="0">
                    <c:v>2017</c:v>
                  </c:pt>
                  <c:pt idx="4">
                    <c:v>2018</c:v>
                  </c:pt>
                  <c:pt idx="8">
                    <c:v>2019</c:v>
                  </c:pt>
                  <c:pt idx="12">
                    <c:v>2020</c:v>
                  </c:pt>
                  <c:pt idx="16">
                    <c:v>2021</c:v>
                  </c:pt>
                  <c:pt idx="20">
                    <c:v>2022</c:v>
                  </c:pt>
                  <c:pt idx="24">
                    <c:v>2023</c:v>
                  </c:pt>
                </c:lvl>
              </c:multiLvlStrCache>
            </c:multiLvlStrRef>
          </c:cat>
          <c:val>
            <c:numRef>
              <c:f>'[1]Database Graph'!$F$99:$F$126</c:f>
              <c:numCache>
                <c:formatCode>General</c:formatCode>
                <c:ptCount val="28"/>
                <c:pt idx="0">
                  <c:v>9.9303137468282898E-2</c:v>
                </c:pt>
                <c:pt idx="1">
                  <c:v>1.401764004791815</c:v>
                </c:pt>
                <c:pt idx="2">
                  <c:v>3.3865898757746464</c:v>
                </c:pt>
                <c:pt idx="3">
                  <c:v>4.9416666952566857E-2</c:v>
                </c:pt>
                <c:pt idx="4">
                  <c:v>0.12771281890367447</c:v>
                </c:pt>
                <c:pt idx="5">
                  <c:v>1.6197972325299617</c:v>
                </c:pt>
                <c:pt idx="6">
                  <c:v>3.2186723008198754</c:v>
                </c:pt>
                <c:pt idx="7">
                  <c:v>0.16740448667107444</c:v>
                </c:pt>
                <c:pt idx="8">
                  <c:v>0.19112606113877462</c:v>
                </c:pt>
                <c:pt idx="9">
                  <c:v>1.744028452238183</c:v>
                </c:pt>
                <c:pt idx="10">
                  <c:v>2.8868758095107978</c:v>
                </c:pt>
                <c:pt idx="11">
                  <c:v>5.1991286045648621E-2</c:v>
                </c:pt>
                <c:pt idx="12">
                  <c:v>-1.9959711486534815</c:v>
                </c:pt>
                <c:pt idx="13">
                  <c:v>-6.4047491058463351</c:v>
                </c:pt>
                <c:pt idx="14">
                  <c:v>4.6024056994728539</c:v>
                </c:pt>
                <c:pt idx="15">
                  <c:v>0.49127190520046327</c:v>
                </c:pt>
                <c:pt idx="16">
                  <c:v>-0.6407709584859731</c:v>
                </c:pt>
                <c:pt idx="17">
                  <c:v>1.4087598347787207</c:v>
                </c:pt>
                <c:pt idx="18">
                  <c:v>-0.18998735050806204</c:v>
                </c:pt>
                <c:pt idx="19">
                  <c:v>2.9645134394131958</c:v>
                </c:pt>
                <c:pt idx="20">
                  <c:v>-0.49253093490472111</c:v>
                </c:pt>
                <c:pt idx="21">
                  <c:v>2.0597725181081898</c:v>
                </c:pt>
                <c:pt idx="22">
                  <c:v>1.2250999682896975</c:v>
                </c:pt>
                <c:pt idx="23">
                  <c:v>2.3636089166548118</c:v>
                </c:pt>
                <c:pt idx="24">
                  <c:v>-0.47986604638826691</c:v>
                </c:pt>
                <c:pt idx="25">
                  <c:v>2.113563565359371</c:v>
                </c:pt>
                <c:pt idx="26">
                  <c:v>1.2911763983353381</c:v>
                </c:pt>
                <c:pt idx="27">
                  <c:v>2.172240810293772</c:v>
                </c:pt>
              </c:numCache>
            </c:numRef>
          </c: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3-9E9A-46AF-938F-5CC0CE2B10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4490639"/>
        <c:axId val="131449604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'[1]Database Graph'!$C$98</c15:sqref>
                        </c15:formulaRef>
                      </c:ext>
                    </c:extLst>
                    <c:strCache>
                      <c:ptCount val="1"/>
                      <c:pt idx="0">
                        <c:v>YoY-Ske 1 Mar</c:v>
                      </c:pt>
                    </c:strCache>
                  </c:strRef>
                </c:tx>
                <c:spPr>
                  <a:ln w="28575" cap="rnd">
                    <a:solidFill>
                      <a:srgbClr val="00559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>
                      <c:ext uri="{02D57815-91ED-43cb-92C2-25804820EDAC}">
                        <c15:formulaRef>
                          <c15:sqref>'[1]Database Graph'!$A$99:$B$126</c15:sqref>
                        </c15:formulaRef>
                      </c:ext>
                    </c:extLst>
                    <c:multiLvlStrCache>
                      <c:ptCount val="28"/>
                      <c:lvl>
                        <c:pt idx="0">
                          <c:v>Q1</c:v>
                        </c:pt>
                        <c:pt idx="1">
                          <c:v>Q2</c:v>
                        </c:pt>
                        <c:pt idx="2">
                          <c:v>Q3</c:v>
                        </c:pt>
                        <c:pt idx="3">
                          <c:v>Q4</c:v>
                        </c:pt>
                        <c:pt idx="4">
                          <c:v>Q1</c:v>
                        </c:pt>
                        <c:pt idx="5">
                          <c:v>Q2</c:v>
                        </c:pt>
                        <c:pt idx="6">
                          <c:v>Q3</c:v>
                        </c:pt>
                        <c:pt idx="7">
                          <c:v>Q4</c:v>
                        </c:pt>
                        <c:pt idx="8">
                          <c:v>Q1</c:v>
                        </c:pt>
                        <c:pt idx="9">
                          <c:v>Q2</c:v>
                        </c:pt>
                        <c:pt idx="10">
                          <c:v>Q3</c:v>
                        </c:pt>
                        <c:pt idx="11">
                          <c:v>Q4</c:v>
                        </c:pt>
                        <c:pt idx="12">
                          <c:v>Q1</c:v>
                        </c:pt>
                        <c:pt idx="13">
                          <c:v>Q2</c:v>
                        </c:pt>
                        <c:pt idx="14">
                          <c:v>Q3</c:v>
                        </c:pt>
                        <c:pt idx="15">
                          <c:v>Q4</c:v>
                        </c:pt>
                        <c:pt idx="16">
                          <c:v>Q1</c:v>
                        </c:pt>
                        <c:pt idx="17">
                          <c:v>Q2</c:v>
                        </c:pt>
                        <c:pt idx="18">
                          <c:v>Q3</c:v>
                        </c:pt>
                        <c:pt idx="19">
                          <c:v>Q4</c:v>
                        </c:pt>
                        <c:pt idx="20">
                          <c:v>Q1</c:v>
                        </c:pt>
                        <c:pt idx="21">
                          <c:v>Q2</c:v>
                        </c:pt>
                        <c:pt idx="22">
                          <c:v>Q3</c:v>
                        </c:pt>
                        <c:pt idx="23">
                          <c:v>Q4</c:v>
                        </c:pt>
                        <c:pt idx="24">
                          <c:v>Q1</c:v>
                        </c:pt>
                        <c:pt idx="25">
                          <c:v>Q2</c:v>
                        </c:pt>
                        <c:pt idx="26">
                          <c:v>Q3</c:v>
                        </c:pt>
                        <c:pt idx="27">
                          <c:v>Q4</c:v>
                        </c:pt>
                      </c:lvl>
                      <c:lvl>
                        <c:pt idx="0">
                          <c:v>2017</c:v>
                        </c:pt>
                        <c:pt idx="4">
                          <c:v>2018</c:v>
                        </c:pt>
                        <c:pt idx="8">
                          <c:v>2019</c:v>
                        </c:pt>
                        <c:pt idx="12">
                          <c:v>2020</c:v>
                        </c:pt>
                        <c:pt idx="16">
                          <c:v>2021</c:v>
                        </c:pt>
                        <c:pt idx="20">
                          <c:v>2022</c:v>
                        </c:pt>
                        <c:pt idx="24">
                          <c:v>2023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'[1]Database Graph'!$C$99:$C$126</c15:sqref>
                        </c15:formulaRef>
                      </c:ext>
                    </c:extLst>
                    <c:numCache>
                      <c:formatCode>General</c:formatCode>
                      <c:ptCount val="28"/>
                      <c:pt idx="0">
                        <c:v>4.9889778452670868</c:v>
                      </c:pt>
                      <c:pt idx="1">
                        <c:v>5.011975408353166</c:v>
                      </c:pt>
                      <c:pt idx="2">
                        <c:v>4.9351587130073113</c:v>
                      </c:pt>
                      <c:pt idx="3">
                        <c:v>4.9917889589961533</c:v>
                      </c:pt>
                      <c:pt idx="4">
                        <c:v>5.0215872011833085</c:v>
                      </c:pt>
                      <c:pt idx="5">
                        <c:v>5.2474037425856608</c:v>
                      </c:pt>
                      <c:pt idx="6">
                        <c:v>5.0764638863820721</c:v>
                      </c:pt>
                      <c:pt idx="7">
                        <c:v>5.2003800799062674</c:v>
                      </c:pt>
                      <c:pt idx="8">
                        <c:v>5.2670059619665039</c:v>
                      </c:pt>
                      <c:pt idx="9">
                        <c:v>5.3956959308685555</c:v>
                      </c:pt>
                      <c:pt idx="10">
                        <c:v>5.056901395641205</c:v>
                      </c:pt>
                      <c:pt idx="11">
                        <c:v>4.9358545011948678</c:v>
                      </c:pt>
                      <c:pt idx="12">
                        <c:v>2.6451834247296375</c:v>
                      </c:pt>
                      <c:pt idx="13">
                        <c:v>-5.5757685059239748</c:v>
                      </c:pt>
                      <c:pt idx="14">
                        <c:v>-4.0013442638593801</c:v>
                      </c:pt>
                      <c:pt idx="15">
                        <c:v>-3.5798599096975749</c:v>
                      </c:pt>
                      <c:pt idx="16">
                        <c:v>-2.2465617410625356</c:v>
                      </c:pt>
                      <c:pt idx="17">
                        <c:v>5.914080562004969</c:v>
                      </c:pt>
                      <c:pt idx="18">
                        <c:v>1.0615927039458199</c:v>
                      </c:pt>
                      <c:pt idx="19">
                        <c:v>3.5488706918777666</c:v>
                      </c:pt>
                      <c:pt idx="20">
                        <c:v>3.5859065409591437</c:v>
                      </c:pt>
                      <c:pt idx="21">
                        <c:v>4.3202237984021963</c:v>
                      </c:pt>
                      <c:pt idx="22">
                        <c:v>5.7206172538113265</c:v>
                      </c:pt>
                      <c:pt idx="23">
                        <c:v>5.0534962176320306</c:v>
                      </c:pt>
                      <c:pt idx="24">
                        <c:v>5.1558632741491834</c:v>
                      </c:pt>
                      <c:pt idx="25">
                        <c:v>5.2211026894014765</c:v>
                      </c:pt>
                      <c:pt idx="26">
                        <c:v>5.2998330564438589</c:v>
                      </c:pt>
                      <c:pt idx="27">
                        <c:v>5.1226545922689439</c:v>
                      </c:pt>
                    </c:numCache>
                  </c:numRef>
                </c:val>
                <c:smooth val="1"/>
                <c:extLst>
                  <c:ext xmlns:c16="http://schemas.microsoft.com/office/drawing/2014/chart" uri="{C3380CC4-5D6E-409C-BE32-E72D297353CC}">
                    <c16:uniqueId val="{00000004-9E9A-46AF-938F-5CC0CE2B1050}"/>
                  </c:ext>
                </c:extLst>
              </c15:ser>
            </c15:filteredLineSeries>
            <c15:filteredLineSeries>
              <c15:ser>
                <c:idx val="3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'[1]Database Graph'!$E$98</c15:sqref>
                        </c15:formulaRef>
                      </c:ext>
                    </c:extLst>
                    <c:strCache>
                      <c:ptCount val="1"/>
                      <c:pt idx="0">
                        <c:v>YoY-Track Feb</c:v>
                      </c:pt>
                    </c:strCache>
                  </c:strRef>
                </c:tx>
                <c:spPr>
                  <a:ln w="28575" cap="rnd">
                    <a:solidFill>
                      <a:srgbClr val="737577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'[1]Database Graph'!$A$99:$B$126</c15:sqref>
                        </c15:formulaRef>
                      </c:ext>
                    </c:extLst>
                    <c:multiLvlStrCache>
                      <c:ptCount val="28"/>
                      <c:lvl>
                        <c:pt idx="0">
                          <c:v>Q1</c:v>
                        </c:pt>
                        <c:pt idx="1">
                          <c:v>Q2</c:v>
                        </c:pt>
                        <c:pt idx="2">
                          <c:v>Q3</c:v>
                        </c:pt>
                        <c:pt idx="3">
                          <c:v>Q4</c:v>
                        </c:pt>
                        <c:pt idx="4">
                          <c:v>Q1</c:v>
                        </c:pt>
                        <c:pt idx="5">
                          <c:v>Q2</c:v>
                        </c:pt>
                        <c:pt idx="6">
                          <c:v>Q3</c:v>
                        </c:pt>
                        <c:pt idx="7">
                          <c:v>Q4</c:v>
                        </c:pt>
                        <c:pt idx="8">
                          <c:v>Q1</c:v>
                        </c:pt>
                        <c:pt idx="9">
                          <c:v>Q2</c:v>
                        </c:pt>
                        <c:pt idx="10">
                          <c:v>Q3</c:v>
                        </c:pt>
                        <c:pt idx="11">
                          <c:v>Q4</c:v>
                        </c:pt>
                        <c:pt idx="12">
                          <c:v>Q1</c:v>
                        </c:pt>
                        <c:pt idx="13">
                          <c:v>Q2</c:v>
                        </c:pt>
                        <c:pt idx="14">
                          <c:v>Q3</c:v>
                        </c:pt>
                        <c:pt idx="15">
                          <c:v>Q4</c:v>
                        </c:pt>
                        <c:pt idx="16">
                          <c:v>Q1</c:v>
                        </c:pt>
                        <c:pt idx="17">
                          <c:v>Q2</c:v>
                        </c:pt>
                        <c:pt idx="18">
                          <c:v>Q3</c:v>
                        </c:pt>
                        <c:pt idx="19">
                          <c:v>Q4</c:v>
                        </c:pt>
                        <c:pt idx="20">
                          <c:v>Q1</c:v>
                        </c:pt>
                        <c:pt idx="21">
                          <c:v>Q2</c:v>
                        </c:pt>
                        <c:pt idx="22">
                          <c:v>Q3</c:v>
                        </c:pt>
                        <c:pt idx="23">
                          <c:v>Q4</c:v>
                        </c:pt>
                        <c:pt idx="24">
                          <c:v>Q1</c:v>
                        </c:pt>
                        <c:pt idx="25">
                          <c:v>Q2</c:v>
                        </c:pt>
                        <c:pt idx="26">
                          <c:v>Q3</c:v>
                        </c:pt>
                        <c:pt idx="27">
                          <c:v>Q4</c:v>
                        </c:pt>
                      </c:lvl>
                      <c:lvl>
                        <c:pt idx="0">
                          <c:v>2017</c:v>
                        </c:pt>
                        <c:pt idx="4">
                          <c:v>2018</c:v>
                        </c:pt>
                        <c:pt idx="8">
                          <c:v>2019</c:v>
                        </c:pt>
                        <c:pt idx="12">
                          <c:v>2020</c:v>
                        </c:pt>
                        <c:pt idx="16">
                          <c:v>2021</c:v>
                        </c:pt>
                        <c:pt idx="20">
                          <c:v>2022</c:v>
                        </c:pt>
                        <c:pt idx="24">
                          <c:v>2023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'[1]Database Graph'!$E$99:$E$126</c15:sqref>
                        </c15:formulaRef>
                      </c:ext>
                    </c:extLst>
                    <c:numCache>
                      <c:formatCode>General</c:formatCode>
                      <c:ptCount val="28"/>
                      <c:pt idx="0">
                        <c:v>4.9889778452670868</c:v>
                      </c:pt>
                      <c:pt idx="1">
                        <c:v>5.011975408353166</c:v>
                      </c:pt>
                      <c:pt idx="2">
                        <c:v>4.9351587130073113</c:v>
                      </c:pt>
                      <c:pt idx="3">
                        <c:v>4.9917889589961533</c:v>
                      </c:pt>
                      <c:pt idx="4">
                        <c:v>5.0215872011833085</c:v>
                      </c:pt>
                      <c:pt idx="5">
                        <c:v>5.2474037425856608</c:v>
                      </c:pt>
                      <c:pt idx="6">
                        <c:v>5.0764638863820721</c:v>
                      </c:pt>
                      <c:pt idx="7">
                        <c:v>5.2003800799062674</c:v>
                      </c:pt>
                      <c:pt idx="8">
                        <c:v>5.2670059619665039</c:v>
                      </c:pt>
                      <c:pt idx="9">
                        <c:v>5.3956959308685555</c:v>
                      </c:pt>
                      <c:pt idx="10">
                        <c:v>5.056901395641205</c:v>
                      </c:pt>
                      <c:pt idx="11">
                        <c:v>4.9358545011948678</c:v>
                      </c:pt>
                      <c:pt idx="12">
                        <c:v>2.6451834247296375</c:v>
                      </c:pt>
                      <c:pt idx="13">
                        <c:v>-5.5757685059239748</c:v>
                      </c:pt>
                      <c:pt idx="14">
                        <c:v>-4.0013442638593801</c:v>
                      </c:pt>
                      <c:pt idx="15">
                        <c:v>-3.5798599096975749</c:v>
                      </c:pt>
                      <c:pt idx="16">
                        <c:v>-2.2465617410625356</c:v>
                      </c:pt>
                      <c:pt idx="17">
                        <c:v>5.914080562004969</c:v>
                      </c:pt>
                      <c:pt idx="18">
                        <c:v>1.0615927039458199</c:v>
                      </c:pt>
                      <c:pt idx="19">
                        <c:v>3.5488706918777666</c:v>
                      </c:pt>
                      <c:pt idx="20">
                        <c:v>3.7033614944056694</c:v>
                      </c:pt>
                      <c:pt idx="21">
                        <c:v>4.369104806391249</c:v>
                      </c:pt>
                      <c:pt idx="22">
                        <c:v>5.8488300640610902</c:v>
                      </c:pt>
                      <c:pt idx="23">
                        <c:v>5.2310925680100269</c:v>
                      </c:pt>
                      <c:pt idx="24">
                        <c:v>5.2444859350442812</c:v>
                      </c:pt>
                      <c:pt idx="25">
                        <c:v>5.2999554993611326</c:v>
                      </c:pt>
                      <c:pt idx="26">
                        <c:v>5.3686918616422332</c:v>
                      </c:pt>
                      <c:pt idx="27">
                        <c:v>5.1717057721060655</c:v>
                      </c:pt>
                    </c:numCache>
                  </c:numRef>
                </c: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9E9A-46AF-938F-5CC0CE2B1050}"/>
                  </c:ext>
                </c:extLst>
              </c15:ser>
            </c15:filteredLineSeries>
          </c:ext>
        </c:extLst>
      </c:lineChart>
      <c:catAx>
        <c:axId val="1314490639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3175" cap="flat" cmpd="sng" algn="ctr">
            <a:solidFill>
              <a:srgbClr val="B3B3B3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1314496047"/>
        <c:crosses val="autoZero"/>
        <c:auto val="1"/>
        <c:lblAlgn val="ctr"/>
        <c:lblOffset val="100"/>
        <c:noMultiLvlLbl val="0"/>
      </c:catAx>
      <c:valAx>
        <c:axId val="1314496047"/>
        <c:scaling>
          <c:orientation val="minMax"/>
        </c:scaling>
        <c:delete val="0"/>
        <c:axPos val="l"/>
        <c:numFmt formatCode="General" sourceLinked="1"/>
        <c:majorTickMark val="in"/>
        <c:minorTickMark val="none"/>
        <c:tickLblPos val="high"/>
        <c:spPr>
          <a:noFill/>
          <a:ln w="3175">
            <a:solidFill>
              <a:srgbClr val="B3B3B3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1314490639"/>
        <c:crosses val="autoZero"/>
        <c:crossBetween val="between"/>
      </c:valAx>
      <c:spPr>
        <a:solidFill>
          <a:srgbClr val="FFFFFF"/>
        </a:solidFill>
        <a:ln w="3175">
          <a:solidFill>
            <a:srgbClr val="B3B3B3"/>
          </a:solidFill>
          <a:prstDash val="solid"/>
        </a:ln>
        <a:effectLst/>
      </c:spPr>
    </c:plotArea>
    <c:legend>
      <c:legendPos val="b"/>
      <c:layout>
        <c:manualLayout>
          <c:xMode val="edge"/>
          <c:yMode val="edge"/>
          <c:x val="0.29114231922046968"/>
          <c:y val="0.91896091363793597"/>
          <c:w val="0.53363334356286041"/>
          <c:h val="4.28983465545295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yriad Pro Condensed"/>
              <a:ea typeface="Myriad Pro Condensed"/>
              <a:cs typeface="Myriad Pro Condensed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9713258866980093E-2"/>
          <c:y val="9.8518515494205289E-2"/>
          <c:w val="0.91440833200571048"/>
          <c:h val="0.81206156108760918"/>
        </c:manualLayout>
      </c:layout>
      <c:lineChart>
        <c:grouping val="standard"/>
        <c:varyColors val="0"/>
        <c:ser>
          <c:idx val="0"/>
          <c:order val="0"/>
          <c:tx>
            <c:strRef>
              <c:f>'[1]Database Graph'!$C$130</c:f>
              <c:strCache>
                <c:ptCount val="1"/>
                <c:pt idx="0">
                  <c:v>YoY-Ske 1 Mar</c:v>
                </c:pt>
              </c:strCache>
            </c:strRef>
          </c:tx>
          <c:spPr>
            <a:ln w="28575" cap="rnd">
              <a:solidFill>
                <a:srgbClr val="005596"/>
              </a:solidFill>
              <a:round/>
            </a:ln>
            <a:effectLst/>
          </c:spPr>
          <c:marker>
            <c:symbol val="none"/>
          </c:marker>
          <c:dLbls>
            <c:dLbl>
              <c:idx val="23"/>
              <c:layout>
                <c:manualLayout>
                  <c:x val="-2.7661557289045548E-2"/>
                  <c:y val="-4.474675389140284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00559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276-452B-97A5-EBDD730D25E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'[1]Database Graph'!$A$131:$B$158</c:f>
              <c:multiLvlStrCache>
                <c:ptCount val="28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  <c:pt idx="27">
                    <c:v>Q4</c:v>
                  </c:pt>
                </c:lvl>
                <c:lvl>
                  <c:pt idx="0">
                    <c:v>2017</c:v>
                  </c:pt>
                  <c:pt idx="4">
                    <c:v>2018</c:v>
                  </c:pt>
                  <c:pt idx="8">
                    <c:v>2019</c:v>
                  </c:pt>
                  <c:pt idx="12">
                    <c:v>2020</c:v>
                  </c:pt>
                  <c:pt idx="16">
                    <c:v>2021</c:v>
                  </c:pt>
                  <c:pt idx="20">
                    <c:v>2022</c:v>
                  </c:pt>
                  <c:pt idx="24">
                    <c:v>2023</c:v>
                  </c:pt>
                </c:lvl>
              </c:multiLvlStrCache>
            </c:multiLvlStrRef>
          </c:cat>
          <c:val>
            <c:numRef>
              <c:f>'[1]Database Graph'!$C$131:$C$158</c:f>
              <c:numCache>
                <c:formatCode>General</c:formatCode>
                <c:ptCount val="28"/>
                <c:pt idx="0">
                  <c:v>2.6825449012755058</c:v>
                </c:pt>
                <c:pt idx="1">
                  <c:v>-1.9306208335601269</c:v>
                </c:pt>
                <c:pt idx="2">
                  <c:v>3.4501760900067922</c:v>
                </c:pt>
                <c:pt idx="3">
                  <c:v>3.7917460789736737</c:v>
                </c:pt>
                <c:pt idx="4">
                  <c:v>2.7330180584498152</c:v>
                </c:pt>
                <c:pt idx="5">
                  <c:v>5.2187421460755843</c:v>
                </c:pt>
                <c:pt idx="6">
                  <c:v>6.2570620405093251</c:v>
                </c:pt>
                <c:pt idx="7">
                  <c:v>4.6197217388207719</c:v>
                </c:pt>
                <c:pt idx="8">
                  <c:v>5.2576785062794045</c:v>
                </c:pt>
                <c:pt idx="9">
                  <c:v>8.2351164070377507</c:v>
                </c:pt>
                <c:pt idx="10">
                  <c:v>0.99636124194898912</c:v>
                </c:pt>
                <c:pt idx="11">
                  <c:v>0.50046241180740481</c:v>
                </c:pt>
                <c:pt idx="12">
                  <c:v>3.8011013340715607</c:v>
                </c:pt>
                <c:pt idx="13">
                  <c:v>-6.9209537778280321</c:v>
                </c:pt>
                <c:pt idx="14">
                  <c:v>9.7941074621931108</c:v>
                </c:pt>
                <c:pt idx="15">
                  <c:v>1.7945528599895795</c:v>
                </c:pt>
                <c:pt idx="16">
                  <c:v>2.5478126587004368</c:v>
                </c:pt>
                <c:pt idx="17">
                  <c:v>8.0557159693824616</c:v>
                </c:pt>
                <c:pt idx="18">
                  <c:v>0.61643279626937897</c:v>
                </c:pt>
                <c:pt idx="19">
                  <c:v>5.2470366923269722</c:v>
                </c:pt>
                <c:pt idx="20">
                  <c:v>1.0600000000000165</c:v>
                </c:pt>
                <c:pt idx="21">
                  <c:v>5.2900000000000205</c:v>
                </c:pt>
                <c:pt idx="22">
                  <c:v>0.44999999999998863</c:v>
                </c:pt>
                <c:pt idx="23">
                  <c:v>2.9300000000000068</c:v>
                </c:pt>
                <c:pt idx="24">
                  <c:v>3.5299999999999869</c:v>
                </c:pt>
                <c:pt idx="25">
                  <c:v>2.8599999999999994</c:v>
                </c:pt>
                <c:pt idx="26">
                  <c:v>1.9300000000000068</c:v>
                </c:pt>
                <c:pt idx="27">
                  <c:v>1.3700000000000045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5276-452B-97A5-EBDD730D25E3}"/>
            </c:ext>
          </c:extLst>
        </c:ser>
        <c:ser>
          <c:idx val="3"/>
          <c:order val="2"/>
          <c:tx>
            <c:strRef>
              <c:f>'[1]Database Graph'!$E$130</c:f>
              <c:strCache>
                <c:ptCount val="1"/>
                <c:pt idx="0">
                  <c:v>YoY-Track Feb</c:v>
                </c:pt>
              </c:strCache>
            </c:strRef>
          </c:tx>
          <c:spPr>
            <a:ln w="28575" cap="rnd">
              <a:solidFill>
                <a:srgbClr val="737577"/>
              </a:solidFill>
              <a:round/>
            </a:ln>
            <a:effectLst/>
          </c:spPr>
          <c:marker>
            <c:symbol val="none"/>
          </c:marker>
          <c:dLbls>
            <c:dLbl>
              <c:idx val="23"/>
              <c:layout>
                <c:manualLayout>
                  <c:x val="-1.8441038192697077E-2"/>
                  <c:y val="-4.8255745761725843E-17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737577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276-452B-97A5-EBDD730D25E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'[1]Database Graph'!$A$131:$B$158</c:f>
              <c:multiLvlStrCache>
                <c:ptCount val="28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  <c:pt idx="27">
                    <c:v>Q4</c:v>
                  </c:pt>
                </c:lvl>
                <c:lvl>
                  <c:pt idx="0">
                    <c:v>2017</c:v>
                  </c:pt>
                  <c:pt idx="4">
                    <c:v>2018</c:v>
                  </c:pt>
                  <c:pt idx="8">
                    <c:v>2019</c:v>
                  </c:pt>
                  <c:pt idx="12">
                    <c:v>2020</c:v>
                  </c:pt>
                  <c:pt idx="16">
                    <c:v>2021</c:v>
                  </c:pt>
                  <c:pt idx="20">
                    <c:v>2022</c:v>
                  </c:pt>
                  <c:pt idx="24">
                    <c:v>2023</c:v>
                  </c:pt>
                </c:lvl>
              </c:multiLvlStrCache>
            </c:multiLvlStrRef>
          </c:cat>
          <c:val>
            <c:numRef>
              <c:f>'[1]Database Graph'!$E$131:$E$158</c:f>
              <c:numCache>
                <c:formatCode>General</c:formatCode>
                <c:ptCount val="28"/>
                <c:pt idx="0">
                  <c:v>2.6825449012755058</c:v>
                </c:pt>
                <c:pt idx="1">
                  <c:v>-1.9306208335601269</c:v>
                </c:pt>
                <c:pt idx="2">
                  <c:v>3.4501760900067922</c:v>
                </c:pt>
                <c:pt idx="3">
                  <c:v>3.7917460789736737</c:v>
                </c:pt>
                <c:pt idx="4">
                  <c:v>2.7330180584498152</c:v>
                </c:pt>
                <c:pt idx="5">
                  <c:v>5.2187421460755843</c:v>
                </c:pt>
                <c:pt idx="6">
                  <c:v>6.2570620405093251</c:v>
                </c:pt>
                <c:pt idx="7">
                  <c:v>4.6197217388207719</c:v>
                </c:pt>
                <c:pt idx="8">
                  <c:v>5.2576785062794045</c:v>
                </c:pt>
                <c:pt idx="9">
                  <c:v>8.2351164070377507</c:v>
                </c:pt>
                <c:pt idx="10">
                  <c:v>0.99636124194898912</c:v>
                </c:pt>
                <c:pt idx="11">
                  <c:v>0.50046241180740481</c:v>
                </c:pt>
                <c:pt idx="12">
                  <c:v>3.8011013340715607</c:v>
                </c:pt>
                <c:pt idx="13">
                  <c:v>-6.9209537778280321</c:v>
                </c:pt>
                <c:pt idx="14">
                  <c:v>9.7941074621931108</c:v>
                </c:pt>
                <c:pt idx="15">
                  <c:v>1.7945528599895795</c:v>
                </c:pt>
                <c:pt idx="16">
                  <c:v>2.5478126587004368</c:v>
                </c:pt>
                <c:pt idx="17">
                  <c:v>8.0557159693824616</c:v>
                </c:pt>
                <c:pt idx="18">
                  <c:v>0.61643279626937897</c:v>
                </c:pt>
                <c:pt idx="19">
                  <c:v>5.2470366923269722</c:v>
                </c:pt>
                <c:pt idx="20">
                  <c:v>1.75</c:v>
                </c:pt>
                <c:pt idx="21">
                  <c:v>6.0100000000000051</c:v>
                </c:pt>
                <c:pt idx="22">
                  <c:v>1.5500000000000114</c:v>
                </c:pt>
                <c:pt idx="23">
                  <c:v>3.8499999999999943</c:v>
                </c:pt>
                <c:pt idx="24">
                  <c:v>3.9300000000000068</c:v>
                </c:pt>
                <c:pt idx="25">
                  <c:v>3.0799999999999983</c:v>
                </c:pt>
                <c:pt idx="26">
                  <c:v>2.0799999999999983</c:v>
                </c:pt>
                <c:pt idx="27">
                  <c:v>1.4000000000000057</c:v>
                </c:pt>
              </c:numCache>
            </c:numRef>
          </c: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3-5276-452B-97A5-EBDD730D25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4490639"/>
        <c:axId val="1314496047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'[1]Database Graph'!$D$130</c15:sqref>
                        </c15:formulaRef>
                      </c:ext>
                    </c:extLst>
                    <c:strCache>
                      <c:ptCount val="1"/>
                      <c:pt idx="0">
                        <c:v>QtQ-Ske 1 Mar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>
                      <c:ext uri="{02D57815-91ED-43cb-92C2-25804820EDAC}">
                        <c15:formulaRef>
                          <c15:sqref>'[1]Database Graph'!$A$131:$B$158</c15:sqref>
                        </c15:formulaRef>
                      </c:ext>
                    </c:extLst>
                    <c:multiLvlStrCache>
                      <c:ptCount val="28"/>
                      <c:lvl>
                        <c:pt idx="0">
                          <c:v>Q1</c:v>
                        </c:pt>
                        <c:pt idx="1">
                          <c:v>Q2</c:v>
                        </c:pt>
                        <c:pt idx="2">
                          <c:v>Q3</c:v>
                        </c:pt>
                        <c:pt idx="3">
                          <c:v>Q4</c:v>
                        </c:pt>
                        <c:pt idx="4">
                          <c:v>Q1</c:v>
                        </c:pt>
                        <c:pt idx="5">
                          <c:v>Q2</c:v>
                        </c:pt>
                        <c:pt idx="6">
                          <c:v>Q3</c:v>
                        </c:pt>
                        <c:pt idx="7">
                          <c:v>Q4</c:v>
                        </c:pt>
                        <c:pt idx="8">
                          <c:v>Q1</c:v>
                        </c:pt>
                        <c:pt idx="9">
                          <c:v>Q2</c:v>
                        </c:pt>
                        <c:pt idx="10">
                          <c:v>Q3</c:v>
                        </c:pt>
                        <c:pt idx="11">
                          <c:v>Q4</c:v>
                        </c:pt>
                        <c:pt idx="12">
                          <c:v>Q1</c:v>
                        </c:pt>
                        <c:pt idx="13">
                          <c:v>Q2</c:v>
                        </c:pt>
                        <c:pt idx="14">
                          <c:v>Q3</c:v>
                        </c:pt>
                        <c:pt idx="15">
                          <c:v>Q4</c:v>
                        </c:pt>
                        <c:pt idx="16">
                          <c:v>Q1</c:v>
                        </c:pt>
                        <c:pt idx="17">
                          <c:v>Q2</c:v>
                        </c:pt>
                        <c:pt idx="18">
                          <c:v>Q3</c:v>
                        </c:pt>
                        <c:pt idx="19">
                          <c:v>Q4</c:v>
                        </c:pt>
                        <c:pt idx="20">
                          <c:v>Q1</c:v>
                        </c:pt>
                        <c:pt idx="21">
                          <c:v>Q2</c:v>
                        </c:pt>
                        <c:pt idx="22">
                          <c:v>Q3</c:v>
                        </c:pt>
                        <c:pt idx="23">
                          <c:v>Q4</c:v>
                        </c:pt>
                        <c:pt idx="24">
                          <c:v>Q1</c:v>
                        </c:pt>
                        <c:pt idx="25">
                          <c:v>Q2</c:v>
                        </c:pt>
                        <c:pt idx="26">
                          <c:v>Q3</c:v>
                        </c:pt>
                        <c:pt idx="27">
                          <c:v>Q4</c:v>
                        </c:pt>
                      </c:lvl>
                      <c:lvl>
                        <c:pt idx="0">
                          <c:v>2017</c:v>
                        </c:pt>
                        <c:pt idx="4">
                          <c:v>2018</c:v>
                        </c:pt>
                        <c:pt idx="8">
                          <c:v>2019</c:v>
                        </c:pt>
                        <c:pt idx="12">
                          <c:v>2020</c:v>
                        </c:pt>
                        <c:pt idx="16">
                          <c:v>2021</c:v>
                        </c:pt>
                        <c:pt idx="20">
                          <c:v>2022</c:v>
                        </c:pt>
                        <c:pt idx="24">
                          <c:v>2023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'[1]Database Graph'!$D$131:$D$158</c15:sqref>
                        </c15:formulaRef>
                      </c:ext>
                    </c:extLst>
                    <c:numCache>
                      <c:formatCode>General</c:formatCode>
                      <c:ptCount val="28"/>
                      <c:pt idx="0">
                        <c:v>-45.548659185418472</c:v>
                      </c:pt>
                      <c:pt idx="1">
                        <c:v>29.364919650628565</c:v>
                      </c:pt>
                      <c:pt idx="2">
                        <c:v>5.2654208445467532</c:v>
                      </c:pt>
                      <c:pt idx="3">
                        <c:v>39.975486494915458</c:v>
                      </c:pt>
                      <c:pt idx="4">
                        <c:v>-46.104090252467181</c:v>
                      </c:pt>
                      <c:pt idx="5">
                        <c:v>32.495028187753263</c:v>
                      </c:pt>
                      <c:pt idx="6">
                        <c:v>6.3042013738472633</c:v>
                      </c:pt>
                      <c:pt idx="7">
                        <c:v>37.818570983744905</c:v>
                      </c:pt>
                      <c:pt idx="8">
                        <c:v>-45.775440359403852</c:v>
                      </c:pt>
                      <c:pt idx="9">
                        <c:v>36.242932608471847</c:v>
                      </c:pt>
                      <c:pt idx="10">
                        <c:v>-0.80541436187839111</c:v>
                      </c:pt>
                      <c:pt idx="11">
                        <c:v>37.141872662318264</c:v>
                      </c:pt>
                      <c:pt idx="12">
                        <c:v>-43.994595895633914</c:v>
                      </c:pt>
                      <c:pt idx="13">
                        <c:v>22.169823428893594</c:v>
                      </c:pt>
                      <c:pt idx="14">
                        <c:v>17.007870592311107</c:v>
                      </c:pt>
                      <c:pt idx="15">
                        <c:v>27.149770864064408</c:v>
                      </c:pt>
                      <c:pt idx="16">
                        <c:v>-43.58016684970648</c:v>
                      </c:pt>
                      <c:pt idx="17">
                        <c:v>28.731636474765054</c:v>
                      </c:pt>
                      <c:pt idx="18">
                        <c:v>8.9522608079493295</c:v>
                      </c:pt>
                      <c:pt idx="19">
                        <c:v>33.001501123058432</c:v>
                      </c:pt>
                      <c:pt idx="20">
                        <c:v>-45.824713765225169</c:v>
                      </c:pt>
                      <c:pt idx="21">
                        <c:v>34.119869428339683</c:v>
                      </c:pt>
                      <c:pt idx="22">
                        <c:v>3.943912984694748</c:v>
                      </c:pt>
                      <c:pt idx="23">
                        <c:v>36.285161877515236</c:v>
                      </c:pt>
                      <c:pt idx="24">
                        <c:v>-45.508914953014298</c:v>
                      </c:pt>
                      <c:pt idx="25">
                        <c:v>33.251905432232405</c:v>
                      </c:pt>
                      <c:pt idx="26">
                        <c:v>3.0041128770166949</c:v>
                      </c:pt>
                      <c:pt idx="27">
                        <c:v>35.536415770859577</c:v>
                      </c:pt>
                    </c:numCache>
                  </c:numRef>
                </c:val>
                <c:smooth val="1"/>
                <c:extLst>
                  <c:ext xmlns:c16="http://schemas.microsoft.com/office/drawing/2014/chart" uri="{C3380CC4-5D6E-409C-BE32-E72D297353CC}">
                    <c16:uniqueId val="{00000004-5276-452B-97A5-EBDD730D25E3}"/>
                  </c:ext>
                </c:extLst>
              </c15:ser>
            </c15:filteredLineSeries>
            <c15:filteredLineSeries>
              <c15:ser>
                <c:idx val="4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'[1]Database Graph'!$F$130</c15:sqref>
                        </c15:formulaRef>
                      </c:ext>
                    </c:extLst>
                    <c:strCache>
                      <c:ptCount val="1"/>
                      <c:pt idx="0">
                        <c:v>QtQ-Track Feb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'[1]Database Graph'!$A$131:$B$158</c15:sqref>
                        </c15:formulaRef>
                      </c:ext>
                    </c:extLst>
                    <c:multiLvlStrCache>
                      <c:ptCount val="28"/>
                      <c:lvl>
                        <c:pt idx="0">
                          <c:v>Q1</c:v>
                        </c:pt>
                        <c:pt idx="1">
                          <c:v>Q2</c:v>
                        </c:pt>
                        <c:pt idx="2">
                          <c:v>Q3</c:v>
                        </c:pt>
                        <c:pt idx="3">
                          <c:v>Q4</c:v>
                        </c:pt>
                        <c:pt idx="4">
                          <c:v>Q1</c:v>
                        </c:pt>
                        <c:pt idx="5">
                          <c:v>Q2</c:v>
                        </c:pt>
                        <c:pt idx="6">
                          <c:v>Q3</c:v>
                        </c:pt>
                        <c:pt idx="7">
                          <c:v>Q4</c:v>
                        </c:pt>
                        <c:pt idx="8">
                          <c:v>Q1</c:v>
                        </c:pt>
                        <c:pt idx="9">
                          <c:v>Q2</c:v>
                        </c:pt>
                        <c:pt idx="10">
                          <c:v>Q3</c:v>
                        </c:pt>
                        <c:pt idx="11">
                          <c:v>Q4</c:v>
                        </c:pt>
                        <c:pt idx="12">
                          <c:v>Q1</c:v>
                        </c:pt>
                        <c:pt idx="13">
                          <c:v>Q2</c:v>
                        </c:pt>
                        <c:pt idx="14">
                          <c:v>Q3</c:v>
                        </c:pt>
                        <c:pt idx="15">
                          <c:v>Q4</c:v>
                        </c:pt>
                        <c:pt idx="16">
                          <c:v>Q1</c:v>
                        </c:pt>
                        <c:pt idx="17">
                          <c:v>Q2</c:v>
                        </c:pt>
                        <c:pt idx="18">
                          <c:v>Q3</c:v>
                        </c:pt>
                        <c:pt idx="19">
                          <c:v>Q4</c:v>
                        </c:pt>
                        <c:pt idx="20">
                          <c:v>Q1</c:v>
                        </c:pt>
                        <c:pt idx="21">
                          <c:v>Q2</c:v>
                        </c:pt>
                        <c:pt idx="22">
                          <c:v>Q3</c:v>
                        </c:pt>
                        <c:pt idx="23">
                          <c:v>Q4</c:v>
                        </c:pt>
                        <c:pt idx="24">
                          <c:v>Q1</c:v>
                        </c:pt>
                        <c:pt idx="25">
                          <c:v>Q2</c:v>
                        </c:pt>
                        <c:pt idx="26">
                          <c:v>Q3</c:v>
                        </c:pt>
                        <c:pt idx="27">
                          <c:v>Q4</c:v>
                        </c:pt>
                      </c:lvl>
                      <c:lvl>
                        <c:pt idx="0">
                          <c:v>2017</c:v>
                        </c:pt>
                        <c:pt idx="4">
                          <c:v>2018</c:v>
                        </c:pt>
                        <c:pt idx="8">
                          <c:v>2019</c:v>
                        </c:pt>
                        <c:pt idx="12">
                          <c:v>2020</c:v>
                        </c:pt>
                        <c:pt idx="16">
                          <c:v>2021</c:v>
                        </c:pt>
                        <c:pt idx="20">
                          <c:v>2022</c:v>
                        </c:pt>
                        <c:pt idx="24">
                          <c:v>2023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'[1]Database Graph'!$F$131:$F$158</c15:sqref>
                        </c15:formulaRef>
                      </c:ext>
                    </c:extLst>
                    <c:numCache>
                      <c:formatCode>General</c:formatCode>
                      <c:ptCount val="28"/>
                      <c:pt idx="0">
                        <c:v>-45.548659185418472</c:v>
                      </c:pt>
                      <c:pt idx="1">
                        <c:v>29.364919650628565</c:v>
                      </c:pt>
                      <c:pt idx="2">
                        <c:v>5.2654208445467532</c:v>
                      </c:pt>
                      <c:pt idx="3">
                        <c:v>39.975486494915458</c:v>
                      </c:pt>
                      <c:pt idx="4">
                        <c:v>-46.104090252467181</c:v>
                      </c:pt>
                      <c:pt idx="5">
                        <c:v>32.495028187753263</c:v>
                      </c:pt>
                      <c:pt idx="6">
                        <c:v>6.3042013738472633</c:v>
                      </c:pt>
                      <c:pt idx="7">
                        <c:v>37.818570983744905</c:v>
                      </c:pt>
                      <c:pt idx="8">
                        <c:v>-45.775440359403852</c:v>
                      </c:pt>
                      <c:pt idx="9">
                        <c:v>36.242932608471847</c:v>
                      </c:pt>
                      <c:pt idx="10">
                        <c:v>-0.80541436187839111</c:v>
                      </c:pt>
                      <c:pt idx="11">
                        <c:v>37.141872662318264</c:v>
                      </c:pt>
                      <c:pt idx="12">
                        <c:v>-43.994595895633914</c:v>
                      </c:pt>
                      <c:pt idx="13">
                        <c:v>22.169823428893594</c:v>
                      </c:pt>
                      <c:pt idx="14">
                        <c:v>17.007870592311107</c:v>
                      </c:pt>
                      <c:pt idx="15">
                        <c:v>27.149770864064408</c:v>
                      </c:pt>
                      <c:pt idx="16">
                        <c:v>-43.58016684970648</c:v>
                      </c:pt>
                      <c:pt idx="17">
                        <c:v>28.731636474765054</c:v>
                      </c:pt>
                      <c:pt idx="18">
                        <c:v>8.9522608079493295</c:v>
                      </c:pt>
                      <c:pt idx="19">
                        <c:v>33.001501123058432</c:v>
                      </c:pt>
                      <c:pt idx="20">
                        <c:v>-45.454825109951123</c:v>
                      </c:pt>
                      <c:pt idx="21">
                        <c:v>34.121285333561104</c:v>
                      </c:pt>
                      <c:pt idx="22">
                        <c:v>4.3684754744576395</c:v>
                      </c:pt>
                      <c:pt idx="23">
                        <c:v>36.01384432919366</c:v>
                      </c:pt>
                      <c:pt idx="24">
                        <c:v>-45.412806679607321</c:v>
                      </c:pt>
                      <c:pt idx="25">
                        <c:v>33.024363438694053</c:v>
                      </c:pt>
                      <c:pt idx="26">
                        <c:v>3.3559757123849323</c:v>
                      </c:pt>
                      <c:pt idx="27">
                        <c:v>35.107795993144947</c:v>
                      </c:pt>
                    </c:numCache>
                  </c:numRef>
                </c: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5276-452B-97A5-EBDD730D25E3}"/>
                  </c:ext>
                </c:extLst>
              </c15:ser>
            </c15:filteredLineSeries>
          </c:ext>
        </c:extLst>
      </c:lineChart>
      <c:catAx>
        <c:axId val="1314490639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3175" cap="flat" cmpd="sng" algn="ctr">
            <a:solidFill>
              <a:srgbClr val="B3B3B3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1314496047"/>
        <c:crosses val="autoZero"/>
        <c:auto val="1"/>
        <c:lblAlgn val="ctr"/>
        <c:lblOffset val="100"/>
        <c:noMultiLvlLbl val="0"/>
      </c:catAx>
      <c:valAx>
        <c:axId val="1314496047"/>
        <c:scaling>
          <c:orientation val="minMax"/>
        </c:scaling>
        <c:delete val="0"/>
        <c:axPos val="l"/>
        <c:numFmt formatCode="General" sourceLinked="1"/>
        <c:majorTickMark val="in"/>
        <c:minorTickMark val="none"/>
        <c:tickLblPos val="high"/>
        <c:spPr>
          <a:noFill/>
          <a:ln w="3175">
            <a:solidFill>
              <a:srgbClr val="B3B3B3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1314490639"/>
        <c:crosses val="autoZero"/>
        <c:crossBetween val="between"/>
      </c:valAx>
      <c:spPr>
        <a:solidFill>
          <a:srgbClr val="FFFFFF"/>
        </a:solidFill>
        <a:ln w="3175">
          <a:solidFill>
            <a:srgbClr val="B3B3B3"/>
          </a:solidFill>
          <a:prstDash val="solid"/>
        </a:ln>
        <a:effectLst/>
      </c:spPr>
    </c:plotArea>
    <c:legend>
      <c:legendPos val="b"/>
      <c:layout>
        <c:manualLayout>
          <c:xMode val="edge"/>
          <c:yMode val="edge"/>
          <c:x val="0.29114231922046968"/>
          <c:y val="0.91896091363793597"/>
          <c:w val="0.53363334356286041"/>
          <c:h val="4.28983465545295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yriad Pro Condensed"/>
              <a:ea typeface="Myriad Pro Condensed"/>
              <a:cs typeface="Myriad Pro Condensed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3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4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5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6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7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41" Type="http://schemas.openxmlformats.org/officeDocument/2006/relationships/chart" Target="../charts/chart41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/Relationships>
</file>

<file path=xl/drawings/_rels/drawing3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4.xml"/><Relationship Id="rId2" Type="http://schemas.openxmlformats.org/officeDocument/2006/relationships/chart" Target="../charts/chart43.xml"/><Relationship Id="rId1" Type="http://schemas.openxmlformats.org/officeDocument/2006/relationships/chart" Target="../charts/chart42.xml"/><Relationship Id="rId6" Type="http://schemas.openxmlformats.org/officeDocument/2006/relationships/chart" Target="../charts/chart47.xml"/><Relationship Id="rId5" Type="http://schemas.openxmlformats.org/officeDocument/2006/relationships/chart" Target="../charts/chart46.xml"/><Relationship Id="rId4" Type="http://schemas.openxmlformats.org/officeDocument/2006/relationships/chart" Target="../charts/chart4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22412</xdr:colOff>
      <xdr:row>1</xdr:row>
      <xdr:rowOff>56029</xdr:rowOff>
    </xdr:from>
    <xdr:to>
      <xdr:col>18</xdr:col>
      <xdr:colOff>252932</xdr:colOff>
      <xdr:row>25</xdr:row>
      <xdr:rowOff>51225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52B9E3-0B98-4684-9960-558BDFA817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571501</xdr:colOff>
      <xdr:row>1</xdr:row>
      <xdr:rowOff>22412</xdr:rowOff>
    </xdr:from>
    <xdr:to>
      <xdr:col>30</xdr:col>
      <xdr:colOff>196903</xdr:colOff>
      <xdr:row>25</xdr:row>
      <xdr:rowOff>17608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186AC8-D2DC-4BE0-B4FB-CF78D6C162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560294</xdr:colOff>
      <xdr:row>33</xdr:row>
      <xdr:rowOff>0</xdr:rowOff>
    </xdr:from>
    <xdr:to>
      <xdr:col>18</xdr:col>
      <xdr:colOff>185696</xdr:colOff>
      <xdr:row>56</xdr:row>
      <xdr:rowOff>163284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9C046EF-2D4B-47CB-B412-EE00FDE30E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1</xdr:colOff>
      <xdr:row>32</xdr:row>
      <xdr:rowOff>134470</xdr:rowOff>
    </xdr:from>
    <xdr:to>
      <xdr:col>30</xdr:col>
      <xdr:colOff>230521</xdr:colOff>
      <xdr:row>56</xdr:row>
      <xdr:rowOff>107254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835039B-830A-48D8-9A7D-3D70400272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11206</xdr:colOff>
      <xdr:row>65</xdr:row>
      <xdr:rowOff>1</xdr:rowOff>
    </xdr:from>
    <xdr:to>
      <xdr:col>18</xdr:col>
      <xdr:colOff>241726</xdr:colOff>
      <xdr:row>88</xdr:row>
      <xdr:rowOff>163284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04B9C5E-15C4-4862-B7D0-FFABC6DACA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549088</xdr:colOff>
      <xdr:row>64</xdr:row>
      <xdr:rowOff>134471</xdr:rowOff>
    </xdr:from>
    <xdr:to>
      <xdr:col>30</xdr:col>
      <xdr:colOff>174490</xdr:colOff>
      <xdr:row>88</xdr:row>
      <xdr:rowOff>118460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3931B7F-593B-491D-8D21-7097A575F6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582706</xdr:colOff>
      <xdr:row>96</xdr:row>
      <xdr:rowOff>179295</xdr:rowOff>
    </xdr:from>
    <xdr:to>
      <xdr:col>18</xdr:col>
      <xdr:colOff>208108</xdr:colOff>
      <xdr:row>120</xdr:row>
      <xdr:rowOff>152079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DF9A13D-D652-438C-9935-8D2195D29E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11206</xdr:colOff>
      <xdr:row>97</xdr:row>
      <xdr:rowOff>11206</xdr:rowOff>
    </xdr:from>
    <xdr:to>
      <xdr:col>30</xdr:col>
      <xdr:colOff>241727</xdr:colOff>
      <xdr:row>120</xdr:row>
      <xdr:rowOff>174490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0C4D960-4434-483E-BB71-987F6F5EDE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571500</xdr:colOff>
      <xdr:row>129</xdr:row>
      <xdr:rowOff>0</xdr:rowOff>
    </xdr:from>
    <xdr:to>
      <xdr:col>18</xdr:col>
      <xdr:colOff>196902</xdr:colOff>
      <xdr:row>152</xdr:row>
      <xdr:rowOff>140873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007858A-480C-40A0-977E-F03AC404F5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19</xdr:col>
      <xdr:colOff>0</xdr:colOff>
      <xdr:row>128</xdr:row>
      <xdr:rowOff>123265</xdr:rowOff>
    </xdr:from>
    <xdr:to>
      <xdr:col>30</xdr:col>
      <xdr:colOff>230520</xdr:colOff>
      <xdr:row>152</xdr:row>
      <xdr:rowOff>73638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DA60FB9-B5C1-4F0F-8A18-A28DDECE45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33618</xdr:colOff>
      <xdr:row>161</xdr:row>
      <xdr:rowOff>1</xdr:rowOff>
    </xdr:from>
    <xdr:to>
      <xdr:col>18</xdr:col>
      <xdr:colOff>264138</xdr:colOff>
      <xdr:row>184</xdr:row>
      <xdr:rowOff>140873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973BFC55-BC2E-4C0F-B859-034A6FA44E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19</xdr:col>
      <xdr:colOff>22412</xdr:colOff>
      <xdr:row>160</xdr:row>
      <xdr:rowOff>156883</xdr:rowOff>
    </xdr:from>
    <xdr:to>
      <xdr:col>30</xdr:col>
      <xdr:colOff>252932</xdr:colOff>
      <xdr:row>184</xdr:row>
      <xdr:rowOff>107255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2CF647A-1F00-40DA-B209-A0E543F7BC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22412</xdr:colOff>
      <xdr:row>192</xdr:row>
      <xdr:rowOff>156882</xdr:rowOff>
    </xdr:from>
    <xdr:to>
      <xdr:col>18</xdr:col>
      <xdr:colOff>252932</xdr:colOff>
      <xdr:row>216</xdr:row>
      <xdr:rowOff>118459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1667EE91-C753-4D8E-8DF6-A89AC46F9D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19</xdr:col>
      <xdr:colOff>33617</xdr:colOff>
      <xdr:row>192</xdr:row>
      <xdr:rowOff>168090</xdr:rowOff>
    </xdr:from>
    <xdr:to>
      <xdr:col>30</xdr:col>
      <xdr:colOff>264137</xdr:colOff>
      <xdr:row>216</xdr:row>
      <xdr:rowOff>129667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C04ECA3A-6C96-443B-93A2-3325B55F0F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22412</xdr:colOff>
      <xdr:row>224</xdr:row>
      <xdr:rowOff>179295</xdr:rowOff>
    </xdr:from>
    <xdr:to>
      <xdr:col>18</xdr:col>
      <xdr:colOff>252932</xdr:colOff>
      <xdr:row>248</xdr:row>
      <xdr:rowOff>129667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A07B26C3-6AB9-435A-8FB7-9EA138A91E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19</xdr:col>
      <xdr:colOff>11205</xdr:colOff>
      <xdr:row>224</xdr:row>
      <xdr:rowOff>156882</xdr:rowOff>
    </xdr:from>
    <xdr:to>
      <xdr:col>30</xdr:col>
      <xdr:colOff>241725</xdr:colOff>
      <xdr:row>248</xdr:row>
      <xdr:rowOff>107254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2157F716-70F5-4C26-8F39-75283881FA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22412</xdr:colOff>
      <xdr:row>257</xdr:row>
      <xdr:rowOff>0</xdr:rowOff>
    </xdr:from>
    <xdr:to>
      <xdr:col>18</xdr:col>
      <xdr:colOff>252932</xdr:colOff>
      <xdr:row>280</xdr:row>
      <xdr:rowOff>152078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3C5E7FEE-DE4A-4795-963E-3A24516084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18</xdr:col>
      <xdr:colOff>593912</xdr:colOff>
      <xdr:row>256</xdr:row>
      <xdr:rowOff>112057</xdr:rowOff>
    </xdr:from>
    <xdr:to>
      <xdr:col>30</xdr:col>
      <xdr:colOff>219314</xdr:colOff>
      <xdr:row>280</xdr:row>
      <xdr:rowOff>73635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2B115C06-A62C-4475-A55D-5B3014D94F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</xdr:col>
      <xdr:colOff>11204</xdr:colOff>
      <xdr:row>288</xdr:row>
      <xdr:rowOff>179294</xdr:rowOff>
    </xdr:from>
    <xdr:to>
      <xdr:col>18</xdr:col>
      <xdr:colOff>241724</xdr:colOff>
      <xdr:row>312</xdr:row>
      <xdr:rowOff>129665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58CEF470-B564-46D4-8EC8-49B57BA29F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19</xdr:col>
      <xdr:colOff>22412</xdr:colOff>
      <xdr:row>289</xdr:row>
      <xdr:rowOff>33618</xdr:rowOff>
    </xdr:from>
    <xdr:to>
      <xdr:col>30</xdr:col>
      <xdr:colOff>252932</xdr:colOff>
      <xdr:row>312</xdr:row>
      <xdr:rowOff>185695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3964D893-A3B2-4AF4-8D0B-5CEFC75A11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38</xdr:col>
      <xdr:colOff>-1</xdr:colOff>
      <xdr:row>1</xdr:row>
      <xdr:rowOff>22413</xdr:rowOff>
    </xdr:from>
    <xdr:to>
      <xdr:col>46</xdr:col>
      <xdr:colOff>217801</xdr:colOff>
      <xdr:row>17</xdr:row>
      <xdr:rowOff>56479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EC845A35-B261-4FE5-A186-64B340C5F6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38</xdr:col>
      <xdr:colOff>22411</xdr:colOff>
      <xdr:row>33</xdr:row>
      <xdr:rowOff>0</xdr:rowOff>
    </xdr:from>
    <xdr:to>
      <xdr:col>46</xdr:col>
      <xdr:colOff>240213</xdr:colOff>
      <xdr:row>49</xdr:row>
      <xdr:rowOff>448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54B2E829-E356-4E6E-A8B7-2449A548E6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38</xdr:col>
      <xdr:colOff>0</xdr:colOff>
      <xdr:row>64</xdr:row>
      <xdr:rowOff>134472</xdr:rowOff>
    </xdr:from>
    <xdr:to>
      <xdr:col>46</xdr:col>
      <xdr:colOff>217802</xdr:colOff>
      <xdr:row>80</xdr:row>
      <xdr:rowOff>134919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0D0D5366-0CD1-4455-AB3F-46B847D62A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38</xdr:col>
      <xdr:colOff>1</xdr:colOff>
      <xdr:row>96</xdr:row>
      <xdr:rowOff>156883</xdr:rowOff>
    </xdr:from>
    <xdr:to>
      <xdr:col>46</xdr:col>
      <xdr:colOff>217803</xdr:colOff>
      <xdr:row>112</xdr:row>
      <xdr:rowOff>157331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1355290E-6975-40EA-AA80-C285A7969F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38</xdr:col>
      <xdr:colOff>11206</xdr:colOff>
      <xdr:row>128</xdr:row>
      <xdr:rowOff>179295</xdr:rowOff>
    </xdr:from>
    <xdr:to>
      <xdr:col>46</xdr:col>
      <xdr:colOff>229008</xdr:colOff>
      <xdr:row>144</xdr:row>
      <xdr:rowOff>157331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5F078B56-BCB7-42F3-BA5A-BBF5F32B51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38</xdr:col>
      <xdr:colOff>22412</xdr:colOff>
      <xdr:row>160</xdr:row>
      <xdr:rowOff>168088</xdr:rowOff>
    </xdr:from>
    <xdr:to>
      <xdr:col>46</xdr:col>
      <xdr:colOff>240214</xdr:colOff>
      <xdr:row>176</xdr:row>
      <xdr:rowOff>146125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2B54BC3F-E3EB-41F9-9A54-012ABC0E71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38</xdr:col>
      <xdr:colOff>11206</xdr:colOff>
      <xdr:row>193</xdr:row>
      <xdr:rowOff>0</xdr:rowOff>
    </xdr:from>
    <xdr:to>
      <xdr:col>46</xdr:col>
      <xdr:colOff>229008</xdr:colOff>
      <xdr:row>208</xdr:row>
      <xdr:rowOff>179742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B312AC82-9F0D-4F1A-A8E6-B5B9680FBE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38</xdr:col>
      <xdr:colOff>-1</xdr:colOff>
      <xdr:row>225</xdr:row>
      <xdr:rowOff>1</xdr:rowOff>
    </xdr:from>
    <xdr:to>
      <xdr:col>46</xdr:col>
      <xdr:colOff>217801</xdr:colOff>
      <xdr:row>240</xdr:row>
      <xdr:rowOff>190949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1BACF47B-254B-4E0A-8308-B78BAD06F8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38</xdr:col>
      <xdr:colOff>11206</xdr:colOff>
      <xdr:row>257</xdr:row>
      <xdr:rowOff>22411</xdr:rowOff>
    </xdr:from>
    <xdr:to>
      <xdr:col>46</xdr:col>
      <xdr:colOff>229008</xdr:colOff>
      <xdr:row>273</xdr:row>
      <xdr:rowOff>34065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9869FAC0-BA04-4FD8-B0F3-09C2C33ABB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38</xdr:col>
      <xdr:colOff>22413</xdr:colOff>
      <xdr:row>289</xdr:row>
      <xdr:rowOff>11206</xdr:rowOff>
    </xdr:from>
    <xdr:to>
      <xdr:col>46</xdr:col>
      <xdr:colOff>240215</xdr:colOff>
      <xdr:row>305</xdr:row>
      <xdr:rowOff>22858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EAE814EE-F48B-404E-9925-0A8291B2C2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38</xdr:col>
      <xdr:colOff>0</xdr:colOff>
      <xdr:row>325</xdr:row>
      <xdr:rowOff>0</xdr:rowOff>
    </xdr:from>
    <xdr:to>
      <xdr:col>46</xdr:col>
      <xdr:colOff>235945</xdr:colOff>
      <xdr:row>341</xdr:row>
      <xdr:rowOff>42770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3E2FCD9D-3C8F-4E37-BCD1-D5EE9745D5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56</xdr:col>
      <xdr:colOff>0</xdr:colOff>
      <xdr:row>1</xdr:row>
      <xdr:rowOff>0</xdr:rowOff>
    </xdr:from>
    <xdr:to>
      <xdr:col>66</xdr:col>
      <xdr:colOff>92449</xdr:colOff>
      <xdr:row>21</xdr:row>
      <xdr:rowOff>2081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FB7852A5-D0B5-42BD-8C08-3DB3C479D0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56</xdr:col>
      <xdr:colOff>0</xdr:colOff>
      <xdr:row>33</xdr:row>
      <xdr:rowOff>0</xdr:rowOff>
    </xdr:from>
    <xdr:to>
      <xdr:col>66</xdr:col>
      <xdr:colOff>92449</xdr:colOff>
      <xdr:row>53</xdr:row>
      <xdr:rowOff>2082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EA8E997B-39C6-4EA3-A9A4-45A94105E6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56</xdr:col>
      <xdr:colOff>0</xdr:colOff>
      <xdr:row>65</xdr:row>
      <xdr:rowOff>0</xdr:rowOff>
    </xdr:from>
    <xdr:to>
      <xdr:col>66</xdr:col>
      <xdr:colOff>92449</xdr:colOff>
      <xdr:row>85</xdr:row>
      <xdr:rowOff>2081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919D30E0-6C38-4AF3-8295-B45D0A7800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56</xdr:col>
      <xdr:colOff>0</xdr:colOff>
      <xdr:row>97</xdr:row>
      <xdr:rowOff>0</xdr:rowOff>
    </xdr:from>
    <xdr:to>
      <xdr:col>66</xdr:col>
      <xdr:colOff>92449</xdr:colOff>
      <xdr:row>117</xdr:row>
      <xdr:rowOff>2081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E7A2F600-78D0-4B79-A123-C29FCA4AE8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56</xdr:col>
      <xdr:colOff>0</xdr:colOff>
      <xdr:row>129</xdr:row>
      <xdr:rowOff>0</xdr:rowOff>
    </xdr:from>
    <xdr:to>
      <xdr:col>66</xdr:col>
      <xdr:colOff>92449</xdr:colOff>
      <xdr:row>149</xdr:row>
      <xdr:rowOff>2081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7AE80582-38B6-465D-8084-04DF69380B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56</xdr:col>
      <xdr:colOff>0</xdr:colOff>
      <xdr:row>161</xdr:row>
      <xdr:rowOff>0</xdr:rowOff>
    </xdr:from>
    <xdr:to>
      <xdr:col>66</xdr:col>
      <xdr:colOff>92449</xdr:colOff>
      <xdr:row>181</xdr:row>
      <xdr:rowOff>2082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5FB80600-67D4-4D58-B7CB-18AB808544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56</xdr:col>
      <xdr:colOff>0</xdr:colOff>
      <xdr:row>193</xdr:row>
      <xdr:rowOff>0</xdr:rowOff>
    </xdr:from>
    <xdr:to>
      <xdr:col>66</xdr:col>
      <xdr:colOff>92449</xdr:colOff>
      <xdr:row>213</xdr:row>
      <xdr:rowOff>2081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13A1BA09-3849-4A80-A314-A8FD272046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56</xdr:col>
      <xdr:colOff>0</xdr:colOff>
      <xdr:row>225</xdr:row>
      <xdr:rowOff>0</xdr:rowOff>
    </xdr:from>
    <xdr:to>
      <xdr:col>66</xdr:col>
      <xdr:colOff>92449</xdr:colOff>
      <xdr:row>245</xdr:row>
      <xdr:rowOff>2081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31513D4F-381C-48E4-AB19-E19B855259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56</xdr:col>
      <xdr:colOff>0</xdr:colOff>
      <xdr:row>257</xdr:row>
      <xdr:rowOff>0</xdr:rowOff>
    </xdr:from>
    <xdr:to>
      <xdr:col>66</xdr:col>
      <xdr:colOff>92449</xdr:colOff>
      <xdr:row>277</xdr:row>
      <xdr:rowOff>2082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B1413085-9A53-4D7C-984D-D74EDC630E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56</xdr:col>
      <xdr:colOff>0</xdr:colOff>
      <xdr:row>289</xdr:row>
      <xdr:rowOff>0</xdr:rowOff>
    </xdr:from>
    <xdr:to>
      <xdr:col>66</xdr:col>
      <xdr:colOff>92449</xdr:colOff>
      <xdr:row>309</xdr:row>
      <xdr:rowOff>2081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8A97089C-CF8F-4177-8856-F3B939FF09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</cdr:x>
      <cdr:y>0.94763</cdr:y>
    </cdr:from>
    <cdr:to>
      <cdr:x>0.14646</cdr:x>
      <cdr:y>0.98962</cdr:y>
    </cdr:to>
    <cdr:sp macro="" textlink="">
      <cdr:nvSpPr>
        <cdr:cNvPr id="3" name="TBSource">
          <a:extLst xmlns:a="http://schemas.openxmlformats.org/drawingml/2006/main">
            <a:ext uri="{FF2B5EF4-FFF2-40B4-BE49-F238E27FC236}">
              <a16:creationId xmlns:a16="http://schemas.microsoft.com/office/drawing/2014/main" id="{00000000-0008-0000-0000-00000300000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0" y="4572261"/>
          <a:ext cx="1008643" cy="20259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45720" tIns="36576" rIns="0" bIns="0" anchor="t" upright="1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100" b="0" i="0" u="none" strike="noStrike" baseline="0">
              <a:solidFill>
                <a:srgbClr val="4B82AD"/>
              </a:solidFill>
              <a:latin typeface="Myriad Pro Condensed"/>
              <a:cs typeface="Arial"/>
            </a:rPr>
            <a:t>Sumber: SOFIE</a:t>
          </a:r>
        </a:p>
      </cdr:txBody>
    </cdr:sp>
  </cdr:relSizeAnchor>
  <cdr:relSizeAnchor xmlns:cdr="http://schemas.openxmlformats.org/drawingml/2006/chartDrawing">
    <cdr:from>
      <cdr:x>0.85945</cdr:x>
      <cdr:y>0.02907</cdr:y>
    </cdr:from>
    <cdr:to>
      <cdr:x>0.9831</cdr:x>
      <cdr:y>0.12092</cdr:y>
    </cdr:to>
    <cdr:sp macro="" textlink="">
      <cdr:nvSpPr>
        <cdr:cNvPr id="5" name="AxisTitle2">
          <a:extLst xmlns:a="http://schemas.openxmlformats.org/drawingml/2006/main">
            <a:ext uri="{FF2B5EF4-FFF2-40B4-BE49-F238E27FC236}">
              <a16:creationId xmlns:a16="http://schemas.microsoft.com/office/drawing/2014/main" id="{00000000-0008-0000-0000-00000300000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090558" y="135290"/>
          <a:ext cx="876300" cy="42744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45720" tIns="36576" rIns="0" bIns="0" anchor="t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 rtl="0">
            <a:defRPr sz="1000"/>
          </a:pPr>
          <a:r>
            <a:rPr lang="en-US" sz="1000" b="0" i="0" u="none" strike="noStrike" baseline="0">
              <a:solidFill>
                <a:srgbClr val="4B82AD"/>
              </a:solidFill>
              <a:latin typeface="Myriad Pro Cond" panose="020B0506030403020204" pitchFamily="34" charset="0"/>
              <a:cs typeface="Arial" panose="020B0604020202020204" pitchFamily="34" charset="0"/>
            </a:rPr>
            <a:t>%</a:t>
          </a:r>
        </a:p>
      </cdr:txBody>
    </cdr:sp>
  </cdr:relSizeAnchor>
  <cdr:relSizeAnchor xmlns:cdr="http://schemas.openxmlformats.org/drawingml/2006/chartDrawing">
    <cdr:from>
      <cdr:x>0</cdr:x>
      <cdr:y>0.01044</cdr:y>
    </cdr:from>
    <cdr:to>
      <cdr:x>0.43641</cdr:x>
      <cdr:y>0.07407</cdr:y>
    </cdr:to>
    <cdr:sp macro="" textlink="">
      <cdr:nvSpPr>
        <cdr:cNvPr id="7" name="TBTITLE">
          <a:extLst xmlns:a="http://schemas.openxmlformats.org/drawingml/2006/main">
            <a:ext uri="{FF2B5EF4-FFF2-40B4-BE49-F238E27FC236}">
              <a16:creationId xmlns:a16="http://schemas.microsoft.com/office/drawing/2014/main" id="{00000000-0008-0000-0000-00000200000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0" y="50372"/>
          <a:ext cx="3005503" cy="30700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54864" tIns="41148" rIns="0" bIns="0" anchor="t" upright="1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800" b="1" i="0" u="none" strike="noStrike" baseline="0">
              <a:solidFill>
                <a:srgbClr val="4B82AD"/>
              </a:solidFill>
              <a:latin typeface="Myriad Pro Condensed"/>
              <a:cs typeface="Segoe UI" panose="020B0502040204020203" pitchFamily="34" charset="0"/>
            </a:rPr>
            <a:t>Konsumsi Pemerintah YoY</a:t>
          </a:r>
          <a:endParaRPr lang="en-US" sz="1800" b="0" i="0" u="none" strike="noStrike" baseline="0">
            <a:solidFill>
              <a:srgbClr val="4B82AD"/>
            </a:solidFill>
            <a:latin typeface="Myriad Pro Condensed"/>
            <a:cs typeface="Segoe UI" panose="020B0502040204020203" pitchFamily="34" charset="0"/>
          </a:endParaRPr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</cdr:x>
      <cdr:y>0.94763</cdr:y>
    </cdr:from>
    <cdr:to>
      <cdr:x>0.14646</cdr:x>
      <cdr:y>0.98962</cdr:y>
    </cdr:to>
    <cdr:sp macro="" textlink="">
      <cdr:nvSpPr>
        <cdr:cNvPr id="3" name="TBSource">
          <a:extLst xmlns:a="http://schemas.openxmlformats.org/drawingml/2006/main">
            <a:ext uri="{FF2B5EF4-FFF2-40B4-BE49-F238E27FC236}">
              <a16:creationId xmlns:a16="http://schemas.microsoft.com/office/drawing/2014/main" id="{00000000-0008-0000-0000-00000300000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0" y="4572261"/>
          <a:ext cx="1008643" cy="20259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45720" tIns="36576" rIns="0" bIns="0" anchor="t" upright="1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100" b="0" i="0" u="none" strike="noStrike" baseline="0">
              <a:solidFill>
                <a:srgbClr val="4B82AD"/>
              </a:solidFill>
              <a:latin typeface="Myriad Pro Condensed"/>
              <a:cs typeface="Arial"/>
            </a:rPr>
            <a:t>Sumber: SOFIE</a:t>
          </a:r>
        </a:p>
      </cdr:txBody>
    </cdr:sp>
  </cdr:relSizeAnchor>
  <cdr:relSizeAnchor xmlns:cdr="http://schemas.openxmlformats.org/drawingml/2006/chartDrawing">
    <cdr:from>
      <cdr:x>0.85945</cdr:x>
      <cdr:y>0.02907</cdr:y>
    </cdr:from>
    <cdr:to>
      <cdr:x>0.9831</cdr:x>
      <cdr:y>0.12092</cdr:y>
    </cdr:to>
    <cdr:sp macro="" textlink="">
      <cdr:nvSpPr>
        <cdr:cNvPr id="5" name="AxisTitle2">
          <a:extLst xmlns:a="http://schemas.openxmlformats.org/drawingml/2006/main">
            <a:ext uri="{FF2B5EF4-FFF2-40B4-BE49-F238E27FC236}">
              <a16:creationId xmlns:a16="http://schemas.microsoft.com/office/drawing/2014/main" id="{00000000-0008-0000-0000-00000300000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090558" y="135290"/>
          <a:ext cx="876300" cy="42744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45720" tIns="36576" rIns="0" bIns="0" anchor="t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 rtl="0">
            <a:defRPr sz="1000"/>
          </a:pPr>
          <a:r>
            <a:rPr lang="en-US" sz="1000" b="0" i="0" u="none" strike="noStrike" baseline="0">
              <a:solidFill>
                <a:srgbClr val="4B82AD"/>
              </a:solidFill>
              <a:latin typeface="Myriad Pro Cond" panose="020B0506030403020204" pitchFamily="34" charset="0"/>
              <a:cs typeface="Arial" panose="020B0604020202020204" pitchFamily="34" charset="0"/>
            </a:rPr>
            <a:t>%</a:t>
          </a:r>
        </a:p>
      </cdr:txBody>
    </cdr:sp>
  </cdr:relSizeAnchor>
  <cdr:relSizeAnchor xmlns:cdr="http://schemas.openxmlformats.org/drawingml/2006/chartDrawing">
    <cdr:from>
      <cdr:x>0</cdr:x>
      <cdr:y>0.01044</cdr:y>
    </cdr:from>
    <cdr:to>
      <cdr:x>0.43453</cdr:x>
      <cdr:y>0.07407</cdr:y>
    </cdr:to>
    <cdr:sp macro="" textlink="">
      <cdr:nvSpPr>
        <cdr:cNvPr id="7" name="TBTITLE">
          <a:extLst xmlns:a="http://schemas.openxmlformats.org/drawingml/2006/main">
            <a:ext uri="{FF2B5EF4-FFF2-40B4-BE49-F238E27FC236}">
              <a16:creationId xmlns:a16="http://schemas.microsoft.com/office/drawing/2014/main" id="{00000000-0008-0000-0000-00000200000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0" y="50372"/>
          <a:ext cx="2992550" cy="30700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54864" tIns="41148" rIns="0" bIns="0" anchor="t" upright="1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800" b="1" i="0" u="none" strike="noStrike" baseline="0">
              <a:solidFill>
                <a:srgbClr val="4B82AD"/>
              </a:solidFill>
              <a:latin typeface="Myriad Pro Condensed"/>
              <a:cs typeface="Segoe UI" panose="020B0502040204020203" pitchFamily="34" charset="0"/>
            </a:rPr>
            <a:t>Konsumsi Pemerintah QtQ</a:t>
          </a:r>
          <a:endParaRPr lang="en-US" sz="1800" b="0" i="0" u="none" strike="noStrike" baseline="0">
            <a:solidFill>
              <a:srgbClr val="4B82AD"/>
            </a:solidFill>
            <a:latin typeface="Myriad Pro Condensed"/>
            <a:cs typeface="Segoe UI" panose="020B0502040204020203" pitchFamily="34" charset="0"/>
          </a:endParaRPr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</cdr:x>
      <cdr:y>0.94763</cdr:y>
    </cdr:from>
    <cdr:to>
      <cdr:x>0.14646</cdr:x>
      <cdr:y>0.98962</cdr:y>
    </cdr:to>
    <cdr:sp macro="" textlink="">
      <cdr:nvSpPr>
        <cdr:cNvPr id="3" name="TBSource">
          <a:extLst xmlns:a="http://schemas.openxmlformats.org/drawingml/2006/main">
            <a:ext uri="{FF2B5EF4-FFF2-40B4-BE49-F238E27FC236}">
              <a16:creationId xmlns:a16="http://schemas.microsoft.com/office/drawing/2014/main" id="{00000000-0008-0000-0000-00000300000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0" y="4572261"/>
          <a:ext cx="1008643" cy="20259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45720" tIns="36576" rIns="0" bIns="0" anchor="t" upright="1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100" b="0" i="0" u="none" strike="noStrike" baseline="0">
              <a:solidFill>
                <a:srgbClr val="4B82AD"/>
              </a:solidFill>
              <a:latin typeface="Myriad Pro Condensed"/>
              <a:cs typeface="Arial"/>
            </a:rPr>
            <a:t>Sumber: SOFIE</a:t>
          </a:r>
        </a:p>
      </cdr:txBody>
    </cdr:sp>
  </cdr:relSizeAnchor>
  <cdr:relSizeAnchor xmlns:cdr="http://schemas.openxmlformats.org/drawingml/2006/chartDrawing">
    <cdr:from>
      <cdr:x>0.85945</cdr:x>
      <cdr:y>0.02907</cdr:y>
    </cdr:from>
    <cdr:to>
      <cdr:x>0.9831</cdr:x>
      <cdr:y>0.12092</cdr:y>
    </cdr:to>
    <cdr:sp macro="" textlink="">
      <cdr:nvSpPr>
        <cdr:cNvPr id="5" name="AxisTitle2">
          <a:extLst xmlns:a="http://schemas.openxmlformats.org/drawingml/2006/main">
            <a:ext uri="{FF2B5EF4-FFF2-40B4-BE49-F238E27FC236}">
              <a16:creationId xmlns:a16="http://schemas.microsoft.com/office/drawing/2014/main" id="{00000000-0008-0000-0000-00000300000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090558" y="135290"/>
          <a:ext cx="876300" cy="42744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45720" tIns="36576" rIns="0" bIns="0" anchor="t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 rtl="0">
            <a:defRPr sz="1000"/>
          </a:pPr>
          <a:r>
            <a:rPr lang="en-US" sz="1000" b="0" i="0" u="none" strike="noStrike" baseline="0">
              <a:solidFill>
                <a:srgbClr val="4B82AD"/>
              </a:solidFill>
              <a:latin typeface="Myriad Pro Cond" panose="020B0506030403020204" pitchFamily="34" charset="0"/>
              <a:cs typeface="Arial" panose="020B0604020202020204" pitchFamily="34" charset="0"/>
            </a:rPr>
            <a:t>%</a:t>
          </a:r>
        </a:p>
      </cdr:txBody>
    </cdr:sp>
  </cdr:relSizeAnchor>
  <cdr:relSizeAnchor xmlns:cdr="http://schemas.openxmlformats.org/drawingml/2006/chartDrawing">
    <cdr:from>
      <cdr:x>0</cdr:x>
      <cdr:y>0.01044</cdr:y>
    </cdr:from>
    <cdr:to>
      <cdr:x>0.226</cdr:x>
      <cdr:y>0.07407</cdr:y>
    </cdr:to>
    <cdr:sp macro="" textlink="">
      <cdr:nvSpPr>
        <cdr:cNvPr id="7" name="TBTITLE">
          <a:extLst xmlns:a="http://schemas.openxmlformats.org/drawingml/2006/main">
            <a:ext uri="{FF2B5EF4-FFF2-40B4-BE49-F238E27FC236}">
              <a16:creationId xmlns:a16="http://schemas.microsoft.com/office/drawing/2014/main" id="{00000000-0008-0000-0000-00000200000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0" y="50372"/>
          <a:ext cx="1556388" cy="30700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54864" tIns="41148" rIns="0" bIns="0" anchor="t" upright="1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800" b="1" i="0" u="none" strike="noStrike" baseline="0">
              <a:solidFill>
                <a:srgbClr val="4B82AD"/>
              </a:solidFill>
              <a:latin typeface="Myriad Pro Condensed"/>
              <a:cs typeface="Segoe UI" panose="020B0502040204020203" pitchFamily="34" charset="0"/>
            </a:rPr>
            <a:t>Investasi YoY</a:t>
          </a:r>
          <a:endParaRPr lang="en-US" sz="1800" b="0" i="0" u="none" strike="noStrike" baseline="0">
            <a:solidFill>
              <a:srgbClr val="4B82AD"/>
            </a:solidFill>
            <a:latin typeface="Myriad Pro Condensed"/>
            <a:cs typeface="Segoe UI" panose="020B0502040204020203" pitchFamily="34" charset="0"/>
          </a:endParaRPr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</cdr:x>
      <cdr:y>0.94763</cdr:y>
    </cdr:from>
    <cdr:to>
      <cdr:x>0.14646</cdr:x>
      <cdr:y>0.98962</cdr:y>
    </cdr:to>
    <cdr:sp macro="" textlink="">
      <cdr:nvSpPr>
        <cdr:cNvPr id="3" name="TBSource">
          <a:extLst xmlns:a="http://schemas.openxmlformats.org/drawingml/2006/main">
            <a:ext uri="{FF2B5EF4-FFF2-40B4-BE49-F238E27FC236}">
              <a16:creationId xmlns:a16="http://schemas.microsoft.com/office/drawing/2014/main" id="{00000000-0008-0000-0000-00000300000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0" y="4572261"/>
          <a:ext cx="1008643" cy="20259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45720" tIns="36576" rIns="0" bIns="0" anchor="t" upright="1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100" b="0" i="0" u="none" strike="noStrike" baseline="0">
              <a:solidFill>
                <a:srgbClr val="4B82AD"/>
              </a:solidFill>
              <a:latin typeface="Myriad Pro Condensed"/>
              <a:cs typeface="Arial"/>
            </a:rPr>
            <a:t>Sumber: SOFIE</a:t>
          </a:r>
        </a:p>
      </cdr:txBody>
    </cdr:sp>
  </cdr:relSizeAnchor>
  <cdr:relSizeAnchor xmlns:cdr="http://schemas.openxmlformats.org/drawingml/2006/chartDrawing">
    <cdr:from>
      <cdr:x>0.85945</cdr:x>
      <cdr:y>0.02907</cdr:y>
    </cdr:from>
    <cdr:to>
      <cdr:x>0.9831</cdr:x>
      <cdr:y>0.12092</cdr:y>
    </cdr:to>
    <cdr:sp macro="" textlink="">
      <cdr:nvSpPr>
        <cdr:cNvPr id="5" name="AxisTitle2">
          <a:extLst xmlns:a="http://schemas.openxmlformats.org/drawingml/2006/main">
            <a:ext uri="{FF2B5EF4-FFF2-40B4-BE49-F238E27FC236}">
              <a16:creationId xmlns:a16="http://schemas.microsoft.com/office/drawing/2014/main" id="{00000000-0008-0000-0000-00000300000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090558" y="135290"/>
          <a:ext cx="876300" cy="42744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45720" tIns="36576" rIns="0" bIns="0" anchor="t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 rtl="0">
            <a:defRPr sz="1000"/>
          </a:pPr>
          <a:r>
            <a:rPr lang="en-US" sz="1000" b="0" i="0" u="none" strike="noStrike" baseline="0">
              <a:solidFill>
                <a:srgbClr val="4B82AD"/>
              </a:solidFill>
              <a:latin typeface="Myriad Pro Cond" panose="020B0506030403020204" pitchFamily="34" charset="0"/>
              <a:cs typeface="Arial" panose="020B0604020202020204" pitchFamily="34" charset="0"/>
            </a:rPr>
            <a:t>%</a:t>
          </a:r>
        </a:p>
      </cdr:txBody>
    </cdr:sp>
  </cdr:relSizeAnchor>
  <cdr:relSizeAnchor xmlns:cdr="http://schemas.openxmlformats.org/drawingml/2006/chartDrawing">
    <cdr:from>
      <cdr:x>0</cdr:x>
      <cdr:y>0.01044</cdr:y>
    </cdr:from>
    <cdr:to>
      <cdr:x>0.22411</cdr:x>
      <cdr:y>0.07407</cdr:y>
    </cdr:to>
    <cdr:sp macro="" textlink="">
      <cdr:nvSpPr>
        <cdr:cNvPr id="7" name="TBTITLE">
          <a:extLst xmlns:a="http://schemas.openxmlformats.org/drawingml/2006/main">
            <a:ext uri="{FF2B5EF4-FFF2-40B4-BE49-F238E27FC236}">
              <a16:creationId xmlns:a16="http://schemas.microsoft.com/office/drawing/2014/main" id="{00000000-0008-0000-0000-00000200000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0" y="50372"/>
          <a:ext cx="1543436" cy="30700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54864" tIns="41148" rIns="0" bIns="0" anchor="t" upright="1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800" b="1" i="0" u="none" strike="noStrike" baseline="0">
              <a:solidFill>
                <a:srgbClr val="4B82AD"/>
              </a:solidFill>
              <a:latin typeface="Myriad Pro Condensed"/>
              <a:cs typeface="Segoe UI" panose="020B0502040204020203" pitchFamily="34" charset="0"/>
            </a:rPr>
            <a:t>Investasi QtQ</a:t>
          </a:r>
          <a:endParaRPr lang="en-US" sz="1800" b="0" i="0" u="none" strike="noStrike" baseline="0">
            <a:solidFill>
              <a:srgbClr val="4B82AD"/>
            </a:solidFill>
            <a:latin typeface="Myriad Pro Condensed"/>
            <a:cs typeface="Segoe UI" panose="020B0502040204020203" pitchFamily="34" charset="0"/>
          </a:endParaRPr>
        </a:p>
      </cdr:txBody>
    </cdr:sp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</cdr:x>
      <cdr:y>0.94763</cdr:y>
    </cdr:from>
    <cdr:to>
      <cdr:x>0.14646</cdr:x>
      <cdr:y>0.98962</cdr:y>
    </cdr:to>
    <cdr:sp macro="" textlink="">
      <cdr:nvSpPr>
        <cdr:cNvPr id="3" name="TBSource">
          <a:extLst xmlns:a="http://schemas.openxmlformats.org/drawingml/2006/main">
            <a:ext uri="{FF2B5EF4-FFF2-40B4-BE49-F238E27FC236}">
              <a16:creationId xmlns:a16="http://schemas.microsoft.com/office/drawing/2014/main" id="{00000000-0008-0000-0000-00000300000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0" y="4572261"/>
          <a:ext cx="1008643" cy="20259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45720" tIns="36576" rIns="0" bIns="0" anchor="t" upright="1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100" b="0" i="0" u="none" strike="noStrike" baseline="0">
              <a:solidFill>
                <a:srgbClr val="4B82AD"/>
              </a:solidFill>
              <a:latin typeface="Myriad Pro Condensed"/>
              <a:cs typeface="Arial"/>
            </a:rPr>
            <a:t>Sumber: SOFIE</a:t>
          </a:r>
        </a:p>
      </cdr:txBody>
    </cdr:sp>
  </cdr:relSizeAnchor>
  <cdr:relSizeAnchor xmlns:cdr="http://schemas.openxmlformats.org/drawingml/2006/chartDrawing">
    <cdr:from>
      <cdr:x>0.85945</cdr:x>
      <cdr:y>0.02907</cdr:y>
    </cdr:from>
    <cdr:to>
      <cdr:x>0.9831</cdr:x>
      <cdr:y>0.12092</cdr:y>
    </cdr:to>
    <cdr:sp macro="" textlink="">
      <cdr:nvSpPr>
        <cdr:cNvPr id="5" name="AxisTitle2">
          <a:extLst xmlns:a="http://schemas.openxmlformats.org/drawingml/2006/main">
            <a:ext uri="{FF2B5EF4-FFF2-40B4-BE49-F238E27FC236}">
              <a16:creationId xmlns:a16="http://schemas.microsoft.com/office/drawing/2014/main" id="{00000000-0008-0000-0000-00000300000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090558" y="135290"/>
          <a:ext cx="876300" cy="42744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45720" tIns="36576" rIns="0" bIns="0" anchor="t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 rtl="0">
            <a:defRPr sz="1000"/>
          </a:pPr>
          <a:r>
            <a:rPr lang="en-US" sz="1000" b="0" i="0" u="none" strike="noStrike" baseline="0">
              <a:solidFill>
                <a:srgbClr val="4B82AD"/>
              </a:solidFill>
              <a:latin typeface="Myriad Pro Cond" panose="020B0506030403020204" pitchFamily="34" charset="0"/>
              <a:cs typeface="Arial" panose="020B0604020202020204" pitchFamily="34" charset="0"/>
            </a:rPr>
            <a:t>%</a:t>
          </a:r>
        </a:p>
      </cdr:txBody>
    </cdr:sp>
  </cdr:relSizeAnchor>
  <cdr:relSizeAnchor xmlns:cdr="http://schemas.openxmlformats.org/drawingml/2006/chartDrawing">
    <cdr:from>
      <cdr:x>0</cdr:x>
      <cdr:y>0.01044</cdr:y>
    </cdr:from>
    <cdr:to>
      <cdr:x>0.47548</cdr:x>
      <cdr:y>0.07407</cdr:y>
    </cdr:to>
    <cdr:sp macro="" textlink="">
      <cdr:nvSpPr>
        <cdr:cNvPr id="7" name="TBTITLE">
          <a:extLst xmlns:a="http://schemas.openxmlformats.org/drawingml/2006/main">
            <a:ext uri="{FF2B5EF4-FFF2-40B4-BE49-F238E27FC236}">
              <a16:creationId xmlns:a16="http://schemas.microsoft.com/office/drawing/2014/main" id="{00000000-0008-0000-0000-00000200000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0" y="50372"/>
          <a:ext cx="3274551" cy="30700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54864" tIns="41148" rIns="0" bIns="0" anchor="t" upright="1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800" b="1" i="0" u="none" strike="noStrike" baseline="0">
              <a:solidFill>
                <a:srgbClr val="4B82AD"/>
              </a:solidFill>
              <a:latin typeface="Myriad Pro Condensed"/>
              <a:cs typeface="Segoe UI" panose="020B0502040204020203" pitchFamily="34" charset="0"/>
            </a:rPr>
            <a:t>Investasi Non-Bangunan YoY</a:t>
          </a:r>
          <a:endParaRPr lang="en-US" sz="1800" b="0" i="0" u="none" strike="noStrike" baseline="0">
            <a:solidFill>
              <a:srgbClr val="4B82AD"/>
            </a:solidFill>
            <a:latin typeface="Myriad Pro Condensed"/>
            <a:cs typeface="Segoe UI" panose="020B0502040204020203" pitchFamily="34" charset="0"/>
          </a:endParaRPr>
        </a:p>
      </cdr:txBody>
    </cdr:sp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</cdr:x>
      <cdr:y>0.94763</cdr:y>
    </cdr:from>
    <cdr:to>
      <cdr:x>0.14646</cdr:x>
      <cdr:y>0.98962</cdr:y>
    </cdr:to>
    <cdr:sp macro="" textlink="">
      <cdr:nvSpPr>
        <cdr:cNvPr id="3" name="TBSource">
          <a:extLst xmlns:a="http://schemas.openxmlformats.org/drawingml/2006/main">
            <a:ext uri="{FF2B5EF4-FFF2-40B4-BE49-F238E27FC236}">
              <a16:creationId xmlns:a16="http://schemas.microsoft.com/office/drawing/2014/main" id="{00000000-0008-0000-0000-00000300000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0" y="4572261"/>
          <a:ext cx="1008643" cy="20259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45720" tIns="36576" rIns="0" bIns="0" anchor="t" upright="1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100" b="0" i="0" u="none" strike="noStrike" baseline="0">
              <a:solidFill>
                <a:srgbClr val="4B82AD"/>
              </a:solidFill>
              <a:latin typeface="Myriad Pro Condensed"/>
              <a:cs typeface="Arial"/>
            </a:rPr>
            <a:t>Sumber: SOFIE</a:t>
          </a:r>
        </a:p>
      </cdr:txBody>
    </cdr:sp>
  </cdr:relSizeAnchor>
  <cdr:relSizeAnchor xmlns:cdr="http://schemas.openxmlformats.org/drawingml/2006/chartDrawing">
    <cdr:from>
      <cdr:x>0.85945</cdr:x>
      <cdr:y>0.02907</cdr:y>
    </cdr:from>
    <cdr:to>
      <cdr:x>0.9831</cdr:x>
      <cdr:y>0.12092</cdr:y>
    </cdr:to>
    <cdr:sp macro="" textlink="">
      <cdr:nvSpPr>
        <cdr:cNvPr id="5" name="AxisTitle2">
          <a:extLst xmlns:a="http://schemas.openxmlformats.org/drawingml/2006/main">
            <a:ext uri="{FF2B5EF4-FFF2-40B4-BE49-F238E27FC236}">
              <a16:creationId xmlns:a16="http://schemas.microsoft.com/office/drawing/2014/main" id="{00000000-0008-0000-0000-00000300000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090558" y="135290"/>
          <a:ext cx="876300" cy="42744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45720" tIns="36576" rIns="0" bIns="0" anchor="t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 rtl="0">
            <a:defRPr sz="1000"/>
          </a:pPr>
          <a:r>
            <a:rPr lang="en-US" sz="1000" b="0" i="0" u="none" strike="noStrike" baseline="0">
              <a:solidFill>
                <a:srgbClr val="4B82AD"/>
              </a:solidFill>
              <a:latin typeface="Myriad Pro Cond" panose="020B0506030403020204" pitchFamily="34" charset="0"/>
              <a:cs typeface="Arial" panose="020B0604020202020204" pitchFamily="34" charset="0"/>
            </a:rPr>
            <a:t>%</a:t>
          </a:r>
        </a:p>
      </cdr:txBody>
    </cdr:sp>
  </cdr:relSizeAnchor>
  <cdr:relSizeAnchor xmlns:cdr="http://schemas.openxmlformats.org/drawingml/2006/chartDrawing">
    <cdr:from>
      <cdr:x>0</cdr:x>
      <cdr:y>0.01044</cdr:y>
    </cdr:from>
    <cdr:to>
      <cdr:x>0.4736</cdr:x>
      <cdr:y>0.07407</cdr:y>
    </cdr:to>
    <cdr:sp macro="" textlink="">
      <cdr:nvSpPr>
        <cdr:cNvPr id="7" name="TBTITLE">
          <a:extLst xmlns:a="http://schemas.openxmlformats.org/drawingml/2006/main">
            <a:ext uri="{FF2B5EF4-FFF2-40B4-BE49-F238E27FC236}">
              <a16:creationId xmlns:a16="http://schemas.microsoft.com/office/drawing/2014/main" id="{00000000-0008-0000-0000-00000200000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0" y="50372"/>
          <a:ext cx="3261599" cy="30700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54864" tIns="41148" rIns="0" bIns="0" anchor="t" upright="1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800" b="1" i="0" u="none" strike="noStrike" baseline="0">
              <a:solidFill>
                <a:srgbClr val="4B82AD"/>
              </a:solidFill>
              <a:latin typeface="Myriad Pro Condensed"/>
              <a:cs typeface="Segoe UI" panose="020B0502040204020203" pitchFamily="34" charset="0"/>
            </a:rPr>
            <a:t>Investasi Non-Bangunan QtQ</a:t>
          </a:r>
          <a:endParaRPr lang="en-US" sz="1800" b="0" i="0" u="none" strike="noStrike" baseline="0">
            <a:solidFill>
              <a:srgbClr val="4B82AD"/>
            </a:solidFill>
            <a:latin typeface="Myriad Pro Condensed"/>
            <a:cs typeface="Segoe UI" panose="020B0502040204020203" pitchFamily="34" charset="0"/>
          </a:endParaRPr>
        </a:p>
      </cdr:txBody>
    </cdr:sp>
  </cdr:relSizeAnchor>
</c:userShapes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</cdr:x>
      <cdr:y>0.94763</cdr:y>
    </cdr:from>
    <cdr:to>
      <cdr:x>0.14646</cdr:x>
      <cdr:y>0.98962</cdr:y>
    </cdr:to>
    <cdr:sp macro="" textlink="">
      <cdr:nvSpPr>
        <cdr:cNvPr id="3" name="TBSource">
          <a:extLst xmlns:a="http://schemas.openxmlformats.org/drawingml/2006/main">
            <a:ext uri="{FF2B5EF4-FFF2-40B4-BE49-F238E27FC236}">
              <a16:creationId xmlns:a16="http://schemas.microsoft.com/office/drawing/2014/main" id="{00000000-0008-0000-0000-00000300000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0" y="4572261"/>
          <a:ext cx="1008643" cy="20259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45720" tIns="36576" rIns="0" bIns="0" anchor="t" upright="1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100" b="0" i="0" u="none" strike="noStrike" baseline="0">
              <a:solidFill>
                <a:srgbClr val="4B82AD"/>
              </a:solidFill>
              <a:latin typeface="Myriad Pro Condensed"/>
              <a:cs typeface="Arial"/>
            </a:rPr>
            <a:t>Sumber: SOFIE</a:t>
          </a:r>
        </a:p>
      </cdr:txBody>
    </cdr:sp>
  </cdr:relSizeAnchor>
  <cdr:relSizeAnchor xmlns:cdr="http://schemas.openxmlformats.org/drawingml/2006/chartDrawing">
    <cdr:from>
      <cdr:x>0.85945</cdr:x>
      <cdr:y>0.02907</cdr:y>
    </cdr:from>
    <cdr:to>
      <cdr:x>0.9831</cdr:x>
      <cdr:y>0.12092</cdr:y>
    </cdr:to>
    <cdr:sp macro="" textlink="">
      <cdr:nvSpPr>
        <cdr:cNvPr id="5" name="AxisTitle2">
          <a:extLst xmlns:a="http://schemas.openxmlformats.org/drawingml/2006/main">
            <a:ext uri="{FF2B5EF4-FFF2-40B4-BE49-F238E27FC236}">
              <a16:creationId xmlns:a16="http://schemas.microsoft.com/office/drawing/2014/main" id="{00000000-0008-0000-0000-00000300000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090558" y="135290"/>
          <a:ext cx="876300" cy="42744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45720" tIns="36576" rIns="0" bIns="0" anchor="t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 rtl="0">
            <a:defRPr sz="1000"/>
          </a:pPr>
          <a:r>
            <a:rPr lang="en-US" sz="1000" b="0" i="0" u="none" strike="noStrike" baseline="0">
              <a:solidFill>
                <a:srgbClr val="4B82AD"/>
              </a:solidFill>
              <a:latin typeface="Myriad Pro Cond" panose="020B0506030403020204" pitchFamily="34" charset="0"/>
              <a:cs typeface="Arial" panose="020B0604020202020204" pitchFamily="34" charset="0"/>
            </a:rPr>
            <a:t>%</a:t>
          </a:r>
        </a:p>
      </cdr:txBody>
    </cdr:sp>
  </cdr:relSizeAnchor>
  <cdr:relSizeAnchor xmlns:cdr="http://schemas.openxmlformats.org/drawingml/2006/chartDrawing">
    <cdr:from>
      <cdr:x>0</cdr:x>
      <cdr:y>0.01044</cdr:y>
    </cdr:from>
    <cdr:to>
      <cdr:x>0.39916</cdr:x>
      <cdr:y>0.07407</cdr:y>
    </cdr:to>
    <cdr:sp macro="" textlink="">
      <cdr:nvSpPr>
        <cdr:cNvPr id="7" name="TBTITLE">
          <a:extLst xmlns:a="http://schemas.openxmlformats.org/drawingml/2006/main">
            <a:ext uri="{FF2B5EF4-FFF2-40B4-BE49-F238E27FC236}">
              <a16:creationId xmlns:a16="http://schemas.microsoft.com/office/drawing/2014/main" id="{00000000-0008-0000-0000-00000200000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0" y="50372"/>
          <a:ext cx="2748958" cy="30700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54864" tIns="41148" rIns="0" bIns="0" anchor="t" upright="1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800" b="1" i="0" u="none" strike="noStrike" baseline="0">
              <a:solidFill>
                <a:srgbClr val="4B82AD"/>
              </a:solidFill>
              <a:latin typeface="Myriad Pro Condensed"/>
              <a:cs typeface="Segoe UI" panose="020B0502040204020203" pitchFamily="34" charset="0"/>
            </a:rPr>
            <a:t>Investasi Bangunan YoY</a:t>
          </a:r>
          <a:endParaRPr lang="en-US" sz="1800" b="0" i="0" u="none" strike="noStrike" baseline="0">
            <a:solidFill>
              <a:srgbClr val="4B82AD"/>
            </a:solidFill>
            <a:latin typeface="Myriad Pro Condensed"/>
            <a:cs typeface="Segoe UI" panose="020B0502040204020203" pitchFamily="34" charset="0"/>
          </a:endParaRPr>
        </a:p>
      </cdr:txBody>
    </cdr:sp>
  </cdr:relSizeAnchor>
</c:userShapes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</cdr:x>
      <cdr:y>0.94763</cdr:y>
    </cdr:from>
    <cdr:to>
      <cdr:x>0.14646</cdr:x>
      <cdr:y>0.98962</cdr:y>
    </cdr:to>
    <cdr:sp macro="" textlink="">
      <cdr:nvSpPr>
        <cdr:cNvPr id="3" name="TBSource">
          <a:extLst xmlns:a="http://schemas.openxmlformats.org/drawingml/2006/main">
            <a:ext uri="{FF2B5EF4-FFF2-40B4-BE49-F238E27FC236}">
              <a16:creationId xmlns:a16="http://schemas.microsoft.com/office/drawing/2014/main" id="{00000000-0008-0000-0000-00000300000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0" y="4572261"/>
          <a:ext cx="1008643" cy="20259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45720" tIns="36576" rIns="0" bIns="0" anchor="t" upright="1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100" b="0" i="0" u="none" strike="noStrike" baseline="0">
              <a:solidFill>
                <a:srgbClr val="4B82AD"/>
              </a:solidFill>
              <a:latin typeface="Myriad Pro Condensed"/>
              <a:cs typeface="Arial"/>
            </a:rPr>
            <a:t>Sumber: SOFIE</a:t>
          </a:r>
        </a:p>
      </cdr:txBody>
    </cdr:sp>
  </cdr:relSizeAnchor>
  <cdr:relSizeAnchor xmlns:cdr="http://schemas.openxmlformats.org/drawingml/2006/chartDrawing">
    <cdr:from>
      <cdr:x>0.85945</cdr:x>
      <cdr:y>0.02907</cdr:y>
    </cdr:from>
    <cdr:to>
      <cdr:x>0.9831</cdr:x>
      <cdr:y>0.12092</cdr:y>
    </cdr:to>
    <cdr:sp macro="" textlink="">
      <cdr:nvSpPr>
        <cdr:cNvPr id="5" name="AxisTitle2">
          <a:extLst xmlns:a="http://schemas.openxmlformats.org/drawingml/2006/main">
            <a:ext uri="{FF2B5EF4-FFF2-40B4-BE49-F238E27FC236}">
              <a16:creationId xmlns:a16="http://schemas.microsoft.com/office/drawing/2014/main" id="{00000000-0008-0000-0000-00000300000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090558" y="135290"/>
          <a:ext cx="876300" cy="42744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45720" tIns="36576" rIns="0" bIns="0" anchor="t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 rtl="0">
            <a:defRPr sz="1000"/>
          </a:pPr>
          <a:r>
            <a:rPr lang="en-US" sz="1000" b="0" i="0" u="none" strike="noStrike" baseline="0">
              <a:solidFill>
                <a:srgbClr val="4B82AD"/>
              </a:solidFill>
              <a:latin typeface="Myriad Pro Cond" panose="020B0506030403020204" pitchFamily="34" charset="0"/>
              <a:cs typeface="Arial" panose="020B0604020202020204" pitchFamily="34" charset="0"/>
            </a:rPr>
            <a:t>%</a:t>
          </a:r>
        </a:p>
      </cdr:txBody>
    </cdr:sp>
  </cdr:relSizeAnchor>
  <cdr:relSizeAnchor xmlns:cdr="http://schemas.openxmlformats.org/drawingml/2006/chartDrawing">
    <cdr:from>
      <cdr:x>0</cdr:x>
      <cdr:y>0.01044</cdr:y>
    </cdr:from>
    <cdr:to>
      <cdr:x>0.39728</cdr:x>
      <cdr:y>0.07407</cdr:y>
    </cdr:to>
    <cdr:sp macro="" textlink="">
      <cdr:nvSpPr>
        <cdr:cNvPr id="7" name="TBTITLE">
          <a:extLst xmlns:a="http://schemas.openxmlformats.org/drawingml/2006/main">
            <a:ext uri="{FF2B5EF4-FFF2-40B4-BE49-F238E27FC236}">
              <a16:creationId xmlns:a16="http://schemas.microsoft.com/office/drawing/2014/main" id="{00000000-0008-0000-0000-00000200000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0" y="50372"/>
          <a:ext cx="2736005" cy="30700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54864" tIns="41148" rIns="0" bIns="0" anchor="t" upright="1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800" b="1" i="0" u="none" strike="noStrike" baseline="0">
              <a:solidFill>
                <a:srgbClr val="4B82AD"/>
              </a:solidFill>
              <a:latin typeface="Myriad Pro Condensed"/>
              <a:cs typeface="Segoe UI" panose="020B0502040204020203" pitchFamily="34" charset="0"/>
            </a:rPr>
            <a:t>Investasi Bangunan QtQ</a:t>
          </a:r>
          <a:endParaRPr lang="en-US" sz="1800" b="0" i="0" u="none" strike="noStrike" baseline="0">
            <a:solidFill>
              <a:srgbClr val="4B82AD"/>
            </a:solidFill>
            <a:latin typeface="Myriad Pro Condensed"/>
            <a:cs typeface="Segoe UI" panose="020B0502040204020203" pitchFamily="34" charset="0"/>
          </a:endParaRPr>
        </a:p>
      </cdr:txBody>
    </cdr:sp>
  </cdr:relSizeAnchor>
</c:userShapes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</cdr:x>
      <cdr:y>0.94763</cdr:y>
    </cdr:from>
    <cdr:to>
      <cdr:x>0.14646</cdr:x>
      <cdr:y>0.98962</cdr:y>
    </cdr:to>
    <cdr:sp macro="" textlink="">
      <cdr:nvSpPr>
        <cdr:cNvPr id="3" name="TBSource">
          <a:extLst xmlns:a="http://schemas.openxmlformats.org/drawingml/2006/main">
            <a:ext uri="{FF2B5EF4-FFF2-40B4-BE49-F238E27FC236}">
              <a16:creationId xmlns:a16="http://schemas.microsoft.com/office/drawing/2014/main" id="{00000000-0008-0000-0000-00000300000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0" y="4572261"/>
          <a:ext cx="1008643" cy="20259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45720" tIns="36576" rIns="0" bIns="0" anchor="t" upright="1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100" b="0" i="0" u="none" strike="noStrike" baseline="0">
              <a:solidFill>
                <a:srgbClr val="4B82AD"/>
              </a:solidFill>
              <a:latin typeface="Myriad Pro Condensed"/>
              <a:cs typeface="Arial"/>
            </a:rPr>
            <a:t>Sumber: SOFIE</a:t>
          </a:r>
        </a:p>
      </cdr:txBody>
    </cdr:sp>
  </cdr:relSizeAnchor>
  <cdr:relSizeAnchor xmlns:cdr="http://schemas.openxmlformats.org/drawingml/2006/chartDrawing">
    <cdr:from>
      <cdr:x>0.85945</cdr:x>
      <cdr:y>0.02907</cdr:y>
    </cdr:from>
    <cdr:to>
      <cdr:x>0.9831</cdr:x>
      <cdr:y>0.12092</cdr:y>
    </cdr:to>
    <cdr:sp macro="" textlink="">
      <cdr:nvSpPr>
        <cdr:cNvPr id="5" name="AxisTitle2">
          <a:extLst xmlns:a="http://schemas.openxmlformats.org/drawingml/2006/main">
            <a:ext uri="{FF2B5EF4-FFF2-40B4-BE49-F238E27FC236}">
              <a16:creationId xmlns:a16="http://schemas.microsoft.com/office/drawing/2014/main" id="{00000000-0008-0000-0000-00000300000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090558" y="135290"/>
          <a:ext cx="876300" cy="42744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45720" tIns="36576" rIns="0" bIns="0" anchor="t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 rtl="0">
            <a:defRPr sz="1000"/>
          </a:pPr>
          <a:r>
            <a:rPr lang="en-US" sz="1000" b="0" i="0" u="none" strike="noStrike" baseline="0">
              <a:solidFill>
                <a:srgbClr val="4B82AD"/>
              </a:solidFill>
              <a:latin typeface="Myriad Pro Cond" panose="020B0506030403020204" pitchFamily="34" charset="0"/>
              <a:cs typeface="Arial" panose="020B0604020202020204" pitchFamily="34" charset="0"/>
            </a:rPr>
            <a:t>%</a:t>
          </a:r>
        </a:p>
      </cdr:txBody>
    </cdr:sp>
  </cdr:relSizeAnchor>
  <cdr:relSizeAnchor xmlns:cdr="http://schemas.openxmlformats.org/drawingml/2006/chartDrawing">
    <cdr:from>
      <cdr:x>0</cdr:x>
      <cdr:y>0.01044</cdr:y>
    </cdr:from>
    <cdr:to>
      <cdr:x>0.19616</cdr:x>
      <cdr:y>0.07407</cdr:y>
    </cdr:to>
    <cdr:sp macro="" textlink="">
      <cdr:nvSpPr>
        <cdr:cNvPr id="7" name="TBTITLE">
          <a:extLst xmlns:a="http://schemas.openxmlformats.org/drawingml/2006/main">
            <a:ext uri="{FF2B5EF4-FFF2-40B4-BE49-F238E27FC236}">
              <a16:creationId xmlns:a16="http://schemas.microsoft.com/office/drawing/2014/main" id="{00000000-0008-0000-0000-00000200000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0" y="50372"/>
          <a:ext cx="1350947" cy="30700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54864" tIns="41148" rIns="0" bIns="0" anchor="t" upright="1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800" b="1" i="0" u="none" strike="noStrike" baseline="0">
              <a:solidFill>
                <a:srgbClr val="4B82AD"/>
              </a:solidFill>
              <a:latin typeface="Myriad Pro Condensed"/>
              <a:cs typeface="Segoe UI" panose="020B0502040204020203" pitchFamily="34" charset="0"/>
            </a:rPr>
            <a:t>Ekspor YoY</a:t>
          </a:r>
          <a:endParaRPr lang="en-US" sz="1800" b="0" i="0" u="none" strike="noStrike" baseline="0">
            <a:solidFill>
              <a:srgbClr val="4B82AD"/>
            </a:solidFill>
            <a:latin typeface="Myriad Pro Condensed"/>
            <a:cs typeface="Segoe UI" panose="020B0502040204020203" pitchFamily="34" charset="0"/>
          </a:endParaRPr>
        </a:p>
      </cdr:txBody>
    </cdr:sp>
  </cdr:relSizeAnchor>
</c:userShapes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</cdr:x>
      <cdr:y>0.94763</cdr:y>
    </cdr:from>
    <cdr:to>
      <cdr:x>0.14646</cdr:x>
      <cdr:y>0.98962</cdr:y>
    </cdr:to>
    <cdr:sp macro="" textlink="">
      <cdr:nvSpPr>
        <cdr:cNvPr id="3" name="TBSource">
          <a:extLst xmlns:a="http://schemas.openxmlformats.org/drawingml/2006/main">
            <a:ext uri="{FF2B5EF4-FFF2-40B4-BE49-F238E27FC236}">
              <a16:creationId xmlns:a16="http://schemas.microsoft.com/office/drawing/2014/main" id="{00000000-0008-0000-0000-00000300000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0" y="4572261"/>
          <a:ext cx="1008643" cy="20259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45720" tIns="36576" rIns="0" bIns="0" anchor="t" upright="1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100" b="0" i="0" u="none" strike="noStrike" baseline="0">
              <a:solidFill>
                <a:srgbClr val="4B82AD"/>
              </a:solidFill>
              <a:latin typeface="Myriad Pro Condensed"/>
              <a:cs typeface="Arial"/>
            </a:rPr>
            <a:t>Sumber: SOFIE</a:t>
          </a:r>
        </a:p>
      </cdr:txBody>
    </cdr:sp>
  </cdr:relSizeAnchor>
  <cdr:relSizeAnchor xmlns:cdr="http://schemas.openxmlformats.org/drawingml/2006/chartDrawing">
    <cdr:from>
      <cdr:x>0.85945</cdr:x>
      <cdr:y>0.02907</cdr:y>
    </cdr:from>
    <cdr:to>
      <cdr:x>0.9831</cdr:x>
      <cdr:y>0.12092</cdr:y>
    </cdr:to>
    <cdr:sp macro="" textlink="">
      <cdr:nvSpPr>
        <cdr:cNvPr id="5" name="AxisTitle2">
          <a:extLst xmlns:a="http://schemas.openxmlformats.org/drawingml/2006/main">
            <a:ext uri="{FF2B5EF4-FFF2-40B4-BE49-F238E27FC236}">
              <a16:creationId xmlns:a16="http://schemas.microsoft.com/office/drawing/2014/main" id="{00000000-0008-0000-0000-00000300000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090558" y="135290"/>
          <a:ext cx="876300" cy="42744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45720" tIns="36576" rIns="0" bIns="0" anchor="t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 rtl="0">
            <a:defRPr sz="1000"/>
          </a:pPr>
          <a:r>
            <a:rPr lang="en-US" sz="1000" b="0" i="0" u="none" strike="noStrike" baseline="0">
              <a:solidFill>
                <a:srgbClr val="4B82AD"/>
              </a:solidFill>
              <a:latin typeface="Myriad Pro Cond" panose="020B0506030403020204" pitchFamily="34" charset="0"/>
              <a:cs typeface="Arial" panose="020B0604020202020204" pitchFamily="34" charset="0"/>
            </a:rPr>
            <a:t>%</a:t>
          </a:r>
        </a:p>
      </cdr:txBody>
    </cdr:sp>
  </cdr:relSizeAnchor>
  <cdr:relSizeAnchor xmlns:cdr="http://schemas.openxmlformats.org/drawingml/2006/chartDrawing">
    <cdr:from>
      <cdr:x>0</cdr:x>
      <cdr:y>0.01044</cdr:y>
    </cdr:from>
    <cdr:to>
      <cdr:x>0.19428</cdr:x>
      <cdr:y>0.07407</cdr:y>
    </cdr:to>
    <cdr:sp macro="" textlink="">
      <cdr:nvSpPr>
        <cdr:cNvPr id="7" name="TBTITLE">
          <a:extLst xmlns:a="http://schemas.openxmlformats.org/drawingml/2006/main">
            <a:ext uri="{FF2B5EF4-FFF2-40B4-BE49-F238E27FC236}">
              <a16:creationId xmlns:a16="http://schemas.microsoft.com/office/drawing/2014/main" id="{00000000-0008-0000-0000-00000200000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0" y="50372"/>
          <a:ext cx="1337995" cy="30700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54864" tIns="41148" rIns="0" bIns="0" anchor="t" upright="1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800" b="1" i="0" u="none" strike="noStrike" baseline="0">
              <a:solidFill>
                <a:srgbClr val="4B82AD"/>
              </a:solidFill>
              <a:latin typeface="Myriad Pro Condensed"/>
              <a:cs typeface="Segoe UI" panose="020B0502040204020203" pitchFamily="34" charset="0"/>
            </a:rPr>
            <a:t>Ekspor QtQ</a:t>
          </a:r>
          <a:endParaRPr lang="en-US" sz="1800" b="0" i="0" u="none" strike="noStrike" baseline="0">
            <a:solidFill>
              <a:srgbClr val="4B82AD"/>
            </a:solidFill>
            <a:latin typeface="Myriad Pro Condensed"/>
            <a:cs typeface="Segoe UI" panose="020B0502040204020203" pitchFamily="34" charset="0"/>
          </a:endParaRP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0.94763</cdr:y>
    </cdr:from>
    <cdr:to>
      <cdr:x>0.14646</cdr:x>
      <cdr:y>0.98962</cdr:y>
    </cdr:to>
    <cdr:sp macro="" textlink="">
      <cdr:nvSpPr>
        <cdr:cNvPr id="3" name="TBSource">
          <a:extLst xmlns:a="http://schemas.openxmlformats.org/drawingml/2006/main">
            <a:ext uri="{FF2B5EF4-FFF2-40B4-BE49-F238E27FC236}">
              <a16:creationId xmlns:a16="http://schemas.microsoft.com/office/drawing/2014/main" id="{00000000-0008-0000-0000-00000300000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0" y="4572261"/>
          <a:ext cx="1008643" cy="20259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45720" tIns="36576" rIns="0" bIns="0" anchor="t" upright="1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100" b="0" i="0" u="none" strike="noStrike" baseline="0">
              <a:solidFill>
                <a:srgbClr val="4B82AD"/>
              </a:solidFill>
              <a:latin typeface="Myriad Pro Condensed"/>
              <a:cs typeface="Arial"/>
            </a:rPr>
            <a:t>Sumber: SOFIE</a:t>
          </a:r>
        </a:p>
      </cdr:txBody>
    </cdr:sp>
  </cdr:relSizeAnchor>
  <cdr:relSizeAnchor xmlns:cdr="http://schemas.openxmlformats.org/drawingml/2006/chartDrawing">
    <cdr:from>
      <cdr:x>0.85945</cdr:x>
      <cdr:y>0.02907</cdr:y>
    </cdr:from>
    <cdr:to>
      <cdr:x>0.9831</cdr:x>
      <cdr:y>0.12092</cdr:y>
    </cdr:to>
    <cdr:sp macro="" textlink="">
      <cdr:nvSpPr>
        <cdr:cNvPr id="5" name="AxisTitle2">
          <a:extLst xmlns:a="http://schemas.openxmlformats.org/drawingml/2006/main">
            <a:ext uri="{FF2B5EF4-FFF2-40B4-BE49-F238E27FC236}">
              <a16:creationId xmlns:a16="http://schemas.microsoft.com/office/drawing/2014/main" id="{00000000-0008-0000-0000-00000300000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090558" y="135290"/>
          <a:ext cx="876300" cy="42744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45720" tIns="36576" rIns="0" bIns="0" anchor="t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 rtl="0">
            <a:defRPr sz="1000"/>
          </a:pPr>
          <a:r>
            <a:rPr lang="en-US" sz="1000" b="0" i="0" u="none" strike="noStrike" baseline="0">
              <a:solidFill>
                <a:srgbClr val="4B82AD"/>
              </a:solidFill>
              <a:latin typeface="Myriad Pro Cond" panose="020B0506030403020204" pitchFamily="34" charset="0"/>
              <a:cs typeface="Arial" panose="020B0604020202020204" pitchFamily="34" charset="0"/>
            </a:rPr>
            <a:t>%</a:t>
          </a:r>
        </a:p>
      </cdr:txBody>
    </cdr:sp>
  </cdr:relSizeAnchor>
  <cdr:relSizeAnchor xmlns:cdr="http://schemas.openxmlformats.org/drawingml/2006/chartDrawing">
    <cdr:from>
      <cdr:x>0</cdr:x>
      <cdr:y>0.01044</cdr:y>
    </cdr:from>
    <cdr:to>
      <cdr:x>0.15331</cdr:x>
      <cdr:y>0.07407</cdr:y>
    </cdr:to>
    <cdr:sp macro="" textlink="">
      <cdr:nvSpPr>
        <cdr:cNvPr id="7" name="TBTITLE">
          <a:extLst xmlns:a="http://schemas.openxmlformats.org/drawingml/2006/main">
            <a:ext uri="{FF2B5EF4-FFF2-40B4-BE49-F238E27FC236}">
              <a16:creationId xmlns:a16="http://schemas.microsoft.com/office/drawing/2014/main" id="{00000000-0008-0000-0000-00000200000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0" y="50372"/>
          <a:ext cx="1055802" cy="30700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54864" tIns="41148" rIns="0" bIns="0" anchor="t" upright="1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800" b="1" i="0" u="none" strike="noStrike" baseline="0">
              <a:solidFill>
                <a:srgbClr val="4B82AD"/>
              </a:solidFill>
              <a:latin typeface="Myriad Pro Condensed"/>
              <a:cs typeface="Segoe UI" panose="020B0502040204020203" pitchFamily="34" charset="0"/>
            </a:rPr>
            <a:t>PDB YoY</a:t>
          </a:r>
          <a:endParaRPr lang="en-US" sz="1800" b="0" i="0" u="none" strike="noStrike" baseline="0">
            <a:solidFill>
              <a:srgbClr val="4B82AD"/>
            </a:solidFill>
            <a:latin typeface="Myriad Pro Condensed"/>
            <a:cs typeface="Segoe UI" panose="020B0502040204020203" pitchFamily="34" charset="0"/>
          </a:endParaRPr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</cdr:x>
      <cdr:y>0.94763</cdr:y>
    </cdr:from>
    <cdr:to>
      <cdr:x>0.14646</cdr:x>
      <cdr:y>0.98962</cdr:y>
    </cdr:to>
    <cdr:sp macro="" textlink="">
      <cdr:nvSpPr>
        <cdr:cNvPr id="3" name="TBSource">
          <a:extLst xmlns:a="http://schemas.openxmlformats.org/drawingml/2006/main">
            <a:ext uri="{FF2B5EF4-FFF2-40B4-BE49-F238E27FC236}">
              <a16:creationId xmlns:a16="http://schemas.microsoft.com/office/drawing/2014/main" id="{00000000-0008-0000-0000-00000300000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0" y="4572261"/>
          <a:ext cx="1008643" cy="20259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45720" tIns="36576" rIns="0" bIns="0" anchor="t" upright="1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100" b="0" i="0" u="none" strike="noStrike" baseline="0">
              <a:solidFill>
                <a:srgbClr val="4B82AD"/>
              </a:solidFill>
              <a:latin typeface="Myriad Pro Condensed"/>
              <a:cs typeface="Arial"/>
            </a:rPr>
            <a:t>Sumber: SOFIE</a:t>
          </a:r>
        </a:p>
      </cdr:txBody>
    </cdr:sp>
  </cdr:relSizeAnchor>
  <cdr:relSizeAnchor xmlns:cdr="http://schemas.openxmlformats.org/drawingml/2006/chartDrawing">
    <cdr:from>
      <cdr:x>0.85945</cdr:x>
      <cdr:y>0.02907</cdr:y>
    </cdr:from>
    <cdr:to>
      <cdr:x>0.9831</cdr:x>
      <cdr:y>0.12092</cdr:y>
    </cdr:to>
    <cdr:sp macro="" textlink="">
      <cdr:nvSpPr>
        <cdr:cNvPr id="5" name="AxisTitle2">
          <a:extLst xmlns:a="http://schemas.openxmlformats.org/drawingml/2006/main">
            <a:ext uri="{FF2B5EF4-FFF2-40B4-BE49-F238E27FC236}">
              <a16:creationId xmlns:a16="http://schemas.microsoft.com/office/drawing/2014/main" id="{00000000-0008-0000-0000-00000300000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090558" y="135290"/>
          <a:ext cx="876300" cy="42744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45720" tIns="36576" rIns="0" bIns="0" anchor="t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 rtl="0">
            <a:defRPr sz="1000"/>
          </a:pPr>
          <a:r>
            <a:rPr lang="en-US" sz="1000" b="0" i="0" u="none" strike="noStrike" baseline="0">
              <a:solidFill>
                <a:srgbClr val="4B82AD"/>
              </a:solidFill>
              <a:latin typeface="Myriad Pro Cond" panose="020B0506030403020204" pitchFamily="34" charset="0"/>
              <a:cs typeface="Arial" panose="020B0604020202020204" pitchFamily="34" charset="0"/>
            </a:rPr>
            <a:t>%</a:t>
          </a:r>
        </a:p>
      </cdr:txBody>
    </cdr:sp>
  </cdr:relSizeAnchor>
  <cdr:relSizeAnchor xmlns:cdr="http://schemas.openxmlformats.org/drawingml/2006/chartDrawing">
    <cdr:from>
      <cdr:x>0</cdr:x>
      <cdr:y>0.01044</cdr:y>
    </cdr:from>
    <cdr:to>
      <cdr:x>0.17564</cdr:x>
      <cdr:y>0.07407</cdr:y>
    </cdr:to>
    <cdr:sp macro="" textlink="">
      <cdr:nvSpPr>
        <cdr:cNvPr id="7" name="TBTITLE">
          <a:extLst xmlns:a="http://schemas.openxmlformats.org/drawingml/2006/main">
            <a:ext uri="{FF2B5EF4-FFF2-40B4-BE49-F238E27FC236}">
              <a16:creationId xmlns:a16="http://schemas.microsoft.com/office/drawing/2014/main" id="{00000000-0008-0000-0000-00000200000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0" y="50372"/>
          <a:ext cx="1209627" cy="30700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54864" tIns="41148" rIns="0" bIns="0" anchor="t" upright="1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800" b="1" i="0" u="none" strike="noStrike" baseline="0">
              <a:solidFill>
                <a:srgbClr val="4B82AD"/>
              </a:solidFill>
              <a:latin typeface="Myriad Pro Condensed"/>
              <a:cs typeface="Segoe UI" panose="020B0502040204020203" pitchFamily="34" charset="0"/>
            </a:rPr>
            <a:t>Impor YoY</a:t>
          </a:r>
          <a:endParaRPr lang="en-US" sz="1800" b="0" i="0" u="none" strike="noStrike" baseline="0">
            <a:solidFill>
              <a:srgbClr val="4B82AD"/>
            </a:solidFill>
            <a:latin typeface="Myriad Pro Condensed"/>
            <a:cs typeface="Segoe UI" panose="020B0502040204020203" pitchFamily="34" charset="0"/>
          </a:endParaRPr>
        </a:p>
      </cdr:txBody>
    </cdr:sp>
  </cdr:relSizeAnchor>
</c:userShapes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</cdr:x>
      <cdr:y>0.94763</cdr:y>
    </cdr:from>
    <cdr:to>
      <cdr:x>0.14646</cdr:x>
      <cdr:y>0.98962</cdr:y>
    </cdr:to>
    <cdr:sp macro="" textlink="">
      <cdr:nvSpPr>
        <cdr:cNvPr id="3" name="TBSource">
          <a:extLst xmlns:a="http://schemas.openxmlformats.org/drawingml/2006/main">
            <a:ext uri="{FF2B5EF4-FFF2-40B4-BE49-F238E27FC236}">
              <a16:creationId xmlns:a16="http://schemas.microsoft.com/office/drawing/2014/main" id="{00000000-0008-0000-0000-00000300000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0" y="4572261"/>
          <a:ext cx="1008643" cy="20259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45720" tIns="36576" rIns="0" bIns="0" anchor="t" upright="1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100" b="0" i="0" u="none" strike="noStrike" baseline="0">
              <a:solidFill>
                <a:srgbClr val="4B82AD"/>
              </a:solidFill>
              <a:latin typeface="Myriad Pro Condensed"/>
              <a:cs typeface="Arial"/>
            </a:rPr>
            <a:t>Sumber: SOFIE</a:t>
          </a:r>
        </a:p>
      </cdr:txBody>
    </cdr:sp>
  </cdr:relSizeAnchor>
  <cdr:relSizeAnchor xmlns:cdr="http://schemas.openxmlformats.org/drawingml/2006/chartDrawing">
    <cdr:from>
      <cdr:x>0.85945</cdr:x>
      <cdr:y>0.02907</cdr:y>
    </cdr:from>
    <cdr:to>
      <cdr:x>0.9831</cdr:x>
      <cdr:y>0.12092</cdr:y>
    </cdr:to>
    <cdr:sp macro="" textlink="">
      <cdr:nvSpPr>
        <cdr:cNvPr id="5" name="AxisTitle2">
          <a:extLst xmlns:a="http://schemas.openxmlformats.org/drawingml/2006/main">
            <a:ext uri="{FF2B5EF4-FFF2-40B4-BE49-F238E27FC236}">
              <a16:creationId xmlns:a16="http://schemas.microsoft.com/office/drawing/2014/main" id="{00000000-0008-0000-0000-00000300000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090558" y="135290"/>
          <a:ext cx="876300" cy="42744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45720" tIns="36576" rIns="0" bIns="0" anchor="t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 rtl="0">
            <a:defRPr sz="1000"/>
          </a:pPr>
          <a:r>
            <a:rPr lang="en-US" sz="1000" b="0" i="0" u="none" strike="noStrike" baseline="0">
              <a:solidFill>
                <a:srgbClr val="4B82AD"/>
              </a:solidFill>
              <a:latin typeface="Myriad Pro Cond" panose="020B0506030403020204" pitchFamily="34" charset="0"/>
              <a:cs typeface="Arial" panose="020B0604020202020204" pitchFamily="34" charset="0"/>
            </a:rPr>
            <a:t>%</a:t>
          </a:r>
        </a:p>
      </cdr:txBody>
    </cdr:sp>
  </cdr:relSizeAnchor>
  <cdr:relSizeAnchor xmlns:cdr="http://schemas.openxmlformats.org/drawingml/2006/chartDrawing">
    <cdr:from>
      <cdr:x>0</cdr:x>
      <cdr:y>0.01044</cdr:y>
    </cdr:from>
    <cdr:to>
      <cdr:x>0.17376</cdr:x>
      <cdr:y>0.07407</cdr:y>
    </cdr:to>
    <cdr:sp macro="" textlink="">
      <cdr:nvSpPr>
        <cdr:cNvPr id="7" name="TBTITLE">
          <a:extLst xmlns:a="http://schemas.openxmlformats.org/drawingml/2006/main">
            <a:ext uri="{FF2B5EF4-FFF2-40B4-BE49-F238E27FC236}">
              <a16:creationId xmlns:a16="http://schemas.microsoft.com/office/drawing/2014/main" id="{00000000-0008-0000-0000-00000200000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0" y="50372"/>
          <a:ext cx="1196674" cy="30700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54864" tIns="41148" rIns="0" bIns="0" anchor="t" upright="1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800" b="1" i="0" u="none" strike="noStrike" baseline="0">
              <a:solidFill>
                <a:srgbClr val="4B82AD"/>
              </a:solidFill>
              <a:latin typeface="Myriad Pro Condensed"/>
              <a:cs typeface="Segoe UI" panose="020B0502040204020203" pitchFamily="34" charset="0"/>
            </a:rPr>
            <a:t>Impor QtQ</a:t>
          </a:r>
          <a:endParaRPr lang="en-US" sz="1800" b="0" i="0" u="none" strike="noStrike" baseline="0">
            <a:solidFill>
              <a:srgbClr val="4B82AD"/>
            </a:solidFill>
            <a:latin typeface="Myriad Pro Condensed"/>
            <a:cs typeface="Segoe UI" panose="020B0502040204020203" pitchFamily="34" charset="0"/>
          </a:endParaRPr>
        </a:p>
      </cdr:txBody>
    </cdr:sp>
  </cdr:relSizeAnchor>
</c:userShapes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</cdr:x>
      <cdr:y>0.01852</cdr:y>
    </cdr:from>
    <cdr:to>
      <cdr:x>0.10729</cdr:x>
      <cdr:y>0.11298</cdr:y>
    </cdr:to>
    <cdr:sp macro="" textlink="">
      <cdr:nvSpPr>
        <cdr:cNvPr id="2" name="TBTITLE">
          <a:extLst xmlns:a="http://schemas.openxmlformats.org/drawingml/2006/main">
            <a:ext uri="{FF2B5EF4-FFF2-40B4-BE49-F238E27FC236}">
              <a16:creationId xmlns:a16="http://schemas.microsoft.com/office/drawing/2014/main" id="{00000000-0008-0000-0000-00000200000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0" y="60193"/>
          <a:ext cx="542777" cy="30700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54864" tIns="41148" rIns="0" bIns="0" anchor="t" upright="1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800" b="1" i="0" u="none" strike="noStrike" baseline="0">
              <a:solidFill>
                <a:srgbClr val="4B82AD"/>
              </a:solidFill>
              <a:latin typeface="Myriad Pro Condensed"/>
              <a:cs typeface="Segoe UI" panose="020B0502040204020203" pitchFamily="34" charset="0"/>
            </a:rPr>
            <a:t>PDB</a:t>
          </a:r>
          <a:endParaRPr lang="en-US" sz="1800" b="0" i="0" u="none" strike="noStrike" baseline="0">
            <a:solidFill>
              <a:srgbClr val="4B82AD"/>
            </a:solidFill>
            <a:latin typeface="Myriad Pro Condensed"/>
            <a:cs typeface="Segoe UI" panose="020B0502040204020203" pitchFamily="34" charset="0"/>
          </a:endParaRPr>
        </a:p>
      </cdr:txBody>
    </cdr:sp>
  </cdr:relSizeAnchor>
  <cdr:relSizeAnchor xmlns:cdr="http://schemas.openxmlformats.org/drawingml/2006/chartDrawing">
    <cdr:from>
      <cdr:x>0.80833</cdr:x>
      <cdr:y>0.01276</cdr:y>
    </cdr:from>
    <cdr:to>
      <cdr:x>1</cdr:x>
      <cdr:y>0.12722</cdr:y>
    </cdr:to>
    <cdr:sp macro="" textlink="">
      <cdr:nvSpPr>
        <cdr:cNvPr id="5" name="AxisTitle2">
          <a:extLst xmlns:a="http://schemas.openxmlformats.org/drawingml/2006/main">
            <a:ext uri="{FF2B5EF4-FFF2-40B4-BE49-F238E27FC236}">
              <a16:creationId xmlns:a16="http://schemas.microsoft.com/office/drawing/2014/main" id="{00000000-0008-0000-0000-00000300000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698731" y="38983"/>
          <a:ext cx="877018" cy="3496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45720" tIns="36576" rIns="0" bIns="0" anchor="t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 rtl="0">
            <a:defRPr sz="1000"/>
          </a:pPr>
          <a:r>
            <a:rPr lang="en-US" sz="1000" b="0" i="0" u="none" strike="noStrike" baseline="0">
              <a:solidFill>
                <a:srgbClr val="4B82AD"/>
              </a:solidFill>
              <a:latin typeface="Myriad Pro Cond" panose="020B0506030403020204" pitchFamily="34" charset="0"/>
              <a:cs typeface="Arial" panose="020B0604020202020204" pitchFamily="34" charset="0"/>
            </a:rPr>
            <a:t>Indeks %</a:t>
          </a:r>
        </a:p>
      </cdr:txBody>
    </cdr:sp>
  </cdr:relSizeAnchor>
</c:userShapes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</cdr:x>
      <cdr:y>0.01852</cdr:y>
    </cdr:from>
    <cdr:to>
      <cdr:x>0.30503</cdr:x>
      <cdr:y>0.11298</cdr:y>
    </cdr:to>
    <cdr:sp macro="" textlink="">
      <cdr:nvSpPr>
        <cdr:cNvPr id="2" name="TBTITLE">
          <a:extLst xmlns:a="http://schemas.openxmlformats.org/drawingml/2006/main">
            <a:ext uri="{FF2B5EF4-FFF2-40B4-BE49-F238E27FC236}">
              <a16:creationId xmlns:a16="http://schemas.microsoft.com/office/drawing/2014/main" id="{00000000-0008-0000-0000-00000200000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0" y="60193"/>
          <a:ext cx="1543051" cy="30700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54864" tIns="41148" rIns="0" bIns="0" anchor="t" upright="1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800" b="1" i="0" u="none" strike="noStrike" baseline="0">
              <a:solidFill>
                <a:srgbClr val="4B82AD"/>
              </a:solidFill>
              <a:latin typeface="Myriad Pro Condensed"/>
              <a:cs typeface="Segoe UI" panose="020B0502040204020203" pitchFamily="34" charset="0"/>
            </a:rPr>
            <a:t>Konsumsi RT</a:t>
          </a:r>
          <a:endParaRPr lang="en-US" sz="1800" b="0" i="0" u="none" strike="noStrike" baseline="0">
            <a:solidFill>
              <a:srgbClr val="4B82AD"/>
            </a:solidFill>
            <a:latin typeface="Myriad Pro Condensed"/>
            <a:cs typeface="Segoe UI" panose="020B0502040204020203" pitchFamily="34" charset="0"/>
          </a:endParaRPr>
        </a:p>
      </cdr:txBody>
    </cdr:sp>
  </cdr:relSizeAnchor>
  <cdr:relSizeAnchor xmlns:cdr="http://schemas.openxmlformats.org/drawingml/2006/chartDrawing">
    <cdr:from>
      <cdr:x>0.80833</cdr:x>
      <cdr:y>0.01276</cdr:y>
    </cdr:from>
    <cdr:to>
      <cdr:x>1</cdr:x>
      <cdr:y>0.12722</cdr:y>
    </cdr:to>
    <cdr:sp macro="" textlink="">
      <cdr:nvSpPr>
        <cdr:cNvPr id="5" name="AxisTitle2">
          <a:extLst xmlns:a="http://schemas.openxmlformats.org/drawingml/2006/main">
            <a:ext uri="{FF2B5EF4-FFF2-40B4-BE49-F238E27FC236}">
              <a16:creationId xmlns:a16="http://schemas.microsoft.com/office/drawing/2014/main" id="{00000000-0008-0000-0000-00000300000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698731" y="38983"/>
          <a:ext cx="877018" cy="3496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45720" tIns="36576" rIns="0" bIns="0" anchor="t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 rtl="0">
            <a:defRPr sz="1000"/>
          </a:pPr>
          <a:r>
            <a:rPr lang="en-US" sz="1000" b="0" i="0" u="none" strike="noStrike" baseline="0">
              <a:solidFill>
                <a:srgbClr val="4B82AD"/>
              </a:solidFill>
              <a:latin typeface="Myriad Pro Cond" panose="020B0506030403020204" pitchFamily="34" charset="0"/>
              <a:cs typeface="Arial" panose="020B0604020202020204" pitchFamily="34" charset="0"/>
            </a:rPr>
            <a:t>Indeks %</a:t>
          </a:r>
        </a:p>
      </cdr:txBody>
    </cdr:sp>
  </cdr:relSizeAnchor>
</c:userShapes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</cdr:x>
      <cdr:y>0.01852</cdr:y>
    </cdr:from>
    <cdr:to>
      <cdr:x>0.39629</cdr:x>
      <cdr:y>0.11298</cdr:y>
    </cdr:to>
    <cdr:sp macro="" textlink="">
      <cdr:nvSpPr>
        <cdr:cNvPr id="2" name="TBTITLE">
          <a:extLst xmlns:a="http://schemas.openxmlformats.org/drawingml/2006/main">
            <a:ext uri="{FF2B5EF4-FFF2-40B4-BE49-F238E27FC236}">
              <a16:creationId xmlns:a16="http://schemas.microsoft.com/office/drawing/2014/main" id="{00000000-0008-0000-0000-00000200000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0" y="60193"/>
          <a:ext cx="2004716" cy="30700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54864" tIns="41148" rIns="0" bIns="0" anchor="t" upright="1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800" b="1" i="0" u="none" strike="noStrike" baseline="0">
              <a:solidFill>
                <a:srgbClr val="4B82AD"/>
              </a:solidFill>
              <a:latin typeface="Myriad Pro Condensed"/>
              <a:cs typeface="Segoe UI" panose="020B0502040204020203" pitchFamily="34" charset="0"/>
            </a:rPr>
            <a:t>Konsumsi LNPRT</a:t>
          </a:r>
          <a:endParaRPr lang="en-US" sz="1800" b="0" i="0" u="none" strike="noStrike" baseline="0">
            <a:solidFill>
              <a:srgbClr val="4B82AD"/>
            </a:solidFill>
            <a:latin typeface="Myriad Pro Condensed"/>
            <a:cs typeface="Segoe UI" panose="020B0502040204020203" pitchFamily="34" charset="0"/>
          </a:endParaRPr>
        </a:p>
      </cdr:txBody>
    </cdr:sp>
  </cdr:relSizeAnchor>
  <cdr:relSizeAnchor xmlns:cdr="http://schemas.openxmlformats.org/drawingml/2006/chartDrawing">
    <cdr:from>
      <cdr:x>0.80833</cdr:x>
      <cdr:y>0.01276</cdr:y>
    </cdr:from>
    <cdr:to>
      <cdr:x>1</cdr:x>
      <cdr:y>0.12722</cdr:y>
    </cdr:to>
    <cdr:sp macro="" textlink="">
      <cdr:nvSpPr>
        <cdr:cNvPr id="5" name="AxisTitle2">
          <a:extLst xmlns:a="http://schemas.openxmlformats.org/drawingml/2006/main">
            <a:ext uri="{FF2B5EF4-FFF2-40B4-BE49-F238E27FC236}">
              <a16:creationId xmlns:a16="http://schemas.microsoft.com/office/drawing/2014/main" id="{00000000-0008-0000-0000-00000300000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698731" y="38983"/>
          <a:ext cx="877018" cy="3496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45720" tIns="36576" rIns="0" bIns="0" anchor="t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 rtl="0">
            <a:defRPr sz="1000"/>
          </a:pPr>
          <a:r>
            <a:rPr lang="en-US" sz="1000" b="0" i="0" u="none" strike="noStrike" baseline="0">
              <a:solidFill>
                <a:srgbClr val="4B82AD"/>
              </a:solidFill>
              <a:latin typeface="Myriad Pro Cond" panose="020B0506030403020204" pitchFamily="34" charset="0"/>
              <a:cs typeface="Arial" panose="020B0604020202020204" pitchFamily="34" charset="0"/>
            </a:rPr>
            <a:t>Indeks %</a:t>
          </a:r>
        </a:p>
      </cdr:txBody>
    </cdr:sp>
  </cdr:relSizeAnchor>
</c:userShapes>
</file>

<file path=xl/drawings/drawing25.xml><?xml version="1.0" encoding="utf-8"?>
<c:userShapes xmlns:c="http://schemas.openxmlformats.org/drawingml/2006/chart">
  <cdr:relSizeAnchor xmlns:cdr="http://schemas.openxmlformats.org/drawingml/2006/chartDrawing">
    <cdr:from>
      <cdr:x>0</cdr:x>
      <cdr:y>0.01852</cdr:y>
    </cdr:from>
    <cdr:to>
      <cdr:x>0.40145</cdr:x>
      <cdr:y>0.11298</cdr:y>
    </cdr:to>
    <cdr:sp macro="" textlink="">
      <cdr:nvSpPr>
        <cdr:cNvPr id="2" name="TBTITLE">
          <a:extLst xmlns:a="http://schemas.openxmlformats.org/drawingml/2006/main">
            <a:ext uri="{FF2B5EF4-FFF2-40B4-BE49-F238E27FC236}">
              <a16:creationId xmlns:a16="http://schemas.microsoft.com/office/drawing/2014/main" id="{00000000-0008-0000-0000-00000200000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0" y="60193"/>
          <a:ext cx="2030812" cy="30700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54864" tIns="41148" rIns="0" bIns="0" anchor="t" upright="1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800" b="1" i="0" u="none" strike="noStrike" baseline="0">
              <a:solidFill>
                <a:srgbClr val="4B82AD"/>
              </a:solidFill>
              <a:latin typeface="Myriad Pro Condensed"/>
              <a:cs typeface="Segoe UI" panose="020B0502040204020203" pitchFamily="34" charset="0"/>
            </a:rPr>
            <a:t>Konsumsi Swasta</a:t>
          </a:r>
          <a:endParaRPr lang="en-US" sz="1800" b="0" i="0" u="none" strike="noStrike" baseline="0">
            <a:solidFill>
              <a:srgbClr val="4B82AD"/>
            </a:solidFill>
            <a:latin typeface="Myriad Pro Condensed"/>
            <a:cs typeface="Segoe UI" panose="020B0502040204020203" pitchFamily="34" charset="0"/>
          </a:endParaRPr>
        </a:p>
      </cdr:txBody>
    </cdr:sp>
  </cdr:relSizeAnchor>
  <cdr:relSizeAnchor xmlns:cdr="http://schemas.openxmlformats.org/drawingml/2006/chartDrawing">
    <cdr:from>
      <cdr:x>0.80833</cdr:x>
      <cdr:y>0.01276</cdr:y>
    </cdr:from>
    <cdr:to>
      <cdr:x>1</cdr:x>
      <cdr:y>0.12722</cdr:y>
    </cdr:to>
    <cdr:sp macro="" textlink="">
      <cdr:nvSpPr>
        <cdr:cNvPr id="5" name="AxisTitle2">
          <a:extLst xmlns:a="http://schemas.openxmlformats.org/drawingml/2006/main">
            <a:ext uri="{FF2B5EF4-FFF2-40B4-BE49-F238E27FC236}">
              <a16:creationId xmlns:a16="http://schemas.microsoft.com/office/drawing/2014/main" id="{00000000-0008-0000-0000-00000300000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698731" y="38983"/>
          <a:ext cx="877018" cy="3496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45720" tIns="36576" rIns="0" bIns="0" anchor="t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 rtl="0">
            <a:defRPr sz="1000"/>
          </a:pPr>
          <a:r>
            <a:rPr lang="en-US" sz="1000" b="0" i="0" u="none" strike="noStrike" baseline="0">
              <a:solidFill>
                <a:srgbClr val="4B82AD"/>
              </a:solidFill>
              <a:latin typeface="Myriad Pro Cond" panose="020B0506030403020204" pitchFamily="34" charset="0"/>
              <a:cs typeface="Arial" panose="020B0604020202020204" pitchFamily="34" charset="0"/>
            </a:rPr>
            <a:t>Indeks %</a:t>
          </a:r>
        </a:p>
      </cdr:txBody>
    </cdr:sp>
  </cdr:relSizeAnchor>
</c:userShapes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</cdr:x>
      <cdr:y>0.01852</cdr:y>
    </cdr:from>
    <cdr:to>
      <cdr:x>0.49271</cdr:x>
      <cdr:y>0.11298</cdr:y>
    </cdr:to>
    <cdr:sp macro="" textlink="">
      <cdr:nvSpPr>
        <cdr:cNvPr id="2" name="TBTITLE">
          <a:extLst xmlns:a="http://schemas.openxmlformats.org/drawingml/2006/main">
            <a:ext uri="{FF2B5EF4-FFF2-40B4-BE49-F238E27FC236}">
              <a16:creationId xmlns:a16="http://schemas.microsoft.com/office/drawing/2014/main" id="{00000000-0008-0000-0000-00000200000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0" y="60193"/>
          <a:ext cx="2492477" cy="30700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54864" tIns="41148" rIns="0" bIns="0" anchor="t" upright="1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800" b="1" i="0" u="none" strike="noStrike" baseline="0">
              <a:solidFill>
                <a:srgbClr val="4B82AD"/>
              </a:solidFill>
              <a:latin typeface="Myriad Pro Condensed"/>
              <a:cs typeface="Segoe UI" panose="020B0502040204020203" pitchFamily="34" charset="0"/>
            </a:rPr>
            <a:t>Konsumsi Pemerintah</a:t>
          </a:r>
          <a:endParaRPr lang="en-US" sz="1800" b="0" i="0" u="none" strike="noStrike" baseline="0">
            <a:solidFill>
              <a:srgbClr val="4B82AD"/>
            </a:solidFill>
            <a:latin typeface="Myriad Pro Condensed"/>
            <a:cs typeface="Segoe UI" panose="020B0502040204020203" pitchFamily="34" charset="0"/>
          </a:endParaRPr>
        </a:p>
      </cdr:txBody>
    </cdr:sp>
  </cdr:relSizeAnchor>
  <cdr:relSizeAnchor xmlns:cdr="http://schemas.openxmlformats.org/drawingml/2006/chartDrawing">
    <cdr:from>
      <cdr:x>0.80833</cdr:x>
      <cdr:y>0.01276</cdr:y>
    </cdr:from>
    <cdr:to>
      <cdr:x>1</cdr:x>
      <cdr:y>0.12722</cdr:y>
    </cdr:to>
    <cdr:sp macro="" textlink="">
      <cdr:nvSpPr>
        <cdr:cNvPr id="5" name="AxisTitle2">
          <a:extLst xmlns:a="http://schemas.openxmlformats.org/drawingml/2006/main">
            <a:ext uri="{FF2B5EF4-FFF2-40B4-BE49-F238E27FC236}">
              <a16:creationId xmlns:a16="http://schemas.microsoft.com/office/drawing/2014/main" id="{00000000-0008-0000-0000-00000300000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698731" y="38983"/>
          <a:ext cx="877018" cy="3496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45720" tIns="36576" rIns="0" bIns="0" anchor="t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 rtl="0">
            <a:defRPr sz="1000"/>
          </a:pPr>
          <a:r>
            <a:rPr lang="en-US" sz="1000" b="0" i="0" u="none" strike="noStrike" baseline="0">
              <a:solidFill>
                <a:srgbClr val="4B82AD"/>
              </a:solidFill>
              <a:latin typeface="Myriad Pro Cond" panose="020B0506030403020204" pitchFamily="34" charset="0"/>
              <a:cs typeface="Arial" panose="020B0604020202020204" pitchFamily="34" charset="0"/>
            </a:rPr>
            <a:t>Indeks %</a:t>
          </a:r>
        </a:p>
      </cdr:txBody>
    </cdr:sp>
  </cdr:relSizeAnchor>
</c:userShapes>
</file>

<file path=xl/drawings/drawing27.xml><?xml version="1.0" encoding="utf-8"?>
<c:userShapes xmlns:c="http://schemas.openxmlformats.org/drawingml/2006/chart">
  <cdr:relSizeAnchor xmlns:cdr="http://schemas.openxmlformats.org/drawingml/2006/chartDrawing">
    <cdr:from>
      <cdr:x>0</cdr:x>
      <cdr:y>0.01852</cdr:y>
    </cdr:from>
    <cdr:to>
      <cdr:x>0.20625</cdr:x>
      <cdr:y>0.11298</cdr:y>
    </cdr:to>
    <cdr:sp macro="" textlink="">
      <cdr:nvSpPr>
        <cdr:cNvPr id="2" name="TBTITLE">
          <a:extLst xmlns:a="http://schemas.openxmlformats.org/drawingml/2006/main">
            <a:ext uri="{FF2B5EF4-FFF2-40B4-BE49-F238E27FC236}">
              <a16:creationId xmlns:a16="http://schemas.microsoft.com/office/drawing/2014/main" id="{00000000-0008-0000-0000-00000200000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0" y="60193"/>
          <a:ext cx="1043363" cy="30700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54864" tIns="41148" rIns="0" bIns="0" anchor="t" upright="1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800" b="1" i="0" u="none" strike="noStrike" baseline="0">
              <a:solidFill>
                <a:srgbClr val="4B82AD"/>
              </a:solidFill>
              <a:latin typeface="Myriad Pro Condensed"/>
              <a:cs typeface="Segoe UI" panose="020B0502040204020203" pitchFamily="34" charset="0"/>
            </a:rPr>
            <a:t>Investasi</a:t>
          </a:r>
          <a:endParaRPr lang="en-US" sz="1800" b="0" i="0" u="none" strike="noStrike" baseline="0">
            <a:solidFill>
              <a:srgbClr val="4B82AD"/>
            </a:solidFill>
            <a:latin typeface="Myriad Pro Condensed"/>
            <a:cs typeface="Segoe UI" panose="020B0502040204020203" pitchFamily="34" charset="0"/>
          </a:endParaRPr>
        </a:p>
      </cdr:txBody>
    </cdr:sp>
  </cdr:relSizeAnchor>
  <cdr:relSizeAnchor xmlns:cdr="http://schemas.openxmlformats.org/drawingml/2006/chartDrawing">
    <cdr:from>
      <cdr:x>0.80833</cdr:x>
      <cdr:y>0.01276</cdr:y>
    </cdr:from>
    <cdr:to>
      <cdr:x>1</cdr:x>
      <cdr:y>0.12722</cdr:y>
    </cdr:to>
    <cdr:sp macro="" textlink="">
      <cdr:nvSpPr>
        <cdr:cNvPr id="5" name="AxisTitle2">
          <a:extLst xmlns:a="http://schemas.openxmlformats.org/drawingml/2006/main">
            <a:ext uri="{FF2B5EF4-FFF2-40B4-BE49-F238E27FC236}">
              <a16:creationId xmlns:a16="http://schemas.microsoft.com/office/drawing/2014/main" id="{00000000-0008-0000-0000-00000300000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698731" y="38983"/>
          <a:ext cx="877018" cy="3496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45720" tIns="36576" rIns="0" bIns="0" anchor="t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 rtl="0">
            <a:defRPr sz="1000"/>
          </a:pPr>
          <a:r>
            <a:rPr lang="en-US" sz="1000" b="0" i="0" u="none" strike="noStrike" baseline="0">
              <a:solidFill>
                <a:srgbClr val="4B82AD"/>
              </a:solidFill>
              <a:latin typeface="Myriad Pro Cond" panose="020B0506030403020204" pitchFamily="34" charset="0"/>
              <a:cs typeface="Arial" panose="020B0604020202020204" pitchFamily="34" charset="0"/>
            </a:rPr>
            <a:t>Indeks %</a:t>
          </a:r>
        </a:p>
      </cdr:txBody>
    </cdr:sp>
  </cdr:relSizeAnchor>
</c:userShapes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</cdr:x>
      <cdr:y>0.01852</cdr:y>
    </cdr:from>
    <cdr:to>
      <cdr:x>0.54589</cdr:x>
      <cdr:y>0.11298</cdr:y>
    </cdr:to>
    <cdr:sp macro="" textlink="">
      <cdr:nvSpPr>
        <cdr:cNvPr id="2" name="TBTITLE">
          <a:extLst xmlns:a="http://schemas.openxmlformats.org/drawingml/2006/main">
            <a:ext uri="{FF2B5EF4-FFF2-40B4-BE49-F238E27FC236}">
              <a16:creationId xmlns:a16="http://schemas.microsoft.com/office/drawing/2014/main" id="{00000000-0008-0000-0000-00000200000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0" y="60193"/>
          <a:ext cx="2761525" cy="30700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54864" tIns="41148" rIns="0" bIns="0" anchor="t" upright="1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800" b="1" i="0" u="none" strike="noStrike" baseline="0">
              <a:solidFill>
                <a:srgbClr val="4B82AD"/>
              </a:solidFill>
              <a:latin typeface="Myriad Pro Condensed"/>
              <a:cs typeface="Segoe UI" panose="020B0502040204020203" pitchFamily="34" charset="0"/>
            </a:rPr>
            <a:t>Investasi Non-Bangunan</a:t>
          </a:r>
          <a:endParaRPr lang="en-US" sz="1800" b="0" i="0" u="none" strike="noStrike" baseline="0">
            <a:solidFill>
              <a:srgbClr val="4B82AD"/>
            </a:solidFill>
            <a:latin typeface="Myriad Pro Condensed"/>
            <a:cs typeface="Segoe UI" panose="020B0502040204020203" pitchFamily="34" charset="0"/>
          </a:endParaRPr>
        </a:p>
      </cdr:txBody>
    </cdr:sp>
  </cdr:relSizeAnchor>
  <cdr:relSizeAnchor xmlns:cdr="http://schemas.openxmlformats.org/drawingml/2006/chartDrawing">
    <cdr:from>
      <cdr:x>0.80833</cdr:x>
      <cdr:y>0.01276</cdr:y>
    </cdr:from>
    <cdr:to>
      <cdr:x>1</cdr:x>
      <cdr:y>0.12722</cdr:y>
    </cdr:to>
    <cdr:sp macro="" textlink="">
      <cdr:nvSpPr>
        <cdr:cNvPr id="5" name="AxisTitle2">
          <a:extLst xmlns:a="http://schemas.openxmlformats.org/drawingml/2006/main">
            <a:ext uri="{FF2B5EF4-FFF2-40B4-BE49-F238E27FC236}">
              <a16:creationId xmlns:a16="http://schemas.microsoft.com/office/drawing/2014/main" id="{00000000-0008-0000-0000-00000300000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698731" y="38983"/>
          <a:ext cx="877018" cy="3496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45720" tIns="36576" rIns="0" bIns="0" anchor="t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 rtl="0">
            <a:defRPr sz="1000"/>
          </a:pPr>
          <a:r>
            <a:rPr lang="en-US" sz="1000" b="0" i="0" u="none" strike="noStrike" baseline="0">
              <a:solidFill>
                <a:srgbClr val="4B82AD"/>
              </a:solidFill>
              <a:latin typeface="Myriad Pro Cond" panose="020B0506030403020204" pitchFamily="34" charset="0"/>
              <a:cs typeface="Arial" panose="020B0604020202020204" pitchFamily="34" charset="0"/>
            </a:rPr>
            <a:t>Indeks %</a:t>
          </a:r>
        </a:p>
      </cdr:txBody>
    </cdr:sp>
  </cdr:relSizeAnchor>
</c:userShapes>
</file>

<file path=xl/drawings/drawing29.xml><?xml version="1.0" encoding="utf-8"?>
<c:userShapes xmlns:c="http://schemas.openxmlformats.org/drawingml/2006/chart">
  <cdr:relSizeAnchor xmlns:cdr="http://schemas.openxmlformats.org/drawingml/2006/chartDrawing">
    <cdr:from>
      <cdr:x>0</cdr:x>
      <cdr:y>0.01852</cdr:y>
    </cdr:from>
    <cdr:to>
      <cdr:x>0.44199</cdr:x>
      <cdr:y>0.11298</cdr:y>
    </cdr:to>
    <cdr:sp macro="" textlink="">
      <cdr:nvSpPr>
        <cdr:cNvPr id="2" name="TBTITLE">
          <a:extLst xmlns:a="http://schemas.openxmlformats.org/drawingml/2006/main">
            <a:ext uri="{FF2B5EF4-FFF2-40B4-BE49-F238E27FC236}">
              <a16:creationId xmlns:a16="http://schemas.microsoft.com/office/drawing/2014/main" id="{00000000-0008-0000-0000-00000200000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0" y="60193"/>
          <a:ext cx="2235933" cy="30700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54864" tIns="41148" rIns="0" bIns="0" anchor="t" upright="1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800" b="1" i="0" u="none" strike="noStrike" baseline="0">
              <a:solidFill>
                <a:srgbClr val="4B82AD"/>
              </a:solidFill>
              <a:latin typeface="Myriad Pro Condensed"/>
              <a:cs typeface="Segoe UI" panose="020B0502040204020203" pitchFamily="34" charset="0"/>
            </a:rPr>
            <a:t>Investasi Bangunan</a:t>
          </a:r>
          <a:endParaRPr lang="en-US" sz="1800" b="0" i="0" u="none" strike="noStrike" baseline="0">
            <a:solidFill>
              <a:srgbClr val="4B82AD"/>
            </a:solidFill>
            <a:latin typeface="Myriad Pro Condensed"/>
            <a:cs typeface="Segoe UI" panose="020B0502040204020203" pitchFamily="34" charset="0"/>
          </a:endParaRPr>
        </a:p>
      </cdr:txBody>
    </cdr:sp>
  </cdr:relSizeAnchor>
  <cdr:relSizeAnchor xmlns:cdr="http://schemas.openxmlformats.org/drawingml/2006/chartDrawing">
    <cdr:from>
      <cdr:x>0.80833</cdr:x>
      <cdr:y>0.01276</cdr:y>
    </cdr:from>
    <cdr:to>
      <cdr:x>1</cdr:x>
      <cdr:y>0.12722</cdr:y>
    </cdr:to>
    <cdr:sp macro="" textlink="">
      <cdr:nvSpPr>
        <cdr:cNvPr id="5" name="AxisTitle2">
          <a:extLst xmlns:a="http://schemas.openxmlformats.org/drawingml/2006/main">
            <a:ext uri="{FF2B5EF4-FFF2-40B4-BE49-F238E27FC236}">
              <a16:creationId xmlns:a16="http://schemas.microsoft.com/office/drawing/2014/main" id="{00000000-0008-0000-0000-00000300000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698731" y="38983"/>
          <a:ext cx="877018" cy="3496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45720" tIns="36576" rIns="0" bIns="0" anchor="t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 rtl="0">
            <a:defRPr sz="1000"/>
          </a:pPr>
          <a:r>
            <a:rPr lang="en-US" sz="1000" b="0" i="0" u="none" strike="noStrike" baseline="0">
              <a:solidFill>
                <a:srgbClr val="4B82AD"/>
              </a:solidFill>
              <a:latin typeface="Myriad Pro Cond" panose="020B0506030403020204" pitchFamily="34" charset="0"/>
              <a:cs typeface="Arial" panose="020B0604020202020204" pitchFamily="34" charset="0"/>
            </a:rPr>
            <a:t>Indeks %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</cdr:x>
      <cdr:y>0.94763</cdr:y>
    </cdr:from>
    <cdr:to>
      <cdr:x>0.14646</cdr:x>
      <cdr:y>0.98962</cdr:y>
    </cdr:to>
    <cdr:sp macro="" textlink="">
      <cdr:nvSpPr>
        <cdr:cNvPr id="3" name="TBSource">
          <a:extLst xmlns:a="http://schemas.openxmlformats.org/drawingml/2006/main">
            <a:ext uri="{FF2B5EF4-FFF2-40B4-BE49-F238E27FC236}">
              <a16:creationId xmlns:a16="http://schemas.microsoft.com/office/drawing/2014/main" id="{00000000-0008-0000-0000-00000300000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0" y="4572261"/>
          <a:ext cx="1008643" cy="20259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45720" tIns="36576" rIns="0" bIns="0" anchor="t" upright="1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100" b="0" i="0" u="none" strike="noStrike" baseline="0">
              <a:solidFill>
                <a:srgbClr val="4B82AD"/>
              </a:solidFill>
              <a:latin typeface="Myriad Pro Condensed"/>
              <a:cs typeface="Arial"/>
            </a:rPr>
            <a:t>Sumber: SOFIE</a:t>
          </a:r>
        </a:p>
      </cdr:txBody>
    </cdr:sp>
  </cdr:relSizeAnchor>
  <cdr:relSizeAnchor xmlns:cdr="http://schemas.openxmlformats.org/drawingml/2006/chartDrawing">
    <cdr:from>
      <cdr:x>0.85945</cdr:x>
      <cdr:y>0.02907</cdr:y>
    </cdr:from>
    <cdr:to>
      <cdr:x>0.9831</cdr:x>
      <cdr:y>0.12092</cdr:y>
    </cdr:to>
    <cdr:sp macro="" textlink="">
      <cdr:nvSpPr>
        <cdr:cNvPr id="5" name="AxisTitle2">
          <a:extLst xmlns:a="http://schemas.openxmlformats.org/drawingml/2006/main">
            <a:ext uri="{FF2B5EF4-FFF2-40B4-BE49-F238E27FC236}">
              <a16:creationId xmlns:a16="http://schemas.microsoft.com/office/drawing/2014/main" id="{00000000-0008-0000-0000-00000300000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090558" y="135290"/>
          <a:ext cx="876300" cy="42744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45720" tIns="36576" rIns="0" bIns="0" anchor="t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 rtl="0">
            <a:defRPr sz="1000"/>
          </a:pPr>
          <a:r>
            <a:rPr lang="en-US" sz="1000" b="0" i="0" u="none" strike="noStrike" baseline="0">
              <a:solidFill>
                <a:srgbClr val="4B82AD"/>
              </a:solidFill>
              <a:latin typeface="Myriad Pro Cond" panose="020B0506030403020204" pitchFamily="34" charset="0"/>
              <a:cs typeface="Arial" panose="020B0604020202020204" pitchFamily="34" charset="0"/>
            </a:rPr>
            <a:t>%</a:t>
          </a:r>
        </a:p>
      </cdr:txBody>
    </cdr:sp>
  </cdr:relSizeAnchor>
  <cdr:relSizeAnchor xmlns:cdr="http://schemas.openxmlformats.org/drawingml/2006/chartDrawing">
    <cdr:from>
      <cdr:x>0</cdr:x>
      <cdr:y>0.01044</cdr:y>
    </cdr:from>
    <cdr:to>
      <cdr:x>0.15143</cdr:x>
      <cdr:y>0.07407</cdr:y>
    </cdr:to>
    <cdr:sp macro="" textlink="">
      <cdr:nvSpPr>
        <cdr:cNvPr id="7" name="TBTITLE">
          <a:extLst xmlns:a="http://schemas.openxmlformats.org/drawingml/2006/main">
            <a:ext uri="{FF2B5EF4-FFF2-40B4-BE49-F238E27FC236}">
              <a16:creationId xmlns:a16="http://schemas.microsoft.com/office/drawing/2014/main" id="{00000000-0008-0000-0000-00000200000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0" y="50372"/>
          <a:ext cx="1042850" cy="30700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54864" tIns="41148" rIns="0" bIns="0" anchor="t" upright="1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800" b="1" i="0" u="none" strike="noStrike" baseline="0">
              <a:solidFill>
                <a:srgbClr val="4B82AD"/>
              </a:solidFill>
              <a:latin typeface="Myriad Pro Condensed"/>
              <a:cs typeface="Segoe UI" panose="020B0502040204020203" pitchFamily="34" charset="0"/>
            </a:rPr>
            <a:t>PDB QtQ</a:t>
          </a:r>
          <a:endParaRPr lang="en-US" sz="1800" b="0" i="0" u="none" strike="noStrike" baseline="0">
            <a:solidFill>
              <a:srgbClr val="4B82AD"/>
            </a:solidFill>
            <a:latin typeface="Myriad Pro Condensed"/>
            <a:cs typeface="Segoe UI" panose="020B0502040204020203" pitchFamily="34" charset="0"/>
          </a:endParaRPr>
        </a:p>
      </cdr:txBody>
    </cdr:sp>
  </cdr:relSizeAnchor>
</c:userShapes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</cdr:x>
      <cdr:y>0.01852</cdr:y>
    </cdr:from>
    <cdr:to>
      <cdr:x>0.16564</cdr:x>
      <cdr:y>0.11298</cdr:y>
    </cdr:to>
    <cdr:sp macro="" textlink="">
      <cdr:nvSpPr>
        <cdr:cNvPr id="2" name="TBTITLE">
          <a:extLst xmlns:a="http://schemas.openxmlformats.org/drawingml/2006/main">
            <a:ext uri="{FF2B5EF4-FFF2-40B4-BE49-F238E27FC236}">
              <a16:creationId xmlns:a16="http://schemas.microsoft.com/office/drawing/2014/main" id="{00000000-0008-0000-0000-00000200000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0" y="60193"/>
          <a:ext cx="837922" cy="30700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54864" tIns="41148" rIns="0" bIns="0" anchor="t" upright="1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800" b="1" i="0" u="none" strike="noStrike" baseline="0">
              <a:solidFill>
                <a:srgbClr val="4B82AD"/>
              </a:solidFill>
              <a:latin typeface="Myriad Pro Condensed"/>
              <a:cs typeface="Segoe UI" panose="020B0502040204020203" pitchFamily="34" charset="0"/>
            </a:rPr>
            <a:t>Ekspor</a:t>
          </a:r>
          <a:endParaRPr lang="en-US" sz="1800" b="0" i="0" u="none" strike="noStrike" baseline="0">
            <a:solidFill>
              <a:srgbClr val="4B82AD"/>
            </a:solidFill>
            <a:latin typeface="Myriad Pro Condensed"/>
            <a:cs typeface="Segoe UI" panose="020B0502040204020203" pitchFamily="34" charset="0"/>
          </a:endParaRPr>
        </a:p>
      </cdr:txBody>
    </cdr:sp>
  </cdr:relSizeAnchor>
  <cdr:relSizeAnchor xmlns:cdr="http://schemas.openxmlformats.org/drawingml/2006/chartDrawing">
    <cdr:from>
      <cdr:x>0.80833</cdr:x>
      <cdr:y>0.01276</cdr:y>
    </cdr:from>
    <cdr:to>
      <cdr:x>1</cdr:x>
      <cdr:y>0.12722</cdr:y>
    </cdr:to>
    <cdr:sp macro="" textlink="">
      <cdr:nvSpPr>
        <cdr:cNvPr id="5" name="AxisTitle2">
          <a:extLst xmlns:a="http://schemas.openxmlformats.org/drawingml/2006/main">
            <a:ext uri="{FF2B5EF4-FFF2-40B4-BE49-F238E27FC236}">
              <a16:creationId xmlns:a16="http://schemas.microsoft.com/office/drawing/2014/main" id="{00000000-0008-0000-0000-00000300000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698731" y="38983"/>
          <a:ext cx="877018" cy="3496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45720" tIns="36576" rIns="0" bIns="0" anchor="t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 rtl="0">
            <a:defRPr sz="1000"/>
          </a:pPr>
          <a:r>
            <a:rPr lang="en-US" sz="1000" b="0" i="0" u="none" strike="noStrike" baseline="0">
              <a:solidFill>
                <a:srgbClr val="4B82AD"/>
              </a:solidFill>
              <a:latin typeface="Myriad Pro Cond" panose="020B0506030403020204" pitchFamily="34" charset="0"/>
              <a:cs typeface="Arial" panose="020B0604020202020204" pitchFamily="34" charset="0"/>
            </a:rPr>
            <a:t>Indeks %</a:t>
          </a:r>
        </a:p>
      </cdr:txBody>
    </cdr:sp>
  </cdr:relSizeAnchor>
</c:userShapes>
</file>

<file path=xl/drawings/drawing31.xml><?xml version="1.0" encoding="utf-8"?>
<c:userShapes xmlns:c="http://schemas.openxmlformats.org/drawingml/2006/chart">
  <cdr:relSizeAnchor xmlns:cdr="http://schemas.openxmlformats.org/drawingml/2006/chartDrawing">
    <cdr:from>
      <cdr:x>0</cdr:x>
      <cdr:y>0.01852</cdr:y>
    </cdr:from>
    <cdr:to>
      <cdr:x>0.1377</cdr:x>
      <cdr:y>0.11298</cdr:y>
    </cdr:to>
    <cdr:sp macro="" textlink="">
      <cdr:nvSpPr>
        <cdr:cNvPr id="2" name="TBTITLE">
          <a:extLst xmlns:a="http://schemas.openxmlformats.org/drawingml/2006/main">
            <a:ext uri="{FF2B5EF4-FFF2-40B4-BE49-F238E27FC236}">
              <a16:creationId xmlns:a16="http://schemas.microsoft.com/office/drawing/2014/main" id="{00000000-0008-0000-0000-00000200000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0" y="60193"/>
          <a:ext cx="696601" cy="30700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54864" tIns="41148" rIns="0" bIns="0" anchor="t" upright="1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800" b="1" i="0" u="none" strike="noStrike" baseline="0">
              <a:solidFill>
                <a:srgbClr val="4B82AD"/>
              </a:solidFill>
              <a:latin typeface="Myriad Pro Condensed"/>
              <a:cs typeface="Segoe UI" panose="020B0502040204020203" pitchFamily="34" charset="0"/>
            </a:rPr>
            <a:t>Impor</a:t>
          </a:r>
          <a:endParaRPr lang="en-US" sz="1800" b="0" i="0" u="none" strike="noStrike" baseline="0">
            <a:solidFill>
              <a:srgbClr val="4B82AD"/>
            </a:solidFill>
            <a:latin typeface="Myriad Pro Condensed"/>
            <a:cs typeface="Segoe UI" panose="020B0502040204020203" pitchFamily="34" charset="0"/>
          </a:endParaRPr>
        </a:p>
      </cdr:txBody>
    </cdr:sp>
  </cdr:relSizeAnchor>
  <cdr:relSizeAnchor xmlns:cdr="http://schemas.openxmlformats.org/drawingml/2006/chartDrawing">
    <cdr:from>
      <cdr:x>0.80833</cdr:x>
      <cdr:y>0.01276</cdr:y>
    </cdr:from>
    <cdr:to>
      <cdr:x>1</cdr:x>
      <cdr:y>0.12722</cdr:y>
    </cdr:to>
    <cdr:sp macro="" textlink="">
      <cdr:nvSpPr>
        <cdr:cNvPr id="5" name="AxisTitle2">
          <a:extLst xmlns:a="http://schemas.openxmlformats.org/drawingml/2006/main">
            <a:ext uri="{FF2B5EF4-FFF2-40B4-BE49-F238E27FC236}">
              <a16:creationId xmlns:a16="http://schemas.microsoft.com/office/drawing/2014/main" id="{00000000-0008-0000-0000-00000300000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698731" y="38983"/>
          <a:ext cx="877018" cy="3496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45720" tIns="36576" rIns="0" bIns="0" anchor="t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 rtl="0">
            <a:defRPr sz="1000"/>
          </a:pPr>
          <a:r>
            <a:rPr lang="en-US" sz="1000" b="0" i="0" u="none" strike="noStrike" baseline="0">
              <a:solidFill>
                <a:srgbClr val="4B82AD"/>
              </a:solidFill>
              <a:latin typeface="Myriad Pro Cond" panose="020B0506030403020204" pitchFamily="34" charset="0"/>
              <a:cs typeface="Arial" panose="020B0604020202020204" pitchFamily="34" charset="0"/>
            </a:rPr>
            <a:t>Indeks %</a:t>
          </a:r>
        </a:p>
      </cdr:txBody>
    </cdr:sp>
  </cdr:relSizeAnchor>
</c:userShapes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0.01822</cdr:x>
      <cdr:y>0.02832</cdr:y>
    </cdr:from>
    <cdr:to>
      <cdr:x>0.70271</cdr:x>
      <cdr:y>0.15044</cdr:y>
    </cdr:to>
    <cdr:sp macro="" textlink="">
      <cdr:nvSpPr>
        <cdr:cNvPr id="2" name="TBTITLE">
          <a:extLst xmlns:a="http://schemas.openxmlformats.org/drawingml/2006/main">
            <a:ext uri="{FF2B5EF4-FFF2-40B4-BE49-F238E27FC236}">
              <a16:creationId xmlns:a16="http://schemas.microsoft.com/office/drawing/2014/main" id="{00000000-0008-0000-0000-00000200000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5251" y="91741"/>
          <a:ext cx="3578608" cy="39562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54864" tIns="41148" rIns="0" bIns="0" anchor="t" upright="1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200" b="1" i="0" u="none" strike="noStrike" baseline="0">
              <a:solidFill>
                <a:srgbClr val="4B82AD"/>
              </a:solidFill>
              <a:latin typeface="Myriad Pro Condensed"/>
              <a:cs typeface="Segoe UI" panose="020B0502040204020203" pitchFamily="34" charset="0"/>
            </a:rPr>
            <a:t>Perbandingan Indeks PDB Global dan Indonesia</a:t>
          </a:r>
        </a:p>
        <a:p xmlns:a="http://schemas.openxmlformats.org/drawingml/2006/main">
          <a:pPr algn="l" rtl="0">
            <a:defRPr sz="1000"/>
          </a:pPr>
          <a:r>
            <a:rPr lang="en-US" sz="1200" b="1" i="0" u="none" strike="noStrike" baseline="0">
              <a:solidFill>
                <a:srgbClr val="4B82AD"/>
              </a:solidFill>
              <a:latin typeface="Myriad Pro Condensed"/>
              <a:cs typeface="Segoe UI" panose="020B0502040204020203" pitchFamily="34" charset="0"/>
            </a:rPr>
            <a:t>Tw. IV 19 = 100</a:t>
          </a:r>
          <a:endParaRPr lang="en-US" sz="1200" b="0" i="0" u="none" strike="noStrike" baseline="0">
            <a:solidFill>
              <a:srgbClr val="4B82AD"/>
            </a:solidFill>
            <a:latin typeface="Myriad Pro Condensed"/>
            <a:cs typeface="Segoe UI" panose="020B0502040204020203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0.84418</cdr:y>
    </cdr:from>
    <cdr:to>
      <cdr:x>0.21125</cdr:x>
      <cdr:y>0.90566</cdr:y>
    </cdr:to>
    <cdr:sp macro="" textlink="">
      <cdr:nvSpPr>
        <cdr:cNvPr id="3" name="TBSource">
          <a:extLst xmlns:a="http://schemas.openxmlformats.org/drawingml/2006/main">
            <a:ext uri="{FF2B5EF4-FFF2-40B4-BE49-F238E27FC236}">
              <a16:creationId xmlns:a16="http://schemas.microsoft.com/office/drawing/2014/main" id="{00000000-0008-0000-0000-00000300000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0" y="2734770"/>
          <a:ext cx="1104470" cy="199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45720" tIns="36576" rIns="0" bIns="0" anchor="t" upright="1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100" b="0" i="0" u="none" strike="noStrike" baseline="0">
              <a:solidFill>
                <a:srgbClr val="4B82AD"/>
              </a:solidFill>
              <a:latin typeface="Myriad Pro Condensed"/>
              <a:cs typeface="Arial"/>
            </a:rPr>
            <a:t>Sumber: ARIMBI</a:t>
          </a:r>
        </a:p>
      </cdr:txBody>
    </cdr:sp>
  </cdr:relSizeAnchor>
  <cdr:relSizeAnchor xmlns:cdr="http://schemas.openxmlformats.org/drawingml/2006/chartDrawing">
    <cdr:from>
      <cdr:x>0.82389</cdr:x>
      <cdr:y>0.06651</cdr:y>
    </cdr:from>
    <cdr:to>
      <cdr:x>0.98178</cdr:x>
      <cdr:y>0.16367</cdr:y>
    </cdr:to>
    <cdr:sp macro="" textlink="">
      <cdr:nvSpPr>
        <cdr:cNvPr id="5" name="AxisTitle2">
          <a:extLst xmlns:a="http://schemas.openxmlformats.org/drawingml/2006/main">
            <a:ext uri="{FF2B5EF4-FFF2-40B4-BE49-F238E27FC236}">
              <a16:creationId xmlns:a16="http://schemas.microsoft.com/office/drawing/2014/main" id="{00000000-0008-0000-0000-00000300000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307416" y="215476"/>
          <a:ext cx="825500" cy="3147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45720" tIns="36576" rIns="0" bIns="0" anchor="t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 rtl="0">
            <a:defRPr sz="1000"/>
          </a:pPr>
          <a:r>
            <a:rPr lang="en-US" sz="1000" b="0" i="0" u="none" strike="noStrike" baseline="0">
              <a:solidFill>
                <a:srgbClr val="4B82AD"/>
              </a:solidFill>
              <a:latin typeface="Myriad Pro Cond" panose="020B0506030403020204" pitchFamily="34" charset="0"/>
              <a:cs typeface="Arial" panose="020B0604020202020204" pitchFamily="34" charset="0"/>
            </a:rPr>
            <a:t>%</a:t>
          </a:r>
        </a:p>
      </cdr:txBody>
    </cdr:sp>
  </cdr:relSizeAnchor>
</c:userShapes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2</xdr:row>
      <xdr:rowOff>17930</xdr:rowOff>
    </xdr:from>
    <xdr:to>
      <xdr:col>9</xdr:col>
      <xdr:colOff>175260</xdr:colOff>
      <xdr:row>20</xdr:row>
      <xdr:rowOff>56029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F7021A-D67D-4F6A-86A6-6E87338976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312420</xdr:colOff>
      <xdr:row>2</xdr:row>
      <xdr:rowOff>40790</xdr:rowOff>
    </xdr:from>
    <xdr:to>
      <xdr:col>17</xdr:col>
      <xdr:colOff>487679</xdr:colOff>
      <xdr:row>20</xdr:row>
      <xdr:rowOff>75303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6C5B674-74E1-4C21-86F1-E63561AEDF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17930</xdr:colOff>
      <xdr:row>25</xdr:row>
      <xdr:rowOff>17927</xdr:rowOff>
    </xdr:from>
    <xdr:to>
      <xdr:col>9</xdr:col>
      <xdr:colOff>193189</xdr:colOff>
      <xdr:row>43</xdr:row>
      <xdr:rowOff>56026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D4DBA12-CC94-4949-9B0F-51F69174A8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15240</xdr:colOff>
      <xdr:row>2</xdr:row>
      <xdr:rowOff>35860</xdr:rowOff>
    </xdr:from>
    <xdr:to>
      <xdr:col>26</xdr:col>
      <xdr:colOff>190499</xdr:colOff>
      <xdr:row>20</xdr:row>
      <xdr:rowOff>70373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AF7983B-8A14-4784-9C20-86B5229DF6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48</xdr:row>
      <xdr:rowOff>0</xdr:rowOff>
    </xdr:from>
    <xdr:to>
      <xdr:col>9</xdr:col>
      <xdr:colOff>175259</xdr:colOff>
      <xdr:row>66</xdr:row>
      <xdr:rowOff>38099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84E5C74-6408-4A0A-B4E4-EDE522690D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71</xdr:row>
      <xdr:rowOff>0</xdr:rowOff>
    </xdr:from>
    <xdr:to>
      <xdr:col>9</xdr:col>
      <xdr:colOff>175259</xdr:colOff>
      <xdr:row>89</xdr:row>
      <xdr:rowOff>38099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69CFBF6-16E4-4383-ACBB-255003CED3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4.xml><?xml version="1.0" encoding="utf-8"?>
<c:userShapes xmlns:c="http://schemas.openxmlformats.org/drawingml/2006/chart">
  <cdr:relSizeAnchor xmlns:cdr="http://schemas.openxmlformats.org/drawingml/2006/chartDrawing">
    <cdr:from>
      <cdr:x>0.15304</cdr:x>
      <cdr:y>0.00665</cdr:y>
    </cdr:from>
    <cdr:to>
      <cdr:x>0.74745</cdr:x>
      <cdr:y>0.08025</cdr:y>
    </cdr:to>
    <cdr:sp macro="" textlink="">
      <cdr:nvSpPr>
        <cdr:cNvPr id="2" name="TBTITLE">
          <a:extLst xmlns:a="http://schemas.openxmlformats.org/drawingml/2006/main">
            <a:ext uri="{FF2B5EF4-FFF2-40B4-BE49-F238E27FC236}">
              <a16:creationId xmlns:a16="http://schemas.microsoft.com/office/drawing/2014/main" id="{00000000-0008-0000-0000-00000200000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73170" y="22144"/>
          <a:ext cx="3003002" cy="24506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54864" tIns="41148" rIns="0" bIns="0" anchor="ctr" upright="1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13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lang="en-ID" sz="1300" b="1"/>
            <a:t>Konsumsi Swasta dan Industri Pengolahan</a:t>
          </a:r>
        </a:p>
      </cdr:txBody>
    </cdr:sp>
  </cdr:relSizeAnchor>
</c:userShapes>
</file>

<file path=xl/drawings/drawing35.xml><?xml version="1.0" encoding="utf-8"?>
<c:userShapes xmlns:c="http://schemas.openxmlformats.org/drawingml/2006/chart">
  <cdr:relSizeAnchor xmlns:cdr="http://schemas.openxmlformats.org/drawingml/2006/chartDrawing">
    <cdr:from>
      <cdr:x>0.08447</cdr:x>
      <cdr:y>0.00665</cdr:y>
    </cdr:from>
    <cdr:to>
      <cdr:x>0.81604</cdr:x>
      <cdr:y>0.08025</cdr:y>
    </cdr:to>
    <cdr:sp macro="" textlink="">
      <cdr:nvSpPr>
        <cdr:cNvPr id="2" name="TBTITLE">
          <a:extLst xmlns:a="http://schemas.openxmlformats.org/drawingml/2006/main">
            <a:ext uri="{FF2B5EF4-FFF2-40B4-BE49-F238E27FC236}">
              <a16:creationId xmlns:a16="http://schemas.microsoft.com/office/drawing/2014/main" id="{00000000-0008-0000-0000-00000200000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26723" y="22152"/>
          <a:ext cx="3695948" cy="24506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54864" tIns="41148" rIns="0" bIns="0" anchor="ctr" upright="1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13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lang="en-ID" sz="1300" b="1"/>
            <a:t>Konsumsi Swasta dan Perdagangan Besar dan Eceran</a:t>
          </a:r>
        </a:p>
      </cdr:txBody>
    </cdr:sp>
  </cdr:relSizeAnchor>
</c:userShapes>
</file>

<file path=xl/drawings/drawing36.xml><?xml version="1.0" encoding="utf-8"?>
<c:userShapes xmlns:c="http://schemas.openxmlformats.org/drawingml/2006/chart">
  <cdr:relSizeAnchor xmlns:cdr="http://schemas.openxmlformats.org/drawingml/2006/chartDrawing">
    <cdr:from>
      <cdr:x>0.09294</cdr:x>
      <cdr:y>0.00665</cdr:y>
    </cdr:from>
    <cdr:to>
      <cdr:x>0.80755</cdr:x>
      <cdr:y>0.08025</cdr:y>
    </cdr:to>
    <cdr:sp macro="" textlink="">
      <cdr:nvSpPr>
        <cdr:cNvPr id="2" name="TBTITLE">
          <a:extLst xmlns:a="http://schemas.openxmlformats.org/drawingml/2006/main">
            <a:ext uri="{FF2B5EF4-FFF2-40B4-BE49-F238E27FC236}">
              <a16:creationId xmlns:a16="http://schemas.microsoft.com/office/drawing/2014/main" id="{00000000-0008-0000-0000-00000200000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69560" y="22152"/>
          <a:ext cx="3610220" cy="24506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54864" tIns="41148" rIns="0" bIns="0" anchor="ctr" upright="1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13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lang="en-ID" sz="1300" b="1"/>
            <a:t>Konsumsi Pemerintah dan Administrasi Pemerintah</a:t>
          </a:r>
        </a:p>
      </cdr:txBody>
    </cdr:sp>
  </cdr:relSizeAnchor>
</c:userShapes>
</file>

<file path=xl/drawings/drawing37.xml><?xml version="1.0" encoding="utf-8"?>
<c:userShapes xmlns:c="http://schemas.openxmlformats.org/drawingml/2006/chart">
  <cdr:relSizeAnchor xmlns:cdr="http://schemas.openxmlformats.org/drawingml/2006/chartDrawing">
    <cdr:from>
      <cdr:x>0.14287</cdr:x>
      <cdr:y>0.00588</cdr:y>
    </cdr:from>
    <cdr:to>
      <cdr:x>0.75764</cdr:x>
      <cdr:y>0.08102</cdr:y>
    </cdr:to>
    <cdr:sp macro="" textlink="">
      <cdr:nvSpPr>
        <cdr:cNvPr id="2" name="TBTITLE">
          <a:extLst xmlns:a="http://schemas.openxmlformats.org/drawingml/2006/main">
            <a:ext uri="{FF2B5EF4-FFF2-40B4-BE49-F238E27FC236}">
              <a16:creationId xmlns:a16="http://schemas.microsoft.com/office/drawing/2014/main" id="{00000000-0008-0000-0000-00000200000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21798" y="19192"/>
          <a:ext cx="3105850" cy="24506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54864" tIns="41148" rIns="0" bIns="0" anchor="ctr" upright="1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13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lang="en-ID" sz="1300" b="1"/>
            <a:t>Konsumsi Swasta dan Penyediaan</a:t>
          </a:r>
          <a:r>
            <a:rPr lang="en-ID" sz="1300" b="1" baseline="0"/>
            <a:t> AkMaMin</a:t>
          </a:r>
          <a:endParaRPr lang="en-ID" sz="1300" b="1"/>
        </a:p>
      </cdr:txBody>
    </cdr:sp>
  </cdr:relSizeAnchor>
</c:userShapes>
</file>

<file path=xl/drawings/drawing38.xml><?xml version="1.0" encoding="utf-8"?>
<c:userShapes xmlns:c="http://schemas.openxmlformats.org/drawingml/2006/chart">
  <cdr:relSizeAnchor xmlns:cdr="http://schemas.openxmlformats.org/drawingml/2006/chartDrawing">
    <cdr:from>
      <cdr:x>0.20752</cdr:x>
      <cdr:y>0.00593</cdr:y>
    </cdr:from>
    <cdr:to>
      <cdr:x>0.69297</cdr:x>
      <cdr:y>0.08097</cdr:y>
    </cdr:to>
    <cdr:sp macro="" textlink="">
      <cdr:nvSpPr>
        <cdr:cNvPr id="2" name="TBTITLE">
          <a:extLst xmlns:a="http://schemas.openxmlformats.org/drawingml/2006/main">
            <a:ext uri="{FF2B5EF4-FFF2-40B4-BE49-F238E27FC236}">
              <a16:creationId xmlns:a16="http://schemas.microsoft.com/office/drawing/2014/main" id="{00000000-0008-0000-0000-00000200000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048403" y="19348"/>
          <a:ext cx="2452531" cy="24506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54864" tIns="41148" rIns="0" bIns="0" anchor="ctr" upright="1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13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lang="en-ID" sz="1300" b="1"/>
            <a:t>Investasi Bangunan dan Konstruksi</a:t>
          </a:r>
        </a:p>
      </cdr:txBody>
    </cdr:sp>
  </cdr:relSizeAnchor>
</c:userShapes>
</file>

<file path=xl/drawings/drawing39.xml><?xml version="1.0" encoding="utf-8"?>
<c:userShapes xmlns:c="http://schemas.openxmlformats.org/drawingml/2006/chart">
  <cdr:relSizeAnchor xmlns:cdr="http://schemas.openxmlformats.org/drawingml/2006/chartDrawing">
    <cdr:from>
      <cdr:x>0.26526</cdr:x>
      <cdr:y>0.00593</cdr:y>
    </cdr:from>
    <cdr:to>
      <cdr:x>0.63523</cdr:x>
      <cdr:y>0.08097</cdr:y>
    </cdr:to>
    <cdr:sp macro="" textlink="">
      <cdr:nvSpPr>
        <cdr:cNvPr id="2" name="TBTITLE">
          <a:extLst xmlns:a="http://schemas.openxmlformats.org/drawingml/2006/main">
            <a:ext uri="{FF2B5EF4-FFF2-40B4-BE49-F238E27FC236}">
              <a16:creationId xmlns:a16="http://schemas.microsoft.com/office/drawing/2014/main" id="{00000000-0008-0000-0000-00000200000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340118" y="19348"/>
          <a:ext cx="1869101" cy="24506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54864" tIns="41148" rIns="0" bIns="0" anchor="ctr" upright="1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13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lang="en-ID" sz="1300" b="1"/>
            <a:t>Ekspor dan Pertambangan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0.94763</cdr:y>
    </cdr:from>
    <cdr:to>
      <cdr:x>0.14646</cdr:x>
      <cdr:y>0.98962</cdr:y>
    </cdr:to>
    <cdr:sp macro="" textlink="">
      <cdr:nvSpPr>
        <cdr:cNvPr id="3" name="TBSource">
          <a:extLst xmlns:a="http://schemas.openxmlformats.org/drawingml/2006/main">
            <a:ext uri="{FF2B5EF4-FFF2-40B4-BE49-F238E27FC236}">
              <a16:creationId xmlns:a16="http://schemas.microsoft.com/office/drawing/2014/main" id="{00000000-0008-0000-0000-00000300000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0" y="4572261"/>
          <a:ext cx="1008643" cy="20259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45720" tIns="36576" rIns="0" bIns="0" anchor="t" upright="1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100" b="0" i="0" u="none" strike="noStrike" baseline="0">
              <a:solidFill>
                <a:srgbClr val="4B82AD"/>
              </a:solidFill>
              <a:latin typeface="Myriad Pro Condensed"/>
              <a:cs typeface="Arial"/>
            </a:rPr>
            <a:t>Sumber: SOFIE</a:t>
          </a:r>
        </a:p>
      </cdr:txBody>
    </cdr:sp>
  </cdr:relSizeAnchor>
  <cdr:relSizeAnchor xmlns:cdr="http://schemas.openxmlformats.org/drawingml/2006/chartDrawing">
    <cdr:from>
      <cdr:x>0.85945</cdr:x>
      <cdr:y>0.02907</cdr:y>
    </cdr:from>
    <cdr:to>
      <cdr:x>0.9831</cdr:x>
      <cdr:y>0.12092</cdr:y>
    </cdr:to>
    <cdr:sp macro="" textlink="">
      <cdr:nvSpPr>
        <cdr:cNvPr id="5" name="AxisTitle2">
          <a:extLst xmlns:a="http://schemas.openxmlformats.org/drawingml/2006/main">
            <a:ext uri="{FF2B5EF4-FFF2-40B4-BE49-F238E27FC236}">
              <a16:creationId xmlns:a16="http://schemas.microsoft.com/office/drawing/2014/main" id="{00000000-0008-0000-0000-00000300000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090558" y="135290"/>
          <a:ext cx="876300" cy="42744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45720" tIns="36576" rIns="0" bIns="0" anchor="t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 rtl="0">
            <a:defRPr sz="1000"/>
          </a:pPr>
          <a:r>
            <a:rPr lang="en-US" sz="1000" b="0" i="0" u="none" strike="noStrike" baseline="0">
              <a:solidFill>
                <a:srgbClr val="4B82AD"/>
              </a:solidFill>
              <a:latin typeface="Myriad Pro Cond" panose="020B0506030403020204" pitchFamily="34" charset="0"/>
              <a:cs typeface="Arial" panose="020B0604020202020204" pitchFamily="34" charset="0"/>
            </a:rPr>
            <a:t>%</a:t>
          </a:r>
        </a:p>
      </cdr:txBody>
    </cdr:sp>
  </cdr:relSizeAnchor>
  <cdr:relSizeAnchor xmlns:cdr="http://schemas.openxmlformats.org/drawingml/2006/chartDrawing">
    <cdr:from>
      <cdr:x>0</cdr:x>
      <cdr:y>0.01044</cdr:y>
    </cdr:from>
    <cdr:to>
      <cdr:x>0.29855</cdr:x>
      <cdr:y>0.07407</cdr:y>
    </cdr:to>
    <cdr:sp macro="" textlink="">
      <cdr:nvSpPr>
        <cdr:cNvPr id="7" name="TBTITLE">
          <a:extLst xmlns:a="http://schemas.openxmlformats.org/drawingml/2006/main">
            <a:ext uri="{FF2B5EF4-FFF2-40B4-BE49-F238E27FC236}">
              <a16:creationId xmlns:a16="http://schemas.microsoft.com/office/drawing/2014/main" id="{00000000-0008-0000-0000-00000200000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0" y="50372"/>
          <a:ext cx="2056076" cy="30700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54864" tIns="41148" rIns="0" bIns="0" anchor="t" upright="1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800" b="1" i="0" u="none" strike="noStrike" baseline="0">
              <a:solidFill>
                <a:srgbClr val="4B82AD"/>
              </a:solidFill>
              <a:latin typeface="Myriad Pro Condensed"/>
              <a:cs typeface="Segoe UI" panose="020B0502040204020203" pitchFamily="34" charset="0"/>
            </a:rPr>
            <a:t>Konsumsi RT YoY</a:t>
          </a:r>
          <a:endParaRPr lang="en-US" sz="1800" b="0" i="0" u="none" strike="noStrike" baseline="0">
            <a:solidFill>
              <a:srgbClr val="4B82AD"/>
            </a:solidFill>
            <a:latin typeface="Myriad Pro Condensed"/>
            <a:cs typeface="Segoe UI" panose="020B0502040204020203" pitchFamily="34" charset="0"/>
          </a:endParaRP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</cdr:x>
      <cdr:y>0.94763</cdr:y>
    </cdr:from>
    <cdr:to>
      <cdr:x>0.14646</cdr:x>
      <cdr:y>0.98962</cdr:y>
    </cdr:to>
    <cdr:sp macro="" textlink="">
      <cdr:nvSpPr>
        <cdr:cNvPr id="3" name="TBSource">
          <a:extLst xmlns:a="http://schemas.openxmlformats.org/drawingml/2006/main">
            <a:ext uri="{FF2B5EF4-FFF2-40B4-BE49-F238E27FC236}">
              <a16:creationId xmlns:a16="http://schemas.microsoft.com/office/drawing/2014/main" id="{00000000-0008-0000-0000-00000300000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0" y="4572261"/>
          <a:ext cx="1008643" cy="20259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45720" tIns="36576" rIns="0" bIns="0" anchor="t" upright="1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100" b="0" i="0" u="none" strike="noStrike" baseline="0">
              <a:solidFill>
                <a:srgbClr val="4B82AD"/>
              </a:solidFill>
              <a:latin typeface="Myriad Pro Condensed"/>
              <a:cs typeface="Arial"/>
            </a:rPr>
            <a:t>Sumber: SOFIE</a:t>
          </a:r>
        </a:p>
      </cdr:txBody>
    </cdr:sp>
  </cdr:relSizeAnchor>
  <cdr:relSizeAnchor xmlns:cdr="http://schemas.openxmlformats.org/drawingml/2006/chartDrawing">
    <cdr:from>
      <cdr:x>0.85945</cdr:x>
      <cdr:y>0.02907</cdr:y>
    </cdr:from>
    <cdr:to>
      <cdr:x>0.9831</cdr:x>
      <cdr:y>0.12092</cdr:y>
    </cdr:to>
    <cdr:sp macro="" textlink="">
      <cdr:nvSpPr>
        <cdr:cNvPr id="5" name="AxisTitle2">
          <a:extLst xmlns:a="http://schemas.openxmlformats.org/drawingml/2006/main">
            <a:ext uri="{FF2B5EF4-FFF2-40B4-BE49-F238E27FC236}">
              <a16:creationId xmlns:a16="http://schemas.microsoft.com/office/drawing/2014/main" id="{00000000-0008-0000-0000-00000300000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090558" y="135290"/>
          <a:ext cx="876300" cy="42744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45720" tIns="36576" rIns="0" bIns="0" anchor="t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 rtl="0">
            <a:defRPr sz="1000"/>
          </a:pPr>
          <a:r>
            <a:rPr lang="en-US" sz="1000" b="0" i="0" u="none" strike="noStrike" baseline="0">
              <a:solidFill>
                <a:srgbClr val="4B82AD"/>
              </a:solidFill>
              <a:latin typeface="Myriad Pro Cond" panose="020B0506030403020204" pitchFamily="34" charset="0"/>
              <a:cs typeface="Arial" panose="020B0604020202020204" pitchFamily="34" charset="0"/>
            </a:rPr>
            <a:t>%</a:t>
          </a:r>
        </a:p>
      </cdr:txBody>
    </cdr:sp>
  </cdr:relSizeAnchor>
  <cdr:relSizeAnchor xmlns:cdr="http://schemas.openxmlformats.org/drawingml/2006/chartDrawing">
    <cdr:from>
      <cdr:x>0</cdr:x>
      <cdr:y>0.01044</cdr:y>
    </cdr:from>
    <cdr:to>
      <cdr:x>0.29667</cdr:x>
      <cdr:y>0.07407</cdr:y>
    </cdr:to>
    <cdr:sp macro="" textlink="">
      <cdr:nvSpPr>
        <cdr:cNvPr id="7" name="TBTITLE">
          <a:extLst xmlns:a="http://schemas.openxmlformats.org/drawingml/2006/main">
            <a:ext uri="{FF2B5EF4-FFF2-40B4-BE49-F238E27FC236}">
              <a16:creationId xmlns:a16="http://schemas.microsoft.com/office/drawing/2014/main" id="{00000000-0008-0000-0000-00000200000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0" y="50372"/>
          <a:ext cx="2043123" cy="30700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54864" tIns="41148" rIns="0" bIns="0" anchor="t" upright="1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800" b="1" i="0" u="none" strike="noStrike" baseline="0">
              <a:solidFill>
                <a:srgbClr val="4B82AD"/>
              </a:solidFill>
              <a:latin typeface="Myriad Pro Condensed"/>
              <a:cs typeface="Segoe UI" panose="020B0502040204020203" pitchFamily="34" charset="0"/>
            </a:rPr>
            <a:t>Konsumsi RT QtQ</a:t>
          </a:r>
          <a:endParaRPr lang="en-US" sz="1800" b="0" i="0" u="none" strike="noStrike" baseline="0">
            <a:solidFill>
              <a:srgbClr val="4B82AD"/>
            </a:solidFill>
            <a:latin typeface="Myriad Pro Condensed"/>
            <a:cs typeface="Segoe UI" panose="020B0502040204020203" pitchFamily="34" charset="0"/>
          </a:endParaRP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</cdr:x>
      <cdr:y>0.94763</cdr:y>
    </cdr:from>
    <cdr:to>
      <cdr:x>0.14646</cdr:x>
      <cdr:y>0.98962</cdr:y>
    </cdr:to>
    <cdr:sp macro="" textlink="">
      <cdr:nvSpPr>
        <cdr:cNvPr id="3" name="TBSource">
          <a:extLst xmlns:a="http://schemas.openxmlformats.org/drawingml/2006/main">
            <a:ext uri="{FF2B5EF4-FFF2-40B4-BE49-F238E27FC236}">
              <a16:creationId xmlns:a16="http://schemas.microsoft.com/office/drawing/2014/main" id="{00000000-0008-0000-0000-00000300000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0" y="4572261"/>
          <a:ext cx="1008643" cy="20259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45720" tIns="36576" rIns="0" bIns="0" anchor="t" upright="1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100" b="0" i="0" u="none" strike="noStrike" baseline="0">
              <a:solidFill>
                <a:srgbClr val="4B82AD"/>
              </a:solidFill>
              <a:latin typeface="Myriad Pro Condensed"/>
              <a:cs typeface="Arial"/>
            </a:rPr>
            <a:t>Sumber: SOFIE</a:t>
          </a:r>
        </a:p>
      </cdr:txBody>
    </cdr:sp>
  </cdr:relSizeAnchor>
  <cdr:relSizeAnchor xmlns:cdr="http://schemas.openxmlformats.org/drawingml/2006/chartDrawing">
    <cdr:from>
      <cdr:x>0.85945</cdr:x>
      <cdr:y>0.02907</cdr:y>
    </cdr:from>
    <cdr:to>
      <cdr:x>0.9831</cdr:x>
      <cdr:y>0.12092</cdr:y>
    </cdr:to>
    <cdr:sp macro="" textlink="">
      <cdr:nvSpPr>
        <cdr:cNvPr id="5" name="AxisTitle2">
          <a:extLst xmlns:a="http://schemas.openxmlformats.org/drawingml/2006/main">
            <a:ext uri="{FF2B5EF4-FFF2-40B4-BE49-F238E27FC236}">
              <a16:creationId xmlns:a16="http://schemas.microsoft.com/office/drawing/2014/main" id="{00000000-0008-0000-0000-00000300000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090558" y="135290"/>
          <a:ext cx="876300" cy="42744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45720" tIns="36576" rIns="0" bIns="0" anchor="t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 rtl="0">
            <a:defRPr sz="1000"/>
          </a:pPr>
          <a:r>
            <a:rPr lang="en-US" sz="1000" b="0" i="0" u="none" strike="noStrike" baseline="0">
              <a:solidFill>
                <a:srgbClr val="4B82AD"/>
              </a:solidFill>
              <a:latin typeface="Myriad Pro Cond" panose="020B0506030403020204" pitchFamily="34" charset="0"/>
              <a:cs typeface="Arial" panose="020B0604020202020204" pitchFamily="34" charset="0"/>
            </a:rPr>
            <a:t>%</a:t>
          </a:r>
        </a:p>
      </cdr:txBody>
    </cdr:sp>
  </cdr:relSizeAnchor>
  <cdr:relSizeAnchor xmlns:cdr="http://schemas.openxmlformats.org/drawingml/2006/chartDrawing">
    <cdr:from>
      <cdr:x>0</cdr:x>
      <cdr:y>0.01044</cdr:y>
    </cdr:from>
    <cdr:to>
      <cdr:x>0.36559</cdr:x>
      <cdr:y>0.07407</cdr:y>
    </cdr:to>
    <cdr:sp macro="" textlink="">
      <cdr:nvSpPr>
        <cdr:cNvPr id="7" name="TBTITLE">
          <a:extLst xmlns:a="http://schemas.openxmlformats.org/drawingml/2006/main">
            <a:ext uri="{FF2B5EF4-FFF2-40B4-BE49-F238E27FC236}">
              <a16:creationId xmlns:a16="http://schemas.microsoft.com/office/drawing/2014/main" id="{00000000-0008-0000-0000-00000200000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0" y="50372"/>
          <a:ext cx="2517741" cy="30700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54864" tIns="41148" rIns="0" bIns="0" anchor="t" upright="1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800" b="1" i="0" u="none" strike="noStrike" baseline="0">
              <a:solidFill>
                <a:srgbClr val="4B82AD"/>
              </a:solidFill>
              <a:latin typeface="Myriad Pro Condensed"/>
              <a:cs typeface="Segoe UI" panose="020B0502040204020203" pitchFamily="34" charset="0"/>
            </a:rPr>
            <a:t>Konsumsi LNPRT YoY</a:t>
          </a:r>
          <a:endParaRPr lang="en-US" sz="1800" b="0" i="0" u="none" strike="noStrike" baseline="0">
            <a:solidFill>
              <a:srgbClr val="4B82AD"/>
            </a:solidFill>
            <a:latin typeface="Myriad Pro Condensed"/>
            <a:cs typeface="Segoe UI" panose="020B0502040204020203" pitchFamily="34" charset="0"/>
          </a:endParaRP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</cdr:x>
      <cdr:y>0.94763</cdr:y>
    </cdr:from>
    <cdr:to>
      <cdr:x>0.14646</cdr:x>
      <cdr:y>0.98962</cdr:y>
    </cdr:to>
    <cdr:sp macro="" textlink="">
      <cdr:nvSpPr>
        <cdr:cNvPr id="3" name="TBSource">
          <a:extLst xmlns:a="http://schemas.openxmlformats.org/drawingml/2006/main">
            <a:ext uri="{FF2B5EF4-FFF2-40B4-BE49-F238E27FC236}">
              <a16:creationId xmlns:a16="http://schemas.microsoft.com/office/drawing/2014/main" id="{00000000-0008-0000-0000-00000300000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0" y="4572261"/>
          <a:ext cx="1008643" cy="20259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45720" tIns="36576" rIns="0" bIns="0" anchor="t" upright="1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100" b="0" i="0" u="none" strike="noStrike" baseline="0">
              <a:solidFill>
                <a:srgbClr val="4B82AD"/>
              </a:solidFill>
              <a:latin typeface="Myriad Pro Condensed"/>
              <a:cs typeface="Arial"/>
            </a:rPr>
            <a:t>Sumber: SOFIE</a:t>
          </a:r>
        </a:p>
      </cdr:txBody>
    </cdr:sp>
  </cdr:relSizeAnchor>
  <cdr:relSizeAnchor xmlns:cdr="http://schemas.openxmlformats.org/drawingml/2006/chartDrawing">
    <cdr:from>
      <cdr:x>0.85945</cdr:x>
      <cdr:y>0.02907</cdr:y>
    </cdr:from>
    <cdr:to>
      <cdr:x>0.9831</cdr:x>
      <cdr:y>0.12092</cdr:y>
    </cdr:to>
    <cdr:sp macro="" textlink="">
      <cdr:nvSpPr>
        <cdr:cNvPr id="5" name="AxisTitle2">
          <a:extLst xmlns:a="http://schemas.openxmlformats.org/drawingml/2006/main">
            <a:ext uri="{FF2B5EF4-FFF2-40B4-BE49-F238E27FC236}">
              <a16:creationId xmlns:a16="http://schemas.microsoft.com/office/drawing/2014/main" id="{00000000-0008-0000-0000-00000300000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090558" y="135290"/>
          <a:ext cx="876300" cy="42744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45720" tIns="36576" rIns="0" bIns="0" anchor="t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 rtl="0">
            <a:defRPr sz="1000"/>
          </a:pPr>
          <a:r>
            <a:rPr lang="en-US" sz="1000" b="0" i="0" u="none" strike="noStrike" baseline="0">
              <a:solidFill>
                <a:srgbClr val="4B82AD"/>
              </a:solidFill>
              <a:latin typeface="Myriad Pro Cond" panose="020B0506030403020204" pitchFamily="34" charset="0"/>
              <a:cs typeface="Arial" panose="020B0604020202020204" pitchFamily="34" charset="0"/>
            </a:rPr>
            <a:t>%</a:t>
          </a:r>
        </a:p>
      </cdr:txBody>
    </cdr:sp>
  </cdr:relSizeAnchor>
  <cdr:relSizeAnchor xmlns:cdr="http://schemas.openxmlformats.org/drawingml/2006/chartDrawing">
    <cdr:from>
      <cdr:x>0</cdr:x>
      <cdr:y>0.01044</cdr:y>
    </cdr:from>
    <cdr:to>
      <cdr:x>0.36371</cdr:x>
      <cdr:y>0.07407</cdr:y>
    </cdr:to>
    <cdr:sp macro="" textlink="">
      <cdr:nvSpPr>
        <cdr:cNvPr id="7" name="TBTITLE">
          <a:extLst xmlns:a="http://schemas.openxmlformats.org/drawingml/2006/main">
            <a:ext uri="{FF2B5EF4-FFF2-40B4-BE49-F238E27FC236}">
              <a16:creationId xmlns:a16="http://schemas.microsoft.com/office/drawing/2014/main" id="{00000000-0008-0000-0000-00000200000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0" y="50372"/>
          <a:ext cx="2504788" cy="30700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54864" tIns="41148" rIns="0" bIns="0" anchor="t" upright="1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800" b="1" i="0" u="none" strike="noStrike" baseline="0">
              <a:solidFill>
                <a:srgbClr val="4B82AD"/>
              </a:solidFill>
              <a:latin typeface="Myriad Pro Condensed"/>
              <a:cs typeface="Segoe UI" panose="020B0502040204020203" pitchFamily="34" charset="0"/>
            </a:rPr>
            <a:t>Konsumsi LNPRT QtQ</a:t>
          </a:r>
          <a:endParaRPr lang="en-US" sz="1800" b="0" i="0" u="none" strike="noStrike" baseline="0">
            <a:solidFill>
              <a:srgbClr val="4B82AD"/>
            </a:solidFill>
            <a:latin typeface="Myriad Pro Condensed"/>
            <a:cs typeface="Segoe UI" panose="020B0502040204020203" pitchFamily="34" charset="0"/>
          </a:endParaRP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</cdr:x>
      <cdr:y>0.94763</cdr:y>
    </cdr:from>
    <cdr:to>
      <cdr:x>0.14646</cdr:x>
      <cdr:y>0.98962</cdr:y>
    </cdr:to>
    <cdr:sp macro="" textlink="">
      <cdr:nvSpPr>
        <cdr:cNvPr id="3" name="TBSource">
          <a:extLst xmlns:a="http://schemas.openxmlformats.org/drawingml/2006/main">
            <a:ext uri="{FF2B5EF4-FFF2-40B4-BE49-F238E27FC236}">
              <a16:creationId xmlns:a16="http://schemas.microsoft.com/office/drawing/2014/main" id="{00000000-0008-0000-0000-00000300000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0" y="4572261"/>
          <a:ext cx="1008643" cy="20259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45720" tIns="36576" rIns="0" bIns="0" anchor="t" upright="1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100" b="0" i="0" u="none" strike="noStrike" baseline="0">
              <a:solidFill>
                <a:srgbClr val="4B82AD"/>
              </a:solidFill>
              <a:latin typeface="Myriad Pro Condensed"/>
              <a:cs typeface="Arial"/>
            </a:rPr>
            <a:t>Sumber: SOFIE</a:t>
          </a:r>
        </a:p>
      </cdr:txBody>
    </cdr:sp>
  </cdr:relSizeAnchor>
  <cdr:relSizeAnchor xmlns:cdr="http://schemas.openxmlformats.org/drawingml/2006/chartDrawing">
    <cdr:from>
      <cdr:x>0.85945</cdr:x>
      <cdr:y>0.02907</cdr:y>
    </cdr:from>
    <cdr:to>
      <cdr:x>0.9831</cdr:x>
      <cdr:y>0.12092</cdr:y>
    </cdr:to>
    <cdr:sp macro="" textlink="">
      <cdr:nvSpPr>
        <cdr:cNvPr id="5" name="AxisTitle2">
          <a:extLst xmlns:a="http://schemas.openxmlformats.org/drawingml/2006/main">
            <a:ext uri="{FF2B5EF4-FFF2-40B4-BE49-F238E27FC236}">
              <a16:creationId xmlns:a16="http://schemas.microsoft.com/office/drawing/2014/main" id="{00000000-0008-0000-0000-00000300000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090558" y="135290"/>
          <a:ext cx="876300" cy="42744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45720" tIns="36576" rIns="0" bIns="0" anchor="t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 rtl="0">
            <a:defRPr sz="1000"/>
          </a:pPr>
          <a:r>
            <a:rPr lang="en-US" sz="1000" b="0" i="0" u="none" strike="noStrike" baseline="0">
              <a:solidFill>
                <a:srgbClr val="4B82AD"/>
              </a:solidFill>
              <a:latin typeface="Myriad Pro Cond" panose="020B0506030403020204" pitchFamily="34" charset="0"/>
              <a:cs typeface="Arial" panose="020B0604020202020204" pitchFamily="34" charset="0"/>
            </a:rPr>
            <a:t>%</a:t>
          </a:r>
        </a:p>
      </cdr:txBody>
    </cdr:sp>
  </cdr:relSizeAnchor>
  <cdr:relSizeAnchor xmlns:cdr="http://schemas.openxmlformats.org/drawingml/2006/chartDrawing">
    <cdr:from>
      <cdr:x>0</cdr:x>
      <cdr:y>0.01044</cdr:y>
    </cdr:from>
    <cdr:to>
      <cdr:x>0.36938</cdr:x>
      <cdr:y>0.07407</cdr:y>
    </cdr:to>
    <cdr:sp macro="" textlink="">
      <cdr:nvSpPr>
        <cdr:cNvPr id="7" name="TBTITLE">
          <a:extLst xmlns:a="http://schemas.openxmlformats.org/drawingml/2006/main">
            <a:ext uri="{FF2B5EF4-FFF2-40B4-BE49-F238E27FC236}">
              <a16:creationId xmlns:a16="http://schemas.microsoft.com/office/drawing/2014/main" id="{00000000-0008-0000-0000-00000200000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0" y="50372"/>
          <a:ext cx="2543838" cy="30700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54864" tIns="41148" rIns="0" bIns="0" anchor="t" upright="1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800" b="1" i="0" u="none" strike="noStrike" baseline="0">
              <a:solidFill>
                <a:srgbClr val="4B82AD"/>
              </a:solidFill>
              <a:latin typeface="Myriad Pro Condensed"/>
              <a:cs typeface="Segoe UI" panose="020B0502040204020203" pitchFamily="34" charset="0"/>
            </a:rPr>
            <a:t>Konsumsi Swasta YoY</a:t>
          </a:r>
          <a:endParaRPr lang="en-US" sz="1800" b="0" i="0" u="none" strike="noStrike" baseline="0">
            <a:solidFill>
              <a:srgbClr val="4B82AD"/>
            </a:solidFill>
            <a:latin typeface="Myriad Pro Condensed"/>
            <a:cs typeface="Segoe UI" panose="020B0502040204020203" pitchFamily="34" charset="0"/>
          </a:endParaRP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</cdr:x>
      <cdr:y>0.94763</cdr:y>
    </cdr:from>
    <cdr:to>
      <cdr:x>0.14646</cdr:x>
      <cdr:y>0.98962</cdr:y>
    </cdr:to>
    <cdr:sp macro="" textlink="">
      <cdr:nvSpPr>
        <cdr:cNvPr id="3" name="TBSource">
          <a:extLst xmlns:a="http://schemas.openxmlformats.org/drawingml/2006/main">
            <a:ext uri="{FF2B5EF4-FFF2-40B4-BE49-F238E27FC236}">
              <a16:creationId xmlns:a16="http://schemas.microsoft.com/office/drawing/2014/main" id="{00000000-0008-0000-0000-00000300000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0" y="4572261"/>
          <a:ext cx="1008643" cy="20259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45720" tIns="36576" rIns="0" bIns="0" anchor="t" upright="1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100" b="0" i="0" u="none" strike="noStrike" baseline="0">
              <a:solidFill>
                <a:srgbClr val="4B82AD"/>
              </a:solidFill>
              <a:latin typeface="Myriad Pro Condensed"/>
              <a:cs typeface="Arial"/>
            </a:rPr>
            <a:t>Sumber: SOFIE</a:t>
          </a:r>
        </a:p>
      </cdr:txBody>
    </cdr:sp>
  </cdr:relSizeAnchor>
  <cdr:relSizeAnchor xmlns:cdr="http://schemas.openxmlformats.org/drawingml/2006/chartDrawing">
    <cdr:from>
      <cdr:x>0.85945</cdr:x>
      <cdr:y>0.02907</cdr:y>
    </cdr:from>
    <cdr:to>
      <cdr:x>0.9831</cdr:x>
      <cdr:y>0.12092</cdr:y>
    </cdr:to>
    <cdr:sp macro="" textlink="">
      <cdr:nvSpPr>
        <cdr:cNvPr id="5" name="AxisTitle2">
          <a:extLst xmlns:a="http://schemas.openxmlformats.org/drawingml/2006/main">
            <a:ext uri="{FF2B5EF4-FFF2-40B4-BE49-F238E27FC236}">
              <a16:creationId xmlns:a16="http://schemas.microsoft.com/office/drawing/2014/main" id="{00000000-0008-0000-0000-00000300000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090558" y="135290"/>
          <a:ext cx="876300" cy="42744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45720" tIns="36576" rIns="0" bIns="0" anchor="t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 rtl="0">
            <a:defRPr sz="1000"/>
          </a:pPr>
          <a:r>
            <a:rPr lang="en-US" sz="1000" b="0" i="0" u="none" strike="noStrike" baseline="0">
              <a:solidFill>
                <a:srgbClr val="4B82AD"/>
              </a:solidFill>
              <a:latin typeface="Myriad Pro Cond" panose="020B0506030403020204" pitchFamily="34" charset="0"/>
              <a:cs typeface="Arial" panose="020B0604020202020204" pitchFamily="34" charset="0"/>
            </a:rPr>
            <a:t>%</a:t>
          </a:r>
        </a:p>
      </cdr:txBody>
    </cdr:sp>
  </cdr:relSizeAnchor>
  <cdr:relSizeAnchor xmlns:cdr="http://schemas.openxmlformats.org/drawingml/2006/chartDrawing">
    <cdr:from>
      <cdr:x>0</cdr:x>
      <cdr:y>0.01044</cdr:y>
    </cdr:from>
    <cdr:to>
      <cdr:x>0.36332</cdr:x>
      <cdr:y>0.07338</cdr:y>
    </cdr:to>
    <cdr:sp macro="" textlink="">
      <cdr:nvSpPr>
        <cdr:cNvPr id="7" name="TBTITLE">
          <a:extLst xmlns:a="http://schemas.openxmlformats.org/drawingml/2006/main">
            <a:ext uri="{FF2B5EF4-FFF2-40B4-BE49-F238E27FC236}">
              <a16:creationId xmlns:a16="http://schemas.microsoft.com/office/drawing/2014/main" id="{00000000-0008-0000-0000-00000200000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0" y="50924"/>
          <a:ext cx="2530886" cy="30700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54864" tIns="41148" rIns="0" bIns="0" anchor="t" upright="1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800" b="1" i="0" u="none" strike="noStrike" baseline="0">
              <a:solidFill>
                <a:srgbClr val="4B82AD"/>
              </a:solidFill>
              <a:latin typeface="Myriad Pro Condensed"/>
              <a:cs typeface="Segoe UI" panose="020B0502040204020203" pitchFamily="34" charset="0"/>
            </a:rPr>
            <a:t>Konsumsi Swasta QtQ</a:t>
          </a:r>
          <a:endParaRPr lang="en-US" sz="1800" b="0" i="0" u="none" strike="noStrike" baseline="0">
            <a:solidFill>
              <a:srgbClr val="4B82AD"/>
            </a:solidFill>
            <a:latin typeface="Myriad Pro Condensed"/>
            <a:cs typeface="Segoe UI" panose="020B0502040204020203" pitchFamily="34" charset="0"/>
          </a:endParaRP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P/Documents/Kerja%20Bismillah/DKEM/ISMA/Proyeksi/2022/5.%20ISMA%20Mei%202022/After%20KKM/Data/1.Tabel%20Breakdown%20Proyeksi%20RDG%20Mei'22%20baseline%20after%20kkm%2021052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P/Documents/Kerja%20Bismillah/DKEM/ISMA/Proyeksi/2022/2.%20ISMA%20Februari%202022/Database%20FPP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P/Documents/Kerja%20Bismillah/DKEM/ISMA/Proyeksi/2022/5.%20ISMA%20Mei%202022/ISMA17_Grafik_Mei_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s april"/>
      <sheetName val="vs prakkm"/>
      <sheetName val="Database Graph"/>
    </sheetNames>
    <sheetDataSet>
      <sheetData sheetId="0" refreshError="1"/>
      <sheetData sheetId="1" refreshError="1"/>
      <sheetData sheetId="2">
        <row r="1">
          <cell r="AX1" t="str">
            <v>2017-2019</v>
          </cell>
          <cell r="AY1">
            <v>2020</v>
          </cell>
          <cell r="AZ1">
            <v>2021</v>
          </cell>
          <cell r="BA1">
            <v>2022</v>
          </cell>
          <cell r="BB1">
            <v>2023</v>
          </cell>
        </row>
        <row r="2">
          <cell r="C2" t="str">
            <v>YoY-Ske 1 Mar</v>
          </cell>
          <cell r="D2" t="str">
            <v>QtQ-Ske 1 Mar</v>
          </cell>
          <cell r="E2" t="str">
            <v>YoY-Track Feb</v>
          </cell>
          <cell r="F2" t="str">
            <v>QtQ-Track Feb</v>
          </cell>
          <cell r="AI2" t="str">
            <v>Indeks Ske 1 Mar</v>
          </cell>
          <cell r="AJ2" t="str">
            <v>Indeks Track Feb</v>
          </cell>
          <cell r="AK2" t="str">
            <v>Tw4 '19 = 100</v>
          </cell>
          <cell r="AW2" t="str">
            <v>Q1</v>
          </cell>
          <cell r="AX2">
            <v>-0.40906552138847968</v>
          </cell>
          <cell r="AY2">
            <v>-2.4087064090774248</v>
          </cell>
          <cell r="AZ2">
            <v>-0.94252557292564632</v>
          </cell>
          <cell r="BA2">
            <v>-1.3983507009097593</v>
          </cell>
          <cell r="BB2">
            <v>-1.2857274578496884</v>
          </cell>
        </row>
        <row r="3">
          <cell r="A3">
            <v>2017</v>
          </cell>
          <cell r="B3" t="str">
            <v>Q1</v>
          </cell>
          <cell r="C3">
            <v>5.0083608532794983</v>
          </cell>
          <cell r="D3">
            <v>-0.29517184985259348</v>
          </cell>
          <cell r="E3">
            <v>5.0083608532794983</v>
          </cell>
          <cell r="F3">
            <v>-0.29517184985259348</v>
          </cell>
          <cell r="AG3">
            <v>2017</v>
          </cell>
          <cell r="AH3" t="str">
            <v>Q1</v>
          </cell>
          <cell r="AI3">
            <v>85.861468774001509</v>
          </cell>
          <cell r="AJ3">
            <v>85.861468774001509</v>
          </cell>
          <cell r="AK3">
            <v>100</v>
          </cell>
          <cell r="AW3" t="str">
            <v>Q2</v>
          </cell>
          <cell r="AX3">
            <v>4.1392006829520227</v>
          </cell>
          <cell r="AY3">
            <v>-4.1895122997018461</v>
          </cell>
          <cell r="AZ3">
            <v>3.3059598223799185</v>
          </cell>
          <cell r="BA3">
            <v>3.8297034487990942</v>
          </cell>
          <cell r="BB3">
            <v>3.8494466896145951</v>
          </cell>
        </row>
        <row r="4">
          <cell r="B4" t="str">
            <v>Q2</v>
          </cell>
          <cell r="C4">
            <v>5.0125517683494962</v>
          </cell>
          <cell r="D4">
            <v>4.010118973331501</v>
          </cell>
          <cell r="E4">
            <v>5.0125517683494962</v>
          </cell>
          <cell r="F4">
            <v>4.010118973331501</v>
          </cell>
          <cell r="AH4" t="str">
            <v>Q2</v>
          </cell>
          <cell r="AI4">
            <v>89.304615824088827</v>
          </cell>
          <cell r="AJ4">
            <v>89.304615824088827</v>
          </cell>
          <cell r="AK4">
            <v>100</v>
          </cell>
          <cell r="AW4" t="str">
            <v>Q3</v>
          </cell>
          <cell r="AX4">
            <v>3.108247472772883</v>
          </cell>
          <cell r="AY4">
            <v>5.0468511123164461</v>
          </cell>
          <cell r="AZ4">
            <v>1.5481874576848185</v>
          </cell>
          <cell r="BA4">
            <v>1.7898077761812772</v>
          </cell>
          <cell r="BB4">
            <v>1.8478627996277623</v>
          </cell>
        </row>
        <row r="5">
          <cell r="B5" t="str">
            <v>Q3</v>
          </cell>
          <cell r="C5">
            <v>5.0647633275738144</v>
          </cell>
          <cell r="D5">
            <v>3.1851056851168948</v>
          </cell>
          <cell r="E5">
            <v>5.0647633275738144</v>
          </cell>
          <cell r="F5">
            <v>3.1851056851168948</v>
          </cell>
          <cell r="AH5" t="str">
            <v>Q3</v>
          </cell>
          <cell r="AI5">
            <v>92.149062219773697</v>
          </cell>
          <cell r="AJ5">
            <v>92.149062219773697</v>
          </cell>
          <cell r="AK5">
            <v>100</v>
          </cell>
          <cell r="AW5" t="str">
            <v>Q4</v>
          </cell>
          <cell r="AX5">
            <v>-1.7093351648909068</v>
          </cell>
          <cell r="AY5">
            <v>-0.39518956112311798</v>
          </cell>
          <cell r="AZ5">
            <v>1.0649960117117558</v>
          </cell>
          <cell r="BA5">
            <v>0.81550019930153894</v>
          </cell>
          <cell r="BB5">
            <v>0.6718338015255938</v>
          </cell>
        </row>
        <row r="6">
          <cell r="B6" t="str">
            <v>Q4</v>
          </cell>
          <cell r="C6">
            <v>5.1897444678127442</v>
          </cell>
          <cell r="D6">
            <v>-1.6974906015048674</v>
          </cell>
          <cell r="E6">
            <v>5.1897444678127442</v>
          </cell>
          <cell r="F6">
            <v>-1.6974906015048674</v>
          </cell>
          <cell r="AH6" t="str">
            <v>Q4</v>
          </cell>
          <cell r="AI6">
            <v>90.584840549218171</v>
          </cell>
          <cell r="AJ6">
            <v>90.584840549218171</v>
          </cell>
          <cell r="AK6">
            <v>100</v>
          </cell>
        </row>
        <row r="7">
          <cell r="A7">
            <v>2018</v>
          </cell>
          <cell r="B7" t="str">
            <v>Q1</v>
          </cell>
          <cell r="C7">
            <v>5.0691202190075444</v>
          </cell>
          <cell r="D7">
            <v>-0.40950637988413519</v>
          </cell>
          <cell r="E7">
            <v>5.0691202190075444</v>
          </cell>
          <cell r="F7">
            <v>-0.40950637988413519</v>
          </cell>
          <cell r="AG7">
            <v>2018</v>
          </cell>
          <cell r="AH7" t="str">
            <v>Q1</v>
          </cell>
          <cell r="AI7">
            <v>90.213889847961255</v>
          </cell>
          <cell r="AJ7">
            <v>90.213889847961255</v>
          </cell>
          <cell r="AK7">
            <v>100</v>
          </cell>
        </row>
        <row r="8">
          <cell r="B8" t="str">
            <v>Q2</v>
          </cell>
          <cell r="C8">
            <v>5.2694166260462936</v>
          </cell>
          <cell r="D8">
            <v>4.208396574615378</v>
          </cell>
          <cell r="E8">
            <v>5.2694166260462936</v>
          </cell>
          <cell r="F8">
            <v>4.208396574615378</v>
          </cell>
          <cell r="AH8" t="str">
            <v>Q2</v>
          </cell>
          <cell r="AI8">
            <v>94.010448098150164</v>
          </cell>
          <cell r="AJ8">
            <v>94.010448098150164</v>
          </cell>
          <cell r="AK8">
            <v>100</v>
          </cell>
        </row>
        <row r="9">
          <cell r="B9" t="str">
            <v>Q3</v>
          </cell>
          <cell r="C9">
            <v>5.1731951717686115</v>
          </cell>
          <cell r="D9">
            <v>3.0907893941461992</v>
          </cell>
          <cell r="E9">
            <v>5.1731951717686115</v>
          </cell>
          <cell r="F9">
            <v>3.0907893941461992</v>
          </cell>
          <cell r="AH9" t="str">
            <v>Q3</v>
          </cell>
          <cell r="AI9">
            <v>96.916113057357094</v>
          </cell>
          <cell r="AJ9">
            <v>96.916113057357094</v>
          </cell>
          <cell r="AK9">
            <v>100</v>
          </cell>
        </row>
        <row r="10">
          <cell r="B10" t="str">
            <v>Q4</v>
          </cell>
          <cell r="C10">
            <v>5.1813135093302662</v>
          </cell>
          <cell r="D10">
            <v>-1.689902613394878</v>
          </cell>
          <cell r="E10">
            <v>5.1813135093302662</v>
          </cell>
          <cell r="F10">
            <v>-1.689902613394878</v>
          </cell>
          <cell r="AH10" t="str">
            <v>Q4</v>
          </cell>
          <cell r="AI10">
            <v>95.278325130000084</v>
          </cell>
          <cell r="AJ10">
            <v>95.278325130000084</v>
          </cell>
          <cell r="AK10">
            <v>100</v>
          </cell>
        </row>
        <row r="11">
          <cell r="A11">
            <v>2019</v>
          </cell>
          <cell r="B11" t="str">
            <v>Q1</v>
          </cell>
          <cell r="C11">
            <v>5.0619572797427423</v>
          </cell>
          <cell r="D11">
            <v>-0.52251833442871032</v>
          </cell>
          <cell r="E11">
            <v>5.0619572797427423</v>
          </cell>
          <cell r="F11">
            <v>-0.52251833442871032</v>
          </cell>
          <cell r="AG11">
            <v>2019</v>
          </cell>
          <cell r="AH11" t="str">
            <v>Q1</v>
          </cell>
          <cell r="AI11">
            <v>94.780478412459232</v>
          </cell>
          <cell r="AJ11">
            <v>94.780478412459232</v>
          </cell>
          <cell r="AK11">
            <v>100</v>
          </cell>
        </row>
        <row r="12">
          <cell r="B12" t="str">
            <v>Q2</v>
          </cell>
          <cell r="C12">
            <v>5.0525709481404704</v>
          </cell>
          <cell r="D12">
            <v>4.1990865009091891</v>
          </cell>
          <cell r="E12">
            <v>5.0525709481404704</v>
          </cell>
          <cell r="F12">
            <v>4.1990865009091891</v>
          </cell>
          <cell r="AH12" t="str">
            <v>Q2</v>
          </cell>
          <cell r="AI12">
            <v>98.760392686973958</v>
          </cell>
          <cell r="AJ12">
            <v>98.760392686973958</v>
          </cell>
          <cell r="AK12">
            <v>100</v>
          </cell>
        </row>
        <row r="13">
          <cell r="B13" t="str">
            <v>Q3</v>
          </cell>
          <cell r="C13">
            <v>5.0098307504562882</v>
          </cell>
          <cell r="D13">
            <v>3.0488473390555555</v>
          </cell>
          <cell r="E13">
            <v>5.0098307504562882</v>
          </cell>
          <cell r="F13">
            <v>3.0488473390555555</v>
          </cell>
          <cell r="AH13" t="str">
            <v>Q3</v>
          </cell>
          <cell r="AI13">
            <v>101.77144629145157</v>
          </cell>
          <cell r="AJ13">
            <v>101.77144629145157</v>
          </cell>
          <cell r="AK13">
            <v>100</v>
          </cell>
        </row>
        <row r="14">
          <cell r="B14" t="str">
            <v>Q4</v>
          </cell>
          <cell r="C14">
            <v>4.9556652717787983</v>
          </cell>
          <cell r="D14">
            <v>-1.7406122797729751</v>
          </cell>
          <cell r="E14">
            <v>4.9556652717787983</v>
          </cell>
          <cell r="F14">
            <v>-1.7406122797729751</v>
          </cell>
          <cell r="AH14" t="str">
            <v>Q4</v>
          </cell>
          <cell r="AI14">
            <v>100</v>
          </cell>
          <cell r="AJ14">
            <v>100</v>
          </cell>
          <cell r="AK14">
            <v>100</v>
          </cell>
        </row>
        <row r="15">
          <cell r="A15">
            <v>2020</v>
          </cell>
          <cell r="B15" t="str">
            <v>Q1</v>
          </cell>
          <cell r="C15">
            <v>2.9656056031194709</v>
          </cell>
          <cell r="D15">
            <v>-2.4087064090774248</v>
          </cell>
          <cell r="E15">
            <v>2.9656056031194709</v>
          </cell>
          <cell r="F15">
            <v>-2.4087064090774248</v>
          </cell>
          <cell r="AG15">
            <v>2020</v>
          </cell>
          <cell r="AH15" t="str">
            <v>Q1</v>
          </cell>
          <cell r="AI15">
            <v>97.591293590922575</v>
          </cell>
          <cell r="AJ15">
            <v>97.591293590922575</v>
          </cell>
          <cell r="AK15">
            <v>100</v>
          </cell>
        </row>
        <row r="16">
          <cell r="B16" t="str">
            <v>Q2</v>
          </cell>
          <cell r="C16">
            <v>-5.3236912100438474</v>
          </cell>
          <cell r="D16">
            <v>-4.1895122997018461</v>
          </cell>
          <cell r="E16">
            <v>-5.3236912100438474</v>
          </cell>
          <cell r="F16">
            <v>-4.1895122997018461</v>
          </cell>
          <cell r="AH16" t="str">
            <v>Q2</v>
          </cell>
          <cell r="AI16">
            <v>93.502694342492731</v>
          </cell>
          <cell r="AJ16">
            <v>93.502694342492731</v>
          </cell>
          <cell r="AK16">
            <v>100</v>
          </cell>
        </row>
        <row r="17">
          <cell r="B17" t="str">
            <v>Q3</v>
          </cell>
          <cell r="C17">
            <v>-3.4880217475960791</v>
          </cell>
          <cell r="D17">
            <v>5.0468511123164461</v>
          </cell>
          <cell r="E17">
            <v>-3.4880217475960791</v>
          </cell>
          <cell r="F17">
            <v>5.0468511123164461</v>
          </cell>
          <cell r="AH17" t="str">
            <v>Q3</v>
          </cell>
          <cell r="AI17">
            <v>98.221636111962667</v>
          </cell>
          <cell r="AJ17">
            <v>98.221636111962667</v>
          </cell>
          <cell r="AK17">
            <v>100</v>
          </cell>
        </row>
        <row r="18">
          <cell r="B18" t="str">
            <v>Q4</v>
          </cell>
          <cell r="C18">
            <v>-2.166525540716151</v>
          </cell>
          <cell r="D18">
            <v>-0.39518956112311798</v>
          </cell>
          <cell r="E18">
            <v>-2.166525540716151</v>
          </cell>
          <cell r="F18">
            <v>-0.39518956112311798</v>
          </cell>
          <cell r="AH18" t="str">
            <v>Q4</v>
          </cell>
          <cell r="AI18">
            <v>97.833474459283849</v>
          </cell>
          <cell r="AJ18">
            <v>97.833474459283849</v>
          </cell>
          <cell r="AK18">
            <v>100</v>
          </cell>
        </row>
        <row r="19">
          <cell r="A19">
            <v>2021</v>
          </cell>
          <cell r="B19" t="str">
            <v>Q1</v>
          </cell>
          <cell r="C19">
            <v>-0.69670625552852528</v>
          </cell>
          <cell r="D19">
            <v>-0.94252557292564632</v>
          </cell>
          <cell r="E19">
            <v>-0.69670625552852528</v>
          </cell>
          <cell r="F19">
            <v>-0.94252557292564632</v>
          </cell>
          <cell r="AG19">
            <v>2021</v>
          </cell>
          <cell r="AH19" t="str">
            <v>Q1</v>
          </cell>
          <cell r="AI19">
            <v>96.911368943623415</v>
          </cell>
          <cell r="AJ19">
            <v>96.911368943623415</v>
          </cell>
          <cell r="AK19">
            <v>100</v>
          </cell>
        </row>
        <row r="20">
          <cell r="B20" t="str">
            <v>Q2</v>
          </cell>
          <cell r="C20">
            <v>7.0720160186016585</v>
          </cell>
          <cell r="D20">
            <v>3.3059598223799185</v>
          </cell>
          <cell r="E20">
            <v>7.0720160186016585</v>
          </cell>
          <cell r="F20">
            <v>3.3059598223799185</v>
          </cell>
          <cell r="AH20" t="str">
            <v>Q2</v>
          </cell>
          <cell r="AI20">
            <v>100.11521986421796</v>
          </cell>
          <cell r="AJ20">
            <v>100.11521986421796</v>
          </cell>
          <cell r="AK20">
            <v>100</v>
          </cell>
        </row>
        <row r="21">
          <cell r="B21" t="str">
            <v>Q3</v>
          </cell>
          <cell r="C21">
            <v>3.505902737663007</v>
          </cell>
          <cell r="D21">
            <v>1.5481874576848185</v>
          </cell>
          <cell r="E21">
            <v>3.505902737663007</v>
          </cell>
          <cell r="F21">
            <v>1.5481874576848185</v>
          </cell>
          <cell r="AH21" t="str">
            <v>Q3</v>
          </cell>
          <cell r="AI21">
            <v>101.66519114138937</v>
          </cell>
          <cell r="AJ21">
            <v>101.66519114138937</v>
          </cell>
          <cell r="AK21">
            <v>100</v>
          </cell>
        </row>
        <row r="22">
          <cell r="B22" t="str">
            <v>Q4</v>
          </cell>
          <cell r="C22">
            <v>5.0232775031471704</v>
          </cell>
          <cell r="D22">
            <v>1.0649960117117558</v>
          </cell>
          <cell r="E22">
            <v>5.0232775031471704</v>
          </cell>
          <cell r="F22">
            <v>1.0649960117117558</v>
          </cell>
          <cell r="AH22" t="str">
            <v>Q4</v>
          </cell>
          <cell r="AI22">
            <v>102.74792137234429</v>
          </cell>
          <cell r="AJ22">
            <v>102.74792137234429</v>
          </cell>
          <cell r="AK22">
            <v>100</v>
          </cell>
        </row>
        <row r="23">
          <cell r="A23">
            <v>2022</v>
          </cell>
          <cell r="B23" t="str">
            <v>Q1</v>
          </cell>
          <cell r="C23">
            <v>4.539999999999992</v>
          </cell>
          <cell r="D23">
            <v>-1.3983507009097593</v>
          </cell>
          <cell r="E23">
            <v>4.569999999999979</v>
          </cell>
          <cell r="F23">
            <v>-1.3700548382832665</v>
          </cell>
          <cell r="AG23">
            <v>2022</v>
          </cell>
          <cell r="AH23" t="str">
            <v>Q1</v>
          </cell>
          <cell r="AI23">
            <v>101.3111450936639</v>
          </cell>
          <cell r="AJ23">
            <v>101.34021850434701</v>
          </cell>
          <cell r="AK23">
            <v>100</v>
          </cell>
        </row>
        <row r="24">
          <cell r="B24" t="str">
            <v>Q2</v>
          </cell>
          <cell r="C24">
            <v>5.069999999999979</v>
          </cell>
          <cell r="D24">
            <v>3.8297034487990942</v>
          </cell>
          <cell r="E24">
            <v>5.1000000000000227</v>
          </cell>
          <cell r="F24">
            <v>3.8295531924273689</v>
          </cell>
          <cell r="AH24" t="str">
            <v>Q2</v>
          </cell>
          <cell r="AI24">
            <v>105.1910615113338</v>
          </cell>
          <cell r="AJ24">
            <v>105.22109607729308</v>
          </cell>
          <cell r="AK24">
            <v>100</v>
          </cell>
        </row>
        <row r="25">
          <cell r="B25" t="str">
            <v>Q3</v>
          </cell>
          <cell r="C25">
            <v>5.3199999999999932</v>
          </cell>
          <cell r="D25">
            <v>1.7898077761812772</v>
          </cell>
          <cell r="E25">
            <v>5.4300000000000068</v>
          </cell>
          <cell r="F25">
            <v>1.867035239426329</v>
          </cell>
          <cell r="AH25" t="str">
            <v>Q3</v>
          </cell>
          <cell r="AI25">
            <v>107.07377931011128</v>
          </cell>
          <cell r="AJ25">
            <v>107.18561102036679</v>
          </cell>
          <cell r="AK25">
            <v>100</v>
          </cell>
        </row>
        <row r="26">
          <cell r="B26" t="str">
            <v>Q4</v>
          </cell>
          <cell r="C26">
            <v>5.0600000000000023</v>
          </cell>
          <cell r="D26">
            <v>0.81550019930153894</v>
          </cell>
          <cell r="E26">
            <v>5.2199999999999989</v>
          </cell>
          <cell r="F26">
            <v>0.86369041404070401</v>
          </cell>
          <cell r="AH26" t="str">
            <v>Q4</v>
          </cell>
          <cell r="AI26">
            <v>107.94696619378492</v>
          </cell>
          <cell r="AJ26">
            <v>108.11136286798066</v>
          </cell>
          <cell r="AK26">
            <v>100</v>
          </cell>
        </row>
        <row r="27">
          <cell r="A27">
            <v>2023</v>
          </cell>
          <cell r="B27" t="str">
            <v>Q1</v>
          </cell>
          <cell r="C27">
            <v>5.1800000000000068</v>
          </cell>
          <cell r="D27">
            <v>-1.2857274578496884</v>
          </cell>
          <cell r="E27">
            <v>5.25</v>
          </cell>
          <cell r="F27">
            <v>-1.3419337742759438</v>
          </cell>
          <cell r="AG27">
            <v>2023</v>
          </cell>
          <cell r="AH27" t="str">
            <v>Q1</v>
          </cell>
          <cell r="AI27">
            <v>106.55906240951572</v>
          </cell>
          <cell r="AJ27">
            <v>106.66057997582521</v>
          </cell>
          <cell r="AK27">
            <v>100</v>
          </cell>
        </row>
        <row r="28">
          <cell r="B28" t="str">
            <v>Q2</v>
          </cell>
          <cell r="C28">
            <v>5.2000000000000028</v>
          </cell>
          <cell r="D28">
            <v>3.8494466896145951</v>
          </cell>
          <cell r="E28">
            <v>5.2599999999999909</v>
          </cell>
          <cell r="F28">
            <v>3.8394182331107345</v>
          </cell>
          <cell r="AH28" t="str">
            <v>Q2</v>
          </cell>
          <cell r="AI28">
            <v>110.66099670992318</v>
          </cell>
          <cell r="AJ28">
            <v>110.75572573095872</v>
          </cell>
          <cell r="AK28">
            <v>100</v>
          </cell>
        </row>
        <row r="29">
          <cell r="B29" t="str">
            <v>Q3</v>
          </cell>
          <cell r="C29">
            <v>5.2600000000000193</v>
          </cell>
          <cell r="D29">
            <v>1.8478627996277623</v>
          </cell>
          <cell r="E29">
            <v>5.3099999999999881</v>
          </cell>
          <cell r="F29">
            <v>1.9154235328138611</v>
          </cell>
          <cell r="AH29" t="str">
            <v>Q3</v>
          </cell>
          <cell r="AI29">
            <v>112.70586010182313</v>
          </cell>
          <cell r="AJ29">
            <v>112.87716696554826</v>
          </cell>
          <cell r="AK29">
            <v>100</v>
          </cell>
        </row>
        <row r="30">
          <cell r="B30" t="str">
            <v>Q4</v>
          </cell>
          <cell r="C30">
            <v>5.1100000000000136</v>
          </cell>
          <cell r="D30">
            <v>0.6718338015255938</v>
          </cell>
          <cell r="E30">
            <v>5.1400000000000148</v>
          </cell>
          <cell r="F30">
            <v>0.70086800999185073</v>
          </cell>
          <cell r="AH30" t="str">
            <v>Q4</v>
          </cell>
          <cell r="AI30">
            <v>113.46305616628733</v>
          </cell>
          <cell r="AJ30">
            <v>113.66828691939487</v>
          </cell>
          <cell r="AK30">
            <v>100</v>
          </cell>
        </row>
        <row r="33">
          <cell r="AX33" t="str">
            <v>2017-2019</v>
          </cell>
          <cell r="AY33">
            <v>2020</v>
          </cell>
          <cell r="AZ33">
            <v>2021</v>
          </cell>
          <cell r="BA33">
            <v>2022</v>
          </cell>
          <cell r="BB33">
            <v>2023</v>
          </cell>
        </row>
        <row r="34">
          <cell r="C34" t="str">
            <v>YoY-Ske 1 Mar</v>
          </cell>
          <cell r="D34" t="str">
            <v>QtQ-Ske 1 Mar</v>
          </cell>
          <cell r="E34" t="str">
            <v>YoY-Track Feb</v>
          </cell>
          <cell r="F34" t="str">
            <v>QtQ-Track Feb</v>
          </cell>
          <cell r="AI34" t="str">
            <v>Indeks Ske 1 Mar</v>
          </cell>
          <cell r="AJ34" t="str">
            <v>Indeks Track Feb</v>
          </cell>
          <cell r="AK34" t="str">
            <v>Tw4 '19 = 100</v>
          </cell>
          <cell r="AW34" t="str">
            <v>Q1</v>
          </cell>
          <cell r="AX34">
            <v>9.8074225534427725E-2</v>
          </cell>
          <cell r="AY34">
            <v>-1.9914028580617043</v>
          </cell>
          <cell r="AZ34">
            <v>-0.56988265715253306</v>
          </cell>
          <cell r="BA34">
            <v>-0.55520470056929128</v>
          </cell>
          <cell r="BB34">
            <v>-0.53627185044089742</v>
          </cell>
        </row>
        <row r="35">
          <cell r="A35">
            <v>2017</v>
          </cell>
          <cell r="B35" t="str">
            <v>Q1</v>
          </cell>
          <cell r="C35">
            <v>4.9267745833945469</v>
          </cell>
          <cell r="D35">
            <v>0.1367661999542662</v>
          </cell>
          <cell r="E35">
            <v>4.9267745833945469</v>
          </cell>
          <cell r="F35">
            <v>0.1367661999542662</v>
          </cell>
          <cell r="AG35">
            <v>2017</v>
          </cell>
          <cell r="AH35" t="str">
            <v>Q1</v>
          </cell>
          <cell r="AI35">
            <v>86.47432449382427</v>
          </cell>
          <cell r="AJ35">
            <v>86.47432449382427</v>
          </cell>
          <cell r="AK35">
            <v>100</v>
          </cell>
          <cell r="AW35" t="str">
            <v>Q2</v>
          </cell>
          <cell r="AX35">
            <v>1.5609193302500586</v>
          </cell>
          <cell r="AY35">
            <v>-6.5257970259255842</v>
          </cell>
          <cell r="AZ35">
            <v>1.2874247535147276</v>
          </cell>
          <cell r="BA35">
            <v>2.020895532361294</v>
          </cell>
          <cell r="BB35">
            <v>2.1082837554307901</v>
          </cell>
        </row>
        <row r="36">
          <cell r="B36" t="str">
            <v>Q2</v>
          </cell>
          <cell r="C36">
            <v>4.940235166574297</v>
          </cell>
          <cell r="D36">
            <v>1.3695636796407769</v>
          </cell>
          <cell r="E36">
            <v>4.940235166574297</v>
          </cell>
          <cell r="F36">
            <v>1.3695636796407769</v>
          </cell>
          <cell r="AH36" t="str">
            <v>Q2</v>
          </cell>
          <cell r="AI36">
            <v>87.658645434306408</v>
          </cell>
          <cell r="AJ36">
            <v>87.658645434306408</v>
          </cell>
          <cell r="AK36">
            <v>100</v>
          </cell>
          <cell r="AW36" t="str">
            <v>Q3</v>
          </cell>
          <cell r="AX36">
            <v>3.2501476153524229</v>
          </cell>
          <cell r="AY36">
            <v>4.6910265094129926</v>
          </cell>
          <cell r="AZ36">
            <v>-0.18590678752200063</v>
          </cell>
          <cell r="BA36">
            <v>1.1631909063966503</v>
          </cell>
          <cell r="BB36">
            <v>1.2593902130782766</v>
          </cell>
        </row>
        <row r="37">
          <cell r="B37" t="str">
            <v>Q3</v>
          </cell>
          <cell r="C37">
            <v>4.9125254947384178</v>
          </cell>
          <cell r="D37">
            <v>3.4185939643720786</v>
          </cell>
          <cell r="E37">
            <v>4.9125254947384178</v>
          </cell>
          <cell r="F37">
            <v>3.4185939643720786</v>
          </cell>
          <cell r="AH37" t="str">
            <v>Q3</v>
          </cell>
          <cell r="AI37">
            <v>90.655338596373923</v>
          </cell>
          <cell r="AJ37">
            <v>90.655338596373923</v>
          </cell>
          <cell r="AK37">
            <v>100</v>
          </cell>
          <cell r="AW37" t="str">
            <v>Q4</v>
          </cell>
          <cell r="AX37">
            <v>4.4529074820398286E-2</v>
          </cell>
          <cell r="AY37">
            <v>0.49730039079764765</v>
          </cell>
          <cell r="AZ37">
            <v>3.0159621645423016</v>
          </cell>
          <cell r="BA37">
            <v>2.3534174348355918</v>
          </cell>
          <cell r="BB37">
            <v>2.1492162410172995</v>
          </cell>
        </row>
        <row r="38">
          <cell r="B38" t="str">
            <v>Q4</v>
          </cell>
          <cell r="C38">
            <v>4.9860880768702174</v>
          </cell>
          <cell r="D38">
            <v>7.3651340511275976E-3</v>
          </cell>
          <cell r="E38">
            <v>4.9860880768702174</v>
          </cell>
          <cell r="F38">
            <v>7.3651340511275976E-3</v>
          </cell>
          <cell r="AH38" t="str">
            <v>Q4</v>
          </cell>
          <cell r="AI38">
            <v>90.66201548358606</v>
          </cell>
          <cell r="AJ38">
            <v>90.66201548358606</v>
          </cell>
          <cell r="AK38">
            <v>100</v>
          </cell>
        </row>
        <row r="39">
          <cell r="A39">
            <v>2018</v>
          </cell>
          <cell r="B39" t="str">
            <v>Q1</v>
          </cell>
          <cell r="C39">
            <v>4.9567562564463969</v>
          </cell>
          <cell r="D39">
            <v>0.10878922035819016</v>
          </cell>
          <cell r="E39">
            <v>4.9567562564463969</v>
          </cell>
          <cell r="F39">
            <v>0.10878922035819016</v>
          </cell>
          <cell r="AG39">
            <v>2018</v>
          </cell>
          <cell r="AH39" t="str">
            <v>Q1</v>
          </cell>
          <cell r="AI39">
            <v>90.760645983391669</v>
          </cell>
          <cell r="AJ39">
            <v>90.760645983391669</v>
          </cell>
          <cell r="AK39">
            <v>100</v>
          </cell>
        </row>
        <row r="40">
          <cell r="B40" t="str">
            <v>Q2</v>
          </cell>
          <cell r="C40">
            <v>5.1722600097165525</v>
          </cell>
          <cell r="D40">
            <v>1.5777019855440813</v>
          </cell>
          <cell r="E40">
            <v>5.1722600097165525</v>
          </cell>
          <cell r="F40">
            <v>1.5777019855440813</v>
          </cell>
          <cell r="AH40" t="str">
            <v>Q2</v>
          </cell>
          <cell r="AI40">
            <v>92.192578497164263</v>
          </cell>
          <cell r="AJ40">
            <v>92.192578497164263</v>
          </cell>
          <cell r="AK40">
            <v>100</v>
          </cell>
        </row>
        <row r="41">
          <cell r="B41" t="str">
            <v>Q3</v>
          </cell>
          <cell r="C41">
            <v>5.0019764477440987</v>
          </cell>
          <cell r="D41">
            <v>3.2511497490171024</v>
          </cell>
          <cell r="E41">
            <v>5.0019764477440987</v>
          </cell>
          <cell r="F41">
            <v>3.2511497490171024</v>
          </cell>
          <cell r="AH41" t="str">
            <v>Q3</v>
          </cell>
          <cell r="AI41">
            <v>95.189897281587207</v>
          </cell>
          <cell r="AJ41">
            <v>95.189897281587207</v>
          </cell>
          <cell r="AK41">
            <v>100</v>
          </cell>
        </row>
        <row r="42">
          <cell r="B42" t="str">
            <v>Q4</v>
          </cell>
          <cell r="C42">
            <v>5.0801436661800778</v>
          </cell>
          <cell r="D42">
            <v>8.1814185584278221E-2</v>
          </cell>
          <cell r="E42">
            <v>5.0801436661800778</v>
          </cell>
          <cell r="F42">
            <v>8.1814185584278221E-2</v>
          </cell>
          <cell r="AH42" t="str">
            <v>Q4</v>
          </cell>
          <cell r="AI42">
            <v>95.267776120806658</v>
          </cell>
          <cell r="AJ42">
            <v>95.267776120806658</v>
          </cell>
          <cell r="AK42">
            <v>100</v>
          </cell>
        </row>
        <row r="43">
          <cell r="A43">
            <v>2019</v>
          </cell>
          <cell r="B43" t="str">
            <v>Q1</v>
          </cell>
          <cell r="C43">
            <v>5.0170360742204565</v>
          </cell>
          <cell r="D43">
            <v>4.8667256290826799E-2</v>
          </cell>
          <cell r="E43">
            <v>5.0170360742204565</v>
          </cell>
          <cell r="F43">
            <v>4.8667256290826799E-2</v>
          </cell>
          <cell r="AG43">
            <v>2019</v>
          </cell>
          <cell r="AH43" t="str">
            <v>Q1</v>
          </cell>
          <cell r="AI43">
            <v>95.314140333573945</v>
          </cell>
          <cell r="AJ43">
            <v>95.314140333573945</v>
          </cell>
          <cell r="AK43">
            <v>100</v>
          </cell>
        </row>
        <row r="44">
          <cell r="B44" t="str">
            <v>Q2</v>
          </cell>
          <cell r="C44">
            <v>5.180169060163891</v>
          </cell>
          <cell r="D44">
            <v>1.7354923255653176</v>
          </cell>
          <cell r="E44">
            <v>5.180169060163891</v>
          </cell>
          <cell r="F44">
            <v>1.7354923255653176</v>
          </cell>
          <cell r="AH44" t="str">
            <v>Q2</v>
          </cell>
          <cell r="AI44">
            <v>96.96830992424168</v>
          </cell>
          <cell r="AJ44">
            <v>96.96830992424168</v>
          </cell>
          <cell r="AK44">
            <v>100</v>
          </cell>
        </row>
        <row r="45">
          <cell r="B45" t="str">
            <v>Q3</v>
          </cell>
          <cell r="C45">
            <v>5.0065339511353102</v>
          </cell>
          <cell r="D45">
            <v>3.0806991326680873</v>
          </cell>
          <cell r="E45">
            <v>5.0065339511353102</v>
          </cell>
          <cell r="F45">
            <v>3.0806991326680873</v>
          </cell>
          <cell r="AH45" t="str">
            <v>Q3</v>
          </cell>
          <cell r="AI45">
            <v>99.955611807040697</v>
          </cell>
          <cell r="AJ45">
            <v>99.955611807040697</v>
          </cell>
          <cell r="AK45">
            <v>100</v>
          </cell>
        </row>
        <row r="46">
          <cell r="B46" t="str">
            <v>Q4</v>
          </cell>
          <cell r="C46">
            <v>4.9672870217863903</v>
          </cell>
          <cell r="D46">
            <v>4.4407904825789046E-2</v>
          </cell>
          <cell r="E46">
            <v>4.9672870217863903</v>
          </cell>
          <cell r="F46">
            <v>4.4407904825789046E-2</v>
          </cell>
          <cell r="AH46" t="str">
            <v>Q4</v>
          </cell>
          <cell r="AI46">
            <v>100</v>
          </cell>
          <cell r="AJ46">
            <v>100</v>
          </cell>
          <cell r="AK46">
            <v>100</v>
          </cell>
        </row>
        <row r="47">
          <cell r="A47">
            <v>2020</v>
          </cell>
          <cell r="B47" t="str">
            <v>Q1</v>
          </cell>
          <cell r="C47">
            <v>2.8269224261316026</v>
          </cell>
          <cell r="D47">
            <v>-1.9914028580617043</v>
          </cell>
          <cell r="E47">
            <v>2.8269224261316026</v>
          </cell>
          <cell r="F47">
            <v>-1.9914028580617043</v>
          </cell>
          <cell r="AG47">
            <v>2020</v>
          </cell>
          <cell r="AH47" t="str">
            <v>Q1</v>
          </cell>
          <cell r="AI47">
            <v>98.008597141938296</v>
          </cell>
          <cell r="AJ47">
            <v>98.008597141938296</v>
          </cell>
          <cell r="AK47">
            <v>100</v>
          </cell>
        </row>
        <row r="48">
          <cell r="B48" t="str">
            <v>Q2</v>
          </cell>
          <cell r="C48">
            <v>-5.5229949907629674</v>
          </cell>
          <cell r="D48">
            <v>-6.5257970259255842</v>
          </cell>
          <cell r="E48">
            <v>-5.5229949907629674</v>
          </cell>
          <cell r="F48">
            <v>-6.5257970259255842</v>
          </cell>
          <cell r="AH48" t="str">
            <v>Q2</v>
          </cell>
          <cell r="AI48">
            <v>91.612755024498298</v>
          </cell>
          <cell r="AJ48">
            <v>91.612755024498298</v>
          </cell>
          <cell r="AK48">
            <v>100</v>
          </cell>
        </row>
        <row r="49">
          <cell r="B49" t="str">
            <v>Q3</v>
          </cell>
          <cell r="C49">
            <v>-4.0470745816140834</v>
          </cell>
          <cell r="D49">
            <v>4.6910265094129926</v>
          </cell>
          <cell r="E49">
            <v>-4.0470745816140834</v>
          </cell>
          <cell r="F49">
            <v>4.6910265094129926</v>
          </cell>
          <cell r="AH49" t="str">
            <v>Q3</v>
          </cell>
          <cell r="AI49">
            <v>95.910333648701098</v>
          </cell>
          <cell r="AJ49">
            <v>95.910333648701098</v>
          </cell>
          <cell r="AK49">
            <v>100</v>
          </cell>
        </row>
        <row r="50">
          <cell r="B50" t="str">
            <v>Q4</v>
          </cell>
          <cell r="C50">
            <v>-3.6127038872485855</v>
          </cell>
          <cell r="D50">
            <v>0.49730039079764765</v>
          </cell>
          <cell r="E50">
            <v>-3.6127038872485855</v>
          </cell>
          <cell r="F50">
            <v>0.49730039079764765</v>
          </cell>
          <cell r="AH50" t="str">
            <v>Q4</v>
          </cell>
          <cell r="AI50">
            <v>96.387296112751415</v>
          </cell>
          <cell r="AJ50">
            <v>96.387296112751415</v>
          </cell>
          <cell r="AK50">
            <v>100</v>
          </cell>
        </row>
        <row r="51">
          <cell r="A51">
            <v>2021</v>
          </cell>
          <cell r="B51" t="str">
            <v>Q1</v>
          </cell>
          <cell r="C51">
            <v>-2.2146990944969787</v>
          </cell>
          <cell r="D51">
            <v>-0.56988265715253306</v>
          </cell>
          <cell r="E51">
            <v>-2.2146990944969787</v>
          </cell>
          <cell r="F51">
            <v>-0.56988265715253306</v>
          </cell>
          <cell r="AG51">
            <v>2021</v>
          </cell>
          <cell r="AH51" t="str">
            <v>Q1</v>
          </cell>
          <cell r="AI51">
            <v>95.838001628506603</v>
          </cell>
          <cell r="AJ51">
            <v>95.838001628506603</v>
          </cell>
          <cell r="AK51">
            <v>100</v>
          </cell>
        </row>
        <row r="52">
          <cell r="B52" t="str">
            <v>Q2</v>
          </cell>
          <cell r="C52">
            <v>5.9588741314325944</v>
          </cell>
          <cell r="D52">
            <v>1.2874247535147276</v>
          </cell>
          <cell r="E52">
            <v>5.9588741314325944</v>
          </cell>
          <cell r="F52">
            <v>1.2874247535147276</v>
          </cell>
          <cell r="AH52" t="str">
            <v>Q2</v>
          </cell>
          <cell r="AI52">
            <v>97.071843784745852</v>
          </cell>
          <cell r="AJ52">
            <v>97.071843784745852</v>
          </cell>
          <cell r="AK52">
            <v>100</v>
          </cell>
        </row>
        <row r="53">
          <cell r="B53" t="str">
            <v>Q3</v>
          </cell>
          <cell r="C53">
            <v>1.0228793419377666</v>
          </cell>
          <cell r="D53">
            <v>-0.18590678752200063</v>
          </cell>
          <cell r="E53">
            <v>1.0228793419377666</v>
          </cell>
          <cell r="F53">
            <v>-0.18590678752200063</v>
          </cell>
          <cell r="AH53" t="str">
            <v>Q3</v>
          </cell>
          <cell r="AI53">
            <v>96.891380638377242</v>
          </cell>
          <cell r="AJ53">
            <v>96.891380638377242</v>
          </cell>
          <cell r="AK53">
            <v>100</v>
          </cell>
        </row>
        <row r="54">
          <cell r="B54" t="str">
            <v>Q4</v>
          </cell>
          <cell r="C54">
            <v>3.5547131671521868</v>
          </cell>
          <cell r="D54">
            <v>3.0159621645423016</v>
          </cell>
          <cell r="E54">
            <v>3.5547131671521868</v>
          </cell>
          <cell r="F54">
            <v>3.0159621645423016</v>
          </cell>
          <cell r="AH54" t="str">
            <v>Q4</v>
          </cell>
          <cell r="AI54">
            <v>99.813588019133377</v>
          </cell>
          <cell r="AJ54">
            <v>99.813588019133377</v>
          </cell>
          <cell r="AK54">
            <v>100</v>
          </cell>
        </row>
        <row r="55">
          <cell r="A55">
            <v>2022</v>
          </cell>
          <cell r="B55" t="str">
            <v>Q1</v>
          </cell>
          <cell r="C55">
            <v>3.569999999999979</v>
          </cell>
          <cell r="D55">
            <v>-0.55520470056929128</v>
          </cell>
          <cell r="E55">
            <v>3.6899999999999977</v>
          </cell>
          <cell r="F55">
            <v>-0.43998431401013249</v>
          </cell>
          <cell r="AG55">
            <v>2022</v>
          </cell>
          <cell r="AH55" t="str">
            <v>Q1</v>
          </cell>
          <cell r="AI55">
            <v>99.259418286644276</v>
          </cell>
          <cell r="AJ55">
            <v>99.374423888598471</v>
          </cell>
          <cell r="AK55">
            <v>100</v>
          </cell>
        </row>
        <row r="56">
          <cell r="B56" t="str">
            <v>Q2</v>
          </cell>
          <cell r="C56">
            <v>4.3200000000000074</v>
          </cell>
          <cell r="D56">
            <v>2.020895532361294</v>
          </cell>
          <cell r="E56">
            <v>4.3700000000000045</v>
          </cell>
          <cell r="F56">
            <v>1.9516686423409766</v>
          </cell>
          <cell r="AH56" t="str">
            <v>Q2</v>
          </cell>
          <cell r="AI56">
            <v>101.26534743624687</v>
          </cell>
          <cell r="AJ56">
            <v>101.31388335813925</v>
          </cell>
          <cell r="AK56">
            <v>100</v>
          </cell>
        </row>
        <row r="57">
          <cell r="B57" t="str">
            <v>Q3</v>
          </cell>
          <cell r="C57">
            <v>5.7300000000000182</v>
          </cell>
          <cell r="D57">
            <v>1.1631909063966503</v>
          </cell>
          <cell r="E57">
            <v>5.8600000000000136</v>
          </cell>
          <cell r="F57">
            <v>1.2390524812965396</v>
          </cell>
          <cell r="AH57" t="str">
            <v>Q3</v>
          </cell>
          <cell r="AI57">
            <v>102.44325674895627</v>
          </cell>
          <cell r="AJ57">
            <v>102.56921554378617</v>
          </cell>
          <cell r="AK57">
            <v>100</v>
          </cell>
        </row>
        <row r="58">
          <cell r="B58" t="str">
            <v>Q4</v>
          </cell>
          <cell r="C58">
            <v>5.0499999999999972</v>
          </cell>
          <cell r="D58">
            <v>2.3534174348355918</v>
          </cell>
          <cell r="E58">
            <v>5.230000000000004</v>
          </cell>
          <cell r="F58">
            <v>2.4028877628451255</v>
          </cell>
          <cell r="AH58" t="str">
            <v>Q4</v>
          </cell>
          <cell r="AI58">
            <v>104.85417421409961</v>
          </cell>
          <cell r="AJ58">
            <v>105.03383867253405</v>
          </cell>
          <cell r="AK58">
            <v>100</v>
          </cell>
        </row>
        <row r="59">
          <cell r="A59">
            <v>2023</v>
          </cell>
          <cell r="B59" t="str">
            <v>Q1</v>
          </cell>
          <cell r="C59">
            <v>5.0699999999999932</v>
          </cell>
          <cell r="D59">
            <v>-0.53627185044089742</v>
          </cell>
          <cell r="E59">
            <v>5.1599999999999824</v>
          </cell>
          <cell r="F59">
            <v>-0.50621258634711808</v>
          </cell>
          <cell r="AG59">
            <v>2023</v>
          </cell>
          <cell r="AH59" t="str">
            <v>Q1</v>
          </cell>
          <cell r="AI59">
            <v>104.29187079377714</v>
          </cell>
          <cell r="AJ59">
            <v>104.50214416125014</v>
          </cell>
          <cell r="AK59">
            <v>100</v>
          </cell>
        </row>
        <row r="60">
          <cell r="B60" t="str">
            <v>Q2</v>
          </cell>
          <cell r="C60">
            <v>5.1600000000000108</v>
          </cell>
          <cell r="D60">
            <v>2.1082837554307901</v>
          </cell>
          <cell r="E60">
            <v>5.2399999999999807</v>
          </cell>
          <cell r="F60">
            <v>2.0292279185998723</v>
          </cell>
          <cell r="AH60" t="str">
            <v>Q2</v>
          </cell>
          <cell r="AI60">
            <v>106.49063936395721</v>
          </cell>
          <cell r="AJ60">
            <v>106.62273084610574</v>
          </cell>
          <cell r="AK60">
            <v>100</v>
          </cell>
        </row>
        <row r="61">
          <cell r="B61" t="str">
            <v>Q3</v>
          </cell>
          <cell r="C61">
            <v>5.2599999999999909</v>
          </cell>
          <cell r="D61">
            <v>1.2593902130782766</v>
          </cell>
          <cell r="E61">
            <v>5.3300000000000125</v>
          </cell>
          <cell r="F61">
            <v>1.3256309184242525</v>
          </cell>
          <cell r="AH61" t="str">
            <v>Q3</v>
          </cell>
          <cell r="AI61">
            <v>107.83177205395138</v>
          </cell>
          <cell r="AJ61">
            <v>108.03615473226998</v>
          </cell>
          <cell r="AK61">
            <v>100</v>
          </cell>
        </row>
        <row r="62">
          <cell r="B62" t="str">
            <v>Q4</v>
          </cell>
          <cell r="C62">
            <v>5.0499999999999972</v>
          </cell>
          <cell r="D62">
            <v>2.1492162410172995</v>
          </cell>
          <cell r="E62">
            <v>5.0999999999999943</v>
          </cell>
          <cell r="F62">
            <v>2.1792794443655339</v>
          </cell>
          <cell r="AH62" t="str">
            <v>Q4</v>
          </cell>
          <cell r="AI62">
            <v>110.14931001191164</v>
          </cell>
          <cell r="AJ62">
            <v>110.39056444483326</v>
          </cell>
          <cell r="AK62">
            <v>100</v>
          </cell>
        </row>
        <row r="65">
          <cell r="AX65" t="str">
            <v>2017-2019</v>
          </cell>
          <cell r="AY65">
            <v>2020</v>
          </cell>
          <cell r="AZ65">
            <v>2021</v>
          </cell>
          <cell r="BA65">
            <v>2022</v>
          </cell>
          <cell r="BB65">
            <v>2023</v>
          </cell>
        </row>
        <row r="66">
          <cell r="C66" t="str">
            <v>YoY-Ske 1 Mar</v>
          </cell>
          <cell r="D66" t="str">
            <v>QtQ-Ske 1 Mar</v>
          </cell>
          <cell r="E66" t="str">
            <v>YoY-Track Feb</v>
          </cell>
          <cell r="F66" t="str">
            <v>QtQ-Track Feb</v>
          </cell>
          <cell r="AI66" t="str">
            <v>Indeks Ske 1 Mar</v>
          </cell>
          <cell r="AJ66" t="str">
            <v>Indeks Track Feb</v>
          </cell>
          <cell r="AK66" t="str">
            <v>Tw4 '19 = 100</v>
          </cell>
          <cell r="AW66" t="str">
            <v>Q1</v>
          </cell>
          <cell r="AX66">
            <v>1.9703316664509316</v>
          </cell>
          <cell r="AY66">
            <v>-2.2031599288450252</v>
          </cell>
          <cell r="AZ66">
            <v>-3.8058240726484343</v>
          </cell>
          <cell r="BA66">
            <v>-2.8447142902292057</v>
          </cell>
          <cell r="BB66">
            <v>0.73823893241038263</v>
          </cell>
        </row>
        <row r="67">
          <cell r="A67">
            <v>2017</v>
          </cell>
          <cell r="B67" t="str">
            <v>Q1</v>
          </cell>
          <cell r="C67">
            <v>8.0768534658103022</v>
          </cell>
          <cell r="D67">
            <v>-1.6735804106481993</v>
          </cell>
          <cell r="E67">
            <v>8.0768534658103022</v>
          </cell>
          <cell r="F67">
            <v>-1.6735804106481993</v>
          </cell>
          <cell r="AG67">
            <v>2017</v>
          </cell>
          <cell r="AH67" t="str">
            <v>Q1</v>
          </cell>
          <cell r="AI67">
            <v>81.376577328382098</v>
          </cell>
          <cell r="AJ67">
            <v>81.376577328382098</v>
          </cell>
          <cell r="AK67">
            <v>100</v>
          </cell>
          <cell r="AW67" t="str">
            <v>Q2</v>
          </cell>
          <cell r="AX67">
            <v>2.8816393538620182</v>
          </cell>
          <cell r="AY67">
            <v>-0.90289343213997597</v>
          </cell>
          <cell r="AZ67">
            <v>7.0084241324336318</v>
          </cell>
          <cell r="BA67">
            <v>7.018681841802163</v>
          </cell>
          <cell r="BB67">
            <v>5.8414665314147527</v>
          </cell>
        </row>
        <row r="68">
          <cell r="B68" t="str">
            <v>Q2</v>
          </cell>
          <cell r="C68">
            <v>8.5328294077265241</v>
          </cell>
          <cell r="D68">
            <v>2.9536525492908794</v>
          </cell>
          <cell r="E68">
            <v>8.5328294077265241</v>
          </cell>
          <cell r="F68">
            <v>2.9536525492908794</v>
          </cell>
          <cell r="AH68" t="str">
            <v>Q2</v>
          </cell>
          <cell r="AI68">
            <v>83.780158679167499</v>
          </cell>
          <cell r="AJ68">
            <v>83.780158679167499</v>
          </cell>
          <cell r="AK68">
            <v>100</v>
          </cell>
          <cell r="AW68" t="str">
            <v>Q3</v>
          </cell>
          <cell r="AX68">
            <v>-0.54234488837818162</v>
          </cell>
          <cell r="AY68">
            <v>0.80297634629980053</v>
          </cell>
          <cell r="AZ68">
            <v>-0.36823887506652397</v>
          </cell>
          <cell r="BA68">
            <v>0.56762929231042847</v>
          </cell>
          <cell r="BB68">
            <v>-0.21536086994318282</v>
          </cell>
        </row>
        <row r="69">
          <cell r="B69" t="str">
            <v>Q3</v>
          </cell>
          <cell r="C69">
            <v>6.0372173257999862</v>
          </cell>
          <cell r="D69">
            <v>1.8678914161829567</v>
          </cell>
          <cell r="E69">
            <v>6.0372173257999862</v>
          </cell>
          <cell r="F69">
            <v>1.8678914161829567</v>
          </cell>
          <cell r="AH69" t="str">
            <v>Q3</v>
          </cell>
          <cell r="AI69">
            <v>85.345081071600134</v>
          </cell>
          <cell r="AJ69">
            <v>85.345081071600134</v>
          </cell>
          <cell r="AK69">
            <v>100</v>
          </cell>
          <cell r="AW69" t="str">
            <v>Q4</v>
          </cell>
          <cell r="AX69">
            <v>2.2080637388388689</v>
          </cell>
          <cell r="AY69">
            <v>0.22284441602657523</v>
          </cell>
          <cell r="AZ69">
            <v>0.71296215584229117</v>
          </cell>
          <cell r="BA69">
            <v>0.61732739926090119</v>
          </cell>
          <cell r="BB69">
            <v>1.8580081294526423</v>
          </cell>
        </row>
        <row r="70">
          <cell r="B70" t="str">
            <v>Q4</v>
          </cell>
          <cell r="C70">
            <v>5.2615747015417753</v>
          </cell>
          <cell r="D70">
            <v>2.0752757477531532</v>
          </cell>
          <cell r="E70">
            <v>5.2615747015417753</v>
          </cell>
          <cell r="F70">
            <v>2.0752757477531532</v>
          </cell>
          <cell r="AH70" t="str">
            <v>Q4</v>
          </cell>
          <cell r="AI70">
            <v>87.116226840979309</v>
          </cell>
          <cell r="AJ70">
            <v>87.116226840979309</v>
          </cell>
          <cell r="AK70">
            <v>100</v>
          </cell>
        </row>
        <row r="71">
          <cell r="A71">
            <v>2018</v>
          </cell>
          <cell r="B71" t="str">
            <v>Q1</v>
          </cell>
          <cell r="C71">
            <v>8.1461022486049046</v>
          </cell>
          <cell r="D71">
            <v>1.0209001413838479</v>
          </cell>
          <cell r="E71">
            <v>8.1461022486049046</v>
          </cell>
          <cell r="F71">
            <v>1.0209001413838479</v>
          </cell>
          <cell r="AG71">
            <v>2018</v>
          </cell>
          <cell r="AH71" t="str">
            <v>Q1</v>
          </cell>
          <cell r="AI71">
            <v>88.005596523967128</v>
          </cell>
          <cell r="AJ71">
            <v>88.005596523967128</v>
          </cell>
          <cell r="AK71">
            <v>100</v>
          </cell>
        </row>
        <row r="72">
          <cell r="B72" t="str">
            <v>Q2</v>
          </cell>
          <cell r="C72">
            <v>8.8132191229812804</v>
          </cell>
          <cell r="D72">
            <v>3.5887389506151521</v>
          </cell>
          <cell r="E72">
            <v>8.8132191229812804</v>
          </cell>
          <cell r="F72">
            <v>3.5887389506151521</v>
          </cell>
          <cell r="AH72" t="str">
            <v>Q2</v>
          </cell>
          <cell r="AI72">
            <v>91.163887645143973</v>
          </cell>
          <cell r="AJ72">
            <v>91.163887645143973</v>
          </cell>
          <cell r="AK72">
            <v>100</v>
          </cell>
        </row>
        <row r="73">
          <cell r="B73" t="str">
            <v>Q3</v>
          </cell>
          <cell r="C73">
            <v>8.6649431535689416</v>
          </cell>
          <cell r="D73">
            <v>1.7290796020167534</v>
          </cell>
          <cell r="E73">
            <v>8.6649431535689416</v>
          </cell>
          <cell r="F73">
            <v>1.7290796020167534</v>
          </cell>
          <cell r="AH73" t="str">
            <v>Q3</v>
          </cell>
          <cell r="AI73">
            <v>92.740183830821621</v>
          </cell>
          <cell r="AJ73">
            <v>92.740183830821621</v>
          </cell>
          <cell r="AK73">
            <v>100</v>
          </cell>
        </row>
        <row r="74">
          <cell r="B74" t="str">
            <v>Q4</v>
          </cell>
          <cell r="C74">
            <v>10.875497324788455</v>
          </cell>
          <cell r="D74">
            <v>4.1517773317432045</v>
          </cell>
          <cell r="E74">
            <v>10.875497324788455</v>
          </cell>
          <cell r="F74">
            <v>4.1517773317432045</v>
          </cell>
          <cell r="AH74" t="str">
            <v>Q4</v>
          </cell>
          <cell r="AI74">
            <v>96.590549760526656</v>
          </cell>
          <cell r="AJ74">
            <v>96.590549760526656</v>
          </cell>
          <cell r="AK74">
            <v>100</v>
          </cell>
        </row>
        <row r="75">
          <cell r="A75">
            <v>2019</v>
          </cell>
          <cell r="B75" t="str">
            <v>Q1</v>
          </cell>
          <cell r="C75">
            <v>16.958970625178324</v>
          </cell>
          <cell r="D75">
            <v>6.5636752686171462</v>
          </cell>
          <cell r="E75">
            <v>16.958970625178324</v>
          </cell>
          <cell r="F75">
            <v>6.5636752686171462</v>
          </cell>
          <cell r="AG75">
            <v>2019</v>
          </cell>
          <cell r="AH75" t="str">
            <v>Q1</v>
          </cell>
          <cell r="AI75">
            <v>102.93043978697969</v>
          </cell>
          <cell r="AJ75">
            <v>102.93043978697969</v>
          </cell>
          <cell r="AK75">
            <v>100</v>
          </cell>
        </row>
        <row r="76">
          <cell r="B76" t="str">
            <v>Q2</v>
          </cell>
          <cell r="C76">
            <v>15.280932327761548</v>
          </cell>
          <cell r="D76">
            <v>2.1025265616800226</v>
          </cell>
          <cell r="E76">
            <v>15.280932327761548</v>
          </cell>
          <cell r="F76">
            <v>2.1025265616800226</v>
          </cell>
          <cell r="AH76" t="str">
            <v>Q2</v>
          </cell>
          <cell r="AI76">
            <v>105.09457962355499</v>
          </cell>
          <cell r="AJ76">
            <v>105.09457962355499</v>
          </cell>
          <cell r="AK76">
            <v>100</v>
          </cell>
        </row>
        <row r="77">
          <cell r="B77" t="str">
            <v>Q3</v>
          </cell>
          <cell r="C77">
            <v>7.4015908711637906</v>
          </cell>
          <cell r="D77">
            <v>-5.224005683334255</v>
          </cell>
          <cell r="E77">
            <v>7.4015908711637906</v>
          </cell>
          <cell r="F77">
            <v>-5.224005683334255</v>
          </cell>
          <cell r="AH77" t="str">
            <v>Q3</v>
          </cell>
          <cell r="AI77">
            <v>99.604432811144221</v>
          </cell>
          <cell r="AJ77">
            <v>99.604432811144221</v>
          </cell>
          <cell r="AK77">
            <v>100</v>
          </cell>
        </row>
        <row r="78">
          <cell r="B78" t="str">
            <v>Q4</v>
          </cell>
          <cell r="C78">
            <v>3.5297969086274747</v>
          </cell>
          <cell r="D78">
            <v>0.39713813702024936</v>
          </cell>
          <cell r="E78">
            <v>3.5297969086274747</v>
          </cell>
          <cell r="F78">
            <v>0.39713813702024936</v>
          </cell>
          <cell r="AH78" t="str">
            <v>Q4</v>
          </cell>
          <cell r="AI78">
            <v>100</v>
          </cell>
          <cell r="AJ78">
            <v>100</v>
          </cell>
          <cell r="AK78">
            <v>100</v>
          </cell>
        </row>
        <row r="79">
          <cell r="A79">
            <v>2020</v>
          </cell>
          <cell r="B79" t="str">
            <v>Q1</v>
          </cell>
          <cell r="C79">
            <v>-4.9874456248792711</v>
          </cell>
          <cell r="D79">
            <v>-2.2031599288450252</v>
          </cell>
          <cell r="E79">
            <v>-4.9874456248792711</v>
          </cell>
          <cell r="F79">
            <v>-2.2031599288450252</v>
          </cell>
          <cell r="AG79">
            <v>2020</v>
          </cell>
          <cell r="AH79" t="str">
            <v>Q1</v>
          </cell>
          <cell r="AI79">
            <v>97.796840071154975</v>
          </cell>
          <cell r="AJ79">
            <v>97.796840071154975</v>
          </cell>
          <cell r="AK79">
            <v>100</v>
          </cell>
        </row>
        <row r="80">
          <cell r="B80" t="str">
            <v>Q2</v>
          </cell>
          <cell r="C80">
            <v>-7.7841700566727923</v>
          </cell>
          <cell r="D80">
            <v>-0.90289343213997597</v>
          </cell>
          <cell r="E80">
            <v>-7.7841700566727923</v>
          </cell>
          <cell r="F80">
            <v>-0.90289343213997597</v>
          </cell>
          <cell r="AH80" t="str">
            <v>Q2</v>
          </cell>
          <cell r="AI80">
            <v>96.913838825312084</v>
          </cell>
          <cell r="AJ80">
            <v>96.913838825312084</v>
          </cell>
          <cell r="AK80">
            <v>100</v>
          </cell>
        </row>
        <row r="81">
          <cell r="B81" t="str">
            <v>Q3</v>
          </cell>
          <cell r="C81">
            <v>-1.9199936486760549</v>
          </cell>
          <cell r="D81">
            <v>0.80297634629980053</v>
          </cell>
          <cell r="E81">
            <v>-1.9199936486760549</v>
          </cell>
          <cell r="F81">
            <v>0.80297634629980053</v>
          </cell>
          <cell r="AH81" t="str">
            <v>Q3</v>
          </cell>
          <cell r="AI81">
            <v>97.69203402737044</v>
          </cell>
          <cell r="AJ81">
            <v>97.69203402737044</v>
          </cell>
          <cell r="AK81">
            <v>100</v>
          </cell>
        </row>
        <row r="82">
          <cell r="B82" t="str">
            <v>Q4</v>
          </cell>
          <cell r="C82">
            <v>-2.0902647298967736</v>
          </cell>
          <cell r="D82">
            <v>0.22284441602657523</v>
          </cell>
          <cell r="E82">
            <v>-2.0902647298967736</v>
          </cell>
          <cell r="F82">
            <v>0.22284441602657523</v>
          </cell>
          <cell r="AH82" t="str">
            <v>Q4</v>
          </cell>
          <cell r="AI82">
            <v>97.909735270103226</v>
          </cell>
          <cell r="AJ82">
            <v>97.909735270103226</v>
          </cell>
          <cell r="AK82">
            <v>100</v>
          </cell>
        </row>
        <row r="83">
          <cell r="A83">
            <v>2021</v>
          </cell>
          <cell r="B83" t="str">
            <v>Q1</v>
          </cell>
          <cell r="C83">
            <v>-3.6947789650449465</v>
          </cell>
          <cell r="D83">
            <v>-3.8058240726484343</v>
          </cell>
          <cell r="E83">
            <v>-3.6947789650449465</v>
          </cell>
          <cell r="F83">
            <v>-3.8058240726484343</v>
          </cell>
          <cell r="AG83">
            <v>2021</v>
          </cell>
          <cell r="AH83" t="str">
            <v>Q1</v>
          </cell>
          <cell r="AI83">
            <v>94.183462995727282</v>
          </cell>
          <cell r="AJ83">
            <v>94.183462995727282</v>
          </cell>
          <cell r="AK83">
            <v>100</v>
          </cell>
        </row>
        <row r="84">
          <cell r="B84" t="str">
            <v>Q2</v>
          </cell>
          <cell r="C84">
            <v>3.9936512335930558</v>
          </cell>
          <cell r="D84">
            <v>7.0084241324336318</v>
          </cell>
          <cell r="E84">
            <v>3.9936512335930558</v>
          </cell>
          <cell r="F84">
            <v>7.0084241324336318</v>
          </cell>
          <cell r="AH84" t="str">
            <v>Q2</v>
          </cell>
          <cell r="AI84">
            <v>100.78423954508153</v>
          </cell>
          <cell r="AJ84">
            <v>100.78423954508153</v>
          </cell>
          <cell r="AK84">
            <v>100</v>
          </cell>
        </row>
        <row r="85">
          <cell r="B85" t="str">
            <v>Q3</v>
          </cell>
          <cell r="C85">
            <v>2.7853640215982978</v>
          </cell>
          <cell r="D85">
            <v>-0.36823887506652397</v>
          </cell>
          <cell r="E85">
            <v>2.7853640215982978</v>
          </cell>
          <cell r="F85">
            <v>-0.36823887506652397</v>
          </cell>
          <cell r="AH85" t="str">
            <v>Q3</v>
          </cell>
          <cell r="AI85">
            <v>100.41311279513639</v>
          </cell>
          <cell r="AJ85">
            <v>100.41311279513639</v>
          </cell>
          <cell r="AK85">
            <v>100</v>
          </cell>
        </row>
        <row r="86">
          <cell r="B86" t="str">
            <v>Q4</v>
          </cell>
          <cell r="C86">
            <v>3.288013198978291</v>
          </cell>
          <cell r="D86">
            <v>0.71296215584229117</v>
          </cell>
          <cell r="E86">
            <v>3.288013198978291</v>
          </cell>
          <cell r="F86">
            <v>0.71296215584229117</v>
          </cell>
          <cell r="AH86" t="str">
            <v>Q4</v>
          </cell>
          <cell r="AI86">
            <v>101.12902028886894</v>
          </cell>
          <cell r="AJ86">
            <v>101.12902028886894</v>
          </cell>
          <cell r="AK86">
            <v>100</v>
          </cell>
        </row>
        <row r="87">
          <cell r="A87">
            <v>2022</v>
          </cell>
          <cell r="B87" t="str">
            <v>Q1</v>
          </cell>
          <cell r="C87">
            <v>4.3199999999999932</v>
          </cell>
          <cell r="D87">
            <v>-2.8447142902292057</v>
          </cell>
          <cell r="E87">
            <v>4.3199999999999932</v>
          </cell>
          <cell r="F87">
            <v>-2.8447142902292057</v>
          </cell>
          <cell r="AG87">
            <v>2022</v>
          </cell>
          <cell r="AH87" t="str">
            <v>Q1</v>
          </cell>
          <cell r="AI87">
            <v>98.252188597142691</v>
          </cell>
          <cell r="AJ87">
            <v>98.252188597142691</v>
          </cell>
          <cell r="AK87">
            <v>100</v>
          </cell>
        </row>
        <row r="88">
          <cell r="B88" t="str">
            <v>Q2</v>
          </cell>
          <cell r="C88">
            <v>4.3300000000000125</v>
          </cell>
          <cell r="D88">
            <v>7.018681841802163</v>
          </cell>
          <cell r="E88">
            <v>4.3300000000000125</v>
          </cell>
          <cell r="F88">
            <v>7.018681841802163</v>
          </cell>
          <cell r="AH88" t="str">
            <v>Q2</v>
          </cell>
          <cell r="AI88">
            <v>105.14819711738357</v>
          </cell>
          <cell r="AJ88">
            <v>105.14819711738357</v>
          </cell>
          <cell r="AK88">
            <v>100</v>
          </cell>
        </row>
        <row r="89">
          <cell r="B89" t="str">
            <v>Q3</v>
          </cell>
          <cell r="C89">
            <v>5.3099999999999881</v>
          </cell>
          <cell r="D89">
            <v>0.56762929231042847</v>
          </cell>
          <cell r="E89">
            <v>5.3600000000000136</v>
          </cell>
          <cell r="F89">
            <v>0.61537766819699868</v>
          </cell>
          <cell r="AH89" t="str">
            <v>Q3</v>
          </cell>
          <cell r="AI89">
            <v>105.74504908455813</v>
          </cell>
          <cell r="AJ89">
            <v>105.79525564095572</v>
          </cell>
          <cell r="AK89">
            <v>100</v>
          </cell>
        </row>
        <row r="90">
          <cell r="B90" t="str">
            <v>Q4</v>
          </cell>
          <cell r="C90">
            <v>5.210000000000008</v>
          </cell>
          <cell r="D90">
            <v>0.61732739926090119</v>
          </cell>
          <cell r="E90">
            <v>5.2800000000000011</v>
          </cell>
          <cell r="F90">
            <v>0.63649065838148999</v>
          </cell>
          <cell r="AH90" t="str">
            <v>Q4</v>
          </cell>
          <cell r="AI90">
            <v>106.39784224591899</v>
          </cell>
          <cell r="AJ90">
            <v>106.46863256012121</v>
          </cell>
          <cell r="AK90">
            <v>100</v>
          </cell>
        </row>
        <row r="91">
          <cell r="A91">
            <v>2023</v>
          </cell>
          <cell r="B91" t="str">
            <v>Q1</v>
          </cell>
          <cell r="C91">
            <v>9.0900000000000034</v>
          </cell>
          <cell r="D91">
            <v>0.73823893241038263</v>
          </cell>
          <cell r="E91">
            <v>9.1200000000000188</v>
          </cell>
          <cell r="F91">
            <v>0.69894354720926799</v>
          </cell>
          <cell r="AG91">
            <v>2023</v>
          </cell>
          <cell r="AH91" t="str">
            <v>Q1</v>
          </cell>
          <cell r="AI91">
            <v>107.18331254062296</v>
          </cell>
          <cell r="AJ91">
            <v>107.21278819720213</v>
          </cell>
          <cell r="AK91">
            <v>100</v>
          </cell>
        </row>
        <row r="92">
          <cell r="B92" t="str">
            <v>Q2</v>
          </cell>
          <cell r="C92">
            <v>7.8900000000000006</v>
          </cell>
          <cell r="D92">
            <v>5.8414665314147527</v>
          </cell>
          <cell r="E92">
            <v>7.9200000000000159</v>
          </cell>
          <cell r="F92">
            <v>5.8417901793190055</v>
          </cell>
          <cell r="AH92" t="str">
            <v>Q2</v>
          </cell>
          <cell r="AI92">
            <v>113.44438986994511</v>
          </cell>
          <cell r="AJ92">
            <v>113.47593432908036</v>
          </cell>
          <cell r="AK92">
            <v>100</v>
          </cell>
        </row>
        <row r="93">
          <cell r="B93" t="str">
            <v>Q3</v>
          </cell>
          <cell r="C93">
            <v>7.0499999999999972</v>
          </cell>
          <cell r="D93">
            <v>-0.21536086994318282</v>
          </cell>
          <cell r="E93">
            <v>7.069999999999979</v>
          </cell>
          <cell r="F93">
            <v>-0.1770896318212607</v>
          </cell>
          <cell r="AH93" t="str">
            <v>Q3</v>
          </cell>
          <cell r="AI93">
            <v>113.20007504501947</v>
          </cell>
          <cell r="AJ93">
            <v>113.27498021477125</v>
          </cell>
          <cell r="AK93">
            <v>100</v>
          </cell>
        </row>
        <row r="94">
          <cell r="B94" t="str">
            <v>Q4</v>
          </cell>
          <cell r="C94">
            <v>8.3700000000000045</v>
          </cell>
          <cell r="D94">
            <v>1.8580081294526423</v>
          </cell>
          <cell r="E94">
            <v>8.3799999999999812</v>
          </cell>
          <cell r="F94">
            <v>1.8677767587128642</v>
          </cell>
          <cell r="AH94" t="str">
            <v>Q4</v>
          </cell>
          <cell r="AI94">
            <v>115.30334164190243</v>
          </cell>
          <cell r="AJ94">
            <v>115.39070396865935</v>
          </cell>
          <cell r="AK94">
            <v>100</v>
          </cell>
        </row>
        <row r="97">
          <cell r="AX97" t="str">
            <v>2017-2019</v>
          </cell>
          <cell r="AY97">
            <v>2020</v>
          </cell>
          <cell r="AZ97">
            <v>2021</v>
          </cell>
          <cell r="BA97">
            <v>2022</v>
          </cell>
          <cell r="BB97">
            <v>2023</v>
          </cell>
        </row>
        <row r="98">
          <cell r="C98" t="str">
            <v>YoY-Ske 1 Mar</v>
          </cell>
          <cell r="D98" t="str">
            <v>QtQ-Ske 1 Mar</v>
          </cell>
          <cell r="E98" t="str">
            <v>YoY-Track Feb</v>
          </cell>
          <cell r="F98" t="str">
            <v>QtQ-Track Feb</v>
          </cell>
          <cell r="AI98" t="str">
            <v>Indeks Ske 1 Mar</v>
          </cell>
          <cell r="AJ98" t="str">
            <v>Indeks Track Feb</v>
          </cell>
          <cell r="AK98" t="str">
            <v>Tw4 '19 = 100</v>
          </cell>
          <cell r="AW98" t="str">
            <v>Q1</v>
          </cell>
          <cell r="AX98">
            <v>0.13938067250357733</v>
          </cell>
          <cell r="AY98">
            <v>-1.9959711486534815</v>
          </cell>
          <cell r="AZ98">
            <v>-0.6407709584859731</v>
          </cell>
          <cell r="BA98">
            <v>-0.60523359929476328</v>
          </cell>
          <cell r="BB98">
            <v>-0.50838056692569467</v>
          </cell>
        </row>
        <row r="99">
          <cell r="A99">
            <v>2017</v>
          </cell>
          <cell r="B99" t="str">
            <v>Q1</v>
          </cell>
          <cell r="C99">
            <v>4.9889778452670868</v>
          </cell>
          <cell r="D99">
            <v>9.9303137468282898E-2</v>
          </cell>
          <cell r="E99">
            <v>4.9889778452670868</v>
          </cell>
          <cell r="F99">
            <v>9.9303137468282898E-2</v>
          </cell>
          <cell r="AG99">
            <v>2017</v>
          </cell>
          <cell r="AH99" t="str">
            <v>Q1</v>
          </cell>
          <cell r="AI99">
            <v>86.364349462865547</v>
          </cell>
          <cell r="AJ99">
            <v>86.364349462865547</v>
          </cell>
          <cell r="AK99">
            <v>100</v>
          </cell>
          <cell r="AW99" t="str">
            <v>Q2</v>
          </cell>
          <cell r="AX99">
            <v>1.5885298965199866</v>
          </cell>
          <cell r="AY99">
            <v>-6.4047491058463351</v>
          </cell>
          <cell r="AZ99">
            <v>1.4087598347787207</v>
          </cell>
          <cell r="BA99">
            <v>2.1276433671937696</v>
          </cell>
          <cell r="BB99">
            <v>2.1910040541485358</v>
          </cell>
        </row>
        <row r="100">
          <cell r="B100" t="str">
            <v>Q2</v>
          </cell>
          <cell r="C100">
            <v>5.011975408353166</v>
          </cell>
          <cell r="D100">
            <v>1.401764004791815</v>
          </cell>
          <cell r="E100">
            <v>5.011975408353166</v>
          </cell>
          <cell r="F100">
            <v>1.401764004791815</v>
          </cell>
          <cell r="AH100" t="str">
            <v>Q2</v>
          </cell>
          <cell r="AI100">
            <v>87.574973826608598</v>
          </cell>
          <cell r="AJ100">
            <v>87.574973826608598</v>
          </cell>
          <cell r="AK100">
            <v>100</v>
          </cell>
          <cell r="AW100" t="str">
            <v>Q3</v>
          </cell>
          <cell r="AX100">
            <v>3.1640459953684399</v>
          </cell>
          <cell r="AY100">
            <v>4.6024056994728539</v>
          </cell>
          <cell r="AZ100">
            <v>-0.18998735050806204</v>
          </cell>
          <cell r="BA100">
            <v>1.1498610835670036</v>
          </cell>
          <cell r="BB100">
            <v>1.2255451952694045</v>
          </cell>
        </row>
        <row r="101">
          <cell r="B101" t="str">
            <v>Q3</v>
          </cell>
          <cell r="C101">
            <v>4.9351587130073113</v>
          </cell>
          <cell r="D101">
            <v>3.3865898757746464</v>
          </cell>
          <cell r="E101">
            <v>4.9351587130073113</v>
          </cell>
          <cell r="F101">
            <v>3.3865898757746464</v>
          </cell>
          <cell r="AH101" t="str">
            <v>Q3</v>
          </cell>
          <cell r="AI101">
            <v>90.540779023932842</v>
          </cell>
          <cell r="AJ101">
            <v>90.540779023932842</v>
          </cell>
          <cell r="AK101">
            <v>100</v>
          </cell>
          <cell r="AW101" t="str">
            <v>Q4</v>
          </cell>
          <cell r="AX101">
            <v>8.9604146556429967E-2</v>
          </cell>
          <cell r="AY101">
            <v>0.49127190520046327</v>
          </cell>
          <cell r="AZ101">
            <v>2.9645134394131958</v>
          </cell>
          <cell r="BA101">
            <v>2.3147840424452681</v>
          </cell>
          <cell r="BB101">
            <v>2.1426282490993174</v>
          </cell>
        </row>
        <row r="102">
          <cell r="B102" t="str">
            <v>Q4</v>
          </cell>
          <cell r="C102">
            <v>4.9917889589961533</v>
          </cell>
          <cell r="D102">
            <v>4.9416666952566857E-2</v>
          </cell>
          <cell r="E102">
            <v>4.9917889589961533</v>
          </cell>
          <cell r="F102">
            <v>4.9416666952566857E-2</v>
          </cell>
          <cell r="AH102" t="str">
            <v>Q4</v>
          </cell>
          <cell r="AI102">
            <v>90.585521259159364</v>
          </cell>
          <cell r="AJ102">
            <v>90.585521259159364</v>
          </cell>
          <cell r="AK102">
            <v>100</v>
          </cell>
        </row>
        <row r="103">
          <cell r="A103">
            <v>2018</v>
          </cell>
          <cell r="B103" t="str">
            <v>Q1</v>
          </cell>
          <cell r="C103">
            <v>5.0215872011833085</v>
          </cell>
          <cell r="D103">
            <v>0.12771281890367447</v>
          </cell>
          <cell r="E103">
            <v>5.0215872011833085</v>
          </cell>
          <cell r="F103">
            <v>0.12771281890367447</v>
          </cell>
          <cell r="AG103">
            <v>2018</v>
          </cell>
          <cell r="AH103" t="str">
            <v>Q1</v>
          </cell>
          <cell r="AI103">
            <v>90.701210581878016</v>
          </cell>
          <cell r="AJ103">
            <v>90.701210581878016</v>
          </cell>
          <cell r="AK103">
            <v>100</v>
          </cell>
        </row>
        <row r="104">
          <cell r="B104" t="str">
            <v>Q2</v>
          </cell>
          <cell r="C104">
            <v>5.2474037425856608</v>
          </cell>
          <cell r="D104">
            <v>1.6197972325299617</v>
          </cell>
          <cell r="E104">
            <v>5.2474037425856608</v>
          </cell>
          <cell r="F104">
            <v>1.6197972325299617</v>
          </cell>
          <cell r="AH104" t="str">
            <v>Q2</v>
          </cell>
          <cell r="AI104">
            <v>92.170386280754471</v>
          </cell>
          <cell r="AJ104">
            <v>92.170386280754471</v>
          </cell>
          <cell r="AK104">
            <v>100</v>
          </cell>
        </row>
        <row r="105">
          <cell r="B105" t="str">
            <v>Q3</v>
          </cell>
          <cell r="C105">
            <v>5.0764638863820721</v>
          </cell>
          <cell r="D105">
            <v>3.2186723008198754</v>
          </cell>
          <cell r="E105">
            <v>5.0764638863820721</v>
          </cell>
          <cell r="F105">
            <v>3.2186723008198754</v>
          </cell>
          <cell r="AH105" t="str">
            <v>Q3</v>
          </cell>
          <cell r="AI105">
            <v>95.137048973531776</v>
          </cell>
          <cell r="AJ105">
            <v>95.137048973531776</v>
          </cell>
          <cell r="AK105">
            <v>100</v>
          </cell>
        </row>
        <row r="106">
          <cell r="B106" t="str">
            <v>Q4</v>
          </cell>
          <cell r="C106">
            <v>5.2003800799062674</v>
          </cell>
          <cell r="D106">
            <v>0.16740448667107444</v>
          </cell>
          <cell r="E106">
            <v>5.2003800799062674</v>
          </cell>
          <cell r="F106">
            <v>0.16740448667107444</v>
          </cell>
          <cell r="AH106" t="str">
            <v>Q4</v>
          </cell>
          <cell r="AI106">
            <v>95.296312661999949</v>
          </cell>
          <cell r="AJ106">
            <v>95.296312661999949</v>
          </cell>
          <cell r="AK106">
            <v>100</v>
          </cell>
        </row>
        <row r="107">
          <cell r="A107">
            <v>2019</v>
          </cell>
          <cell r="B107" t="str">
            <v>Q1</v>
          </cell>
          <cell r="C107">
            <v>5.2670059619665039</v>
          </cell>
          <cell r="D107">
            <v>0.19112606113877462</v>
          </cell>
          <cell r="E107">
            <v>5.2670059619665039</v>
          </cell>
          <cell r="F107">
            <v>0.19112606113877462</v>
          </cell>
          <cell r="AG107">
            <v>2019</v>
          </cell>
          <cell r="AH107" t="str">
            <v>Q1</v>
          </cell>
          <cell r="AI107">
            <v>95.47844875080132</v>
          </cell>
          <cell r="AJ107">
            <v>95.47844875080132</v>
          </cell>
          <cell r="AK107">
            <v>100</v>
          </cell>
        </row>
        <row r="108">
          <cell r="B108" t="str">
            <v>Q2</v>
          </cell>
          <cell r="C108">
            <v>5.3956959308685555</v>
          </cell>
          <cell r="D108">
            <v>1.744028452238183</v>
          </cell>
          <cell r="E108">
            <v>5.3956959308685555</v>
          </cell>
          <cell r="F108">
            <v>1.744028452238183</v>
          </cell>
          <cell r="AH108" t="str">
            <v>Q2</v>
          </cell>
          <cell r="AI108">
            <v>97.14362006277095</v>
          </cell>
          <cell r="AJ108">
            <v>97.14362006277095</v>
          </cell>
          <cell r="AK108">
            <v>100</v>
          </cell>
        </row>
        <row r="109">
          <cell r="B109" t="str">
            <v>Q3</v>
          </cell>
          <cell r="C109">
            <v>5.056901395641205</v>
          </cell>
          <cell r="D109">
            <v>2.8868758095107978</v>
          </cell>
          <cell r="E109">
            <v>5.056901395641205</v>
          </cell>
          <cell r="F109">
            <v>2.8868758095107978</v>
          </cell>
          <cell r="AH109" t="str">
            <v>Q3</v>
          </cell>
          <cell r="AI109">
            <v>99.948035730846158</v>
          </cell>
          <cell r="AJ109">
            <v>99.948035730846158</v>
          </cell>
          <cell r="AK109">
            <v>100</v>
          </cell>
        </row>
        <row r="110">
          <cell r="B110" t="str">
            <v>Q4</v>
          </cell>
          <cell r="C110">
            <v>4.9358545011948678</v>
          </cell>
          <cell r="D110">
            <v>5.1991286045648621E-2</v>
          </cell>
          <cell r="E110">
            <v>4.9358545011948678</v>
          </cell>
          <cell r="F110">
            <v>5.1991286045648621E-2</v>
          </cell>
          <cell r="AH110" t="str">
            <v>Q4</v>
          </cell>
          <cell r="AI110">
            <v>100</v>
          </cell>
          <cell r="AJ110">
            <v>100</v>
          </cell>
          <cell r="AK110">
            <v>100</v>
          </cell>
        </row>
        <row r="111">
          <cell r="A111">
            <v>2020</v>
          </cell>
          <cell r="B111" t="str">
            <v>Q1</v>
          </cell>
          <cell r="C111">
            <v>2.6451834247296375</v>
          </cell>
          <cell r="D111">
            <v>-1.9959711486534815</v>
          </cell>
          <cell r="E111">
            <v>2.6451834247296375</v>
          </cell>
          <cell r="F111">
            <v>-1.9959711486534815</v>
          </cell>
          <cell r="AG111">
            <v>2020</v>
          </cell>
          <cell r="AH111" t="str">
            <v>Q1</v>
          </cell>
          <cell r="AI111">
            <v>98.004028851346519</v>
          </cell>
          <cell r="AJ111">
            <v>98.004028851346519</v>
          </cell>
          <cell r="AK111">
            <v>100</v>
          </cell>
        </row>
        <row r="112">
          <cell r="B112" t="str">
            <v>Q2</v>
          </cell>
          <cell r="C112">
            <v>-5.5757685059239748</v>
          </cell>
          <cell r="D112">
            <v>-6.4047491058463351</v>
          </cell>
          <cell r="E112">
            <v>-5.5757685059239748</v>
          </cell>
          <cell r="F112">
            <v>-6.4047491058463351</v>
          </cell>
          <cell r="AH112" t="str">
            <v>Q2</v>
          </cell>
          <cell r="AI112">
            <v>91.727116689796517</v>
          </cell>
          <cell r="AJ112">
            <v>91.727116689796517</v>
          </cell>
          <cell r="AK112">
            <v>100</v>
          </cell>
        </row>
        <row r="113">
          <cell r="B113" t="str">
            <v>Q3</v>
          </cell>
          <cell r="C113">
            <v>-4.0013442638593801</v>
          </cell>
          <cell r="D113">
            <v>4.6024056994728539</v>
          </cell>
          <cell r="E113">
            <v>-4.0013442638593801</v>
          </cell>
          <cell r="F113">
            <v>4.6024056994728539</v>
          </cell>
          <cell r="AH113" t="str">
            <v>Q3</v>
          </cell>
          <cell r="AI113">
            <v>95.948770736289831</v>
          </cell>
          <cell r="AJ113">
            <v>95.948770736289831</v>
          </cell>
          <cell r="AK113">
            <v>100</v>
          </cell>
        </row>
        <row r="114">
          <cell r="B114" t="str">
            <v>Q4</v>
          </cell>
          <cell r="C114">
            <v>-3.5798599096975749</v>
          </cell>
          <cell r="D114">
            <v>0.49127190520046327</v>
          </cell>
          <cell r="E114">
            <v>-3.5798599096975749</v>
          </cell>
          <cell r="F114">
            <v>0.49127190520046327</v>
          </cell>
          <cell r="AH114" t="str">
            <v>Q4</v>
          </cell>
          <cell r="AI114">
            <v>96.420140090302425</v>
          </cell>
          <cell r="AJ114">
            <v>96.420140090302425</v>
          </cell>
          <cell r="AK114">
            <v>100</v>
          </cell>
        </row>
        <row r="115">
          <cell r="A115">
            <v>2021</v>
          </cell>
          <cell r="B115" t="str">
            <v>Q1</v>
          </cell>
          <cell r="C115">
            <v>-2.2465617410625356</v>
          </cell>
          <cell r="D115">
            <v>-0.6407709584859731</v>
          </cell>
          <cell r="E115">
            <v>-2.2465617410625356</v>
          </cell>
          <cell r="F115">
            <v>-0.6407709584859731</v>
          </cell>
          <cell r="AG115">
            <v>2021</v>
          </cell>
          <cell r="AH115" t="str">
            <v>Q1</v>
          </cell>
          <cell r="AI115">
            <v>95.802307834472273</v>
          </cell>
          <cell r="AJ115">
            <v>95.802307834472273</v>
          </cell>
          <cell r="AK115">
            <v>100</v>
          </cell>
        </row>
        <row r="116">
          <cell r="B116" t="str">
            <v>Q2</v>
          </cell>
          <cell r="C116">
            <v>5.914080562004969</v>
          </cell>
          <cell r="D116">
            <v>1.4087598347787207</v>
          </cell>
          <cell r="E116">
            <v>5.914080562004969</v>
          </cell>
          <cell r="F116">
            <v>1.4087598347787207</v>
          </cell>
          <cell r="AH116" t="str">
            <v>Q2</v>
          </cell>
          <cell r="AI116">
            <v>97.151932268035395</v>
          </cell>
          <cell r="AJ116">
            <v>97.151932268035395</v>
          </cell>
          <cell r="AK116">
            <v>100</v>
          </cell>
        </row>
        <row r="117">
          <cell r="B117" t="str">
            <v>Q3</v>
          </cell>
          <cell r="C117">
            <v>1.0615927039458199</v>
          </cell>
          <cell r="D117">
            <v>-0.18998735050806204</v>
          </cell>
          <cell r="E117">
            <v>1.0615927039458199</v>
          </cell>
          <cell r="F117">
            <v>-0.18998735050806204</v>
          </cell>
          <cell r="AH117" t="str">
            <v>Q3</v>
          </cell>
          <cell r="AI117">
            <v>96.967355885951974</v>
          </cell>
          <cell r="AJ117">
            <v>96.967355885951974</v>
          </cell>
          <cell r="AK117">
            <v>100</v>
          </cell>
        </row>
        <row r="118">
          <cell r="B118" t="str">
            <v>Q4</v>
          </cell>
          <cell r="C118">
            <v>3.5488706918777666</v>
          </cell>
          <cell r="D118">
            <v>2.9645134394131958</v>
          </cell>
          <cell r="E118">
            <v>3.5488706918777666</v>
          </cell>
          <cell r="F118">
            <v>2.9645134394131958</v>
          </cell>
          <cell r="AH118" t="str">
            <v>Q4</v>
          </cell>
          <cell r="AI118">
            <v>99.841966183034657</v>
          </cell>
          <cell r="AJ118">
            <v>99.841966183034657</v>
          </cell>
          <cell r="AK118">
            <v>100</v>
          </cell>
        </row>
        <row r="119">
          <cell r="A119">
            <v>2022</v>
          </cell>
          <cell r="B119" t="str">
            <v>Q1</v>
          </cell>
          <cell r="C119">
            <v>3.5859065409591437</v>
          </cell>
          <cell r="D119">
            <v>-0.60523359929476328</v>
          </cell>
          <cell r="E119">
            <v>3.7033614944056694</v>
          </cell>
          <cell r="F119">
            <v>-0.49253093490472111</v>
          </cell>
          <cell r="AG119">
            <v>2022</v>
          </cell>
          <cell r="AH119" t="str">
            <v>Q1</v>
          </cell>
          <cell r="AI119">
            <v>99.237689057498429</v>
          </cell>
          <cell r="AJ119">
            <v>99.350213613566098</v>
          </cell>
          <cell r="AK119">
            <v>100</v>
          </cell>
        </row>
        <row r="120">
          <cell r="B120" t="str">
            <v>Q2</v>
          </cell>
          <cell r="C120">
            <v>4.3202237984021963</v>
          </cell>
          <cell r="D120">
            <v>2.1276433671937696</v>
          </cell>
          <cell r="E120">
            <v>4.369104806391249</v>
          </cell>
          <cell r="F120">
            <v>2.0597725181081898</v>
          </cell>
          <cell r="AH120" t="str">
            <v>Q2</v>
          </cell>
          <cell r="AI120">
            <v>101.34911316648667</v>
          </cell>
          <cell r="AJ120">
            <v>101.39660201026011</v>
          </cell>
          <cell r="AK120">
            <v>100</v>
          </cell>
        </row>
        <row r="121">
          <cell r="B121" t="str">
            <v>Q3</v>
          </cell>
          <cell r="C121">
            <v>5.7206172538113265</v>
          </cell>
          <cell r="D121">
            <v>1.1498610835670036</v>
          </cell>
          <cell r="E121">
            <v>5.8488300640610902</v>
          </cell>
          <cell r="F121">
            <v>1.2250999682896975</v>
          </cell>
          <cell r="AH121" t="str">
            <v>Q3</v>
          </cell>
          <cell r="AI121">
            <v>102.51448717732836</v>
          </cell>
          <cell r="AJ121">
            <v>102.63881174933465</v>
          </cell>
          <cell r="AK121">
            <v>100</v>
          </cell>
        </row>
        <row r="122">
          <cell r="B122" t="str">
            <v>Q4</v>
          </cell>
          <cell r="C122">
            <v>5.0534962176320306</v>
          </cell>
          <cell r="D122">
            <v>2.3147840424452681</v>
          </cell>
          <cell r="E122">
            <v>5.2310925680100269</v>
          </cell>
          <cell r="F122">
            <v>2.3636089166548118</v>
          </cell>
          <cell r="AH122" t="str">
            <v>Q4</v>
          </cell>
          <cell r="AI122">
            <v>104.88747616770375</v>
          </cell>
          <cell r="AJ122">
            <v>105.06479185579045</v>
          </cell>
          <cell r="AK122">
            <v>100</v>
          </cell>
        </row>
        <row r="123">
          <cell r="A123">
            <v>2023</v>
          </cell>
          <cell r="B123" t="str">
            <v>Q1</v>
          </cell>
          <cell r="C123">
            <v>5.1558632741491834</v>
          </cell>
          <cell r="D123">
            <v>-0.50838056692569467</v>
          </cell>
          <cell r="E123">
            <v>5.2444859350442812</v>
          </cell>
          <cell r="F123">
            <v>-0.47986604638826691</v>
          </cell>
        </row>
        <row r="124">
          <cell r="B124" t="str">
            <v>Q2</v>
          </cell>
          <cell r="C124">
            <v>5.2211026894014765</v>
          </cell>
          <cell r="D124">
            <v>2.1910040541485358</v>
          </cell>
          <cell r="E124">
            <v>5.2999554993611326</v>
          </cell>
          <cell r="F124">
            <v>2.113563565359371</v>
          </cell>
        </row>
        <row r="125">
          <cell r="B125" t="str">
            <v>Q3</v>
          </cell>
          <cell r="C125">
            <v>5.2998330564438589</v>
          </cell>
          <cell r="D125">
            <v>1.2255451952694045</v>
          </cell>
          <cell r="E125">
            <v>5.3686918616422332</v>
          </cell>
          <cell r="F125">
            <v>1.2911763983353381</v>
          </cell>
        </row>
        <row r="126">
          <cell r="B126" t="str">
            <v>Q4</v>
          </cell>
          <cell r="C126">
            <v>5.1226545922689439</v>
          </cell>
          <cell r="D126">
            <v>2.1426282490993174</v>
          </cell>
          <cell r="E126">
            <v>5.1717057721060655</v>
          </cell>
          <cell r="F126">
            <v>2.172240810293772</v>
          </cell>
        </row>
        <row r="129">
          <cell r="AX129" t="str">
            <v>2017-2019</v>
          </cell>
          <cell r="AY129">
            <v>2020</v>
          </cell>
          <cell r="AZ129">
            <v>2021</v>
          </cell>
          <cell r="BA129">
            <v>2022</v>
          </cell>
          <cell r="BB129">
            <v>2023</v>
          </cell>
        </row>
        <row r="130">
          <cell r="C130" t="str">
            <v>YoY-Ske 1 Mar</v>
          </cell>
          <cell r="D130" t="str">
            <v>QtQ-Ske 1 Mar</v>
          </cell>
          <cell r="E130" t="str">
            <v>YoY-Track Feb</v>
          </cell>
          <cell r="F130" t="str">
            <v>QtQ-Track Feb</v>
          </cell>
          <cell r="AI130" t="str">
            <v>Indeks Ske 1 Mar</v>
          </cell>
          <cell r="AJ130" t="str">
            <v>Indeks Track Feb</v>
          </cell>
          <cell r="AK130" t="str">
            <v>Tw4 '19 = 100</v>
          </cell>
          <cell r="AW130" t="str">
            <v>Q1</v>
          </cell>
          <cell r="AX130">
            <v>-45.809396599096509</v>
          </cell>
          <cell r="AY130">
            <v>-43.994595895633914</v>
          </cell>
          <cell r="AZ130">
            <v>-43.58016684970648</v>
          </cell>
          <cell r="BA130">
            <v>-45.824713765225169</v>
          </cell>
          <cell r="BB130">
            <v>-45.508914953014298</v>
          </cell>
        </row>
        <row r="131">
          <cell r="A131">
            <v>2017</v>
          </cell>
          <cell r="B131" t="str">
            <v>Q1</v>
          </cell>
          <cell r="C131">
            <v>2.6825449012755058</v>
          </cell>
          <cell r="D131">
            <v>-45.548659185418472</v>
          </cell>
          <cell r="E131">
            <v>2.6825449012755058</v>
          </cell>
          <cell r="F131">
            <v>-45.548659185418472</v>
          </cell>
          <cell r="AG131">
            <v>2017</v>
          </cell>
          <cell r="AH131" t="str">
            <v>Q1</v>
          </cell>
          <cell r="AI131">
            <v>49.89581716521478</v>
          </cell>
          <cell r="AJ131">
            <v>49.89581716521478</v>
          </cell>
          <cell r="AK131">
            <v>100</v>
          </cell>
          <cell r="AW131" t="str">
            <v>Q2</v>
          </cell>
          <cell r="AX131">
            <v>32.700960148951225</v>
          </cell>
          <cell r="AY131">
            <v>22.169823428893594</v>
          </cell>
          <cell r="AZ131">
            <v>28.731636474765054</v>
          </cell>
          <cell r="BA131">
            <v>34.119869428339683</v>
          </cell>
          <cell r="BB131">
            <v>33.251905432232405</v>
          </cell>
        </row>
        <row r="132">
          <cell r="B132" t="str">
            <v>Q2</v>
          </cell>
          <cell r="C132">
            <v>-1.9306208335601269</v>
          </cell>
          <cell r="D132">
            <v>29.364919650628565</v>
          </cell>
          <cell r="E132">
            <v>-1.9306208335601269</v>
          </cell>
          <cell r="F132">
            <v>29.364919650628565</v>
          </cell>
          <cell r="AH132" t="str">
            <v>Q2</v>
          </cell>
          <cell r="AI132">
            <v>64.547683784804647</v>
          </cell>
          <cell r="AJ132">
            <v>64.547683784804647</v>
          </cell>
          <cell r="AK132">
            <v>100</v>
          </cell>
          <cell r="AW132" t="str">
            <v>Q3</v>
          </cell>
          <cell r="AX132">
            <v>3.5880692855052083</v>
          </cell>
          <cell r="AY132">
            <v>17.007870592311107</v>
          </cell>
          <cell r="AZ132">
            <v>8.9522608079493295</v>
          </cell>
          <cell r="BA132">
            <v>3.943912984694748</v>
          </cell>
          <cell r="BB132">
            <v>3.0041128770166949</v>
          </cell>
        </row>
        <row r="133">
          <cell r="B133" t="str">
            <v>Q3</v>
          </cell>
          <cell r="C133">
            <v>3.4501760900067922</v>
          </cell>
          <cell r="D133">
            <v>5.2654208445467532</v>
          </cell>
          <cell r="E133">
            <v>3.4501760900067922</v>
          </cell>
          <cell r="F133">
            <v>5.2654208445467532</v>
          </cell>
          <cell r="AH133" t="str">
            <v>Q3</v>
          </cell>
          <cell r="AI133">
            <v>67.946390981481869</v>
          </cell>
          <cell r="AJ133">
            <v>67.946390981481869</v>
          </cell>
          <cell r="AK133">
            <v>100</v>
          </cell>
          <cell r="AW133" t="str">
            <v>Q4</v>
          </cell>
          <cell r="AX133">
            <v>38.31197671365954</v>
          </cell>
          <cell r="AY133">
            <v>27.149770864064408</v>
          </cell>
          <cell r="AZ133">
            <v>33.001501123058432</v>
          </cell>
          <cell r="BA133">
            <v>36.285161877515236</v>
          </cell>
          <cell r="BB133">
            <v>35.536415770859577</v>
          </cell>
        </row>
        <row r="134">
          <cell r="B134" t="str">
            <v>Q4</v>
          </cell>
          <cell r="C134">
            <v>3.7917460789736737</v>
          </cell>
          <cell r="D134">
            <v>39.975486494915458</v>
          </cell>
          <cell r="E134">
            <v>3.7917460789736737</v>
          </cell>
          <cell r="F134">
            <v>39.975486494915458</v>
          </cell>
          <cell r="AH134" t="str">
            <v>Q4</v>
          </cell>
          <cell r="AI134">
            <v>95.108291332066614</v>
          </cell>
          <cell r="AJ134">
            <v>95.108291332066614</v>
          </cell>
          <cell r="AK134">
            <v>100</v>
          </cell>
        </row>
        <row r="135">
          <cell r="A135">
            <v>2018</v>
          </cell>
          <cell r="B135" t="str">
            <v>Q1</v>
          </cell>
          <cell r="C135">
            <v>2.7330180584498152</v>
          </cell>
          <cell r="D135">
            <v>-46.104090252467181</v>
          </cell>
          <cell r="E135">
            <v>2.7330180584498152</v>
          </cell>
          <cell r="F135">
            <v>-46.104090252467181</v>
          </cell>
          <cell r="AG135">
            <v>2018</v>
          </cell>
          <cell r="AH135" t="str">
            <v>Q1</v>
          </cell>
          <cell r="AI135">
            <v>51.259478858751208</v>
          </cell>
          <cell r="AJ135">
            <v>51.259478858751208</v>
          </cell>
          <cell r="AK135">
            <v>100</v>
          </cell>
        </row>
        <row r="136">
          <cell r="B136" t="str">
            <v>Q2</v>
          </cell>
          <cell r="C136">
            <v>5.2187421460755843</v>
          </cell>
          <cell r="D136">
            <v>32.495028187753263</v>
          </cell>
          <cell r="E136">
            <v>5.2187421460755843</v>
          </cell>
          <cell r="F136">
            <v>32.495028187753263</v>
          </cell>
          <cell r="AH136" t="str">
            <v>Q2</v>
          </cell>
          <cell r="AI136">
            <v>67.916260962797836</v>
          </cell>
          <cell r="AJ136">
            <v>67.916260962797836</v>
          </cell>
          <cell r="AK136">
            <v>100</v>
          </cell>
        </row>
        <row r="137">
          <cell r="B137" t="str">
            <v>Q3</v>
          </cell>
          <cell r="C137">
            <v>6.2570620405093251</v>
          </cell>
          <cell r="D137">
            <v>6.3042013738472633</v>
          </cell>
          <cell r="E137">
            <v>6.2570620405093251</v>
          </cell>
          <cell r="F137">
            <v>6.3042013738472633</v>
          </cell>
          <cell r="AH137" t="str">
            <v>Q3</v>
          </cell>
          <cell r="AI137">
            <v>72.197838819480225</v>
          </cell>
          <cell r="AJ137">
            <v>72.197838819480225</v>
          </cell>
          <cell r="AK137">
            <v>100</v>
          </cell>
        </row>
        <row r="138">
          <cell r="B138" t="str">
            <v>Q4</v>
          </cell>
          <cell r="C138">
            <v>4.6197217388207719</v>
          </cell>
          <cell r="D138">
            <v>37.818570983744905</v>
          </cell>
          <cell r="E138">
            <v>4.6197217388207719</v>
          </cell>
          <cell r="F138">
            <v>37.818570983744905</v>
          </cell>
          <cell r="AH138" t="str">
            <v>Q4</v>
          </cell>
          <cell r="AI138">
            <v>99.502029742155088</v>
          </cell>
          <cell r="AJ138">
            <v>99.502029742155088</v>
          </cell>
          <cell r="AK138">
            <v>100</v>
          </cell>
        </row>
        <row r="139">
          <cell r="A139">
            <v>2019</v>
          </cell>
          <cell r="B139" t="str">
            <v>Q1</v>
          </cell>
          <cell r="C139">
            <v>5.2576785062794045</v>
          </cell>
          <cell r="D139">
            <v>-45.775440359403852</v>
          </cell>
          <cell r="E139">
            <v>5.2576785062794045</v>
          </cell>
          <cell r="F139">
            <v>-45.775440359403852</v>
          </cell>
          <cell r="AG139">
            <v>2019</v>
          </cell>
          <cell r="AH139" t="str">
            <v>Q1</v>
          </cell>
          <cell r="AI139">
            <v>53.954537461138607</v>
          </cell>
          <cell r="AJ139">
            <v>53.954537461138607</v>
          </cell>
          <cell r="AK139">
            <v>100</v>
          </cell>
        </row>
        <row r="140">
          <cell r="B140" t="str">
            <v>Q2</v>
          </cell>
          <cell r="C140">
            <v>8.2351164070377507</v>
          </cell>
          <cell r="D140">
            <v>36.242932608471847</v>
          </cell>
          <cell r="E140">
            <v>8.2351164070377507</v>
          </cell>
          <cell r="F140">
            <v>36.242932608471847</v>
          </cell>
          <cell r="AH140" t="str">
            <v>Q2</v>
          </cell>
          <cell r="AI140">
            <v>73.509244112391769</v>
          </cell>
          <cell r="AJ140">
            <v>73.509244112391769</v>
          </cell>
          <cell r="AK140">
            <v>100</v>
          </cell>
        </row>
        <row r="141">
          <cell r="B141" t="str">
            <v>Q3</v>
          </cell>
          <cell r="C141">
            <v>0.99636124194898912</v>
          </cell>
          <cell r="D141">
            <v>-0.80541436187839111</v>
          </cell>
          <cell r="E141">
            <v>0.99636124194898912</v>
          </cell>
          <cell r="F141">
            <v>-0.80541436187839111</v>
          </cell>
          <cell r="AH141" t="str">
            <v>Q3</v>
          </cell>
          <cell r="AI141">
            <v>72.917190103002326</v>
          </cell>
          <cell r="AJ141">
            <v>72.917190103002326</v>
          </cell>
          <cell r="AK141">
            <v>100</v>
          </cell>
        </row>
        <row r="142">
          <cell r="B142" t="str">
            <v>Q4</v>
          </cell>
          <cell r="C142">
            <v>0.50046241180740481</v>
          </cell>
          <cell r="D142">
            <v>37.141872662318264</v>
          </cell>
          <cell r="E142">
            <v>0.50046241180740481</v>
          </cell>
          <cell r="F142">
            <v>37.141872662318264</v>
          </cell>
          <cell r="AH142" t="str">
            <v>Q4</v>
          </cell>
          <cell r="AI142">
            <v>100</v>
          </cell>
          <cell r="AJ142">
            <v>100</v>
          </cell>
          <cell r="AK142">
            <v>100</v>
          </cell>
        </row>
        <row r="143">
          <cell r="A143">
            <v>2020</v>
          </cell>
          <cell r="B143" t="str">
            <v>Q1</v>
          </cell>
          <cell r="C143">
            <v>3.8011013340715607</v>
          </cell>
          <cell r="D143">
            <v>-43.994595895633914</v>
          </cell>
          <cell r="E143">
            <v>3.8011013340715607</v>
          </cell>
          <cell r="F143">
            <v>-43.994595895633914</v>
          </cell>
          <cell r="AG143">
            <v>2020</v>
          </cell>
          <cell r="AH143" t="str">
            <v>Q1</v>
          </cell>
          <cell r="AI143">
            <v>56.005404104366086</v>
          </cell>
          <cell r="AJ143">
            <v>56.005404104366086</v>
          </cell>
          <cell r="AK143">
            <v>100</v>
          </cell>
        </row>
        <row r="144">
          <cell r="B144" t="str">
            <v>Q2</v>
          </cell>
          <cell r="C144">
            <v>-6.9209537778280321</v>
          </cell>
          <cell r="D144">
            <v>22.169823428893594</v>
          </cell>
          <cell r="E144">
            <v>-6.9209537778280321</v>
          </cell>
          <cell r="F144">
            <v>22.169823428893594</v>
          </cell>
          <cell r="AH144" t="str">
            <v>Q2</v>
          </cell>
          <cell r="AI144">
            <v>68.421703304942355</v>
          </cell>
          <cell r="AJ144">
            <v>68.421703304942355</v>
          </cell>
          <cell r="AK144">
            <v>100</v>
          </cell>
        </row>
        <row r="145">
          <cell r="B145" t="str">
            <v>Q3</v>
          </cell>
          <cell r="C145">
            <v>9.7941074621931108</v>
          </cell>
          <cell r="D145">
            <v>17.007870592311107</v>
          </cell>
          <cell r="E145">
            <v>9.7941074621931108</v>
          </cell>
          <cell r="F145">
            <v>17.007870592311107</v>
          </cell>
          <cell r="AH145" t="str">
            <v>Q3</v>
          </cell>
          <cell r="AI145">
            <v>80.058778060102014</v>
          </cell>
          <cell r="AJ145">
            <v>80.058778060102014</v>
          </cell>
          <cell r="AK145">
            <v>100</v>
          </cell>
        </row>
        <row r="146">
          <cell r="B146" t="str">
            <v>Q4</v>
          </cell>
          <cell r="C146">
            <v>1.7945528599895795</v>
          </cell>
          <cell r="D146">
            <v>27.149770864064408</v>
          </cell>
          <cell r="E146">
            <v>1.7945528599895795</v>
          </cell>
          <cell r="F146">
            <v>27.149770864064408</v>
          </cell>
          <cell r="AH146" t="str">
            <v>Q4</v>
          </cell>
          <cell r="AI146">
            <v>101.79455285998958</v>
          </cell>
          <cell r="AJ146">
            <v>101.79455285998958</v>
          </cell>
          <cell r="AK146">
            <v>100</v>
          </cell>
        </row>
        <row r="147">
          <cell r="A147">
            <v>2021</v>
          </cell>
          <cell r="B147" t="str">
            <v>Q1</v>
          </cell>
          <cell r="C147">
            <v>2.5478126587004368</v>
          </cell>
          <cell r="D147">
            <v>-43.58016684970648</v>
          </cell>
          <cell r="E147">
            <v>2.5478126587004368</v>
          </cell>
          <cell r="F147">
            <v>-43.58016684970648</v>
          </cell>
          <cell r="AG147">
            <v>2021</v>
          </cell>
          <cell r="AH147" t="str">
            <v>Q1</v>
          </cell>
          <cell r="AI147">
            <v>57.432316879693445</v>
          </cell>
          <cell r="AJ147">
            <v>57.432316879693445</v>
          </cell>
          <cell r="AK147">
            <v>100</v>
          </cell>
        </row>
        <row r="148">
          <cell r="B148" t="str">
            <v>Q2</v>
          </cell>
          <cell r="C148">
            <v>8.0557159693824616</v>
          </cell>
          <cell r="D148">
            <v>28.731636474765054</v>
          </cell>
          <cell r="E148">
            <v>8.0557159693824616</v>
          </cell>
          <cell r="F148">
            <v>28.731636474765054</v>
          </cell>
          <cell r="AH148" t="str">
            <v>Q2</v>
          </cell>
          <cell r="AI148">
            <v>73.933561384602086</v>
          </cell>
          <cell r="AJ148">
            <v>73.933561384602086</v>
          </cell>
          <cell r="AK148">
            <v>100</v>
          </cell>
        </row>
        <row r="149">
          <cell r="B149" t="str">
            <v>Q3</v>
          </cell>
          <cell r="C149">
            <v>0.61643279626937897</v>
          </cell>
          <cell r="D149">
            <v>8.9522608079493295</v>
          </cell>
          <cell r="E149">
            <v>0.61643279626937897</v>
          </cell>
          <cell r="F149">
            <v>8.9522608079493295</v>
          </cell>
          <cell r="AH149" t="str">
            <v>Q3</v>
          </cell>
          <cell r="AI149">
            <v>80.552286624356981</v>
          </cell>
          <cell r="AJ149">
            <v>80.552286624356981</v>
          </cell>
          <cell r="AK149">
            <v>100</v>
          </cell>
        </row>
        <row r="150">
          <cell r="B150" t="str">
            <v>Q4</v>
          </cell>
          <cell r="C150">
            <v>5.2470366923269722</v>
          </cell>
          <cell r="D150">
            <v>33.001501123058432</v>
          </cell>
          <cell r="E150">
            <v>5.2470366923269722</v>
          </cell>
          <cell r="F150">
            <v>33.001501123058432</v>
          </cell>
          <cell r="AH150" t="str">
            <v>Q4</v>
          </cell>
          <cell r="AI150">
            <v>107.13575039934339</v>
          </cell>
          <cell r="AJ150">
            <v>107.13575039934339</v>
          </cell>
          <cell r="AK150">
            <v>100</v>
          </cell>
        </row>
        <row r="151">
          <cell r="A151">
            <v>2022</v>
          </cell>
          <cell r="B151" t="str">
            <v>Q1</v>
          </cell>
          <cell r="C151">
            <v>1.0600000000000165</v>
          </cell>
          <cell r="D151">
            <v>-45.824713765225169</v>
          </cell>
          <cell r="E151">
            <v>1.75</v>
          </cell>
          <cell r="F151">
            <v>-45.454825109951123</v>
          </cell>
          <cell r="AG151">
            <v>2022</v>
          </cell>
          <cell r="AH151" t="str">
            <v>Q1</v>
          </cell>
          <cell r="AI151">
            <v>58.041099438618204</v>
          </cell>
          <cell r="AJ151">
            <v>58.437382425088082</v>
          </cell>
          <cell r="AK151">
            <v>100</v>
          </cell>
        </row>
        <row r="152">
          <cell r="B152" t="str">
            <v>Q2</v>
          </cell>
          <cell r="C152">
            <v>5.2900000000000205</v>
          </cell>
          <cell r="D152">
            <v>34.119869428339683</v>
          </cell>
          <cell r="E152">
            <v>6.0100000000000051</v>
          </cell>
          <cell r="F152">
            <v>34.121285333561104</v>
          </cell>
          <cell r="AH152" t="str">
            <v>Q2</v>
          </cell>
          <cell r="AI152">
            <v>77.844646781847544</v>
          </cell>
          <cell r="AJ152">
            <v>78.376968423816678</v>
          </cell>
          <cell r="AK152">
            <v>100</v>
          </cell>
        </row>
        <row r="153">
          <cell r="B153" t="str">
            <v>Q3</v>
          </cell>
          <cell r="C153">
            <v>0.44999999999998863</v>
          </cell>
          <cell r="D153">
            <v>3.943912984694748</v>
          </cell>
          <cell r="E153">
            <v>1.5500000000000114</v>
          </cell>
          <cell r="F153">
            <v>4.3684754744576395</v>
          </cell>
          <cell r="AH153" t="str">
            <v>Q3</v>
          </cell>
          <cell r="AI153">
            <v>80.914771914166593</v>
          </cell>
          <cell r="AJ153">
            <v>81.800847067034525</v>
          </cell>
          <cell r="AK153">
            <v>100</v>
          </cell>
        </row>
        <row r="154">
          <cell r="B154" t="str">
            <v>Q4</v>
          </cell>
          <cell r="C154">
            <v>2.9300000000000068</v>
          </cell>
          <cell r="D154">
            <v>36.285161877515236</v>
          </cell>
          <cell r="E154">
            <v>3.8499999999999943</v>
          </cell>
          <cell r="F154">
            <v>36.01384432919366</v>
          </cell>
          <cell r="AH154" t="str">
            <v>Q4</v>
          </cell>
          <cell r="AI154">
            <v>110.27482788604416</v>
          </cell>
          <cell r="AJ154">
            <v>111.26047678971811</v>
          </cell>
          <cell r="AK154">
            <v>100</v>
          </cell>
        </row>
        <row r="155">
          <cell r="A155">
            <v>2023</v>
          </cell>
          <cell r="B155" t="str">
            <v>Q1</v>
          </cell>
          <cell r="C155">
            <v>3.5299999999999869</v>
          </cell>
          <cell r="D155">
            <v>-45.508914953014298</v>
          </cell>
          <cell r="E155">
            <v>3.9300000000000068</v>
          </cell>
          <cell r="F155">
            <v>-45.412806679607321</v>
          </cell>
          <cell r="AG155">
            <v>2023</v>
          </cell>
          <cell r="AH155" t="str">
            <v>Q1</v>
          </cell>
          <cell r="AI155">
            <v>60.089950248801429</v>
          </cell>
          <cell r="AJ155">
            <v>60.733971554394053</v>
          </cell>
          <cell r="AK155">
            <v>100</v>
          </cell>
        </row>
        <row r="156">
          <cell r="B156" t="str">
            <v>Q2</v>
          </cell>
          <cell r="C156">
            <v>2.8599999999999994</v>
          </cell>
          <cell r="D156">
            <v>33.251905432232405</v>
          </cell>
          <cell r="E156">
            <v>3.0799999999999983</v>
          </cell>
          <cell r="F156">
            <v>33.024363438694053</v>
          </cell>
          <cell r="AH156" t="str">
            <v>Q2</v>
          </cell>
          <cell r="AI156">
            <v>80.071003679808385</v>
          </cell>
          <cell r="AJ156">
            <v>80.790979051270213</v>
          </cell>
          <cell r="AK156">
            <v>100</v>
          </cell>
        </row>
        <row r="157">
          <cell r="B157" t="str">
            <v>Q3</v>
          </cell>
          <cell r="C157">
            <v>1.9300000000000068</v>
          </cell>
          <cell r="D157">
            <v>3.0041128770166949</v>
          </cell>
          <cell r="E157">
            <v>2.0799999999999983</v>
          </cell>
          <cell r="F157">
            <v>3.3559757123849323</v>
          </cell>
          <cell r="AH157" t="str">
            <v>Q3</v>
          </cell>
          <cell r="AI157">
            <v>82.476427012110022</v>
          </cell>
          <cell r="AJ157">
            <v>83.502304686028836</v>
          </cell>
          <cell r="AK157">
            <v>100</v>
          </cell>
        </row>
        <row r="158">
          <cell r="B158" t="str">
            <v>Q4</v>
          </cell>
          <cell r="C158">
            <v>1.3700000000000045</v>
          </cell>
          <cell r="D158">
            <v>35.536415770859577</v>
          </cell>
          <cell r="E158">
            <v>1.4000000000000057</v>
          </cell>
          <cell r="F158">
            <v>35.107795993144947</v>
          </cell>
          <cell r="AH158" t="str">
            <v>Q4</v>
          </cell>
          <cell r="AI158">
            <v>111.78559302808297</v>
          </cell>
          <cell r="AJ158">
            <v>112.81812346477417</v>
          </cell>
          <cell r="AK158">
            <v>100</v>
          </cell>
        </row>
        <row r="161">
          <cell r="AX161" t="str">
            <v>2017-2019</v>
          </cell>
          <cell r="AY161">
            <v>2020</v>
          </cell>
          <cell r="AZ161">
            <v>2021</v>
          </cell>
          <cell r="BA161">
            <v>2022</v>
          </cell>
          <cell r="BB161">
            <v>2023</v>
          </cell>
        </row>
        <row r="162">
          <cell r="C162" t="str">
            <v>YoY-Ske 1 Mar</v>
          </cell>
          <cell r="D162" t="str">
            <v>QtQ-Ske 1 Mar</v>
          </cell>
          <cell r="E162" t="str">
            <v>YoY-Track Feb</v>
          </cell>
          <cell r="F162" t="str">
            <v>QtQ-Track Feb</v>
          </cell>
          <cell r="AI162" t="str">
            <v>Indeks Ske 1 Mar</v>
          </cell>
          <cell r="AJ162" t="str">
            <v>Indeks Track Feb</v>
          </cell>
          <cell r="AK162" t="str">
            <v>Tw4 '19 = 100</v>
          </cell>
          <cell r="AW162" t="str">
            <v>Q1</v>
          </cell>
          <cell r="AX162">
            <v>-5.4002595434363529</v>
          </cell>
          <cell r="AY162">
            <v>-8.0161685554639064</v>
          </cell>
          <cell r="AZ162">
            <v>-2.1806229438649751</v>
          </cell>
          <cell r="BA162">
            <v>-2.6525509578118402</v>
          </cell>
          <cell r="BB162">
            <v>-1.8146493449998786</v>
          </cell>
        </row>
        <row r="163">
          <cell r="A163">
            <v>2017</v>
          </cell>
          <cell r="B163" t="str">
            <v>Q1</v>
          </cell>
          <cell r="C163">
            <v>4.7690163866377162</v>
          </cell>
          <cell r="D163">
            <v>-5.4543508202723956</v>
          </cell>
          <cell r="E163">
            <v>4.7690163866377162</v>
          </cell>
          <cell r="F163">
            <v>-5.4543508202723956</v>
          </cell>
          <cell r="AG163">
            <v>2017</v>
          </cell>
          <cell r="AH163" t="str">
            <v>Q1</v>
          </cell>
          <cell r="AI163">
            <v>79.793593340840772</v>
          </cell>
          <cell r="AJ163">
            <v>79.793593340840772</v>
          </cell>
          <cell r="AK163">
            <v>100</v>
          </cell>
          <cell r="AW163" t="str">
            <v>Q2</v>
          </cell>
          <cell r="AX163">
            <v>1.4546699980053717</v>
          </cell>
          <cell r="AY163">
            <v>-9.7131328415306086</v>
          </cell>
          <cell r="AZ163">
            <v>-2.7169131238042752</v>
          </cell>
          <cell r="BA163">
            <v>-1.8941642898923732</v>
          </cell>
          <cell r="BB163">
            <v>-1.5367790371293779</v>
          </cell>
        </row>
        <row r="164">
          <cell r="B164" t="str">
            <v>Q2</v>
          </cell>
          <cell r="C164">
            <v>5.3445162778683653</v>
          </cell>
          <cell r="D164">
            <v>2.9506728796856834</v>
          </cell>
          <cell r="E164">
            <v>5.3445162778683653</v>
          </cell>
          <cell r="F164">
            <v>2.9506728796856834</v>
          </cell>
          <cell r="AH164" t="str">
            <v>Q2</v>
          </cell>
          <cell r="AI164">
            <v>82.148041259275644</v>
          </cell>
          <cell r="AJ164">
            <v>82.148041259275644</v>
          </cell>
          <cell r="AK164">
            <v>100</v>
          </cell>
          <cell r="AW164" t="str">
            <v>Q3</v>
          </cell>
          <cell r="AX164">
            <v>5.844381238285588</v>
          </cell>
          <cell r="AY164">
            <v>8.402619758625633</v>
          </cell>
          <cell r="AZ164">
            <v>4.6130426869964083</v>
          </cell>
          <cell r="BA164">
            <v>5.9268864288987118</v>
          </cell>
          <cell r="BB164">
            <v>6.2452052727412877</v>
          </cell>
        </row>
        <row r="165">
          <cell r="B165" t="str">
            <v>Q3</v>
          </cell>
          <cell r="C165">
            <v>7.0816688431385444</v>
          </cell>
          <cell r="D165">
            <v>5.2231048172482133</v>
          </cell>
          <cell r="E165">
            <v>7.0816688431385444</v>
          </cell>
          <cell r="F165">
            <v>5.2231048172482133</v>
          </cell>
          <cell r="AH165" t="str">
            <v>Q3</v>
          </cell>
          <cell r="AI165">
            <v>86.438719559563935</v>
          </cell>
          <cell r="AJ165">
            <v>86.438719559563935</v>
          </cell>
          <cell r="AK165">
            <v>100</v>
          </cell>
          <cell r="AW165" t="str">
            <v>Q4</v>
          </cell>
          <cell r="AX165">
            <v>4.1750190729030932</v>
          </cell>
          <cell r="AY165">
            <v>4.2288157273216171</v>
          </cell>
          <cell r="AZ165">
            <v>4.9604237197654868</v>
          </cell>
          <cell r="BA165">
            <v>5.3947772559300518</v>
          </cell>
          <cell r="BB165">
            <v>5.140348123432716</v>
          </cell>
        </row>
        <row r="166">
          <cell r="B166" t="str">
            <v>Q4</v>
          </cell>
          <cell r="C166">
            <v>7.2644008639507547</v>
          </cell>
          <cell r="D166">
            <v>4.7306409107471694</v>
          </cell>
          <cell r="E166">
            <v>7.2644008639507547</v>
          </cell>
          <cell r="F166">
            <v>4.7306409107471694</v>
          </cell>
          <cell r="AH166" t="str">
            <v>Q4</v>
          </cell>
          <cell r="AI166">
            <v>90.527824989774686</v>
          </cell>
          <cell r="AJ166">
            <v>90.527824989774686</v>
          </cell>
          <cell r="AK166">
            <v>100</v>
          </cell>
        </row>
        <row r="167">
          <cell r="A167">
            <v>2018</v>
          </cell>
          <cell r="B167" t="str">
            <v>Q1</v>
          </cell>
          <cell r="C167">
            <v>7.9205281446509161</v>
          </cell>
          <cell r="D167">
            <v>-4.8760230694185935</v>
          </cell>
          <cell r="E167">
            <v>7.9205281446509161</v>
          </cell>
          <cell r="F167">
            <v>-4.8760230694185935</v>
          </cell>
          <cell r="AG167">
            <v>2018</v>
          </cell>
          <cell r="AH167" t="str">
            <v>Q1</v>
          </cell>
          <cell r="AI167">
            <v>86.113667359030373</v>
          </cell>
          <cell r="AJ167">
            <v>86.113667359030373</v>
          </cell>
          <cell r="AK167">
            <v>100</v>
          </cell>
        </row>
        <row r="168">
          <cell r="B168" t="str">
            <v>Q2</v>
          </cell>
          <cell r="C168">
            <v>5.8060578605797701</v>
          </cell>
          <cell r="D168">
            <v>0.9335762042742175</v>
          </cell>
          <cell r="E168">
            <v>5.8060578605797701</v>
          </cell>
          <cell r="F168">
            <v>0.9335762042742175</v>
          </cell>
          <cell r="AH168" t="str">
            <v>Q2</v>
          </cell>
          <cell r="AI168">
            <v>86.917604066122138</v>
          </cell>
          <cell r="AJ168">
            <v>86.917604066122138</v>
          </cell>
          <cell r="AK168">
            <v>100</v>
          </cell>
        </row>
        <row r="169">
          <cell r="B169" t="str">
            <v>Q3</v>
          </cell>
          <cell r="C169">
            <v>6.9185444026265088</v>
          </cell>
          <cell r="D169">
            <v>6.3294619615225969</v>
          </cell>
          <cell r="E169">
            <v>6.9185444026265088</v>
          </cell>
          <cell r="F169">
            <v>6.3294619615225969</v>
          </cell>
          <cell r="AH169" t="str">
            <v>Q3</v>
          </cell>
          <cell r="AI169">
            <v>92.419020753354161</v>
          </cell>
          <cell r="AJ169">
            <v>92.419020753354161</v>
          </cell>
          <cell r="AK169">
            <v>100</v>
          </cell>
        </row>
        <row r="170">
          <cell r="B170" t="str">
            <v>Q4</v>
          </cell>
          <cell r="C170">
            <v>6.1362900417538668</v>
          </cell>
          <cell r="D170">
            <v>3.964394035360371</v>
          </cell>
          <cell r="E170">
            <v>6.1362900417538668</v>
          </cell>
          <cell r="F170">
            <v>3.964394035360371</v>
          </cell>
          <cell r="AH170" t="str">
            <v>Q4</v>
          </cell>
          <cell r="AI170">
            <v>96.082874899638597</v>
          </cell>
          <cell r="AJ170">
            <v>96.082874899638597</v>
          </cell>
          <cell r="AK170">
            <v>100</v>
          </cell>
        </row>
        <row r="171">
          <cell r="A171">
            <v>2019</v>
          </cell>
          <cell r="B171" t="str">
            <v>Q1</v>
          </cell>
          <cell r="C171">
            <v>5.0267907874948605</v>
          </cell>
          <cell r="D171">
            <v>-5.8704047406180706</v>
          </cell>
          <cell r="E171">
            <v>5.0267907874948605</v>
          </cell>
          <cell r="F171">
            <v>-5.8704047406180706</v>
          </cell>
          <cell r="AG171">
            <v>2019</v>
          </cell>
          <cell r="AH171" t="str">
            <v>Q1</v>
          </cell>
          <cell r="AI171">
            <v>90.442421256608085</v>
          </cell>
          <cell r="AJ171">
            <v>90.442421256608085</v>
          </cell>
          <cell r="AK171">
            <v>100</v>
          </cell>
        </row>
        <row r="172">
          <cell r="B172" t="str">
            <v>Q2</v>
          </cell>
          <cell r="C172">
            <v>4.5545716731583354</v>
          </cell>
          <cell r="D172">
            <v>0.47976091005621413</v>
          </cell>
          <cell r="E172">
            <v>4.5545716731583354</v>
          </cell>
          <cell r="F172">
            <v>0.47976091005621413</v>
          </cell>
          <cell r="AH172" t="str">
            <v>Q2</v>
          </cell>
          <cell r="AI172">
            <v>90.876328639905651</v>
          </cell>
          <cell r="AJ172">
            <v>90.876328639905651</v>
          </cell>
          <cell r="AK172">
            <v>100</v>
          </cell>
        </row>
        <row r="173">
          <cell r="B173" t="str">
            <v>Q3</v>
          </cell>
          <cell r="C173">
            <v>4.2115103642343001</v>
          </cell>
          <cell r="D173">
            <v>5.9805769360859529</v>
          </cell>
          <cell r="E173">
            <v>4.2115103642343001</v>
          </cell>
          <cell r="F173">
            <v>5.9805769360859529</v>
          </cell>
          <cell r="AH173" t="str">
            <v>Q3</v>
          </cell>
          <cell r="AI173">
            <v>96.311257390905539</v>
          </cell>
          <cell r="AJ173">
            <v>96.311257390905539</v>
          </cell>
          <cell r="AK173">
            <v>100</v>
          </cell>
        </row>
        <row r="174">
          <cell r="B174" t="str">
            <v>Q4</v>
          </cell>
          <cell r="C174">
            <v>4.0768192088891624</v>
          </cell>
          <cell r="D174">
            <v>3.8300222726017381</v>
          </cell>
          <cell r="E174">
            <v>4.0768192088891624</v>
          </cell>
          <cell r="F174">
            <v>3.8300222726017381</v>
          </cell>
          <cell r="AH174" t="str">
            <v>Q4</v>
          </cell>
          <cell r="AI174">
            <v>100</v>
          </cell>
          <cell r="AJ174">
            <v>100</v>
          </cell>
          <cell r="AK174">
            <v>100</v>
          </cell>
        </row>
        <row r="175">
          <cell r="A175">
            <v>2020</v>
          </cell>
          <cell r="B175" t="str">
            <v>Q1</v>
          </cell>
          <cell r="C175">
            <v>1.7043000027107098</v>
          </cell>
          <cell r="D175">
            <v>-8.0161685554639064</v>
          </cell>
          <cell r="E175">
            <v>1.7043000027107098</v>
          </cell>
          <cell r="F175">
            <v>-8.0161685554639064</v>
          </cell>
          <cell r="AG175">
            <v>2020</v>
          </cell>
          <cell r="AH175" t="str">
            <v>Q1</v>
          </cell>
          <cell r="AI175">
            <v>91.983831444536094</v>
          </cell>
          <cell r="AJ175">
            <v>91.983831444536094</v>
          </cell>
          <cell r="AK175">
            <v>100</v>
          </cell>
        </row>
        <row r="176">
          <cell r="B176" t="str">
            <v>Q2</v>
          </cell>
          <cell r="C176">
            <v>-8.6128137584884428</v>
          </cell>
          <cell r="D176">
            <v>-9.7131328415306086</v>
          </cell>
          <cell r="E176">
            <v>-8.6128137584884428</v>
          </cell>
          <cell r="F176">
            <v>-9.7131328415306086</v>
          </cell>
          <cell r="AH176" t="str">
            <v>Q2</v>
          </cell>
          <cell r="AI176">
            <v>83.049319703598698</v>
          </cell>
          <cell r="AJ176">
            <v>83.049319703598698</v>
          </cell>
          <cell r="AK176">
            <v>100</v>
          </cell>
        </row>
        <row r="177">
          <cell r="B177" t="str">
            <v>Q3</v>
          </cell>
          <cell r="C177">
            <v>-6.5242831530942169</v>
          </cell>
          <cell r="D177">
            <v>8.402619758625633</v>
          </cell>
          <cell r="E177">
            <v>-6.5242831530942169</v>
          </cell>
          <cell r="F177">
            <v>8.402619758625633</v>
          </cell>
          <cell r="AH177" t="str">
            <v>Q3</v>
          </cell>
          <cell r="AI177">
            <v>90.027638250417468</v>
          </cell>
          <cell r="AJ177">
            <v>90.027638250417468</v>
          </cell>
          <cell r="AK177">
            <v>100</v>
          </cell>
        </row>
        <row r="178">
          <cell r="B178" t="str">
            <v>Q4</v>
          </cell>
          <cell r="C178">
            <v>-6.1652588243126729</v>
          </cell>
          <cell r="D178">
            <v>4.2288157273216171</v>
          </cell>
          <cell r="E178">
            <v>-6.1652588243126729</v>
          </cell>
          <cell r="F178">
            <v>4.2288157273216171</v>
          </cell>
          <cell r="AH178" t="str">
            <v>Q4</v>
          </cell>
          <cell r="AI178">
            <v>93.834741175687327</v>
          </cell>
          <cell r="AJ178">
            <v>93.834741175687327</v>
          </cell>
          <cell r="AK178">
            <v>100</v>
          </cell>
        </row>
        <row r="179">
          <cell r="A179">
            <v>2021</v>
          </cell>
          <cell r="B179" t="str">
            <v>Q1</v>
          </cell>
          <cell r="C179">
            <v>-0.21228966131930349</v>
          </cell>
          <cell r="D179">
            <v>-2.1806229438649751</v>
          </cell>
          <cell r="E179">
            <v>-0.21228966131930349</v>
          </cell>
          <cell r="F179">
            <v>-2.1806229438649751</v>
          </cell>
          <cell r="AG179">
            <v>2021</v>
          </cell>
          <cell r="AH179" t="str">
            <v>Q1</v>
          </cell>
          <cell r="AI179">
            <v>91.788559280293981</v>
          </cell>
          <cell r="AJ179">
            <v>91.788559280293981</v>
          </cell>
          <cell r="AK179">
            <v>100</v>
          </cell>
        </row>
        <row r="180">
          <cell r="B180" t="str">
            <v>Q2</v>
          </cell>
          <cell r="C180">
            <v>7.5201388593523717</v>
          </cell>
          <cell r="D180">
            <v>-2.7169131238042752</v>
          </cell>
          <cell r="E180">
            <v>7.5201388593523717</v>
          </cell>
          <cell r="F180">
            <v>-2.7169131238042752</v>
          </cell>
          <cell r="AH180" t="str">
            <v>Q2</v>
          </cell>
          <cell r="AI180">
            <v>89.294743867056809</v>
          </cell>
          <cell r="AJ180">
            <v>89.294743867056809</v>
          </cell>
          <cell r="AK180">
            <v>100</v>
          </cell>
        </row>
        <row r="181">
          <cell r="B181" t="str">
            <v>Q3</v>
          </cell>
          <cell r="C181">
            <v>3.7614118667109011</v>
          </cell>
          <cell r="D181">
            <v>4.6130426869964083</v>
          </cell>
          <cell r="E181">
            <v>3.7614118667109011</v>
          </cell>
          <cell r="F181">
            <v>4.6130426869964083</v>
          </cell>
          <cell r="AH181" t="str">
            <v>Q3</v>
          </cell>
          <cell r="AI181">
            <v>93.413948518888247</v>
          </cell>
          <cell r="AJ181">
            <v>93.413948518888247</v>
          </cell>
          <cell r="AK181">
            <v>100</v>
          </cell>
        </row>
        <row r="182">
          <cell r="B182" t="str">
            <v>Q4</v>
          </cell>
          <cell r="C182">
            <v>4.4897390351548552</v>
          </cell>
          <cell r="D182">
            <v>4.9604237197654868</v>
          </cell>
          <cell r="E182">
            <v>4.4897390351548552</v>
          </cell>
          <cell r="F182">
            <v>4.9604237197654868</v>
          </cell>
          <cell r="AH182" t="str">
            <v>Q4</v>
          </cell>
          <cell r="AI182">
            <v>98.047676178788706</v>
          </cell>
          <cell r="AJ182">
            <v>98.047676178788706</v>
          </cell>
          <cell r="AK182">
            <v>100</v>
          </cell>
        </row>
        <row r="183">
          <cell r="A183">
            <v>2022</v>
          </cell>
          <cell r="B183" t="str">
            <v>Q1</v>
          </cell>
          <cell r="C183">
            <v>3.9856299669444866</v>
          </cell>
          <cell r="D183">
            <v>-2.6525509578118402</v>
          </cell>
          <cell r="E183">
            <v>4.0969268311360452</v>
          </cell>
          <cell r="F183">
            <v>-2.5483590053383551</v>
          </cell>
          <cell r="AG183">
            <v>2022</v>
          </cell>
          <cell r="AH183" t="str">
            <v>Q1</v>
          </cell>
          <cell r="AI183">
            <v>95.446911605195979</v>
          </cell>
          <cell r="AJ183">
            <v>95.549069393361549</v>
          </cell>
          <cell r="AK183">
            <v>100</v>
          </cell>
        </row>
        <row r="184">
          <cell r="B184" t="str">
            <v>Q2</v>
          </cell>
          <cell r="C184">
            <v>4.865063983134533</v>
          </cell>
          <cell r="D184">
            <v>-1.8941642898923732</v>
          </cell>
          <cell r="E184">
            <v>4.9735287035978644</v>
          </cell>
          <cell r="F184">
            <v>-1.8976907057123782</v>
          </cell>
          <cell r="AH184" t="str">
            <v>Q2</v>
          </cell>
          <cell r="AI184">
            <v>93.638990289765218</v>
          </cell>
          <cell r="AJ184">
            <v>93.735843584089068</v>
          </cell>
          <cell r="AK184">
            <v>100</v>
          </cell>
        </row>
        <row r="185">
          <cell r="B185" t="str">
            <v>Q3</v>
          </cell>
          <cell r="C185">
            <v>6.1820728810656931</v>
          </cell>
          <cell r="D185">
            <v>5.9268864288987118</v>
          </cell>
          <cell r="E185">
            <v>6.5738097445292283</v>
          </cell>
          <cell r="F185">
            <v>6.2078282573552173</v>
          </cell>
          <cell r="AH185" t="str">
            <v>Q3</v>
          </cell>
          <cell r="AI185">
            <v>99.188866897407095</v>
          </cell>
          <cell r="AJ185">
            <v>99.554803769372441</v>
          </cell>
          <cell r="AK185">
            <v>100</v>
          </cell>
        </row>
        <row r="186">
          <cell r="B186" t="str">
            <v>Q4</v>
          </cell>
          <cell r="C186">
            <v>6.6214819192409919</v>
          </cell>
          <cell r="D186">
            <v>5.3947772559300518</v>
          </cell>
          <cell r="E186">
            <v>6.9985770898941979</v>
          </cell>
          <cell r="F186">
            <v>5.3787606513127457</v>
          </cell>
          <cell r="AH186" t="str">
            <v>Q4</v>
          </cell>
          <cell r="AI186">
            <v>104.53988532920316</v>
          </cell>
          <cell r="AJ186">
            <v>104.90961838101107</v>
          </cell>
          <cell r="AK186">
            <v>100</v>
          </cell>
        </row>
        <row r="187">
          <cell r="A187">
            <v>2023</v>
          </cell>
          <cell r="B187" t="str">
            <v>Q1</v>
          </cell>
          <cell r="C187">
            <v>7.539208192908589</v>
          </cell>
          <cell r="D187">
            <v>-1.8146493449998786</v>
          </cell>
          <cell r="E187">
            <v>7.7617845271605574</v>
          </cell>
          <cell r="F187">
            <v>-1.8532486664555137</v>
          </cell>
          <cell r="AG187">
            <v>2023</v>
          </cell>
          <cell r="AH187" t="str">
            <v>Q1</v>
          </cell>
          <cell r="AI187">
            <v>102.64285298481313</v>
          </cell>
          <cell r="AJ187">
            <v>102.96538227738139</v>
          </cell>
          <cell r="AK187">
            <v>100</v>
          </cell>
        </row>
        <row r="188">
          <cell r="B188" t="str">
            <v>Q2</v>
          </cell>
          <cell r="C188">
            <v>7.9309578459620553</v>
          </cell>
          <cell r="D188">
            <v>-1.5367790371293779</v>
          </cell>
          <cell r="E188">
            <v>8.130640100902724</v>
          </cell>
          <cell r="F188">
            <v>-1.5618983490903133</v>
          </cell>
          <cell r="AH188" t="str">
            <v>Q2</v>
          </cell>
          <cell r="AI188">
            <v>101.065459137031</v>
          </cell>
          <cell r="AJ188">
            <v>101.35716767145644</v>
          </cell>
          <cell r="AK188">
            <v>100</v>
          </cell>
        </row>
        <row r="189">
          <cell r="B189" t="str">
            <v>Q3</v>
          </cell>
          <cell r="C189">
            <v>8.2552990861759667</v>
          </cell>
          <cell r="D189">
            <v>6.2452052727412877</v>
          </cell>
          <cell r="E189">
            <v>8.4245956354139935</v>
          </cell>
          <cell r="F189">
            <v>6.4965565853808442</v>
          </cell>
          <cell r="AH189" t="str">
            <v>Q3</v>
          </cell>
          <cell r="AI189">
            <v>107.37720451997706</v>
          </cell>
          <cell r="AJ189">
            <v>107.94189342257195</v>
          </cell>
          <cell r="AK189">
            <v>100</v>
          </cell>
        </row>
        <row r="190">
          <cell r="B190" t="str">
            <v>Q4</v>
          </cell>
          <cell r="C190">
            <v>7.9939644873290945</v>
          </cell>
          <cell r="D190">
            <v>5.140348123432716</v>
          </cell>
          <cell r="E190">
            <v>8.149557989343208</v>
          </cell>
          <cell r="F190">
            <v>5.1114492898495882</v>
          </cell>
          <cell r="AH190" t="str">
            <v>Q4</v>
          </cell>
          <cell r="AI190">
            <v>112.8967666375142</v>
          </cell>
          <cell r="AJ190">
            <v>113.45928856737019</v>
          </cell>
          <cell r="AK190">
            <v>100</v>
          </cell>
        </row>
        <row r="193">
          <cell r="AX193" t="str">
            <v>2017-2019</v>
          </cell>
          <cell r="AY193">
            <v>2020</v>
          </cell>
          <cell r="AZ193">
            <v>2021</v>
          </cell>
          <cell r="BA193">
            <v>2022</v>
          </cell>
          <cell r="BB193">
            <v>2023</v>
          </cell>
        </row>
        <row r="194">
          <cell r="C194" t="str">
            <v>YoY-Ske 1 Mar</v>
          </cell>
          <cell r="D194" t="str">
            <v>QtQ-Ske 1 Mar</v>
          </cell>
          <cell r="E194" t="str">
            <v>YoY-Track Feb</v>
          </cell>
          <cell r="F194" t="str">
            <v>QtQ-Track Feb</v>
          </cell>
          <cell r="AI194" t="str">
            <v>Indeks Ske 1 Mar</v>
          </cell>
          <cell r="AJ194" t="str">
            <v>Indeks Track Feb</v>
          </cell>
          <cell r="AK194" t="str">
            <v>Tw4 '19 = 100</v>
          </cell>
          <cell r="AW194" t="str">
            <v>Q1</v>
          </cell>
          <cell r="AX194">
            <v>-7.1814181216844633</v>
          </cell>
          <cell r="AY194">
            <v>-10.556512356819638</v>
          </cell>
          <cell r="AZ194">
            <v>-4.7335633497254292</v>
          </cell>
          <cell r="BA194">
            <v>-3.7392750981214249</v>
          </cell>
          <cell r="BB194">
            <v>-2.1421079623519859</v>
          </cell>
        </row>
        <row r="195">
          <cell r="A195">
            <v>2017</v>
          </cell>
          <cell r="B195" t="str">
            <v>Q1</v>
          </cell>
          <cell r="C195">
            <v>1.4580905079024831</v>
          </cell>
          <cell r="D195">
            <v>-8.0500841975043187</v>
          </cell>
          <cell r="E195">
            <v>1.4580905079024831</v>
          </cell>
          <cell r="F195">
            <v>-8.0500841975043187</v>
          </cell>
          <cell r="AG195">
            <v>2017</v>
          </cell>
          <cell r="AH195" t="str">
            <v>Q1</v>
          </cell>
          <cell r="AI195">
            <v>77.086416058779207</v>
          </cell>
          <cell r="AJ195">
            <v>77.086416058779207</v>
          </cell>
          <cell r="AK195">
            <v>100</v>
          </cell>
          <cell r="AW195" t="str">
            <v>Q2</v>
          </cell>
          <cell r="AX195">
            <v>3.283031331945073</v>
          </cell>
          <cell r="AY195">
            <v>-17.001235928859998</v>
          </cell>
          <cell r="AZ195">
            <v>-3.0377347266508821</v>
          </cell>
          <cell r="BA195">
            <v>-4.6371122981700381</v>
          </cell>
          <cell r="BB195">
            <v>-4.3135815036562235</v>
          </cell>
        </row>
        <row r="196">
          <cell r="B196" t="str">
            <v>Q2</v>
          </cell>
          <cell r="C196">
            <v>3.2452834168998095</v>
          </cell>
          <cell r="D196">
            <v>7.1389571561891501</v>
          </cell>
          <cell r="E196">
            <v>3.2452834168998095</v>
          </cell>
          <cell r="F196">
            <v>7.1389571561891501</v>
          </cell>
          <cell r="AH196" t="str">
            <v>Q2</v>
          </cell>
          <cell r="AI196">
            <v>82.589582274457172</v>
          </cell>
          <cell r="AJ196">
            <v>82.589582274457172</v>
          </cell>
          <cell r="AK196">
            <v>100</v>
          </cell>
          <cell r="AW196" t="str">
            <v>Q3</v>
          </cell>
          <cell r="AX196">
            <v>8.7504679287303642</v>
          </cell>
          <cell r="AY196">
            <v>22.264837068296472</v>
          </cell>
          <cell r="AZ196">
            <v>8.2930014510397285</v>
          </cell>
          <cell r="BA196">
            <v>5.1047196655428877</v>
          </cell>
          <cell r="BB196">
            <v>5.5273284259635886</v>
          </cell>
        </row>
        <row r="197">
          <cell r="B197" t="str">
            <v>Q3</v>
          </cell>
          <cell r="C197">
            <v>9.4702257738019284</v>
          </cell>
          <cell r="D197">
            <v>7.1702944177090018</v>
          </cell>
          <cell r="E197">
            <v>9.4702257738019284</v>
          </cell>
          <cell r="F197">
            <v>7.1702944177090018</v>
          </cell>
          <cell r="AH197" t="str">
            <v>Q3</v>
          </cell>
          <cell r="AI197">
            <v>88.511498481891749</v>
          </cell>
          <cell r="AJ197">
            <v>88.511498481891749</v>
          </cell>
          <cell r="AK197">
            <v>100</v>
          </cell>
          <cell r="AW197" t="str">
            <v>Q4</v>
          </cell>
          <cell r="AX197">
            <v>1.8037628174469991</v>
          </cell>
          <cell r="AY197">
            <v>4.9281805329818695</v>
          </cell>
          <cell r="AZ197">
            <v>10.361425851673772</v>
          </cell>
          <cell r="BA197">
            <v>11.190587578583418</v>
          </cell>
          <cell r="BB197">
            <v>10.178568032041312</v>
          </cell>
        </row>
        <row r="198">
          <cell r="B198" t="str">
            <v>Q4</v>
          </cell>
          <cell r="C198">
            <v>9.024632923745159</v>
          </cell>
          <cell r="D198">
            <v>3.2645979720889358</v>
          </cell>
          <cell r="E198">
            <v>9.024632923745159</v>
          </cell>
          <cell r="F198">
            <v>3.2645979720889358</v>
          </cell>
          <cell r="AH198" t="str">
            <v>Q4</v>
          </cell>
          <cell r="AI198">
            <v>91.401043066397108</v>
          </cell>
          <cell r="AJ198">
            <v>91.401043066397108</v>
          </cell>
          <cell r="AK198">
            <v>100</v>
          </cell>
        </row>
        <row r="199">
          <cell r="A199">
            <v>2018</v>
          </cell>
          <cell r="B199" t="str">
            <v>Q1</v>
          </cell>
          <cell r="C199">
            <v>13.558377940377312</v>
          </cell>
          <cell r="D199">
            <v>-4.2263843475732727</v>
          </cell>
          <cell r="E199">
            <v>13.558377940377312</v>
          </cell>
          <cell r="F199">
            <v>-4.2263843475732727</v>
          </cell>
          <cell r="AG199">
            <v>2018</v>
          </cell>
          <cell r="AH199" t="str">
            <v>Q1</v>
          </cell>
          <cell r="AI199">
            <v>87.538083688720207</v>
          </cell>
          <cell r="AJ199">
            <v>87.538083688720207</v>
          </cell>
          <cell r="AK199">
            <v>100</v>
          </cell>
        </row>
        <row r="200">
          <cell r="B200" t="str">
            <v>Q2</v>
          </cell>
          <cell r="C200">
            <v>8.3323257002377176</v>
          </cell>
          <cell r="D200">
            <v>2.2083320697133786</v>
          </cell>
          <cell r="E200">
            <v>8.3323257002377176</v>
          </cell>
          <cell r="F200">
            <v>2.2083320697133786</v>
          </cell>
          <cell r="AH200" t="str">
            <v>Q2</v>
          </cell>
          <cell r="AI200">
            <v>89.471215264030747</v>
          </cell>
          <cell r="AJ200">
            <v>89.471215264030747</v>
          </cell>
          <cell r="AK200">
            <v>100</v>
          </cell>
        </row>
        <row r="201">
          <cell r="B201" t="str">
            <v>Q3</v>
          </cell>
          <cell r="C201">
            <v>10.733141722468403</v>
          </cell>
          <cell r="D201">
            <v>9.5453579851354959</v>
          </cell>
          <cell r="E201">
            <v>10.733141722468403</v>
          </cell>
          <cell r="F201">
            <v>9.5453579851354959</v>
          </cell>
          <cell r="AH201" t="str">
            <v>Q3</v>
          </cell>
          <cell r="AI201">
            <v>98.011563054633655</v>
          </cell>
          <cell r="AJ201">
            <v>98.011563054633655</v>
          </cell>
          <cell r="AK201">
            <v>100</v>
          </cell>
        </row>
        <row r="202">
          <cell r="B202" t="str">
            <v>Q4</v>
          </cell>
          <cell r="C202">
            <v>9.4474101387309872</v>
          </cell>
          <cell r="D202">
            <v>2.0655842619259346</v>
          </cell>
          <cell r="E202">
            <v>9.4474101387309872</v>
          </cell>
          <cell r="F202">
            <v>2.0655842619259346</v>
          </cell>
          <cell r="AH202" t="str">
            <v>Q4</v>
          </cell>
          <cell r="AI202">
            <v>100.03607447595779</v>
          </cell>
          <cell r="AJ202">
            <v>100.03607447595779</v>
          </cell>
          <cell r="AK202">
            <v>100</v>
          </cell>
        </row>
        <row r="203">
          <cell r="A203">
            <v>2019</v>
          </cell>
          <cell r="B203" t="str">
            <v>Q1</v>
          </cell>
          <cell r="C203">
            <v>3.6862374935791991</v>
          </cell>
          <cell r="D203">
            <v>-9.2677858199757992</v>
          </cell>
          <cell r="E203">
            <v>3.6862374935791991</v>
          </cell>
          <cell r="F203">
            <v>-9.2677858199757992</v>
          </cell>
          <cell r="AG203">
            <v>2019</v>
          </cell>
          <cell r="AH203" t="str">
            <v>Q1</v>
          </cell>
          <cell r="AI203">
            <v>90.764945350814543</v>
          </cell>
          <cell r="AJ203">
            <v>90.764945350814543</v>
          </cell>
          <cell r="AK203">
            <v>100</v>
          </cell>
        </row>
        <row r="204">
          <cell r="B204" t="str">
            <v>Q2</v>
          </cell>
          <cell r="C204">
            <v>1.9550342608168449</v>
          </cell>
          <cell r="D204">
            <v>0.50180476993268996</v>
          </cell>
          <cell r="E204">
            <v>1.9550342608168449</v>
          </cell>
          <cell r="F204">
            <v>0.50180476993268996</v>
          </cell>
          <cell r="AH204" t="str">
            <v>Q2</v>
          </cell>
          <cell r="AI204">
            <v>91.22040817601173</v>
          </cell>
          <cell r="AJ204">
            <v>91.22040817601173</v>
          </cell>
          <cell r="AK204">
            <v>100</v>
          </cell>
        </row>
        <row r="205">
          <cell r="B205" t="str">
            <v>Q3</v>
          </cell>
          <cell r="C205">
            <v>1.9460932939650206</v>
          </cell>
          <cell r="D205">
            <v>9.535751383346593</v>
          </cell>
          <cell r="E205">
            <v>1.9460932939650206</v>
          </cell>
          <cell r="F205">
            <v>9.535751383346593</v>
          </cell>
          <cell r="AH205" t="str">
            <v>Q3</v>
          </cell>
          <cell r="AI205">
            <v>99.918959510550181</v>
          </cell>
          <cell r="AJ205">
            <v>99.918959510550181</v>
          </cell>
          <cell r="AK205">
            <v>100</v>
          </cell>
        </row>
        <row r="206">
          <cell r="B206" t="str">
            <v>Q4</v>
          </cell>
          <cell r="C206">
            <v>-3.6061466972554967E-2</v>
          </cell>
          <cell r="D206">
            <v>8.1106218326127077E-2</v>
          </cell>
          <cell r="E206">
            <v>-3.6061466972554967E-2</v>
          </cell>
          <cell r="F206">
            <v>8.1106218326127077E-2</v>
          </cell>
          <cell r="AH206" t="str">
            <v>Q4</v>
          </cell>
          <cell r="AI206">
            <v>100</v>
          </cell>
          <cell r="AJ206">
            <v>100</v>
          </cell>
          <cell r="AK206">
            <v>100</v>
          </cell>
        </row>
        <row r="207">
          <cell r="A207">
            <v>2020</v>
          </cell>
          <cell r="B207" t="str">
            <v>Q1</v>
          </cell>
          <cell r="C207">
            <v>-1.4559119740849695</v>
          </cell>
          <cell r="D207">
            <v>-10.556512356819638</v>
          </cell>
          <cell r="E207">
            <v>-1.4559119740849695</v>
          </cell>
          <cell r="F207">
            <v>-10.556512356819638</v>
          </cell>
          <cell r="AG207">
            <v>2020</v>
          </cell>
          <cell r="AH207" t="str">
            <v>Q1</v>
          </cell>
          <cell r="AI207">
            <v>89.443487643180362</v>
          </cell>
          <cell r="AJ207">
            <v>89.443487643180362</v>
          </cell>
          <cell r="AK207">
            <v>100</v>
          </cell>
        </row>
        <row r="208">
          <cell r="B208" t="str">
            <v>Q2</v>
          </cell>
          <cell r="C208">
            <v>-18.618003613050433</v>
          </cell>
          <cell r="D208">
            <v>-17.001235928859998</v>
          </cell>
          <cell r="E208">
            <v>-18.618003613050433</v>
          </cell>
          <cell r="F208">
            <v>-17.001235928859998</v>
          </cell>
          <cell r="AH208" t="str">
            <v>Q2</v>
          </cell>
          <cell r="AI208">
            <v>74.236989285962522</v>
          </cell>
          <cell r="AJ208">
            <v>74.236989285962522</v>
          </cell>
          <cell r="AK208">
            <v>100</v>
          </cell>
        </row>
        <row r="209">
          <cell r="B209" t="str">
            <v>Q3</v>
          </cell>
          <cell r="C209">
            <v>-9.1606493507299973</v>
          </cell>
          <cell r="D209">
            <v>22.264837068296472</v>
          </cell>
          <cell r="E209">
            <v>-9.1606493507299973</v>
          </cell>
          <cell r="F209">
            <v>22.264837068296472</v>
          </cell>
          <cell r="AH209" t="str">
            <v>Q3</v>
          </cell>
          <cell r="AI209">
            <v>90.765733994890795</v>
          </cell>
          <cell r="AJ209">
            <v>90.765733994890795</v>
          </cell>
          <cell r="AK209">
            <v>100</v>
          </cell>
        </row>
        <row r="210">
          <cell r="B210" t="str">
            <v>Q4</v>
          </cell>
          <cell r="C210">
            <v>-4.7611667717549011</v>
          </cell>
          <cell r="D210">
            <v>4.9281805329818695</v>
          </cell>
          <cell r="E210">
            <v>-4.7611667717549011</v>
          </cell>
          <cell r="F210">
            <v>4.9281805329818695</v>
          </cell>
          <cell r="AH210" t="str">
            <v>Q4</v>
          </cell>
          <cell r="AI210">
            <v>95.238833228245099</v>
          </cell>
          <cell r="AJ210">
            <v>95.238833228245099</v>
          </cell>
          <cell r="AK210">
            <v>100</v>
          </cell>
        </row>
        <row r="211">
          <cell r="A211">
            <v>2021</v>
          </cell>
          <cell r="B211" t="str">
            <v>Q1</v>
          </cell>
          <cell r="C211">
            <v>1.4390707636550388</v>
          </cell>
          <cell r="D211">
            <v>-4.7335633497254292</v>
          </cell>
          <cell r="E211">
            <v>1.4390707636550388</v>
          </cell>
          <cell r="F211">
            <v>-4.7335633497254292</v>
          </cell>
          <cell r="AG211">
            <v>2021</v>
          </cell>
          <cell r="AH211" t="str">
            <v>Q1</v>
          </cell>
          <cell r="AI211">
            <v>90.730642723846771</v>
          </cell>
          <cell r="AJ211">
            <v>90.730642723846771</v>
          </cell>
          <cell r="AK211">
            <v>100</v>
          </cell>
        </row>
        <row r="212">
          <cell r="B212" t="str">
            <v>Q2</v>
          </cell>
          <cell r="C212">
            <v>18.504922314711962</v>
          </cell>
          <cell r="D212">
            <v>-3.0377347266508821</v>
          </cell>
          <cell r="E212">
            <v>18.504922314711962</v>
          </cell>
          <cell r="F212">
            <v>-3.0377347266508821</v>
          </cell>
          <cell r="AH212" t="str">
            <v>Q2</v>
          </cell>
          <cell r="AI212">
            <v>87.974486482110933</v>
          </cell>
          <cell r="AJ212">
            <v>87.974486482110933</v>
          </cell>
          <cell r="AK212">
            <v>100</v>
          </cell>
        </row>
        <row r="213">
          <cell r="B213" t="str">
            <v>Q3</v>
          </cell>
          <cell r="C213">
            <v>4.9627516128277023</v>
          </cell>
          <cell r="D213">
            <v>8.2930014510397285</v>
          </cell>
          <cell r="E213">
            <v>4.9627516128277023</v>
          </cell>
          <cell r="F213">
            <v>8.2930014510397285</v>
          </cell>
          <cell r="AH213" t="str">
            <v>Q3</v>
          </cell>
          <cell r="AI213">
            <v>95.27021192261715</v>
          </cell>
          <cell r="AJ213">
            <v>95.27021192261715</v>
          </cell>
          <cell r="AK213">
            <v>100</v>
          </cell>
        </row>
        <row r="214">
          <cell r="B214" t="str">
            <v>Q4</v>
          </cell>
          <cell r="C214">
            <v>10.397787043163433</v>
          </cell>
          <cell r="D214">
            <v>10.361425851673772</v>
          </cell>
          <cell r="E214">
            <v>10.397787043163433</v>
          </cell>
          <cell r="F214">
            <v>10.361425851673772</v>
          </cell>
          <cell r="AH214" t="str">
            <v>Q4</v>
          </cell>
          <cell r="AI214">
            <v>105.1415642897116</v>
          </cell>
          <cell r="AJ214">
            <v>105.1415642897116</v>
          </cell>
          <cell r="AK214">
            <v>100</v>
          </cell>
        </row>
        <row r="215">
          <cell r="A215">
            <v>2022</v>
          </cell>
          <cell r="B215" t="str">
            <v>Q1</v>
          </cell>
          <cell r="C215">
            <v>11.550000000000011</v>
          </cell>
          <cell r="D215">
            <v>-3.7392750981214249</v>
          </cell>
          <cell r="E215">
            <v>12.000000000000014</v>
          </cell>
          <cell r="F215">
            <v>-3.3509530344204421</v>
          </cell>
          <cell r="AG215">
            <v>2022</v>
          </cell>
          <cell r="AH215" t="str">
            <v>Q1</v>
          </cell>
          <cell r="AI215">
            <v>101.21003195845108</v>
          </cell>
          <cell r="AJ215">
            <v>101.61831985070839</v>
          </cell>
          <cell r="AK215">
            <v>100</v>
          </cell>
        </row>
        <row r="216">
          <cell r="B216" t="str">
            <v>Q2</v>
          </cell>
          <cell r="C216">
            <v>9.7100000000000222</v>
          </cell>
          <cell r="D216">
            <v>-4.6371122981700381</v>
          </cell>
          <cell r="E216">
            <v>10.149999999999991</v>
          </cell>
          <cell r="F216">
            <v>-4.6393435726838845</v>
          </cell>
          <cell r="AH216" t="str">
            <v>Q2</v>
          </cell>
          <cell r="AI216">
            <v>96.516809119523927</v>
          </cell>
          <cell r="AJ216">
            <v>96.903896860045208</v>
          </cell>
          <cell r="AK216">
            <v>100</v>
          </cell>
        </row>
        <row r="217">
          <cell r="B217" t="str">
            <v>Q3</v>
          </cell>
          <cell r="C217">
            <v>6.4799999999999898</v>
          </cell>
          <cell r="D217">
            <v>5.1047196655428877</v>
          </cell>
          <cell r="E217">
            <v>7.8400000000000034</v>
          </cell>
          <cell r="F217">
            <v>6.0219453152984528</v>
          </cell>
          <cell r="AH217" t="str">
            <v>Q3</v>
          </cell>
          <cell r="AI217">
            <v>101.44372165520275</v>
          </cell>
          <cell r="AJ217">
            <v>102.73939653735033</v>
          </cell>
          <cell r="AK217">
            <v>100</v>
          </cell>
        </row>
        <row r="218">
          <cell r="B218" t="str">
            <v>Q4</v>
          </cell>
          <cell r="C218">
            <v>7.2800000000000011</v>
          </cell>
          <cell r="D218">
            <v>11.190587578583418</v>
          </cell>
          <cell r="E218">
            <v>8.4399999999999977</v>
          </cell>
          <cell r="F218">
            <v>10.975454556338121</v>
          </cell>
          <cell r="AH218" t="str">
            <v>Q4</v>
          </cell>
          <cell r="AI218">
            <v>112.79587017000259</v>
          </cell>
          <cell r="AJ218">
            <v>114.01551231576326</v>
          </cell>
          <cell r="AK218">
            <v>100</v>
          </cell>
        </row>
        <row r="219">
          <cell r="A219">
            <v>2023</v>
          </cell>
          <cell r="B219" t="str">
            <v>Q1</v>
          </cell>
          <cell r="C219">
            <v>9.0600000000000023</v>
          </cell>
          <cell r="D219">
            <v>-2.1421079623519859</v>
          </cell>
          <cell r="E219">
            <v>9.7799999999999869</v>
          </cell>
          <cell r="F219">
            <v>-2.1566545934957304</v>
          </cell>
          <cell r="AG219">
            <v>2023</v>
          </cell>
          <cell r="AH219" t="str">
            <v>Q1</v>
          </cell>
          <cell r="AI219">
            <v>110.37966085388675</v>
          </cell>
          <cell r="AJ219">
            <v>111.55659153210766</v>
          </cell>
          <cell r="AK219">
            <v>100</v>
          </cell>
        </row>
        <row r="220">
          <cell r="B220" t="str">
            <v>Q2</v>
          </cell>
          <cell r="C220">
            <v>9.4300000000000068</v>
          </cell>
          <cell r="D220">
            <v>-4.3135815036562235</v>
          </cell>
          <cell r="E220">
            <v>10.11</v>
          </cell>
          <cell r="F220">
            <v>-4.352688292842231</v>
          </cell>
          <cell r="AH220" t="str">
            <v>Q2</v>
          </cell>
          <cell r="AI220">
            <v>105.61834421949503</v>
          </cell>
          <cell r="AJ220">
            <v>106.70088083259577</v>
          </cell>
          <cell r="AK220">
            <v>100</v>
          </cell>
        </row>
        <row r="221">
          <cell r="B221" t="str">
            <v>Q3</v>
          </cell>
          <cell r="C221">
            <v>9.8700000000000045</v>
          </cell>
          <cell r="D221">
            <v>5.5273284259635886</v>
          </cell>
          <cell r="E221">
            <v>10.420000000000002</v>
          </cell>
          <cell r="F221">
            <v>6.3204359432863129</v>
          </cell>
          <cell r="AH221" t="str">
            <v>Q3</v>
          </cell>
          <cell r="AI221">
            <v>111.45621698257126</v>
          </cell>
          <cell r="AJ221">
            <v>113.44484165654225</v>
          </cell>
          <cell r="AK221">
            <v>100</v>
          </cell>
        </row>
        <row r="222">
          <cell r="B222" t="str">
            <v>Q4</v>
          </cell>
          <cell r="C222">
            <v>8.8700000000000188</v>
          </cell>
          <cell r="D222">
            <v>10.178568032041312</v>
          </cell>
          <cell r="E222">
            <v>9.3800000000000097</v>
          </cell>
          <cell r="F222">
            <v>9.9302229611688517</v>
          </cell>
          <cell r="AH222" t="str">
            <v>Q4</v>
          </cell>
          <cell r="AI222">
            <v>122.80086385408184</v>
          </cell>
          <cell r="AJ222">
            <v>124.71016737098186</v>
          </cell>
          <cell r="AK222">
            <v>100</v>
          </cell>
        </row>
        <row r="225">
          <cell r="AX225" t="str">
            <v>2017-2019</v>
          </cell>
          <cell r="AY225">
            <v>2020</v>
          </cell>
          <cell r="AZ225">
            <v>2021</v>
          </cell>
          <cell r="BA225">
            <v>2022</v>
          </cell>
          <cell r="BB225">
            <v>2023</v>
          </cell>
        </row>
        <row r="226">
          <cell r="C226" t="str">
            <v>YoY-Ske 1 Mar</v>
          </cell>
          <cell r="D226" t="str">
            <v>QtQ-Ske 1 Mar</v>
          </cell>
          <cell r="E226" t="str">
            <v>YoY-Track Feb</v>
          </cell>
          <cell r="F226" t="str">
            <v>QtQ-Track Feb</v>
          </cell>
          <cell r="AI226" t="str">
            <v>Indeks Ske 1 Mar</v>
          </cell>
          <cell r="AJ226" t="str">
            <v>Indeks Track Feb</v>
          </cell>
          <cell r="AK226" t="str">
            <v>Tw4 '19 = 100</v>
          </cell>
          <cell r="AW226" t="str">
            <v>Q1</v>
          </cell>
          <cell r="AX226">
            <v>-4.7883381422208329</v>
          </cell>
          <cell r="AY226">
            <v>-7.1684378015854122</v>
          </cell>
          <cell r="AZ226">
            <v>-1.3116013490361667</v>
          </cell>
          <cell r="BA226">
            <v>-2.2540437053078364</v>
          </cell>
          <cell r="BB226">
            <v>-1.6935526981658882</v>
          </cell>
        </row>
        <row r="227">
          <cell r="A227">
            <v>2017</v>
          </cell>
          <cell r="B227" t="str">
            <v>Q1</v>
          </cell>
          <cell r="C227">
            <v>5.8703606310059229</v>
          </cell>
          <cell r="D227">
            <v>-4.595807675242142</v>
          </cell>
          <cell r="E227">
            <v>5.8703606310059229</v>
          </cell>
          <cell r="F227">
            <v>-4.595807675242142</v>
          </cell>
          <cell r="AG227">
            <v>2017</v>
          </cell>
          <cell r="AH227" t="str">
            <v>Q1</v>
          </cell>
          <cell r="AI227">
            <v>80.696997611152554</v>
          </cell>
          <cell r="AJ227">
            <v>80.696997611152554</v>
          </cell>
          <cell r="AK227">
            <v>100</v>
          </cell>
          <cell r="AW227" t="str">
            <v>Q2</v>
          </cell>
          <cell r="AX227">
            <v>0.86222050677492723</v>
          </cell>
          <cell r="AY227">
            <v>-7.3698052002639969</v>
          </cell>
          <cell r="AZ227">
            <v>-2.611492079276573</v>
          </cell>
          <cell r="BA227">
            <v>-0.90359509308065356</v>
          </cell>
          <cell r="BB227">
            <v>-0.51458219410966421</v>
          </cell>
        </row>
        <row r="228">
          <cell r="B228" t="str">
            <v>Q2</v>
          </cell>
          <cell r="C228">
            <v>6.0693753526148981</v>
          </cell>
          <cell r="D228">
            <v>1.6155474386731328</v>
          </cell>
          <cell r="E228">
            <v>6.0693753526148981</v>
          </cell>
          <cell r="F228">
            <v>1.6155474386731328</v>
          </cell>
          <cell r="AH228" t="str">
            <v>Q2</v>
          </cell>
          <cell r="AI228">
            <v>82.000695889145661</v>
          </cell>
          <cell r="AJ228">
            <v>82.000695889145661</v>
          </cell>
          <cell r="AK228">
            <v>100</v>
          </cell>
          <cell r="AW228" t="str">
            <v>Q3</v>
          </cell>
          <cell r="AX228">
            <v>4.8568887530688869</v>
          </cell>
          <cell r="AY228">
            <v>4.4089673844753747</v>
          </cell>
          <cell r="AZ228">
            <v>3.4091113913094375</v>
          </cell>
          <cell r="BA228">
            <v>6.212611700136577</v>
          </cell>
          <cell r="BB228">
            <v>6.499378829761767</v>
          </cell>
        </row>
        <row r="229">
          <cell r="B229" t="str">
            <v>Q3</v>
          </cell>
          <cell r="C229">
            <v>6.2828489387028412</v>
          </cell>
          <cell r="D229">
            <v>4.5686473682812192</v>
          </cell>
          <cell r="E229">
            <v>6.2828489387028412</v>
          </cell>
          <cell r="F229">
            <v>4.5686473682812192</v>
          </cell>
          <cell r="AH229" t="str">
            <v>Q3</v>
          </cell>
          <cell r="AI229">
            <v>85.747018523857406</v>
          </cell>
          <cell r="AJ229">
            <v>85.747018523857406</v>
          </cell>
          <cell r="AK229">
            <v>100</v>
          </cell>
          <cell r="AW229" t="str">
            <v>Q4</v>
          </cell>
          <cell r="AX229">
            <v>5.0100767675546791</v>
          </cell>
          <cell r="AY229">
            <v>3.9928738108409192</v>
          </cell>
          <cell r="AZ229">
            <v>3.1099850949841255</v>
          </cell>
          <cell r="BA229">
            <v>3.4015857315649782</v>
          </cell>
          <cell r="BB229">
            <v>3.3727830614447498</v>
          </cell>
        </row>
        <row r="230">
          <cell r="B230" t="str">
            <v>Q4</v>
          </cell>
          <cell r="C230">
            <v>6.6822011735454936</v>
          </cell>
          <cell r="D230">
            <v>5.2356425614615887</v>
          </cell>
          <cell r="E230">
            <v>6.6822011735454936</v>
          </cell>
          <cell r="F230">
            <v>5.2356425614615887</v>
          </cell>
          <cell r="AH230" t="str">
            <v>Q4</v>
          </cell>
          <cell r="AI230">
            <v>90.236425920876826</v>
          </cell>
          <cell r="AJ230">
            <v>90.236425920876826</v>
          </cell>
          <cell r="AK230">
            <v>100</v>
          </cell>
        </row>
        <row r="231">
          <cell r="A231">
            <v>2018</v>
          </cell>
          <cell r="B231" t="str">
            <v>Q1</v>
          </cell>
          <cell r="C231">
            <v>6.1233156829491975</v>
          </cell>
          <cell r="D231">
            <v>-5.0956100625741101</v>
          </cell>
          <cell r="E231">
            <v>6.1233156829491975</v>
          </cell>
          <cell r="F231">
            <v>-5.0956100625741101</v>
          </cell>
          <cell r="AG231">
            <v>2018</v>
          </cell>
          <cell r="AH231" t="str">
            <v>Q1</v>
          </cell>
          <cell r="AI231">
            <v>85.638329521545401</v>
          </cell>
          <cell r="AJ231">
            <v>85.638329521545401</v>
          </cell>
          <cell r="AK231">
            <v>100</v>
          </cell>
        </row>
        <row r="232">
          <cell r="B232" t="str">
            <v>Q2</v>
          </cell>
          <cell r="C232">
            <v>4.9569701264635171</v>
          </cell>
          <cell r="D232">
            <v>0.49874439249771285</v>
          </cell>
          <cell r="E232">
            <v>4.9569701264635171</v>
          </cell>
          <cell r="F232">
            <v>0.49874439249771285</v>
          </cell>
          <cell r="AH232" t="str">
            <v>Q2</v>
          </cell>
          <cell r="AI232">
            <v>86.065445887862808</v>
          </cell>
          <cell r="AJ232">
            <v>86.065445887862808</v>
          </cell>
          <cell r="AK232">
            <v>100</v>
          </cell>
        </row>
        <row r="233">
          <cell r="B233" t="str">
            <v>Q3</v>
          </cell>
          <cell r="C233">
            <v>5.6045460929357489</v>
          </cell>
          <cell r="D233">
            <v>5.2138274149290567</v>
          </cell>
          <cell r="E233">
            <v>5.6045460929357489</v>
          </cell>
          <cell r="F233">
            <v>5.2138274149290567</v>
          </cell>
          <cell r="AH233" t="str">
            <v>Q3</v>
          </cell>
          <cell r="AI233">
            <v>90.552749700345132</v>
          </cell>
          <cell r="AJ233">
            <v>90.552749700345132</v>
          </cell>
          <cell r="AK233">
            <v>100</v>
          </cell>
        </row>
        <row r="234">
          <cell r="B234" t="str">
            <v>Q4</v>
          </cell>
          <cell r="C234">
            <v>5.0170850411548571</v>
          </cell>
          <cell r="D234">
            <v>4.6502336605077801</v>
          </cell>
          <cell r="E234">
            <v>5.0170850411548571</v>
          </cell>
          <cell r="F234">
            <v>4.6502336605077801</v>
          </cell>
          <cell r="AH234" t="str">
            <v>Q4</v>
          </cell>
          <cell r="AI234">
            <v>94.763664147425928</v>
          </cell>
          <cell r="AJ234">
            <v>94.763664147425928</v>
          </cell>
          <cell r="AK234">
            <v>100</v>
          </cell>
        </row>
        <row r="235">
          <cell r="A235">
            <v>2019</v>
          </cell>
          <cell r="B235" t="str">
            <v>Q1</v>
          </cell>
          <cell r="C235">
            <v>5.4840667517638764</v>
          </cell>
          <cell r="D235">
            <v>-4.6735966888462457</v>
          </cell>
          <cell r="E235">
            <v>5.4840667517638764</v>
          </cell>
          <cell r="F235">
            <v>-4.6735966888462457</v>
          </cell>
          <cell r="AG235">
            <v>2019</v>
          </cell>
          <cell r="AH235" t="str">
            <v>Q1</v>
          </cell>
          <cell r="AI235">
            <v>90.334792677602465</v>
          </cell>
          <cell r="AJ235">
            <v>90.334792677602465</v>
          </cell>
          <cell r="AK235">
            <v>100</v>
          </cell>
        </row>
        <row r="236">
          <cell r="B236" t="str">
            <v>Q2</v>
          </cell>
          <cell r="C236">
            <v>5.4563837097031325</v>
          </cell>
          <cell r="D236">
            <v>0.47236968915393618</v>
          </cell>
          <cell r="E236">
            <v>5.4563837097031325</v>
          </cell>
          <cell r="F236">
            <v>0.47236968915393618</v>
          </cell>
          <cell r="AH236" t="str">
            <v>Q2</v>
          </cell>
          <cell r="AI236">
            <v>90.761506856971508</v>
          </cell>
          <cell r="AJ236">
            <v>90.761506856971508</v>
          </cell>
          <cell r="AK236">
            <v>100</v>
          </cell>
        </row>
        <row r="237">
          <cell r="B237" t="str">
            <v>Q3</v>
          </cell>
          <cell r="C237">
            <v>5.0297665244950736</v>
          </cell>
          <cell r="D237">
            <v>4.7881914759963848</v>
          </cell>
          <cell r="E237">
            <v>5.0297665244950736</v>
          </cell>
          <cell r="F237">
            <v>4.7881914759963848</v>
          </cell>
          <cell r="AH237" t="str">
            <v>Q3</v>
          </cell>
          <cell r="AI237">
            <v>95.107341591782884</v>
          </cell>
          <cell r="AJ237">
            <v>95.107341591782884</v>
          </cell>
          <cell r="AK237">
            <v>100</v>
          </cell>
        </row>
        <row r="238">
          <cell r="B238" t="str">
            <v>Q4</v>
          </cell>
          <cell r="C238">
            <v>5.5256789611129733</v>
          </cell>
          <cell r="D238">
            <v>5.1443540806946686</v>
          </cell>
          <cell r="E238">
            <v>5.5256789611129733</v>
          </cell>
          <cell r="F238">
            <v>5.1443540806946686</v>
          </cell>
          <cell r="AH238" t="str">
            <v>Q4</v>
          </cell>
          <cell r="AI238">
            <v>100</v>
          </cell>
          <cell r="AJ238">
            <v>100</v>
          </cell>
          <cell r="AK238">
            <v>100</v>
          </cell>
        </row>
        <row r="239">
          <cell r="A239">
            <v>2020</v>
          </cell>
          <cell r="B239" t="str">
            <v>Q1</v>
          </cell>
          <cell r="C239">
            <v>2.7639068478552815</v>
          </cell>
          <cell r="D239">
            <v>-7.1684378015854122</v>
          </cell>
          <cell r="E239">
            <v>2.7639068478552815</v>
          </cell>
          <cell r="F239">
            <v>-7.1684378015854122</v>
          </cell>
          <cell r="AG239">
            <v>2020</v>
          </cell>
          <cell r="AH239" t="str">
            <v>Q1</v>
          </cell>
          <cell r="AI239">
            <v>92.831562198414588</v>
          </cell>
          <cell r="AJ239">
            <v>92.831562198414588</v>
          </cell>
          <cell r="AK239">
            <v>100</v>
          </cell>
        </row>
        <row r="240">
          <cell r="B240" t="str">
            <v>Q2</v>
          </cell>
          <cell r="C240">
            <v>-5.2571295058611156</v>
          </cell>
          <cell r="D240">
            <v>-7.3698052002639969</v>
          </cell>
          <cell r="E240">
            <v>-5.2571295058611156</v>
          </cell>
          <cell r="F240">
            <v>-7.3698052002639969</v>
          </cell>
          <cell r="AH240" t="str">
            <v>Q2</v>
          </cell>
          <cell r="AI240">
            <v>85.990056900029515</v>
          </cell>
          <cell r="AJ240">
            <v>85.990056900029515</v>
          </cell>
          <cell r="AK240">
            <v>100</v>
          </cell>
        </row>
        <row r="241">
          <cell r="B241" t="str">
            <v>Q3</v>
          </cell>
          <cell r="C241">
            <v>-5.5999999999993832</v>
          </cell>
          <cell r="D241">
            <v>4.4089673844753747</v>
          </cell>
          <cell r="E241">
            <v>-5.5999999999993832</v>
          </cell>
          <cell r="F241">
            <v>4.4089673844753747</v>
          </cell>
          <cell r="AH241" t="str">
            <v>Q3</v>
          </cell>
          <cell r="AI241">
            <v>89.781330462643638</v>
          </cell>
          <cell r="AJ241">
            <v>89.781330462643638</v>
          </cell>
          <cell r="AK241">
            <v>100</v>
          </cell>
        </row>
        <row r="242">
          <cell r="B242" t="str">
            <v>Q4</v>
          </cell>
          <cell r="C242">
            <v>-6.6338143062889259</v>
          </cell>
          <cell r="D242">
            <v>3.9928738108409192</v>
          </cell>
          <cell r="E242">
            <v>-6.6338143062889259</v>
          </cell>
          <cell r="F242">
            <v>3.9928738108409192</v>
          </cell>
          <cell r="AH242" t="str">
            <v>Q4</v>
          </cell>
          <cell r="AI242">
            <v>93.366185693711074</v>
          </cell>
          <cell r="AJ242">
            <v>93.366185693711074</v>
          </cell>
          <cell r="AK242">
            <v>100</v>
          </cell>
        </row>
        <row r="243">
          <cell r="A243">
            <v>2021</v>
          </cell>
          <cell r="B243" t="str">
            <v>Q1</v>
          </cell>
          <cell r="C243">
            <v>-0.74324792071377033</v>
          </cell>
          <cell r="D243">
            <v>-1.3116013490361667</v>
          </cell>
          <cell r="E243">
            <v>-0.74324792071377033</v>
          </cell>
          <cell r="F243">
            <v>-1.3116013490361667</v>
          </cell>
          <cell r="AG243">
            <v>2021</v>
          </cell>
          <cell r="AH243" t="str">
            <v>Q1</v>
          </cell>
          <cell r="AI243">
            <v>92.141593542608746</v>
          </cell>
          <cell r="AJ243">
            <v>92.141593542608746</v>
          </cell>
          <cell r="AK243">
            <v>100</v>
          </cell>
        </row>
        <row r="244">
          <cell r="B244" t="str">
            <v>Q2</v>
          </cell>
          <cell r="C244">
            <v>4.3554642949579261</v>
          </cell>
          <cell r="D244">
            <v>-2.611492079276573</v>
          </cell>
          <cell r="E244">
            <v>4.3554642949579261</v>
          </cell>
          <cell r="F244">
            <v>-2.611492079276573</v>
          </cell>
          <cell r="AH244" t="str">
            <v>Q2</v>
          </cell>
          <cell r="AI244">
            <v>89.735323125524303</v>
          </cell>
          <cell r="AJ244">
            <v>89.735323125524303</v>
          </cell>
          <cell r="AK244">
            <v>100</v>
          </cell>
        </row>
        <row r="245">
          <cell r="B245" t="str">
            <v>Q3</v>
          </cell>
          <cell r="C245">
            <v>3.3561206656822264</v>
          </cell>
          <cell r="D245">
            <v>3.4091113913094375</v>
          </cell>
          <cell r="E245">
            <v>3.3561206656822264</v>
          </cell>
          <cell r="F245">
            <v>3.4091113913094375</v>
          </cell>
          <cell r="AH245" t="str">
            <v>Q3</v>
          </cell>
          <cell r="AI245">
            <v>92.794500248224878</v>
          </cell>
          <cell r="AJ245">
            <v>92.794500248224878</v>
          </cell>
          <cell r="AK245">
            <v>100</v>
          </cell>
        </row>
        <row r="246">
          <cell r="B246" t="str">
            <v>Q4</v>
          </cell>
          <cell r="C246">
            <v>2.4786379180042672</v>
          </cell>
          <cell r="D246">
            <v>3.1099850949841255</v>
          </cell>
          <cell r="E246">
            <v>2.4786379180042672</v>
          </cell>
          <cell r="F246">
            <v>3.1099850949841255</v>
          </cell>
          <cell r="AH246" t="str">
            <v>Q4</v>
          </cell>
          <cell r="AI246">
            <v>95.680395374909693</v>
          </cell>
          <cell r="AJ246">
            <v>95.680395374909693</v>
          </cell>
          <cell r="AK246">
            <v>100</v>
          </cell>
        </row>
        <row r="247">
          <cell r="A247">
            <v>2022</v>
          </cell>
          <cell r="B247" t="str">
            <v>Q1</v>
          </cell>
          <cell r="C247">
            <v>1.5000000000000142</v>
          </cell>
          <cell r="D247">
            <v>-2.2540437053078364</v>
          </cell>
          <cell r="E247">
            <v>1.5000000000000142</v>
          </cell>
          <cell r="F247">
            <v>-2.2540437053078364</v>
          </cell>
          <cell r="AG247">
            <v>2022</v>
          </cell>
          <cell r="AH247" t="str">
            <v>Q1</v>
          </cell>
          <cell r="AI247">
            <v>93.523717445747891</v>
          </cell>
          <cell r="AJ247">
            <v>93.523717445747891</v>
          </cell>
          <cell r="AK247">
            <v>100</v>
          </cell>
        </row>
        <row r="248">
          <cell r="B248" t="str">
            <v>Q2</v>
          </cell>
          <cell r="C248">
            <v>3.2800000000000011</v>
          </cell>
          <cell r="D248">
            <v>-0.90359509308065356</v>
          </cell>
          <cell r="E248">
            <v>3.2800000000000011</v>
          </cell>
          <cell r="F248">
            <v>-0.90359509308065356</v>
          </cell>
          <cell r="AH248" t="str">
            <v>Q2</v>
          </cell>
          <cell r="AI248">
            <v>92.678641724041483</v>
          </cell>
          <cell r="AJ248">
            <v>92.678641724041483</v>
          </cell>
          <cell r="AK248">
            <v>100</v>
          </cell>
        </row>
        <row r="249">
          <cell r="B249" t="str">
            <v>Q3</v>
          </cell>
          <cell r="C249">
            <v>6.0799999999999983</v>
          </cell>
          <cell r="D249">
            <v>6.212611700136577</v>
          </cell>
          <cell r="E249">
            <v>6.1400000000000148</v>
          </cell>
          <cell r="F249">
            <v>6.2726867067543139</v>
          </cell>
          <cell r="AH249" t="str">
            <v>Q3</v>
          </cell>
          <cell r="AI249">
            <v>98.436405863316949</v>
          </cell>
          <cell r="AJ249">
            <v>98.4920825634659</v>
          </cell>
          <cell r="AK249">
            <v>100</v>
          </cell>
        </row>
        <row r="250">
          <cell r="B250" t="str">
            <v>Q4</v>
          </cell>
          <cell r="C250">
            <v>6.3800000000000097</v>
          </cell>
          <cell r="D250">
            <v>3.4015857315649782</v>
          </cell>
          <cell r="E250">
            <v>6.4699999999999989</v>
          </cell>
          <cell r="F250">
            <v>3.4305644720459725</v>
          </cell>
          <cell r="AH250" t="str">
            <v>Q4</v>
          </cell>
          <cell r="AI250">
            <v>101.78480459982893</v>
          </cell>
          <cell r="AJ250">
            <v>101.87091695566635</v>
          </cell>
          <cell r="AK250">
            <v>100</v>
          </cell>
        </row>
        <row r="251">
          <cell r="A251">
            <v>2023</v>
          </cell>
          <cell r="B251" t="str">
            <v>Q1</v>
          </cell>
          <cell r="C251">
            <v>6.9899999999999807</v>
          </cell>
          <cell r="D251">
            <v>-1.6935526981658882</v>
          </cell>
          <cell r="E251">
            <v>7.0300000000000011</v>
          </cell>
          <cell r="F251">
            <v>-1.7399295367624461</v>
          </cell>
          <cell r="AG251">
            <v>2023</v>
          </cell>
          <cell r="AH251" t="str">
            <v>Q1</v>
          </cell>
          <cell r="AI251">
            <v>100.06102529520564</v>
          </cell>
          <cell r="AJ251">
            <v>100.09843478218397</v>
          </cell>
          <cell r="AK251">
            <v>100</v>
          </cell>
        </row>
        <row r="252">
          <cell r="B252" t="str">
            <v>Q2</v>
          </cell>
          <cell r="C252">
            <v>7.4100000000000108</v>
          </cell>
          <cell r="D252">
            <v>-0.51458219410966421</v>
          </cell>
          <cell r="E252">
            <v>7.4399999999999977</v>
          </cell>
          <cell r="F252">
            <v>-0.52398632907208764</v>
          </cell>
          <cell r="AH252" t="str">
            <v>Q2</v>
          </cell>
          <cell r="AI252">
            <v>99.546129075792962</v>
          </cell>
          <cell r="AJ252">
            <v>99.573932668310178</v>
          </cell>
          <cell r="AK252">
            <v>100</v>
          </cell>
        </row>
        <row r="253">
          <cell r="B253" t="str">
            <v>Q3</v>
          </cell>
          <cell r="C253">
            <v>7.7000000000000171</v>
          </cell>
          <cell r="D253">
            <v>6.499378829761767</v>
          </cell>
          <cell r="E253">
            <v>7.7300000000000182</v>
          </cell>
          <cell r="F253">
            <v>6.5595359169642791</v>
          </cell>
          <cell r="AH253" t="str">
            <v>Q3</v>
          </cell>
          <cell r="AI253">
            <v>106.01600911479237</v>
          </cell>
          <cell r="AJ253">
            <v>106.10552054562181</v>
          </cell>
          <cell r="AK253">
            <v>100</v>
          </cell>
        </row>
        <row r="254">
          <cell r="B254" t="str">
            <v>Q4</v>
          </cell>
          <cell r="C254">
            <v>7.6700000000000017</v>
          </cell>
          <cell r="D254">
            <v>3.3727830614447498</v>
          </cell>
          <cell r="E254">
            <v>7.6899999999999977</v>
          </cell>
          <cell r="F254">
            <v>3.3921608465109898</v>
          </cell>
          <cell r="AH254" t="str">
            <v>Q4</v>
          </cell>
          <cell r="AI254">
            <v>109.59169911263579</v>
          </cell>
          <cell r="AJ254">
            <v>109.70479046955708</v>
          </cell>
          <cell r="AK254">
            <v>100</v>
          </cell>
        </row>
        <row r="257">
          <cell r="AX257" t="str">
            <v>2017-2019</v>
          </cell>
          <cell r="AY257">
            <v>2020</v>
          </cell>
          <cell r="AZ257">
            <v>2021</v>
          </cell>
          <cell r="BA257">
            <v>2022</v>
          </cell>
          <cell r="BB257">
            <v>2023</v>
          </cell>
        </row>
        <row r="258">
          <cell r="C258" t="str">
            <v>YoY-Ske 1 Mar</v>
          </cell>
          <cell r="D258" t="str">
            <v>QtQ-Ske 1 Mar</v>
          </cell>
          <cell r="E258" t="str">
            <v>YoY-Track Feb</v>
          </cell>
          <cell r="F258" t="str">
            <v>QtQ-Track Feb</v>
          </cell>
          <cell r="AI258" t="str">
            <v>Indeks Ske 1 Mar</v>
          </cell>
          <cell r="AJ258" t="str">
            <v>Indeks Track Feb</v>
          </cell>
          <cell r="AK258" t="str">
            <v>Tw4 '19 = 100</v>
          </cell>
          <cell r="AW258" t="str">
            <v>Q1</v>
          </cell>
          <cell r="AX258">
            <v>-2.1469913469390556</v>
          </cell>
          <cell r="AY258">
            <v>-5.838351071495353</v>
          </cell>
          <cell r="AZ258">
            <v>8.1517994093993877</v>
          </cell>
          <cell r="BA258">
            <v>-5.1340472742381138</v>
          </cell>
          <cell r="BB258">
            <v>-3.7867522926228503</v>
          </cell>
        </row>
        <row r="259">
          <cell r="A259">
            <v>2017</v>
          </cell>
          <cell r="B259" t="str">
            <v>Q1</v>
          </cell>
          <cell r="C259">
            <v>8.3382562285903674</v>
          </cell>
          <cell r="D259">
            <v>1.3422659340882319</v>
          </cell>
          <cell r="E259">
            <v>8.3382562285903674</v>
          </cell>
          <cell r="F259">
            <v>1.3422659340882319</v>
          </cell>
          <cell r="AG259">
            <v>2017</v>
          </cell>
          <cell r="AH259" t="str">
            <v>Q1</v>
          </cell>
          <cell r="AI259">
            <v>89.830123830949063</v>
          </cell>
          <cell r="AJ259">
            <v>89.830123830949063</v>
          </cell>
          <cell r="AK259">
            <v>100</v>
          </cell>
          <cell r="AW259" t="str">
            <v>Q2</v>
          </cell>
          <cell r="AX259">
            <v>-1.4510863265277909</v>
          </cell>
          <cell r="AY259">
            <v>-13.498266268590015</v>
          </cell>
          <cell r="AZ259">
            <v>6.365967661502367</v>
          </cell>
          <cell r="BA259">
            <v>-2.4418218981039388</v>
          </cell>
          <cell r="BB259">
            <v>-1.9895226524806162</v>
          </cell>
        </row>
        <row r="260">
          <cell r="B260" t="str">
            <v>Q2</v>
          </cell>
          <cell r="C260">
            <v>2.7092279439228264</v>
          </cell>
          <cell r="D260">
            <v>-2.4182841465638489</v>
          </cell>
          <cell r="E260">
            <v>2.7092279439228264</v>
          </cell>
          <cell r="F260">
            <v>-2.4182841465638489</v>
          </cell>
          <cell r="AH260" t="str">
            <v>Q2</v>
          </cell>
          <cell r="AI260">
            <v>87.657776187506556</v>
          </cell>
          <cell r="AJ260">
            <v>87.657776187506556</v>
          </cell>
          <cell r="AK260">
            <v>100</v>
          </cell>
          <cell r="AW260" t="str">
            <v>Q3</v>
          </cell>
          <cell r="AX260">
            <v>9.5241999460053446</v>
          </cell>
          <cell r="AY260">
            <v>10.590913926738764</v>
          </cell>
          <cell r="AZ260">
            <v>8.6213767192941759</v>
          </cell>
          <cell r="BA260">
            <v>7.5710407644211415</v>
          </cell>
          <cell r="BB260">
            <v>8.0066740995944343</v>
          </cell>
        </row>
        <row r="261">
          <cell r="B261" t="str">
            <v>Q3</v>
          </cell>
          <cell r="C261">
            <v>16.395355321942006</v>
          </cell>
          <cell r="D261">
            <v>8.161602206647629</v>
          </cell>
          <cell r="E261">
            <v>16.395355321942006</v>
          </cell>
          <cell r="F261">
            <v>8.161602206647629</v>
          </cell>
          <cell r="AH261" t="str">
            <v>Q3</v>
          </cell>
          <cell r="AI261">
            <v>94.812055183124329</v>
          </cell>
          <cell r="AJ261">
            <v>94.812055183124329</v>
          </cell>
          <cell r="AK261">
            <v>100</v>
          </cell>
          <cell r="AW261" t="str">
            <v>Q4</v>
          </cell>
          <cell r="AX261">
            <v>-1.3479126146425908</v>
          </cell>
          <cell r="AY261">
            <v>3.3665162050538413</v>
          </cell>
          <cell r="AZ261">
            <v>3.9008468856731611</v>
          </cell>
          <cell r="BA261">
            <v>4.6742773970997575</v>
          </cell>
          <cell r="BB261">
            <v>5.0768330085134323</v>
          </cell>
        </row>
        <row r="262">
          <cell r="B262" t="str">
            <v>Q4</v>
          </cell>
          <cell r="C262">
            <v>8.4878630294918906</v>
          </cell>
          <cell r="D262">
            <v>1.4259260965915388</v>
          </cell>
          <cell r="E262">
            <v>8.4878630294918906</v>
          </cell>
          <cell r="F262">
            <v>1.4259260965915388</v>
          </cell>
          <cell r="AH262" t="str">
            <v>Q4</v>
          </cell>
          <cell r="AI262">
            <v>96.164005020695271</v>
          </cell>
          <cell r="AJ262">
            <v>96.164005020695271</v>
          </cell>
          <cell r="AK262">
            <v>100</v>
          </cell>
        </row>
        <row r="263">
          <cell r="A263">
            <v>2018</v>
          </cell>
          <cell r="B263" t="str">
            <v>Q1</v>
          </cell>
          <cell r="C263">
            <v>5.7587562741398131</v>
          </cell>
          <cell r="D263">
            <v>-1.2070870980405317</v>
          </cell>
          <cell r="E263">
            <v>5.7587562741398131</v>
          </cell>
          <cell r="F263">
            <v>-1.2070870980405317</v>
          </cell>
          <cell r="AG263">
            <v>2018</v>
          </cell>
          <cell r="AH263" t="str">
            <v>Q1</v>
          </cell>
          <cell r="AI263">
            <v>95.003221723131404</v>
          </cell>
          <cell r="AJ263">
            <v>95.003221723131404</v>
          </cell>
          <cell r="AK263">
            <v>100</v>
          </cell>
        </row>
        <row r="264">
          <cell r="B264" t="str">
            <v>Q2</v>
          </cell>
          <cell r="C264">
            <v>7.4244070728158675</v>
          </cell>
          <cell r="D264">
            <v>-0.8814178985707315</v>
          </cell>
          <cell r="E264">
            <v>7.4244070728158675</v>
          </cell>
          <cell r="F264">
            <v>-0.8814178985707315</v>
          </cell>
          <cell r="AH264" t="str">
            <v>Q2</v>
          </cell>
          <cell r="AI264">
            <v>94.165846322644896</v>
          </cell>
          <cell r="AJ264">
            <v>94.165846322644896</v>
          </cell>
          <cell r="AK264">
            <v>100</v>
          </cell>
        </row>
        <row r="265">
          <cell r="B265" t="str">
            <v>Q3</v>
          </cell>
          <cell r="C265">
            <v>8.2987804864570052</v>
          </cell>
          <cell r="D265">
            <v>9.0419759682846461</v>
          </cell>
          <cell r="E265">
            <v>8.2987804864570052</v>
          </cell>
          <cell r="F265">
            <v>9.0419759682846461</v>
          </cell>
          <cell r="AH265" t="str">
            <v>Q3</v>
          </cell>
          <cell r="AI265">
            <v>102.68029951747029</v>
          </cell>
          <cell r="AJ265">
            <v>102.68029951747029</v>
          </cell>
          <cell r="AK265">
            <v>100</v>
          </cell>
        </row>
        <row r="266">
          <cell r="B266" t="str">
            <v>Q4</v>
          </cell>
          <cell r="C266">
            <v>4.6304987546650977</v>
          </cell>
          <cell r="D266">
            <v>-2.0095592353668081</v>
          </cell>
          <cell r="E266">
            <v>4.6304987546650977</v>
          </cell>
          <cell r="F266">
            <v>-2.0095592353668081</v>
          </cell>
          <cell r="AH266" t="str">
            <v>Q4</v>
          </cell>
          <cell r="AI266">
            <v>100.61687807561466</v>
          </cell>
          <cell r="AJ266">
            <v>100.61687807561466</v>
          </cell>
          <cell r="AK266">
            <v>100</v>
          </cell>
        </row>
        <row r="267">
          <cell r="A267">
            <v>2019</v>
          </cell>
          <cell r="B267" t="str">
            <v>Q1</v>
          </cell>
          <cell r="C267">
            <v>-1.0558203727249662</v>
          </cell>
          <cell r="D267">
            <v>-6.5761528768648674</v>
          </cell>
          <cell r="E267">
            <v>-1.0558203727249662</v>
          </cell>
          <cell r="F267">
            <v>-6.5761528768648674</v>
          </cell>
          <cell r="AG267">
            <v>2019</v>
          </cell>
          <cell r="AH267" t="str">
            <v>Q1</v>
          </cell>
          <cell r="AI267">
            <v>94.000158353433505</v>
          </cell>
          <cell r="AJ267">
            <v>94.000158353433505</v>
          </cell>
          <cell r="AK267">
            <v>100</v>
          </cell>
        </row>
        <row r="268">
          <cell r="B268" t="str">
            <v>Q2</v>
          </cell>
          <cell r="C268">
            <v>-1.2276565241880348</v>
          </cell>
          <cell r="D268">
            <v>-1.0535569344487925</v>
          </cell>
          <cell r="E268">
            <v>-1.2276565241880348</v>
          </cell>
          <cell r="F268">
            <v>-1.0535569344487925</v>
          </cell>
          <cell r="AH268" t="str">
            <v>Q2</v>
          </cell>
          <cell r="AI268">
            <v>93.009813166708071</v>
          </cell>
          <cell r="AJ268">
            <v>93.009813166708071</v>
          </cell>
          <cell r="AK268">
            <v>100</v>
          </cell>
        </row>
        <row r="269">
          <cell r="B269" t="str">
            <v>Q3</v>
          </cell>
          <cell r="C269">
            <v>0.88022674378814258</v>
          </cell>
          <cell r="D269">
            <v>11.369021663083757</v>
          </cell>
          <cell r="E269">
            <v>0.88022674378814258</v>
          </cell>
          <cell r="F269">
            <v>11.369021663083757</v>
          </cell>
          <cell r="AH269" t="str">
            <v>Q3</v>
          </cell>
          <cell r="AI269">
            <v>103.58411897442483</v>
          </cell>
          <cell r="AJ269">
            <v>103.58411897442483</v>
          </cell>
          <cell r="AK269">
            <v>100</v>
          </cell>
        </row>
        <row r="270">
          <cell r="B270" t="str">
            <v>Q4</v>
          </cell>
          <cell r="C270">
            <v>-0.61309602068062929</v>
          </cell>
          <cell r="D270">
            <v>-3.4601047051525029</v>
          </cell>
          <cell r="E270">
            <v>-0.61309602068062929</v>
          </cell>
          <cell r="F270">
            <v>-3.4601047051525029</v>
          </cell>
          <cell r="AH270" t="str">
            <v>Q4</v>
          </cell>
          <cell r="AI270">
            <v>100</v>
          </cell>
          <cell r="AJ270">
            <v>100</v>
          </cell>
          <cell r="AK270">
            <v>100</v>
          </cell>
        </row>
        <row r="271">
          <cell r="A271">
            <v>2020</v>
          </cell>
          <cell r="B271" t="str">
            <v>Q1</v>
          </cell>
          <cell r="C271">
            <v>0.17179819470510438</v>
          </cell>
          <cell r="D271">
            <v>-5.838351071495353</v>
          </cell>
          <cell r="E271">
            <v>0.17179819470510438</v>
          </cell>
          <cell r="F271">
            <v>-5.838351071495353</v>
          </cell>
          <cell r="AG271">
            <v>2020</v>
          </cell>
          <cell r="AH271" t="str">
            <v>Q1</v>
          </cell>
          <cell r="AI271">
            <v>94.161648928504647</v>
          </cell>
          <cell r="AJ271">
            <v>94.161648928504647</v>
          </cell>
          <cell r="AK271">
            <v>100</v>
          </cell>
        </row>
        <row r="272">
          <cell r="B272" t="str">
            <v>Q2</v>
          </cell>
          <cell r="C272">
            <v>-12.427026718945285</v>
          </cell>
          <cell r="D272">
            <v>-13.498266268590015</v>
          </cell>
          <cell r="E272">
            <v>-12.427026718945285</v>
          </cell>
          <cell r="F272">
            <v>-13.498266268590015</v>
          </cell>
          <cell r="AH272" t="str">
            <v>Q2</v>
          </cell>
          <cell r="AI272">
            <v>81.451458833240153</v>
          </cell>
          <cell r="AJ272">
            <v>81.451458833240153</v>
          </cell>
          <cell r="AK272">
            <v>100</v>
          </cell>
        </row>
        <row r="273">
          <cell r="B273" t="str">
            <v>Q3</v>
          </cell>
          <cell r="C273">
            <v>-13.038877366344025</v>
          </cell>
          <cell r="D273">
            <v>10.590913926738764</v>
          </cell>
          <cell r="E273">
            <v>-13.038877366344025</v>
          </cell>
          <cell r="F273">
            <v>10.590913926738764</v>
          </cell>
          <cell r="AH273" t="str">
            <v>Q3</v>
          </cell>
          <cell r="AI273">
            <v>90.077912730341694</v>
          </cell>
          <cell r="AJ273">
            <v>90.077912730341694</v>
          </cell>
          <cell r="AK273">
            <v>100</v>
          </cell>
        </row>
        <row r="274">
          <cell r="B274" t="str">
            <v>Q4</v>
          </cell>
          <cell r="C274">
            <v>-6.8895997404171112</v>
          </cell>
          <cell r="D274">
            <v>3.3665162050538413</v>
          </cell>
          <cell r="E274">
            <v>-6.8895997404171112</v>
          </cell>
          <cell r="F274">
            <v>3.3665162050538413</v>
          </cell>
          <cell r="AH274" t="str">
            <v>Q4</v>
          </cell>
          <cell r="AI274">
            <v>93.110400259582889</v>
          </cell>
          <cell r="AJ274">
            <v>93.110400259582889</v>
          </cell>
          <cell r="AK274">
            <v>100</v>
          </cell>
        </row>
        <row r="275">
          <cell r="A275">
            <v>2021</v>
          </cell>
          <cell r="B275" t="str">
            <v>Q1</v>
          </cell>
          <cell r="C275">
            <v>6.9443605373704003</v>
          </cell>
          <cell r="D275">
            <v>8.1517994093993877</v>
          </cell>
          <cell r="E275">
            <v>6.9443605373704003</v>
          </cell>
          <cell r="F275">
            <v>8.1517994093993877</v>
          </cell>
          <cell r="AG275">
            <v>2021</v>
          </cell>
          <cell r="AH275" t="str">
            <v>Q1</v>
          </cell>
          <cell r="AI275">
            <v>100.70057331803299</v>
          </cell>
          <cell r="AJ275">
            <v>100.70057331803299</v>
          </cell>
          <cell r="AK275">
            <v>100</v>
          </cell>
        </row>
        <row r="276">
          <cell r="B276" t="str">
            <v>Q2</v>
          </cell>
          <cell r="C276">
            <v>31.503033567146645</v>
          </cell>
          <cell r="D276">
            <v>6.365967661502367</v>
          </cell>
          <cell r="E276">
            <v>31.503033567146645</v>
          </cell>
          <cell r="F276">
            <v>6.365967661502367</v>
          </cell>
          <cell r="AH276" t="str">
            <v>Q2</v>
          </cell>
          <cell r="AI276">
            <v>107.11113925040645</v>
          </cell>
          <cell r="AJ276">
            <v>107.11113925040645</v>
          </cell>
          <cell r="AK276">
            <v>100</v>
          </cell>
        </row>
        <row r="277">
          <cell r="B277" t="str">
            <v>Q3</v>
          </cell>
          <cell r="C277">
            <v>29.161067954366672</v>
          </cell>
          <cell r="D277">
            <v>8.6213767192941759</v>
          </cell>
          <cell r="E277">
            <v>29.161067954366672</v>
          </cell>
          <cell r="F277">
            <v>8.6213767192941759</v>
          </cell>
          <cell r="AH277" t="str">
            <v>Q3</v>
          </cell>
          <cell r="AI277">
            <v>116.34559407351175</v>
          </cell>
          <cell r="AJ277">
            <v>116.34559407351175</v>
          </cell>
          <cell r="AK277">
            <v>100</v>
          </cell>
        </row>
        <row r="278">
          <cell r="B278" t="str">
            <v>Q4</v>
          </cell>
          <cell r="C278">
            <v>29.828737949287159</v>
          </cell>
          <cell r="D278">
            <v>3.9008468856731611</v>
          </cell>
          <cell r="E278">
            <v>29.828737949287159</v>
          </cell>
          <cell r="F278">
            <v>3.9008468856731611</v>
          </cell>
          <cell r="AH278" t="str">
            <v>Q4</v>
          </cell>
          <cell r="AI278">
            <v>120.88405755654625</v>
          </cell>
          <cell r="AJ278">
            <v>120.88405755654625</v>
          </cell>
          <cell r="AK278">
            <v>100</v>
          </cell>
        </row>
        <row r="279">
          <cell r="A279">
            <v>2022</v>
          </cell>
          <cell r="B279" t="str">
            <v>Q1</v>
          </cell>
          <cell r="C279">
            <v>13.88000000000001</v>
          </cell>
          <cell r="D279">
            <v>-5.1340472742381138</v>
          </cell>
          <cell r="E279">
            <v>14.219999999999985</v>
          </cell>
          <cell r="F279">
            <v>-4.8508155924084804</v>
          </cell>
          <cell r="AG279">
            <v>2022</v>
          </cell>
          <cell r="AH279" t="str">
            <v>Q1</v>
          </cell>
          <cell r="AI279">
            <v>114.67781289457595</v>
          </cell>
          <cell r="AJ279">
            <v>115.02019484385725</v>
          </cell>
          <cell r="AK279">
            <v>100</v>
          </cell>
        </row>
        <row r="280">
          <cell r="B280" t="str">
            <v>Q2</v>
          </cell>
          <cell r="C280">
            <v>4.4500000000000028</v>
          </cell>
          <cell r="D280">
            <v>-2.4418218981039388</v>
          </cell>
          <cell r="E280">
            <v>4.7499999999999858</v>
          </cell>
          <cell r="F280">
            <v>-2.4528531558188291</v>
          </cell>
          <cell r="AH280" t="str">
            <v>Q2</v>
          </cell>
          <cell r="AI280">
            <v>111.87758494704954</v>
          </cell>
          <cell r="AJ280">
            <v>112.19891836480076</v>
          </cell>
          <cell r="AK280">
            <v>100</v>
          </cell>
        </row>
        <row r="281">
          <cell r="B281" t="str">
            <v>Q3</v>
          </cell>
          <cell r="C281">
            <v>3.4399999999999977</v>
          </cell>
          <cell r="D281">
            <v>7.5710407644211415</v>
          </cell>
          <cell r="E281">
            <v>3.9899999999999807</v>
          </cell>
          <cell r="F281">
            <v>7.833288449063474</v>
          </cell>
          <cell r="AH281" t="str">
            <v>Q3</v>
          </cell>
          <cell r="AI281">
            <v>120.34788250964054</v>
          </cell>
          <cell r="AJ281">
            <v>120.98778327704484</v>
          </cell>
          <cell r="AK281">
            <v>100</v>
          </cell>
        </row>
        <row r="282">
          <cell r="B282" t="str">
            <v>Q4</v>
          </cell>
          <cell r="C282">
            <v>4.210000000000008</v>
          </cell>
          <cell r="D282">
            <v>4.6742773970997575</v>
          </cell>
          <cell r="E282">
            <v>4.7099999999999937</v>
          </cell>
          <cell r="F282">
            <v>4.6202296124515669</v>
          </cell>
          <cell r="AH282" t="str">
            <v>Q4</v>
          </cell>
          <cell r="AI282">
            <v>125.97327637967686</v>
          </cell>
          <cell r="AJ282">
            <v>126.57769666745959</v>
          </cell>
          <cell r="AK282">
            <v>100</v>
          </cell>
        </row>
        <row r="283">
          <cell r="A283">
            <v>2023</v>
          </cell>
          <cell r="B283" t="str">
            <v>Q1</v>
          </cell>
          <cell r="C283">
            <v>5.6899999999999977</v>
          </cell>
          <cell r="D283">
            <v>-3.7867522926228503</v>
          </cell>
          <cell r="E283">
            <v>6.0199999999999818</v>
          </cell>
          <cell r="F283">
            <v>-3.6604285083291899</v>
          </cell>
        </row>
        <row r="284">
          <cell r="B284" t="str">
            <v>Q2</v>
          </cell>
          <cell r="C284">
            <v>6.1800000000000068</v>
          </cell>
          <cell r="D284">
            <v>-1.9895226524806162</v>
          </cell>
          <cell r="E284">
            <v>6.3599999999999852</v>
          </cell>
          <cell r="F284">
            <v>-2.1400251051961021</v>
          </cell>
        </row>
        <row r="285">
          <cell r="B285" t="str">
            <v>Q3</v>
          </cell>
          <cell r="C285">
            <v>6.6099999999999852</v>
          </cell>
          <cell r="D285">
            <v>8.0066740995944343</v>
          </cell>
          <cell r="E285">
            <v>6.6400000000000006</v>
          </cell>
          <cell r="F285">
            <v>8.1171669820245427</v>
          </cell>
        </row>
        <row r="286">
          <cell r="B286" t="str">
            <v>Q4</v>
          </cell>
          <cell r="C286">
            <v>7.0199999999999818</v>
          </cell>
          <cell r="D286">
            <v>5.0768330085134323</v>
          </cell>
          <cell r="E286">
            <v>7.0300000000000011</v>
          </cell>
          <cell r="F286">
            <v>5.0028429803140568</v>
          </cell>
        </row>
        <row r="289">
          <cell r="AX289" t="str">
            <v>2017-2019</v>
          </cell>
          <cell r="AY289">
            <v>2020</v>
          </cell>
          <cell r="AZ289">
            <v>2021</v>
          </cell>
          <cell r="BA289">
            <v>2022</v>
          </cell>
          <cell r="BB289">
            <v>2023</v>
          </cell>
        </row>
        <row r="290">
          <cell r="C290" t="str">
            <v>YoY-Ske 1 Mar</v>
          </cell>
          <cell r="D290" t="str">
            <v>QtQ-Ske 1 Mar</v>
          </cell>
          <cell r="E290" t="str">
            <v>YoY-Track Feb</v>
          </cell>
          <cell r="F290" t="str">
            <v>QtQ-Track Feb</v>
          </cell>
          <cell r="AI290" t="str">
            <v>Indeks Ske 1 Mar</v>
          </cell>
          <cell r="AJ290" t="str">
            <v>Indeks Track Feb</v>
          </cell>
          <cell r="AK290" t="str">
            <v>Tw4 '19 = 100</v>
          </cell>
          <cell r="AW290" t="str">
            <v>Q1</v>
          </cell>
          <cell r="AX290">
            <v>-8.1678730103513288</v>
          </cell>
          <cell r="AY290">
            <v>-13.381924201743061</v>
          </cell>
          <cell r="AZ290">
            <v>7.4470700427286403</v>
          </cell>
          <cell r="BA290">
            <v>-6.5234315206821663</v>
          </cell>
          <cell r="BB290">
            <v>-5.3053232628780336</v>
          </cell>
        </row>
        <row r="291">
          <cell r="A291">
            <v>2017</v>
          </cell>
          <cell r="B291" t="str">
            <v>Q1</v>
          </cell>
          <cell r="C291">
            <v>4.8163910672147665</v>
          </cell>
          <cell r="D291">
            <v>-4.6305658437844812</v>
          </cell>
          <cell r="E291">
            <v>4.8163910672147665</v>
          </cell>
          <cell r="F291">
            <v>-4.6305658437844812</v>
          </cell>
          <cell r="AG291">
            <v>2017</v>
          </cell>
          <cell r="AH291" t="str">
            <v>Q1</v>
          </cell>
          <cell r="AI291">
            <v>86.399028208288286</v>
          </cell>
          <cell r="AJ291">
            <v>86.399028208288286</v>
          </cell>
          <cell r="AK291">
            <v>100</v>
          </cell>
          <cell r="AW291" t="str">
            <v>Q2</v>
          </cell>
          <cell r="AX291">
            <v>-0.20617540245625321</v>
          </cell>
          <cell r="AY291">
            <v>-15.752465031056445</v>
          </cell>
          <cell r="AZ291">
            <v>6.3762258719197291</v>
          </cell>
          <cell r="BA291">
            <v>-2.5206948373681257</v>
          </cell>
          <cell r="BB291">
            <v>-1.9119035019937343</v>
          </cell>
        </row>
        <row r="292">
          <cell r="B292" t="str">
            <v>Q2</v>
          </cell>
          <cell r="C292">
            <v>0.21045347366757028</v>
          </cell>
          <cell r="D292">
            <v>-1.7261325111419694</v>
          </cell>
          <cell r="E292">
            <v>0.21045347366757028</v>
          </cell>
          <cell r="F292">
            <v>-1.7261325111419694</v>
          </cell>
          <cell r="AH292" t="str">
            <v>Q2</v>
          </cell>
          <cell r="AI292">
            <v>84.907666493074302</v>
          </cell>
          <cell r="AJ292">
            <v>84.907666493074302</v>
          </cell>
          <cell r="AK292">
            <v>100</v>
          </cell>
          <cell r="AW292" t="str">
            <v>Q3</v>
          </cell>
          <cell r="AX292">
            <v>7.2962195202865558</v>
          </cell>
          <cell r="AY292">
            <v>-1.6721585466910938E-2</v>
          </cell>
          <cell r="AZ292">
            <v>-1.4472002126910866</v>
          </cell>
          <cell r="BA292">
            <v>0.4032878979107295</v>
          </cell>
          <cell r="BB292">
            <v>1.8077248106096278</v>
          </cell>
        </row>
        <row r="293">
          <cell r="B293" t="str">
            <v>Q3</v>
          </cell>
          <cell r="C293">
            <v>15.425849151285774</v>
          </cell>
          <cell r="D293">
            <v>8.9610787331339878</v>
          </cell>
          <cell r="E293">
            <v>15.425849151285774</v>
          </cell>
          <cell r="F293">
            <v>8.9610787331339878</v>
          </cell>
          <cell r="AH293" t="str">
            <v>Q3</v>
          </cell>
          <cell r="AI293">
            <v>92.516309337985518</v>
          </cell>
          <cell r="AJ293">
            <v>92.516309337985518</v>
          </cell>
          <cell r="AK293">
            <v>100</v>
          </cell>
          <cell r="AW293" t="str">
            <v>Q4</v>
          </cell>
          <cell r="AX293">
            <v>5.3529275735635435</v>
          </cell>
          <cell r="AY293">
            <v>15.362607479645888</v>
          </cell>
          <cell r="AZ293">
            <v>15.053608666434329</v>
          </cell>
          <cell r="BA293">
            <v>15.753155593534046</v>
          </cell>
          <cell r="BB293">
            <v>15.002335746362405</v>
          </cell>
        </row>
        <row r="294">
          <cell r="B294" t="str">
            <v>Q4</v>
          </cell>
          <cell r="C294">
            <v>11.865443886393081</v>
          </cell>
          <cell r="D294">
            <v>9.5411516424484262</v>
          </cell>
          <cell r="E294">
            <v>11.865443886393081</v>
          </cell>
          <cell r="F294">
            <v>9.5411516424484262</v>
          </cell>
          <cell r="AH294" t="str">
            <v>Q4</v>
          </cell>
          <cell r="AI294">
            <v>101.34343070591937</v>
          </cell>
          <cell r="AJ294">
            <v>101.34343070591937</v>
          </cell>
          <cell r="AK294">
            <v>100</v>
          </cell>
        </row>
        <row r="295">
          <cell r="A295">
            <v>2018</v>
          </cell>
          <cell r="B295" t="str">
            <v>Q1</v>
          </cell>
          <cell r="C295">
            <v>12.544299180082803</v>
          </cell>
          <cell r="D295">
            <v>-4.0518165626491367</v>
          </cell>
          <cell r="E295">
            <v>12.544299180082803</v>
          </cell>
          <cell r="F295">
            <v>-4.0518165626491367</v>
          </cell>
          <cell r="AG295">
            <v>2018</v>
          </cell>
          <cell r="AH295" t="str">
            <v>Q1</v>
          </cell>
          <cell r="AI295">
            <v>97.237180795420088</v>
          </cell>
          <cell r="AJ295">
            <v>97.237180795420088</v>
          </cell>
          <cell r="AK295">
            <v>100</v>
          </cell>
        </row>
        <row r="296">
          <cell r="B296" t="str">
            <v>Q2</v>
          </cell>
          <cell r="C296">
            <v>15.19999376296208</v>
          </cell>
          <cell r="D296">
            <v>0.59282437454758963</v>
          </cell>
          <cell r="E296">
            <v>15.19999376296208</v>
          </cell>
          <cell r="F296">
            <v>0.59282437454758963</v>
          </cell>
          <cell r="AH296" t="str">
            <v>Q2</v>
          </cell>
          <cell r="AI296">
            <v>97.813626504298256</v>
          </cell>
          <cell r="AJ296">
            <v>97.813626504298256</v>
          </cell>
          <cell r="AK296">
            <v>100</v>
          </cell>
        </row>
        <row r="297">
          <cell r="B297" t="str">
            <v>Q3</v>
          </cell>
          <cell r="C297">
            <v>14.160101819405142</v>
          </cell>
          <cell r="D297">
            <v>7.9775044790502108</v>
          </cell>
          <cell r="E297">
            <v>14.160101819405142</v>
          </cell>
          <cell r="F297">
            <v>7.9775044790502108</v>
          </cell>
          <cell r="AH297" t="str">
            <v>Q3</v>
          </cell>
          <cell r="AI297">
            <v>105.61671293980008</v>
          </cell>
          <cell r="AJ297">
            <v>105.61671293980008</v>
          </cell>
          <cell r="AK297">
            <v>100</v>
          </cell>
        </row>
        <row r="298">
          <cell r="B298" t="str">
            <v>Q4</v>
          </cell>
          <cell r="C298">
            <v>7.3730889258371946</v>
          </cell>
          <cell r="D298">
            <v>3.0287432201986775</v>
          </cell>
          <cell r="E298">
            <v>7.3730889258371946</v>
          </cell>
          <cell r="F298">
            <v>3.0287432201986775</v>
          </cell>
          <cell r="AH298" t="str">
            <v>Q4</v>
          </cell>
          <cell r="AI298">
            <v>108.81557197236098</v>
          </cell>
          <cell r="AJ298">
            <v>108.81557197236098</v>
          </cell>
          <cell r="AK298">
            <v>100</v>
          </cell>
        </row>
        <row r="299">
          <cell r="A299">
            <v>2019</v>
          </cell>
          <cell r="B299" t="str">
            <v>Q1</v>
          </cell>
          <cell r="C299">
            <v>-5.7977595639074053</v>
          </cell>
          <cell r="D299">
            <v>-15.821236624620369</v>
          </cell>
          <cell r="E299">
            <v>-5.7977595639074053</v>
          </cell>
          <cell r="F299">
            <v>-15.821236624620369</v>
          </cell>
          <cell r="AG299">
            <v>2019</v>
          </cell>
          <cell r="AH299" t="str">
            <v>Q1</v>
          </cell>
          <cell r="AI299">
            <v>91.599602846179678</v>
          </cell>
          <cell r="AJ299">
            <v>91.599602846179678</v>
          </cell>
          <cell r="AK299">
            <v>100</v>
          </cell>
        </row>
        <row r="300">
          <cell r="B300" t="str">
            <v>Q2</v>
          </cell>
          <cell r="C300">
            <v>-5.8708440333430048</v>
          </cell>
          <cell r="D300">
            <v>0.51478192922562016</v>
          </cell>
          <cell r="E300">
            <v>-5.8708440333430048</v>
          </cell>
          <cell r="F300">
            <v>0.51478192922562016</v>
          </cell>
          <cell r="AH300" t="str">
            <v>Q2</v>
          </cell>
          <cell r="AI300">
            <v>92.071141048874253</v>
          </cell>
          <cell r="AJ300">
            <v>92.071141048874253</v>
          </cell>
          <cell r="AK300">
            <v>100</v>
          </cell>
        </row>
        <row r="301">
          <cell r="B301" t="str">
            <v>Q3</v>
          </cell>
          <cell r="C301">
            <v>-8.5099988292045339</v>
          </cell>
          <cell r="D301">
            <v>4.9500753486754689</v>
          </cell>
          <cell r="E301">
            <v>-8.5099988292045339</v>
          </cell>
          <cell r="F301">
            <v>4.9500753486754689</v>
          </cell>
          <cell r="AH301" t="str">
            <v>Q3</v>
          </cell>
          <cell r="AI301">
            <v>96.628731905178782</v>
          </cell>
          <cell r="AJ301">
            <v>96.628731905178782</v>
          </cell>
          <cell r="AK301">
            <v>100</v>
          </cell>
        </row>
        <row r="302">
          <cell r="B302" t="str">
            <v>Q4</v>
          </cell>
          <cell r="C302">
            <v>-8.1013882595775328</v>
          </cell>
          <cell r="D302">
            <v>3.4888878580435261</v>
          </cell>
          <cell r="E302">
            <v>-8.1013882595775328</v>
          </cell>
          <cell r="F302">
            <v>3.4888878580435261</v>
          </cell>
          <cell r="AH302" t="str">
            <v>Q4</v>
          </cell>
          <cell r="AI302">
            <v>100</v>
          </cell>
          <cell r="AJ302">
            <v>100</v>
          </cell>
          <cell r="AK302">
            <v>100</v>
          </cell>
        </row>
        <row r="303">
          <cell r="A303">
            <v>2020</v>
          </cell>
          <cell r="B303" t="str">
            <v>Q1</v>
          </cell>
          <cell r="C303">
            <v>-5.4383718849611853</v>
          </cell>
          <cell r="D303">
            <v>-13.381924201743061</v>
          </cell>
          <cell r="E303">
            <v>-5.4383718849611853</v>
          </cell>
          <cell r="F303">
            <v>-13.381924201743061</v>
          </cell>
          <cell r="AG303">
            <v>2020</v>
          </cell>
          <cell r="AH303" t="str">
            <v>Q1</v>
          </cell>
          <cell r="AI303">
            <v>86.618075798256939</v>
          </cell>
          <cell r="AJ303">
            <v>86.618075798256939</v>
          </cell>
          <cell r="AK303">
            <v>100</v>
          </cell>
        </row>
        <row r="304">
          <cell r="B304" t="str">
            <v>Q2</v>
          </cell>
          <cell r="C304">
            <v>-20.742164302247673</v>
          </cell>
          <cell r="D304">
            <v>-15.752465031056445</v>
          </cell>
          <cell r="E304">
            <v>-20.742164302247673</v>
          </cell>
          <cell r="F304">
            <v>-15.752465031056445</v>
          </cell>
          <cell r="AH304" t="str">
            <v>Q2</v>
          </cell>
          <cell r="AI304">
            <v>72.973593697562549</v>
          </cell>
          <cell r="AJ304">
            <v>72.973593697562549</v>
          </cell>
          <cell r="AK304">
            <v>100</v>
          </cell>
        </row>
        <row r="305">
          <cell r="B305" t="str">
            <v>Q3</v>
          </cell>
          <cell r="C305">
            <v>-24.493067520206381</v>
          </cell>
          <cell r="D305">
            <v>-1.6721585466910938E-2</v>
          </cell>
          <cell r="E305">
            <v>-24.493067520206381</v>
          </cell>
          <cell r="F305">
            <v>-1.6721585466910938E-2</v>
          </cell>
          <cell r="AH305" t="str">
            <v>Q3</v>
          </cell>
          <cell r="AI305">
            <v>72.961391355724132</v>
          </cell>
          <cell r="AJ305">
            <v>72.961391355724132</v>
          </cell>
          <cell r="AK305">
            <v>100</v>
          </cell>
        </row>
        <row r="306">
          <cell r="B306" t="str">
            <v>Q4</v>
          </cell>
          <cell r="C306">
            <v>-15.829836478607689</v>
          </cell>
          <cell r="D306">
            <v>15.362607479645888</v>
          </cell>
          <cell r="E306">
            <v>-15.829836478607689</v>
          </cell>
          <cell r="F306">
            <v>15.362607479645888</v>
          </cell>
          <cell r="AH306" t="str">
            <v>Q4</v>
          </cell>
          <cell r="AI306">
            <v>84.170163521392311</v>
          </cell>
          <cell r="AJ306">
            <v>84.170163521392311</v>
          </cell>
          <cell r="AK306">
            <v>100</v>
          </cell>
        </row>
        <row r="307">
          <cell r="A307">
            <v>2021</v>
          </cell>
          <cell r="B307" t="str">
            <v>Q1</v>
          </cell>
          <cell r="C307">
            <v>4.4105098392517732</v>
          </cell>
          <cell r="D307">
            <v>7.4470700427286403</v>
          </cell>
          <cell r="E307">
            <v>4.4105098392517732</v>
          </cell>
          <cell r="F307">
            <v>7.4470700427286403</v>
          </cell>
          <cell r="AG307">
            <v>2021</v>
          </cell>
          <cell r="AH307" t="str">
            <v>Q1</v>
          </cell>
          <cell r="AI307">
            <v>90.438374553909625</v>
          </cell>
          <cell r="AJ307">
            <v>90.438374553909625</v>
          </cell>
          <cell r="AK307">
            <v>100</v>
          </cell>
        </row>
        <row r="308">
          <cell r="B308" t="str">
            <v>Q2</v>
          </cell>
          <cell r="C308">
            <v>31.835263573668669</v>
          </cell>
          <cell r="D308">
            <v>6.3762258719197291</v>
          </cell>
          <cell r="E308">
            <v>31.835263573668669</v>
          </cell>
          <cell r="F308">
            <v>6.3762258719197291</v>
          </cell>
          <cell r="AH308" t="str">
            <v>Q2</v>
          </cell>
          <cell r="AI308">
            <v>96.204929590359683</v>
          </cell>
          <cell r="AJ308">
            <v>96.204929590359683</v>
          </cell>
          <cell r="AK308">
            <v>100</v>
          </cell>
        </row>
        <row r="309">
          <cell r="B309" t="str">
            <v>Q3</v>
          </cell>
          <cell r="C309">
            <v>29.949072904117827</v>
          </cell>
          <cell r="D309">
            <v>-1.4472002126910866</v>
          </cell>
          <cell r="E309">
            <v>29.949072904117827</v>
          </cell>
          <cell r="F309">
            <v>-1.4472002126910866</v>
          </cell>
          <cell r="AH309" t="str">
            <v>Q3</v>
          </cell>
          <cell r="AI309">
            <v>94.812651644708694</v>
          </cell>
          <cell r="AJ309">
            <v>94.812651644708694</v>
          </cell>
          <cell r="AK309">
            <v>100</v>
          </cell>
        </row>
        <row r="310">
          <cell r="B310" t="str">
            <v>Q4</v>
          </cell>
          <cell r="C310">
            <v>29.601004234532667</v>
          </cell>
          <cell r="D310">
            <v>15.053608666434329</v>
          </cell>
          <cell r="E310">
            <v>29.601004234532667</v>
          </cell>
          <cell r="F310">
            <v>15.053608666434329</v>
          </cell>
          <cell r="AH310" t="str">
            <v>Q4</v>
          </cell>
          <cell r="AI310">
            <v>109.08537718957274</v>
          </cell>
          <cell r="AJ310">
            <v>109.08537718957274</v>
          </cell>
          <cell r="AK310">
            <v>100</v>
          </cell>
        </row>
        <row r="311">
          <cell r="A311">
            <v>2022</v>
          </cell>
          <cell r="B311" t="str">
            <v>Q1</v>
          </cell>
          <cell r="C311">
            <v>12.75</v>
          </cell>
          <cell r="D311">
            <v>-6.5234315206821663</v>
          </cell>
          <cell r="E311">
            <v>13.449999999999989</v>
          </cell>
          <cell r="F311">
            <v>-5.9430891886597976</v>
          </cell>
          <cell r="AG311">
            <v>2022</v>
          </cell>
          <cell r="AH311" t="str">
            <v>Q1</v>
          </cell>
          <cell r="AI311">
            <v>101.96926730953311</v>
          </cell>
          <cell r="AJ311">
            <v>102.60233593141047</v>
          </cell>
          <cell r="AK311">
            <v>100</v>
          </cell>
        </row>
        <row r="312">
          <cell r="B312" t="str">
            <v>Q2</v>
          </cell>
          <cell r="C312">
            <v>3.3199999999999932</v>
          </cell>
          <cell r="D312">
            <v>-2.5206948373681257</v>
          </cell>
          <cell r="E312">
            <v>3.9599999999999795</v>
          </cell>
          <cell r="F312">
            <v>-2.522058689777225</v>
          </cell>
          <cell r="AH312" t="str">
            <v>Q2</v>
          </cell>
          <cell r="AI312">
            <v>99.398933252759619</v>
          </cell>
          <cell r="AJ312">
            <v>100.01464480213791</v>
          </cell>
          <cell r="AK312">
            <v>100</v>
          </cell>
        </row>
        <row r="313">
          <cell r="B313" t="str">
            <v>Q3</v>
          </cell>
          <cell r="C313">
            <v>5.2599999999999909</v>
          </cell>
          <cell r="D313">
            <v>0.4032878979107295</v>
          </cell>
          <cell r="E313">
            <v>6.3600000000000136</v>
          </cell>
          <cell r="F313">
            <v>0.82797023257192848</v>
          </cell>
          <cell r="AH313" t="str">
            <v>Q3</v>
          </cell>
          <cell r="AI313">
            <v>99.799797121220365</v>
          </cell>
          <cell r="AJ313">
            <v>100.84273628931217</v>
          </cell>
          <cell r="AK313">
            <v>100</v>
          </cell>
        </row>
        <row r="314">
          <cell r="B314" t="str">
            <v>Q4</v>
          </cell>
          <cell r="C314">
            <v>5.9000000000000199</v>
          </cell>
          <cell r="D314">
            <v>15.753155593534046</v>
          </cell>
          <cell r="E314">
            <v>6.8999999999999915</v>
          </cell>
          <cell r="F314">
            <v>15.637746957896084</v>
          </cell>
          <cell r="AH314" t="str">
            <v>Q4</v>
          </cell>
          <cell r="AI314">
            <v>115.52141444375754</v>
          </cell>
          <cell r="AJ314">
            <v>116.61226821565324</v>
          </cell>
          <cell r="AK314">
            <v>100</v>
          </cell>
        </row>
        <row r="315">
          <cell r="A315">
            <v>2023</v>
          </cell>
          <cell r="B315" t="str">
            <v>Q1</v>
          </cell>
          <cell r="C315">
            <v>7.2800000000000011</v>
          </cell>
          <cell r="D315">
            <v>-5.3053232628780336</v>
          </cell>
          <cell r="E315">
            <v>7.9399999999999977</v>
          </cell>
          <cell r="F315">
            <v>-5.0280359871275948</v>
          </cell>
          <cell r="AG315">
            <v>2023</v>
          </cell>
          <cell r="AH315" t="str">
            <v>Q1</v>
          </cell>
          <cell r="AI315">
            <v>109.39262996966713</v>
          </cell>
          <cell r="AJ315">
            <v>110.74896140436445</v>
          </cell>
          <cell r="AK315">
            <v>100</v>
          </cell>
        </row>
        <row r="316">
          <cell r="B316" t="str">
            <v>Q2</v>
          </cell>
          <cell r="C316">
            <v>7.9500000000000171</v>
          </cell>
          <cell r="D316">
            <v>-1.9119035019937343</v>
          </cell>
          <cell r="E316">
            <v>8.3100000000000165</v>
          </cell>
          <cell r="F316">
            <v>-2.1879208513041419</v>
          </cell>
          <cell r="AH316" t="str">
            <v>Q2</v>
          </cell>
          <cell r="AI316">
            <v>107.30114844635401</v>
          </cell>
          <cell r="AJ316">
            <v>108.32586178519558</v>
          </cell>
          <cell r="AK316">
            <v>100</v>
          </cell>
        </row>
        <row r="317">
          <cell r="B317" t="str">
            <v>Q3</v>
          </cell>
          <cell r="C317">
            <v>9.460000000000008</v>
          </cell>
          <cell r="D317">
            <v>1.8077248106096278</v>
          </cell>
          <cell r="E317">
            <v>9.5300000000000153</v>
          </cell>
          <cell r="F317">
            <v>1.9636929145379298</v>
          </cell>
          <cell r="AH317" t="str">
            <v>Q3</v>
          </cell>
          <cell r="AI317">
            <v>109.24085792888781</v>
          </cell>
          <cell r="AJ317">
            <v>110.45304905768363</v>
          </cell>
          <cell r="AK317">
            <v>100</v>
          </cell>
        </row>
        <row r="318">
          <cell r="B318" t="str">
            <v>Q4</v>
          </cell>
          <cell r="C318">
            <v>8.7499999999999858</v>
          </cell>
          <cell r="D318">
            <v>15.002335746362405</v>
          </cell>
          <cell r="E318">
            <v>8.7700000000000102</v>
          </cell>
          <cell r="F318">
            <v>14.835366900487145</v>
          </cell>
          <cell r="AH318" t="str">
            <v>Q4</v>
          </cell>
          <cell r="AI318">
            <v>125.62953820758631</v>
          </cell>
          <cell r="AJ318">
            <v>126.83916413816605</v>
          </cell>
          <cell r="AK318">
            <v>100</v>
          </cell>
        </row>
        <row r="322">
          <cell r="AI322" t="str">
            <v>PDB Indonesia</v>
          </cell>
          <cell r="AJ322" t="str">
            <v>PDB Dunia</v>
          </cell>
          <cell r="AK322" t="str">
            <v>Tw4 '19 = 100</v>
          </cell>
        </row>
        <row r="323">
          <cell r="AG323">
            <v>2017</v>
          </cell>
          <cell r="AH323" t="str">
            <v>Q1</v>
          </cell>
          <cell r="AI323">
            <v>85.861468774001509</v>
          </cell>
          <cell r="AK323">
            <v>100</v>
          </cell>
        </row>
        <row r="324">
          <cell r="AH324" t="str">
            <v>Q2</v>
          </cell>
          <cell r="AI324">
            <v>89.304615824088827</v>
          </cell>
          <cell r="AK324">
            <v>100</v>
          </cell>
        </row>
        <row r="325">
          <cell r="AH325" t="str">
            <v>Q3</v>
          </cell>
          <cell r="AI325">
            <v>92.149062219773697</v>
          </cell>
          <cell r="AK325">
            <v>100</v>
          </cell>
        </row>
        <row r="326">
          <cell r="AH326" t="str">
            <v>Q4</v>
          </cell>
          <cell r="AI326">
            <v>90.584840549218171</v>
          </cell>
          <cell r="AK326">
            <v>100</v>
          </cell>
        </row>
        <row r="327">
          <cell r="AG327">
            <v>2018</v>
          </cell>
          <cell r="AH327" t="str">
            <v>Q1</v>
          </cell>
          <cell r="AI327">
            <v>90.213889847961255</v>
          </cell>
          <cell r="AK327">
            <v>100</v>
          </cell>
        </row>
        <row r="328">
          <cell r="AH328" t="str">
            <v>Q2</v>
          </cell>
          <cell r="AI328">
            <v>94.010448098150164</v>
          </cell>
          <cell r="AK328">
            <v>100</v>
          </cell>
        </row>
        <row r="329">
          <cell r="AH329" t="str">
            <v>Q3</v>
          </cell>
          <cell r="AI329">
            <v>96.916113057357094</v>
          </cell>
          <cell r="AK329">
            <v>100</v>
          </cell>
        </row>
        <row r="330">
          <cell r="AH330" t="str">
            <v>Q4</v>
          </cell>
          <cell r="AI330">
            <v>95.278325130000084</v>
          </cell>
          <cell r="AK330">
            <v>100</v>
          </cell>
        </row>
        <row r="331">
          <cell r="AG331">
            <v>2019</v>
          </cell>
          <cell r="AH331" t="str">
            <v>Q1</v>
          </cell>
          <cell r="AI331">
            <v>94.780478412459232</v>
          </cell>
          <cell r="AJ331">
            <v>98.084414288139229</v>
          </cell>
          <cell r="AK331">
            <v>100</v>
          </cell>
        </row>
        <row r="332">
          <cell r="AH332" t="str">
            <v>Q2</v>
          </cell>
          <cell r="AI332">
            <v>98.760392686973958</v>
          </cell>
          <cell r="AJ332">
            <v>98.214444651919237</v>
          </cell>
          <cell r="AK332">
            <v>100</v>
          </cell>
        </row>
        <row r="333">
          <cell r="AH333" t="str">
            <v>Q3</v>
          </cell>
          <cell r="AI333">
            <v>101.77144629145157</v>
          </cell>
          <cell r="AJ333">
            <v>99.030187204549534</v>
          </cell>
          <cell r="AK333">
            <v>100</v>
          </cell>
        </row>
        <row r="334">
          <cell r="AH334" t="str">
            <v>Q4</v>
          </cell>
          <cell r="AI334">
            <v>100</v>
          </cell>
          <cell r="AJ334">
            <v>100.00000000000001</v>
          </cell>
          <cell r="AK334">
            <v>100</v>
          </cell>
        </row>
        <row r="335">
          <cell r="AG335">
            <v>2020</v>
          </cell>
          <cell r="AH335" t="str">
            <v>Q1</v>
          </cell>
          <cell r="AI335">
            <v>97.591293590922575</v>
          </cell>
          <cell r="AJ335">
            <v>96.522505267974395</v>
          </cell>
          <cell r="AK335">
            <v>100</v>
          </cell>
        </row>
        <row r="336">
          <cell r="AH336" t="str">
            <v>Q2</v>
          </cell>
          <cell r="AI336">
            <v>93.502694342492731</v>
          </cell>
          <cell r="AJ336">
            <v>89.647515161343307</v>
          </cell>
          <cell r="AK336">
            <v>100</v>
          </cell>
        </row>
        <row r="337">
          <cell r="AH337" t="str">
            <v>Q3</v>
          </cell>
          <cell r="AI337">
            <v>98.221636111962667</v>
          </cell>
          <cell r="AJ337">
            <v>96.932627061561277</v>
          </cell>
          <cell r="AK337">
            <v>100</v>
          </cell>
        </row>
        <row r="338">
          <cell r="AH338" t="str">
            <v>Q4</v>
          </cell>
          <cell r="AI338">
            <v>97.833474459283849</v>
          </cell>
          <cell r="AJ338">
            <v>99.445388642767028</v>
          </cell>
          <cell r="AK338">
            <v>100</v>
          </cell>
        </row>
        <row r="339">
          <cell r="AG339">
            <v>2021</v>
          </cell>
          <cell r="AH339" t="str">
            <v>Q1</v>
          </cell>
          <cell r="AI339">
            <v>96.911368943623415</v>
          </cell>
          <cell r="AJ339">
            <v>99.836638298189769</v>
          </cell>
          <cell r="AK339">
            <v>100</v>
          </cell>
        </row>
        <row r="340">
          <cell r="AH340" t="str">
            <v>Q2</v>
          </cell>
          <cell r="AI340">
            <v>100.11521986421796</v>
          </cell>
          <cell r="AJ340">
            <v>100.59016036264048</v>
          </cell>
          <cell r="AK340">
            <v>100</v>
          </cell>
        </row>
        <row r="341">
          <cell r="AH341" t="str">
            <v>Q3</v>
          </cell>
          <cell r="AI341">
            <v>101.66519114138937</v>
          </cell>
          <cell r="AJ341">
            <v>101.21244753051758</v>
          </cell>
          <cell r="AK341">
            <v>100</v>
          </cell>
        </row>
        <row r="342">
          <cell r="AH342" t="str">
            <v>Q4</v>
          </cell>
          <cell r="AI342">
            <v>102.74792137234429</v>
          </cell>
          <cell r="AJ342">
            <v>102.20387986134963</v>
          </cell>
          <cell r="AK342">
            <v>100</v>
          </cell>
        </row>
        <row r="343">
          <cell r="AG343">
            <v>2022</v>
          </cell>
          <cell r="AH343" t="str">
            <v>Q1</v>
          </cell>
          <cell r="AI343">
            <v>101.3111450936639</v>
          </cell>
          <cell r="AJ343">
            <v>103.14944142139363</v>
          </cell>
          <cell r="AK343">
            <v>100</v>
          </cell>
        </row>
        <row r="344">
          <cell r="AH344" t="str">
            <v>Q2</v>
          </cell>
          <cell r="AI344">
            <v>105.1910615113338</v>
          </cell>
          <cell r="AJ344">
            <v>104.51303115492044</v>
          </cell>
          <cell r="AK344">
            <v>100</v>
          </cell>
        </row>
        <row r="345">
          <cell r="AH345" t="str">
            <v>Q3</v>
          </cell>
          <cell r="AI345">
            <v>107.07377931011128</v>
          </cell>
          <cell r="AJ345">
            <v>106.10269746242905</v>
          </cell>
          <cell r="AK345">
            <v>100</v>
          </cell>
        </row>
        <row r="346">
          <cell r="AH346" t="str">
            <v>Q4</v>
          </cell>
          <cell r="AI346">
            <v>107.94696619378492</v>
          </cell>
          <cell r="AJ346">
            <v>107.53581462732822</v>
          </cell>
          <cell r="AK346">
            <v>100</v>
          </cell>
        </row>
        <row r="347">
          <cell r="AG347">
            <v>2023</v>
          </cell>
          <cell r="AH347" t="str">
            <v>Q1</v>
          </cell>
          <cell r="AI347">
            <v>106.55906240951572</v>
          </cell>
          <cell r="AJ347">
            <v>108.27934592517835</v>
          </cell>
          <cell r="AK347">
            <v>100</v>
          </cell>
        </row>
        <row r="348">
          <cell r="AH348" t="str">
            <v>Q2</v>
          </cell>
          <cell r="AI348">
            <v>110.66099670992318</v>
          </cell>
          <cell r="AJ348">
            <v>108.87488232776684</v>
          </cell>
          <cell r="AK348">
            <v>100</v>
          </cell>
        </row>
        <row r="349">
          <cell r="AH349" t="str">
            <v>Q3</v>
          </cell>
          <cell r="AI349">
            <v>112.70586010182313</v>
          </cell>
          <cell r="AJ349">
            <v>109.5056197055066</v>
          </cell>
          <cell r="AK349">
            <v>100</v>
          </cell>
        </row>
        <row r="350">
          <cell r="AH350" t="str">
            <v>Q4</v>
          </cell>
          <cell r="AI350">
            <v>113.46305616628733</v>
          </cell>
          <cell r="AJ350">
            <v>110.10403564153323</v>
          </cell>
          <cell r="AK350">
            <v>100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DP Expenditure (3)"/>
      <sheetName val="GDP Expenditure (2)"/>
      <sheetName val="GDP Expenditure"/>
      <sheetName val="GDP Production (3)"/>
      <sheetName val="GDP Production (2)"/>
      <sheetName val="GDP Production"/>
      <sheetName val="bank rate"/>
      <sheetName val="Price"/>
      <sheetName val="FDI"/>
      <sheetName val="BPM 5"/>
      <sheetName val="BOP"/>
      <sheetName val="IIP"/>
      <sheetName val="Govt financing q flow"/>
      <sheetName val="Govt financing q"/>
      <sheetName val="Govt financing"/>
      <sheetName val="Govt monthly"/>
      <sheetName val="Govt quarterly flow"/>
      <sheetName val="Govt quarterly cum"/>
      <sheetName val="Govt annual"/>
      <sheetName val="local govt q"/>
      <sheetName val="local govt y"/>
      <sheetName val="local govt y (2)"/>
      <sheetName val="Flow Of Fund"/>
      <sheetName val="Monetary"/>
      <sheetName val="Debt"/>
      <sheetName val="Monetary MA"/>
      <sheetName val="Banking"/>
      <sheetName val="Monetary ODC"/>
      <sheetName val="Input"/>
      <sheetName val="sbpinjaman"/>
      <sheetName val="confidence"/>
    </sheetNames>
    <sheetDataSet>
      <sheetData sheetId="0"/>
      <sheetData sheetId="1"/>
      <sheetData sheetId="2">
        <row r="21">
          <cell r="F21">
            <v>1642356.3</v>
          </cell>
          <cell r="G21">
            <v>1709132</v>
          </cell>
          <cell r="H21">
            <v>1775109.9</v>
          </cell>
          <cell r="I21">
            <v>1737534.9</v>
          </cell>
          <cell r="J21">
            <v>1748731.2</v>
          </cell>
          <cell r="K21">
            <v>1816268.2</v>
          </cell>
          <cell r="L21">
            <v>1881849.7</v>
          </cell>
          <cell r="M21">
            <v>1840786.2</v>
          </cell>
          <cell r="N21">
            <v>1855580.2</v>
          </cell>
          <cell r="O21">
            <v>1929018.7</v>
          </cell>
          <cell r="P21">
            <v>1993632.3</v>
          </cell>
          <cell r="Q21">
            <v>1948852.2</v>
          </cell>
          <cell r="R21">
            <v>1958395.5</v>
          </cell>
          <cell r="S21">
            <v>2036816.6</v>
          </cell>
          <cell r="T21">
            <v>2103598.1</v>
          </cell>
          <cell r="U21">
            <v>2057687.6</v>
          </cell>
          <cell r="V21">
            <v>2058584.9</v>
          </cell>
          <cell r="W21">
            <v>2137385.6</v>
          </cell>
          <cell r="X21">
            <v>2207343.6</v>
          </cell>
          <cell r="Y21">
            <v>2161552.5</v>
          </cell>
          <cell r="Z21">
            <v>2158040</v>
          </cell>
          <cell r="AA21">
            <v>2238704.4</v>
          </cell>
          <cell r="AB21">
            <v>2312843.5</v>
          </cell>
          <cell r="AC21">
            <v>2272929.2000000002</v>
          </cell>
          <cell r="AD21">
            <v>2264721</v>
          </cell>
          <cell r="AE21">
            <v>2355445</v>
          </cell>
          <cell r="AF21">
            <v>2429260.6</v>
          </cell>
          <cell r="AG21">
            <v>2385186.7999999998</v>
          </cell>
          <cell r="AH21">
            <v>2378146.4</v>
          </cell>
          <cell r="AI21">
            <v>2473512.9</v>
          </cell>
          <cell r="AJ21">
            <v>2552296.9</v>
          </cell>
          <cell r="AK21">
            <v>2508971.9</v>
          </cell>
          <cell r="AL21">
            <v>2498697.5</v>
          </cell>
          <cell r="AM21">
            <v>2603852.6</v>
          </cell>
          <cell r="AN21">
            <v>2684332.2000000002</v>
          </cell>
          <cell r="AO21">
            <v>2638969.6</v>
          </cell>
          <cell r="AP21">
            <v>2625180.5</v>
          </cell>
          <cell r="AQ21">
            <v>2735414.1</v>
          </cell>
          <cell r="AR21">
            <v>2818812.7</v>
          </cell>
          <cell r="AS21">
            <v>2769748.1</v>
          </cell>
          <cell r="AT21">
            <v>2703033</v>
          </cell>
          <cell r="AU21">
            <v>2589789.1</v>
          </cell>
          <cell r="AV21">
            <v>2720491.9</v>
          </cell>
          <cell r="AW21">
            <v>2709740.8</v>
          </cell>
          <cell r="AX21">
            <v>2684200.7999999998</v>
          </cell>
          <cell r="AY21">
            <v>2772939.4</v>
          </cell>
          <cell r="AZ21">
            <v>2815869.7</v>
          </cell>
          <cell r="BA21">
            <v>2845858.6</v>
          </cell>
        </row>
      </sheetData>
      <sheetData sheetId="3"/>
      <sheetData sheetId="4"/>
      <sheetData sheetId="5">
        <row r="22">
          <cell r="N22">
            <v>225677.1</v>
          </cell>
          <cell r="O22">
            <v>243260.6</v>
          </cell>
          <cell r="P22">
            <v>270493.90000000002</v>
          </cell>
          <cell r="Q22">
            <v>216688.1</v>
          </cell>
          <cell r="R22">
            <v>235110</v>
          </cell>
          <cell r="S22">
            <v>255305.3</v>
          </cell>
          <cell r="T22">
            <v>280486.90000000002</v>
          </cell>
          <cell r="U22">
            <v>222955.1</v>
          </cell>
          <cell r="V22">
            <v>248019.4</v>
          </cell>
          <cell r="W22">
            <v>266057.8</v>
          </cell>
          <cell r="X22">
            <v>296205.7</v>
          </cell>
          <cell r="Y22">
            <v>229157.8</v>
          </cell>
          <cell r="Z22">
            <v>258472.7</v>
          </cell>
          <cell r="AA22">
            <v>278294.09999999998</v>
          </cell>
          <cell r="AB22">
            <v>306599.59999999998</v>
          </cell>
          <cell r="AC22">
            <v>239775.4</v>
          </cell>
          <cell r="AD22">
            <v>271803.90000000002</v>
          </cell>
          <cell r="AE22">
            <v>291882.8</v>
          </cell>
          <cell r="AF22">
            <v>317624.3</v>
          </cell>
          <cell r="AG22">
            <v>247741.7</v>
          </cell>
          <cell r="AH22">
            <v>281894.2</v>
          </cell>
          <cell r="AI22">
            <v>310969.59999999998</v>
          </cell>
          <cell r="AJ22">
            <v>326782.7</v>
          </cell>
          <cell r="AK22">
            <v>251799.3</v>
          </cell>
          <cell r="AL22">
            <v>286069.2</v>
          </cell>
          <cell r="AM22">
            <v>321931.5</v>
          </cell>
          <cell r="AN22">
            <v>337298.7</v>
          </cell>
          <cell r="AO22">
            <v>265656.09999999998</v>
          </cell>
          <cell r="AP22">
            <v>306492.90000000002</v>
          </cell>
          <cell r="AQ22">
            <v>332720.40000000002</v>
          </cell>
          <cell r="AR22">
            <v>346953.5</v>
          </cell>
          <cell r="AS22">
            <v>272208.90000000002</v>
          </cell>
          <cell r="AT22">
            <v>316734.3</v>
          </cell>
          <cell r="AU22">
            <v>348350.5</v>
          </cell>
          <cell r="AV22">
            <v>359518.5</v>
          </cell>
          <cell r="AW22">
            <v>282649.7</v>
          </cell>
          <cell r="AX22">
            <v>322418.09999999998</v>
          </cell>
          <cell r="AY22">
            <v>366760.5</v>
          </cell>
          <cell r="AZ22">
            <v>370560.6</v>
          </cell>
          <cell r="BA22">
            <v>294659.90000000002</v>
          </cell>
          <cell r="BB22">
            <v>322485.2</v>
          </cell>
          <cell r="BC22">
            <v>374817.8</v>
          </cell>
          <cell r="BD22">
            <v>378616.9</v>
          </cell>
          <cell r="BE22">
            <v>302411.5</v>
          </cell>
          <cell r="BF22">
            <v>333582.8</v>
          </cell>
          <cell r="BG22">
            <v>376788.4</v>
          </cell>
          <cell r="BH22">
            <v>384029.6</v>
          </cell>
          <cell r="BI22">
            <v>309309.2</v>
          </cell>
        </row>
        <row r="23">
          <cell r="N23">
            <v>171254.7</v>
          </cell>
          <cell r="O23">
            <v>176963.4</v>
          </cell>
          <cell r="P23">
            <v>184706.5</v>
          </cell>
          <cell r="Q23">
            <v>185204</v>
          </cell>
          <cell r="R23">
            <v>180027.4</v>
          </cell>
          <cell r="S23">
            <v>181780.1</v>
          </cell>
          <cell r="T23">
            <v>189873.7</v>
          </cell>
          <cell r="U23">
            <v>197275.1</v>
          </cell>
          <cell r="V23">
            <v>193122.1</v>
          </cell>
          <cell r="W23">
            <v>191766.6</v>
          </cell>
          <cell r="X23">
            <v>191051.9</v>
          </cell>
          <cell r="Y23">
            <v>195621</v>
          </cell>
          <cell r="Z23">
            <v>194748.6</v>
          </cell>
          <cell r="AA23">
            <v>194571.1</v>
          </cell>
          <cell r="AB23">
            <v>199013.4</v>
          </cell>
          <cell r="AC23">
            <v>202721.3</v>
          </cell>
          <cell r="AD23">
            <v>192375.8</v>
          </cell>
          <cell r="AE23">
            <v>195958.7</v>
          </cell>
          <cell r="AF23">
            <v>200470</v>
          </cell>
          <cell r="AG23">
            <v>205685</v>
          </cell>
          <cell r="AH23">
            <v>193496.6</v>
          </cell>
          <cell r="AI23">
            <v>188914.9</v>
          </cell>
          <cell r="AJ23">
            <v>191629.5</v>
          </cell>
          <cell r="AK23">
            <v>193286.2</v>
          </cell>
          <cell r="AL23">
            <v>195852</v>
          </cell>
          <cell r="AM23">
            <v>190886.6</v>
          </cell>
          <cell r="AN23">
            <v>191954.4</v>
          </cell>
          <cell r="AO23">
            <v>195900.1</v>
          </cell>
          <cell r="AP23">
            <v>193307</v>
          </cell>
          <cell r="AQ23">
            <v>194921.2</v>
          </cell>
          <cell r="AR23">
            <v>195475.1</v>
          </cell>
          <cell r="AS23">
            <v>195975.1</v>
          </cell>
          <cell r="AT23">
            <v>195347.9</v>
          </cell>
          <cell r="AU23">
            <v>200079.6</v>
          </cell>
          <cell r="AV23">
            <v>200700.3</v>
          </cell>
          <cell r="AW23">
            <v>200377.2</v>
          </cell>
          <cell r="AX23">
            <v>199889.4</v>
          </cell>
          <cell r="AY23">
            <v>198665.2</v>
          </cell>
          <cell r="AZ23">
            <v>205388.3</v>
          </cell>
          <cell r="BA23">
            <v>202263.3</v>
          </cell>
          <cell r="BB23">
            <v>200784.4</v>
          </cell>
          <cell r="BC23">
            <v>193261.5</v>
          </cell>
          <cell r="BD23">
            <v>196594.9</v>
          </cell>
          <cell r="BE23">
            <v>199834.4</v>
          </cell>
          <cell r="BF23">
            <v>196726.1</v>
          </cell>
          <cell r="BG23">
            <v>203356.1</v>
          </cell>
          <cell r="BH23">
            <v>211889.9</v>
          </cell>
          <cell r="BI23">
            <v>210127.4</v>
          </cell>
        </row>
        <row r="24">
          <cell r="N24">
            <v>371813.3</v>
          </cell>
          <cell r="O24">
            <v>376831.9</v>
          </cell>
          <cell r="P24">
            <v>381827</v>
          </cell>
          <cell r="Q24">
            <v>382288.6</v>
          </cell>
          <cell r="R24">
            <v>388876.5</v>
          </cell>
          <cell r="S24">
            <v>400406.5</v>
          </cell>
          <cell r="T24">
            <v>409101.9</v>
          </cell>
          <cell r="U24">
            <v>409067.1</v>
          </cell>
          <cell r="V24">
            <v>411748.4</v>
          </cell>
          <cell r="W24">
            <v>421984.5</v>
          </cell>
          <cell r="X24">
            <v>430505.9</v>
          </cell>
          <cell r="Y24">
            <v>433548.4</v>
          </cell>
          <cell r="Z24">
            <v>430780.1</v>
          </cell>
          <cell r="AA24">
            <v>443932.4</v>
          </cell>
          <cell r="AB24">
            <v>445628.5</v>
          </cell>
          <cell r="AC24">
            <v>451620.9</v>
          </cell>
          <cell r="AD24">
            <v>449951.5</v>
          </cell>
          <cell r="AE24">
            <v>465493.4</v>
          </cell>
          <cell r="AF24">
            <v>468015.5</v>
          </cell>
          <cell r="AG24">
            <v>470796.3</v>
          </cell>
          <cell r="AH24">
            <v>468270.5</v>
          </cell>
          <cell r="AI24">
            <v>485053</v>
          </cell>
          <cell r="AJ24">
            <v>489547.9</v>
          </cell>
          <cell r="AK24">
            <v>491661.8</v>
          </cell>
          <cell r="AL24">
            <v>490162.7</v>
          </cell>
          <cell r="AM24">
            <v>507478.3</v>
          </cell>
          <cell r="AN24">
            <v>511443.9</v>
          </cell>
          <cell r="AO24">
            <v>507792</v>
          </cell>
          <cell r="AP24">
            <v>511134.3</v>
          </cell>
          <cell r="AQ24">
            <v>525246.69999999995</v>
          </cell>
          <cell r="AR24">
            <v>536388.6</v>
          </cell>
          <cell r="AS24">
            <v>530696.5</v>
          </cell>
          <cell r="AT24">
            <v>534688.4</v>
          </cell>
          <cell r="AU24">
            <v>545680.9</v>
          </cell>
          <cell r="AV24">
            <v>559760.6</v>
          </cell>
          <cell r="AW24">
            <v>553238.5</v>
          </cell>
          <cell r="AX24">
            <v>555288</v>
          </cell>
          <cell r="AY24">
            <v>564913</v>
          </cell>
          <cell r="AZ24">
            <v>582944.5</v>
          </cell>
          <cell r="BA24">
            <v>573522.30000000005</v>
          </cell>
          <cell r="BB24">
            <v>566752</v>
          </cell>
          <cell r="BC24">
            <v>529988.80000000005</v>
          </cell>
          <cell r="BD24">
            <v>557651.4</v>
          </cell>
          <cell r="BE24">
            <v>555528.1</v>
          </cell>
          <cell r="BF24">
            <v>558907.5</v>
          </cell>
          <cell r="BG24">
            <v>564865.5</v>
          </cell>
          <cell r="BH24">
            <v>578167.1</v>
          </cell>
          <cell r="BI24">
            <v>582881.6</v>
          </cell>
        </row>
        <row r="25">
          <cell r="N25">
            <v>17346.900000000001</v>
          </cell>
          <cell r="O25">
            <v>18265.599999999999</v>
          </cell>
          <cell r="P25">
            <v>18261.900000000001</v>
          </cell>
          <cell r="Q25">
            <v>18674.7</v>
          </cell>
          <cell r="R25">
            <v>18489</v>
          </cell>
          <cell r="S25">
            <v>19033.5</v>
          </cell>
          <cell r="T25">
            <v>19225</v>
          </cell>
          <cell r="U25">
            <v>19930.599999999999</v>
          </cell>
          <cell r="V25">
            <v>19700</v>
          </cell>
          <cell r="W25">
            <v>21126.2</v>
          </cell>
          <cell r="X25">
            <v>21557.4</v>
          </cell>
          <cell r="Y25">
            <v>22009.4</v>
          </cell>
          <cell r="Z25">
            <v>21622.7</v>
          </cell>
          <cell r="AA25">
            <v>22118.7</v>
          </cell>
          <cell r="AB25">
            <v>22080.6</v>
          </cell>
          <cell r="AC25">
            <v>22983.1</v>
          </cell>
          <cell r="AD25">
            <v>22334.3</v>
          </cell>
          <cell r="AE25">
            <v>23544.3</v>
          </cell>
          <cell r="AF25">
            <v>23390.400000000001</v>
          </cell>
          <cell r="AG25">
            <v>24778.2</v>
          </cell>
          <cell r="AH25">
            <v>22721</v>
          </cell>
          <cell r="AI25">
            <v>23728.1</v>
          </cell>
          <cell r="AJ25">
            <v>23525.9</v>
          </cell>
          <cell r="AK25">
            <v>24919.8</v>
          </cell>
          <cell r="AL25">
            <v>24425.4</v>
          </cell>
          <cell r="AM25">
            <v>25208.1</v>
          </cell>
          <cell r="AN25">
            <v>24673.3</v>
          </cell>
          <cell r="AO25">
            <v>25703.1</v>
          </cell>
          <cell r="AP25">
            <v>24816.6</v>
          </cell>
          <cell r="AQ25">
            <v>24570.5</v>
          </cell>
          <cell r="AR25">
            <v>25878.3</v>
          </cell>
          <cell r="AS25">
            <v>26285.9</v>
          </cell>
          <cell r="AT25">
            <v>25637.1</v>
          </cell>
          <cell r="AU25">
            <v>26429</v>
          </cell>
          <cell r="AV25">
            <v>27321.3</v>
          </cell>
          <cell r="AW25">
            <v>27721.200000000001</v>
          </cell>
          <cell r="AX25">
            <v>26694.2</v>
          </cell>
          <cell r="AY25">
            <v>27011.5</v>
          </cell>
          <cell r="AZ25">
            <v>28344.6</v>
          </cell>
          <cell r="BA25">
            <v>29386.400000000001</v>
          </cell>
          <cell r="BB25">
            <v>27722.2</v>
          </cell>
          <cell r="BC25">
            <v>25535.4</v>
          </cell>
          <cell r="BD25">
            <v>27654</v>
          </cell>
          <cell r="BE25">
            <v>27914.799999999999</v>
          </cell>
          <cell r="BF25">
            <v>28188.2</v>
          </cell>
          <cell r="BG25">
            <v>27857.3</v>
          </cell>
          <cell r="BH25">
            <v>28719.7</v>
          </cell>
          <cell r="BI25">
            <v>30095.9</v>
          </cell>
        </row>
        <row r="26">
          <cell r="N26">
            <v>1400.4</v>
          </cell>
          <cell r="O26">
            <v>1450.6</v>
          </cell>
          <cell r="P26">
            <v>1478.9</v>
          </cell>
          <cell r="Q26">
            <v>1518.6</v>
          </cell>
          <cell r="R26">
            <v>1517.6</v>
          </cell>
          <cell r="S26">
            <v>1520</v>
          </cell>
          <cell r="T26">
            <v>1531.3</v>
          </cell>
          <cell r="U26">
            <v>1556.2</v>
          </cell>
          <cell r="V26">
            <v>1567.4</v>
          </cell>
          <cell r="W26">
            <v>1577.9</v>
          </cell>
          <cell r="X26">
            <v>1586.8</v>
          </cell>
          <cell r="Y26">
            <v>1597.7</v>
          </cell>
          <cell r="Z26">
            <v>1617.5</v>
          </cell>
          <cell r="AA26">
            <v>1623.4</v>
          </cell>
          <cell r="AB26">
            <v>1639.9</v>
          </cell>
          <cell r="AC26">
            <v>1659.1</v>
          </cell>
          <cell r="AD26">
            <v>1689.6</v>
          </cell>
          <cell r="AE26">
            <v>1707.2</v>
          </cell>
          <cell r="AF26">
            <v>1726.7</v>
          </cell>
          <cell r="AG26">
            <v>1759</v>
          </cell>
          <cell r="AH26">
            <v>1775.2</v>
          </cell>
          <cell r="AI26">
            <v>1832.2</v>
          </cell>
          <cell r="AJ26">
            <v>1872.2</v>
          </cell>
          <cell r="AK26">
            <v>1889.4</v>
          </cell>
          <cell r="AL26">
            <v>1870.9</v>
          </cell>
          <cell r="AM26">
            <v>1907.7</v>
          </cell>
          <cell r="AN26">
            <v>1916.4</v>
          </cell>
          <cell r="AO26">
            <v>1939.6</v>
          </cell>
          <cell r="AP26">
            <v>1952.9</v>
          </cell>
          <cell r="AQ26">
            <v>1977.5</v>
          </cell>
          <cell r="AR26">
            <v>2008.5</v>
          </cell>
          <cell r="AS26">
            <v>2046.4</v>
          </cell>
          <cell r="AT26">
            <v>2025.1</v>
          </cell>
          <cell r="AU26">
            <v>2063</v>
          </cell>
          <cell r="AV26">
            <v>2132.9</v>
          </cell>
          <cell r="AW26">
            <v>2208.4</v>
          </cell>
          <cell r="AX26">
            <v>2206.3000000000002</v>
          </cell>
          <cell r="AY26">
            <v>2235</v>
          </cell>
          <cell r="AZ26">
            <v>2236.4</v>
          </cell>
          <cell r="BA26">
            <v>2327.1999999999998</v>
          </cell>
          <cell r="BB26">
            <v>2302.9</v>
          </cell>
          <cell r="BC26">
            <v>2334.1999999999998</v>
          </cell>
          <cell r="BD26">
            <v>2369.1999999999998</v>
          </cell>
          <cell r="BE26">
            <v>2443</v>
          </cell>
          <cell r="BF26">
            <v>2428.6999999999998</v>
          </cell>
          <cell r="BG26">
            <v>2469.1</v>
          </cell>
          <cell r="BH26">
            <v>2477.3000000000002</v>
          </cell>
          <cell r="BI26">
            <v>2544.1</v>
          </cell>
        </row>
        <row r="27">
          <cell r="N27">
            <v>149919</v>
          </cell>
          <cell r="O27">
            <v>153138.9</v>
          </cell>
          <cell r="P27">
            <v>159863.4</v>
          </cell>
          <cell r="Q27">
            <v>163984.1</v>
          </cell>
          <cell r="R27">
            <v>162272.1</v>
          </cell>
          <cell r="S27">
            <v>169063.9</v>
          </cell>
          <cell r="T27">
            <v>172845.3</v>
          </cell>
          <cell r="U27">
            <v>179240.6</v>
          </cell>
          <cell r="V27">
            <v>172524.4</v>
          </cell>
          <cell r="W27">
            <v>178851</v>
          </cell>
          <cell r="X27">
            <v>184628.4</v>
          </cell>
          <cell r="Y27">
            <v>192222.6</v>
          </cell>
          <cell r="Z27">
            <v>181865.3</v>
          </cell>
          <cell r="AA27">
            <v>190136.1</v>
          </cell>
          <cell r="AB27">
            <v>196549.1</v>
          </cell>
          <cell r="AC27">
            <v>204169.1</v>
          </cell>
          <cell r="AD27">
            <v>194998.3</v>
          </cell>
          <cell r="AE27">
            <v>202412.3</v>
          </cell>
          <cell r="AF27">
            <v>209376.3</v>
          </cell>
          <cell r="AG27">
            <v>219828.7</v>
          </cell>
          <cell r="AH27">
            <v>206755</v>
          </cell>
          <cell r="AI27">
            <v>213247.1</v>
          </cell>
          <cell r="AJ27">
            <v>223649.5</v>
          </cell>
          <cell r="AK27">
            <v>235512.3</v>
          </cell>
          <cell r="AL27">
            <v>220732.5</v>
          </cell>
          <cell r="AM27">
            <v>224160.2</v>
          </cell>
          <cell r="AN27">
            <v>234726.3</v>
          </cell>
          <cell r="AO27">
            <v>245421.3</v>
          </cell>
          <cell r="AP27">
            <v>233893.3</v>
          </cell>
          <cell r="AQ27">
            <v>239742</v>
          </cell>
          <cell r="AR27">
            <v>251107.5</v>
          </cell>
          <cell r="AS27">
            <v>263182.09999999998</v>
          </cell>
          <cell r="AT27">
            <v>251087.9</v>
          </cell>
          <cell r="AU27">
            <v>253483.1</v>
          </cell>
          <cell r="AV27">
            <v>265639.90000000002</v>
          </cell>
          <cell r="AW27">
            <v>277871.90000000002</v>
          </cell>
          <cell r="AX27">
            <v>265916.2</v>
          </cell>
          <cell r="AY27">
            <v>267906.2</v>
          </cell>
          <cell r="AZ27">
            <v>280645.2</v>
          </cell>
          <cell r="BA27">
            <v>293957.40000000002</v>
          </cell>
          <cell r="BB27">
            <v>273624.59999999998</v>
          </cell>
          <cell r="BC27">
            <v>253459</v>
          </cell>
          <cell r="BD27">
            <v>267958.40000000002</v>
          </cell>
          <cell r="BE27">
            <v>277292.79999999999</v>
          </cell>
          <cell r="BF27">
            <v>271471.40000000002</v>
          </cell>
          <cell r="BG27">
            <v>264663.7</v>
          </cell>
          <cell r="BH27">
            <v>278240.8</v>
          </cell>
          <cell r="BI27">
            <v>288141.8</v>
          </cell>
        </row>
        <row r="28">
          <cell r="N28">
            <v>222691.8</v>
          </cell>
          <cell r="O28">
            <v>230324.8</v>
          </cell>
          <cell r="P28">
            <v>235277.9</v>
          </cell>
          <cell r="Q28">
            <v>235629.3</v>
          </cell>
          <cell r="R28">
            <v>238434.5</v>
          </cell>
          <cell r="S28">
            <v>256239.6</v>
          </cell>
          <cell r="T28">
            <v>263384.40000000002</v>
          </cell>
          <cell r="U28">
            <v>255141.1</v>
          </cell>
          <cell r="V28">
            <v>256214.7</v>
          </cell>
          <cell r="W28">
            <v>270227</v>
          </cell>
          <cell r="X28">
            <v>275207.09999999998</v>
          </cell>
          <cell r="Y28">
            <v>266262.7</v>
          </cell>
          <cell r="Z28">
            <v>264095.3</v>
          </cell>
          <cell r="AA28">
            <v>283478.59999999998</v>
          </cell>
          <cell r="AB28">
            <v>288923.59999999998</v>
          </cell>
          <cell r="AC28">
            <v>282774.59999999998</v>
          </cell>
          <cell r="AD28">
            <v>280190.40000000002</v>
          </cell>
          <cell r="AE28">
            <v>297883.8</v>
          </cell>
          <cell r="AF28">
            <v>303900.59999999998</v>
          </cell>
          <cell r="AG28">
            <v>295322.7</v>
          </cell>
          <cell r="AH28">
            <v>290775.40000000002</v>
          </cell>
          <cell r="AI28">
            <v>302556</v>
          </cell>
          <cell r="AJ28">
            <v>308304.90000000002</v>
          </cell>
          <cell r="AK28">
            <v>305528.2</v>
          </cell>
          <cell r="AL28">
            <v>303316.40000000002</v>
          </cell>
          <cell r="AM28">
            <v>315531.7</v>
          </cell>
          <cell r="AN28">
            <v>319587.20000000001</v>
          </cell>
          <cell r="AO28">
            <v>317325.5</v>
          </cell>
          <cell r="AP28">
            <v>317298.59999999998</v>
          </cell>
          <cell r="AQ28">
            <v>326462.59999999998</v>
          </cell>
          <cell r="AR28">
            <v>336254.5</v>
          </cell>
          <cell r="AS28">
            <v>331730.8</v>
          </cell>
          <cell r="AT28">
            <v>333097.90000000002</v>
          </cell>
          <cell r="AU28">
            <v>343478.3</v>
          </cell>
          <cell r="AV28">
            <v>353947</v>
          </cell>
          <cell r="AW28">
            <v>346355.5</v>
          </cell>
          <cell r="AX28">
            <v>350470.1</v>
          </cell>
          <cell r="AY28">
            <v>359331.3</v>
          </cell>
          <cell r="AZ28">
            <v>369515.9</v>
          </cell>
          <cell r="BA28">
            <v>360868.4</v>
          </cell>
          <cell r="BB28">
            <v>355728.5</v>
          </cell>
          <cell r="BC28">
            <v>331776.59999999998</v>
          </cell>
          <cell r="BD28">
            <v>350566</v>
          </cell>
          <cell r="BE28">
            <v>347676.3</v>
          </cell>
          <cell r="BF28">
            <v>351251.8</v>
          </cell>
          <cell r="BG28">
            <v>363352.1</v>
          </cell>
          <cell r="BH28">
            <v>368624.9</v>
          </cell>
          <cell r="BI28">
            <v>366997.5</v>
          </cell>
        </row>
        <row r="29">
          <cell r="N29">
            <v>58429.5</v>
          </cell>
          <cell r="O29">
            <v>60139.9</v>
          </cell>
          <cell r="P29">
            <v>62509.2</v>
          </cell>
          <cell r="Q29">
            <v>64296.800000000003</v>
          </cell>
          <cell r="R29">
            <v>63923.4</v>
          </cell>
          <cell r="S29">
            <v>65630.7</v>
          </cell>
          <cell r="T29">
            <v>67705.399999999994</v>
          </cell>
          <cell r="U29">
            <v>68514.5</v>
          </cell>
          <cell r="V29">
            <v>68510.5</v>
          </cell>
          <cell r="W29">
            <v>69785.100000000006</v>
          </cell>
          <cell r="X29">
            <v>72747.600000000006</v>
          </cell>
          <cell r="Y29">
            <v>73619.399999999994</v>
          </cell>
          <cell r="Z29">
            <v>73258.8</v>
          </cell>
          <cell r="AA29">
            <v>75348.3</v>
          </cell>
          <cell r="AB29">
            <v>77344.600000000006</v>
          </cell>
          <cell r="AC29">
            <v>78554.5</v>
          </cell>
          <cell r="AD29">
            <v>78378.8</v>
          </cell>
          <cell r="AE29">
            <v>81046</v>
          </cell>
          <cell r="AF29">
            <v>83296.800000000003</v>
          </cell>
          <cell r="AG29">
            <v>84211.4</v>
          </cell>
          <cell r="AH29">
            <v>83287.399999999994</v>
          </cell>
          <cell r="AI29">
            <v>85932.6</v>
          </cell>
          <cell r="AJ29">
            <v>89096.3</v>
          </cell>
          <cell r="AK29">
            <v>90539.6</v>
          </cell>
          <cell r="AL29">
            <v>89466.2</v>
          </cell>
          <cell r="AM29">
            <v>91533.7</v>
          </cell>
          <cell r="AN29">
            <v>96387.4</v>
          </cell>
          <cell r="AO29">
            <v>97456.1</v>
          </cell>
          <cell r="AP29">
            <v>96679.5</v>
          </cell>
          <cell r="AQ29">
            <v>99593.1</v>
          </cell>
          <cell r="AR29">
            <v>104949.3</v>
          </cell>
          <cell r="AS29">
            <v>105457.5</v>
          </cell>
          <cell r="AT29">
            <v>104874.2</v>
          </cell>
          <cell r="AU29">
            <v>108271.6</v>
          </cell>
          <cell r="AV29">
            <v>110957.8</v>
          </cell>
          <cell r="AW29">
            <v>111232.9</v>
          </cell>
          <cell r="AX29">
            <v>110560.6</v>
          </cell>
          <cell r="AY29">
            <v>114591.3</v>
          </cell>
          <cell r="AZ29">
            <v>118341.3</v>
          </cell>
          <cell r="BA29">
            <v>119632.7</v>
          </cell>
          <cell r="BB29">
            <v>111968.7</v>
          </cell>
          <cell r="BC29">
            <v>79314.7</v>
          </cell>
          <cell r="BD29">
            <v>98571.8</v>
          </cell>
          <cell r="BE29">
            <v>103582.7</v>
          </cell>
          <cell r="BF29">
            <v>97315.5</v>
          </cell>
          <cell r="BG29">
            <v>99221.4</v>
          </cell>
          <cell r="BH29">
            <v>97857.600000000006</v>
          </cell>
          <cell r="BI29">
            <v>111793.1</v>
          </cell>
        </row>
        <row r="30">
          <cell r="N30">
            <v>48274</v>
          </cell>
          <cell r="O30">
            <v>49650</v>
          </cell>
          <cell r="P30">
            <v>50878.9</v>
          </cell>
          <cell r="Q30">
            <v>51478.9</v>
          </cell>
          <cell r="R30">
            <v>52077.1</v>
          </cell>
          <cell r="S30">
            <v>53120.2</v>
          </cell>
          <cell r="T30">
            <v>54002.400000000001</v>
          </cell>
          <cell r="U30">
            <v>54822.3</v>
          </cell>
          <cell r="V30">
            <v>55663.6</v>
          </cell>
          <cell r="W30">
            <v>56468.3</v>
          </cell>
          <cell r="X30">
            <v>57313.1</v>
          </cell>
          <cell r="Y30">
            <v>58787.6</v>
          </cell>
          <cell r="Z30">
            <v>59543.3</v>
          </cell>
          <cell r="AA30">
            <v>60419.6</v>
          </cell>
          <cell r="AB30">
            <v>61293.1</v>
          </cell>
          <cell r="AC30">
            <v>62492.3</v>
          </cell>
          <cell r="AD30">
            <v>63376.1</v>
          </cell>
          <cell r="AE30">
            <v>64259</v>
          </cell>
          <cell r="AF30">
            <v>64833.2</v>
          </cell>
          <cell r="AG30">
            <v>65347.199999999997</v>
          </cell>
          <cell r="AH30">
            <v>65474.2</v>
          </cell>
          <cell r="AI30">
            <v>66640.100000000006</v>
          </cell>
          <cell r="AJ30">
            <v>67715.100000000006</v>
          </cell>
          <cell r="AK30">
            <v>69093</v>
          </cell>
          <cell r="AL30">
            <v>69224.800000000003</v>
          </cell>
          <cell r="AM30">
            <v>70075.600000000006</v>
          </cell>
          <cell r="AN30">
            <v>71099.199999999997</v>
          </cell>
          <cell r="AO30">
            <v>72423.8</v>
          </cell>
          <cell r="AP30">
            <v>72934.100000000006</v>
          </cell>
          <cell r="AQ30">
            <v>74015.7</v>
          </cell>
          <cell r="AR30">
            <v>75036.899999999994</v>
          </cell>
          <cell r="AS30">
            <v>76143</v>
          </cell>
          <cell r="AT30">
            <v>76726.8</v>
          </cell>
          <cell r="AU30">
            <v>78173.2</v>
          </cell>
          <cell r="AV30">
            <v>79484.7</v>
          </cell>
          <cell r="AW30">
            <v>80683.899999999994</v>
          </cell>
          <cell r="AX30">
            <v>81225.899999999994</v>
          </cell>
          <cell r="AY30">
            <v>82494</v>
          </cell>
          <cell r="AZ30">
            <v>83769.100000000006</v>
          </cell>
          <cell r="BA30">
            <v>85815.6</v>
          </cell>
          <cell r="BB30">
            <v>82788</v>
          </cell>
          <cell r="BC30">
            <v>64334.8</v>
          </cell>
          <cell r="BD30">
            <v>73831.7</v>
          </cell>
          <cell r="BE30">
            <v>78167.899999999994</v>
          </cell>
          <cell r="BF30">
            <v>76770.7</v>
          </cell>
          <cell r="BG30">
            <v>78216.899999999994</v>
          </cell>
          <cell r="BH30">
            <v>73731.600000000006</v>
          </cell>
          <cell r="BI30">
            <v>82035.5</v>
          </cell>
        </row>
        <row r="31">
          <cell r="N31">
            <v>60051.8</v>
          </cell>
          <cell r="O31">
            <v>62762.5</v>
          </cell>
          <cell r="P31">
            <v>65804.800000000003</v>
          </cell>
          <cell r="Q31">
            <v>67429</v>
          </cell>
          <cell r="R31">
            <v>67953.8</v>
          </cell>
          <cell r="S31">
            <v>68678.7</v>
          </cell>
          <cell r="T31">
            <v>71173</v>
          </cell>
          <cell r="U31">
            <v>73888.3</v>
          </cell>
          <cell r="V31">
            <v>76289.7</v>
          </cell>
          <cell r="W31">
            <v>77211.5</v>
          </cell>
          <cell r="X31">
            <v>80289.600000000006</v>
          </cell>
          <cell r="Y31">
            <v>82487.899999999994</v>
          </cell>
          <cell r="Z31">
            <v>84389.9</v>
          </cell>
          <cell r="AA31">
            <v>86017.7</v>
          </cell>
          <cell r="AB31">
            <v>88422.8</v>
          </cell>
          <cell r="AC31">
            <v>90319.7</v>
          </cell>
          <cell r="AD31">
            <v>92736.9</v>
          </cell>
          <cell r="AE31">
            <v>95237.1</v>
          </cell>
          <cell r="AF31">
            <v>97044.800000000003</v>
          </cell>
          <cell r="AG31">
            <v>99456.8</v>
          </cell>
          <cell r="AH31">
            <v>101692</v>
          </cell>
          <cell r="AI31">
            <v>104050.9</v>
          </cell>
          <cell r="AJ31">
            <v>107379.9</v>
          </cell>
          <cell r="AK31">
            <v>108647</v>
          </cell>
          <cell r="AL31">
            <v>109405.3</v>
          </cell>
          <cell r="AM31">
            <v>113736</v>
          </cell>
          <cell r="AN31">
            <v>116971.2</v>
          </cell>
          <cell r="AO31">
            <v>119095.6</v>
          </cell>
          <cell r="AP31">
            <v>120874.5</v>
          </cell>
          <cell r="AQ31">
            <v>126316.2</v>
          </cell>
          <cell r="AR31">
            <v>127285.8</v>
          </cell>
          <cell r="AS31">
            <v>128944.2</v>
          </cell>
          <cell r="AT31">
            <v>130255.1</v>
          </cell>
          <cell r="AU31">
            <v>132776.29999999999</v>
          </cell>
          <cell r="AV31">
            <v>137648.20000000001</v>
          </cell>
          <cell r="AW31">
            <v>138083.1</v>
          </cell>
          <cell r="AX31">
            <v>142059.5</v>
          </cell>
          <cell r="AY31">
            <v>145517.6</v>
          </cell>
          <cell r="AZ31">
            <v>150370</v>
          </cell>
          <cell r="BA31">
            <v>151589</v>
          </cell>
          <cell r="BB31">
            <v>156010.9</v>
          </cell>
          <cell r="BC31">
            <v>161304.20000000001</v>
          </cell>
          <cell r="BD31">
            <v>166493.70000000001</v>
          </cell>
          <cell r="BE31">
            <v>168254.1</v>
          </cell>
          <cell r="BF31">
            <v>169615.1</v>
          </cell>
          <cell r="BG31">
            <v>172426.4</v>
          </cell>
          <cell r="BH31">
            <v>175710.5</v>
          </cell>
          <cell r="BI31">
            <v>178708.4</v>
          </cell>
        </row>
        <row r="32">
          <cell r="N32">
            <v>59084.3</v>
          </cell>
          <cell r="O32">
            <v>60051.3</v>
          </cell>
          <cell r="P32">
            <v>60013.599999999999</v>
          </cell>
          <cell r="Q32">
            <v>60579.199999999997</v>
          </cell>
          <cell r="R32">
            <v>64171.1</v>
          </cell>
          <cell r="S32">
            <v>65748.7</v>
          </cell>
          <cell r="T32">
            <v>63884.4</v>
          </cell>
          <cell r="U32">
            <v>62638.8</v>
          </cell>
          <cell r="V32">
            <v>66511.8</v>
          </cell>
          <cell r="W32">
            <v>69235.7</v>
          </cell>
          <cell r="X32">
            <v>72333.600000000006</v>
          </cell>
          <cell r="Y32">
            <v>72815</v>
          </cell>
          <cell r="Z32">
            <v>74870.7</v>
          </cell>
          <cell r="AA32">
            <v>76382.3</v>
          </cell>
          <cell r="AB32">
            <v>78716.2</v>
          </cell>
          <cell r="AC32">
            <v>75545.899999999994</v>
          </cell>
          <cell r="AD32">
            <v>77567.5</v>
          </cell>
          <cell r="AE32">
            <v>80552.600000000006</v>
          </cell>
          <cell r="AF32">
            <v>80214.8</v>
          </cell>
          <cell r="AG32">
            <v>81490.600000000006</v>
          </cell>
          <cell r="AH32">
            <v>84202.2</v>
          </cell>
          <cell r="AI32">
            <v>82657.3</v>
          </cell>
          <cell r="AJ32">
            <v>88511.6</v>
          </cell>
          <cell r="AK32">
            <v>91897.9</v>
          </cell>
          <cell r="AL32">
            <v>92054.7</v>
          </cell>
          <cell r="AM32">
            <v>93913.1</v>
          </cell>
          <cell r="AN32">
            <v>96546.8</v>
          </cell>
          <cell r="AO32">
            <v>95764.800000000003</v>
          </cell>
          <cell r="AP32">
            <v>97586</v>
          </cell>
          <cell r="AQ32">
            <v>99480.3</v>
          </cell>
          <cell r="AR32">
            <v>102471.6</v>
          </cell>
          <cell r="AS32">
            <v>99433.5</v>
          </cell>
          <cell r="AT32">
            <v>101777.60000000001</v>
          </cell>
          <cell r="AU32">
            <v>102554.9</v>
          </cell>
          <cell r="AV32">
            <v>105658.2</v>
          </cell>
          <cell r="AW32">
            <v>105629.9</v>
          </cell>
          <cell r="AX32">
            <v>109137.3</v>
          </cell>
          <cell r="AY32">
            <v>107167.9</v>
          </cell>
          <cell r="AZ32">
            <v>112168.6</v>
          </cell>
          <cell r="BA32">
            <v>114619.3</v>
          </cell>
          <cell r="BB32">
            <v>120735.3</v>
          </cell>
          <cell r="BC32">
            <v>108302.7</v>
          </cell>
          <cell r="BD32">
            <v>111106.7</v>
          </cell>
          <cell r="BE32">
            <v>117338.2</v>
          </cell>
          <cell r="BF32">
            <v>117145.9</v>
          </cell>
          <cell r="BG32">
            <v>117323.9</v>
          </cell>
          <cell r="BH32">
            <v>115872.6</v>
          </cell>
          <cell r="BI32">
            <v>114296.2</v>
          </cell>
        </row>
        <row r="33">
          <cell r="N33">
            <v>47326.9</v>
          </cell>
          <cell r="O33">
            <v>48549.1</v>
          </cell>
          <cell r="P33">
            <v>50421.8</v>
          </cell>
          <cell r="Q33">
            <v>51915.7</v>
          </cell>
          <cell r="R33">
            <v>52401.599999999999</v>
          </cell>
          <cell r="S33">
            <v>52970.9</v>
          </cell>
          <cell r="T33">
            <v>53717</v>
          </cell>
          <cell r="U33">
            <v>54351.9</v>
          </cell>
          <cell r="V33">
            <v>55124.800000000003</v>
          </cell>
          <cell r="W33">
            <v>56343.5</v>
          </cell>
          <cell r="X33">
            <v>58280.6</v>
          </cell>
          <cell r="Y33">
            <v>59505.3</v>
          </cell>
          <cell r="Z33">
            <v>60037.5</v>
          </cell>
          <cell r="AA33">
            <v>60660</v>
          </cell>
          <cell r="AB33">
            <v>61456.2</v>
          </cell>
          <cell r="AC33">
            <v>62083.8</v>
          </cell>
          <cell r="AD33">
            <v>62837.4</v>
          </cell>
          <cell r="AE33">
            <v>63653.4</v>
          </cell>
          <cell r="AF33">
            <v>64574.3</v>
          </cell>
          <cell r="AG33">
            <v>65375.1</v>
          </cell>
          <cell r="AH33">
            <v>65691.3</v>
          </cell>
          <cell r="AI33">
            <v>66397.7</v>
          </cell>
          <cell r="AJ33">
            <v>67199.7</v>
          </cell>
          <cell r="AK33">
            <v>67690.899999999994</v>
          </cell>
          <cell r="AL33">
            <v>69142.3</v>
          </cell>
          <cell r="AM33">
            <v>69813.899999999994</v>
          </cell>
          <cell r="AN33">
            <v>70126.8</v>
          </cell>
          <cell r="AO33">
            <v>70417.5</v>
          </cell>
          <cell r="AP33">
            <v>71653.600000000006</v>
          </cell>
          <cell r="AQ33">
            <v>72387.199999999997</v>
          </cell>
          <cell r="AR33">
            <v>72598.2</v>
          </cell>
          <cell r="AS33">
            <v>72929.5</v>
          </cell>
          <cell r="AT33">
            <v>73861.399999999994</v>
          </cell>
          <cell r="AU33">
            <v>74527</v>
          </cell>
          <cell r="AV33">
            <v>75296.3</v>
          </cell>
          <cell r="AW33">
            <v>75963.5</v>
          </cell>
          <cell r="AX33">
            <v>77859.5</v>
          </cell>
          <cell r="AY33">
            <v>78797.899999999994</v>
          </cell>
          <cell r="AZ33">
            <v>79810.600000000006</v>
          </cell>
          <cell r="BA33">
            <v>80433.100000000006</v>
          </cell>
          <cell r="BB33">
            <v>80826.100000000006</v>
          </cell>
          <cell r="BC33">
            <v>80617.8</v>
          </cell>
          <cell r="BD33">
            <v>81378</v>
          </cell>
          <cell r="BE33">
            <v>81437.5</v>
          </cell>
          <cell r="BF33">
            <v>81587.100000000006</v>
          </cell>
          <cell r="BG33">
            <v>82887.3</v>
          </cell>
          <cell r="BH33">
            <v>84164.3</v>
          </cell>
          <cell r="BI33">
            <v>84644.2</v>
          </cell>
        </row>
        <row r="34">
          <cell r="N34">
            <v>23736.799999999999</v>
          </cell>
          <cell r="O34">
            <v>24337.599999999999</v>
          </cell>
          <cell r="P34">
            <v>25157.200000000001</v>
          </cell>
          <cell r="Q34">
            <v>25853.8</v>
          </cell>
          <cell r="R34">
            <v>26167.4</v>
          </cell>
          <cell r="S34">
            <v>26668</v>
          </cell>
          <cell r="T34">
            <v>27400.5</v>
          </cell>
          <cell r="U34">
            <v>28003.4</v>
          </cell>
          <cell r="V34">
            <v>28257.200000000001</v>
          </cell>
          <cell r="W34">
            <v>28820.400000000001</v>
          </cell>
          <cell r="X34">
            <v>29441.1</v>
          </cell>
          <cell r="Y34">
            <v>29774.6</v>
          </cell>
          <cell r="Z34">
            <v>30461.7</v>
          </cell>
          <cell r="AA34">
            <v>31002.5</v>
          </cell>
          <cell r="AB34">
            <v>31869.8</v>
          </cell>
          <cell r="AC34">
            <v>32156.7</v>
          </cell>
          <cell r="AD34">
            <v>33589.800000000003</v>
          </cell>
          <cell r="AE34">
            <v>34098.199999999997</v>
          </cell>
          <cell r="AF34">
            <v>34834.9</v>
          </cell>
          <cell r="AG34">
            <v>35272.400000000001</v>
          </cell>
          <cell r="AH34">
            <v>36061.5</v>
          </cell>
          <cell r="AI34">
            <v>36703.199999999997</v>
          </cell>
          <cell r="AJ34">
            <v>37491.4</v>
          </cell>
          <cell r="AK34">
            <v>38139.4</v>
          </cell>
          <cell r="AL34">
            <v>38997.4</v>
          </cell>
          <cell r="AM34">
            <v>39480.400000000001</v>
          </cell>
          <cell r="AN34">
            <v>40097.800000000003</v>
          </cell>
          <cell r="AO34">
            <v>40746.1</v>
          </cell>
          <cell r="AP34">
            <v>41662.400000000001</v>
          </cell>
          <cell r="AQ34">
            <v>42733.4</v>
          </cell>
          <cell r="AR34">
            <v>43853.2</v>
          </cell>
          <cell r="AS34">
            <v>44514.8</v>
          </cell>
          <cell r="AT34">
            <v>45012.800000000003</v>
          </cell>
          <cell r="AU34">
            <v>46530.7</v>
          </cell>
          <cell r="AV34">
            <v>47654.3</v>
          </cell>
          <cell r="AW34">
            <v>48493.3</v>
          </cell>
          <cell r="AX34">
            <v>49676.800000000003</v>
          </cell>
          <cell r="AY34">
            <v>51156</v>
          </cell>
          <cell r="AZ34">
            <v>52525</v>
          </cell>
          <cell r="BA34">
            <v>53578.400000000001</v>
          </cell>
          <cell r="BB34">
            <v>52355.6</v>
          </cell>
          <cell r="BC34">
            <v>44969.3</v>
          </cell>
          <cell r="BD34">
            <v>48528.800000000003</v>
          </cell>
          <cell r="BE34">
            <v>49817.4</v>
          </cell>
          <cell r="BF34">
            <v>49162.9</v>
          </cell>
          <cell r="BG34">
            <v>49438.400000000001</v>
          </cell>
          <cell r="BH34">
            <v>48242.2</v>
          </cell>
          <cell r="BI34">
            <v>50263.199999999997</v>
          </cell>
        </row>
        <row r="35">
          <cell r="N35">
            <v>58394.5</v>
          </cell>
          <cell r="O35">
            <v>67522.899999999994</v>
          </cell>
          <cell r="P35">
            <v>65146.9</v>
          </cell>
          <cell r="Q35">
            <v>68581.8</v>
          </cell>
          <cell r="R35">
            <v>66376.7</v>
          </cell>
          <cell r="S35">
            <v>68294.399999999994</v>
          </cell>
          <cell r="T35">
            <v>70591</v>
          </cell>
          <cell r="U35">
            <v>71074.7</v>
          </cell>
          <cell r="V35">
            <v>67948.800000000003</v>
          </cell>
          <cell r="W35">
            <v>73484</v>
          </cell>
          <cell r="X35">
            <v>69173.5</v>
          </cell>
          <cell r="Y35">
            <v>71629</v>
          </cell>
          <cell r="Z35">
            <v>69167.100000000006</v>
          </cell>
          <cell r="AA35">
            <v>72152.3</v>
          </cell>
          <cell r="AB35">
            <v>73756</v>
          </cell>
          <cell r="AC35">
            <v>74373.5</v>
          </cell>
          <cell r="AD35">
            <v>71005.7</v>
          </cell>
          <cell r="AE35">
            <v>70355.100000000006</v>
          </cell>
          <cell r="AF35">
            <v>75509.7</v>
          </cell>
          <cell r="AG35">
            <v>79459.199999999997</v>
          </cell>
          <cell r="AH35">
            <v>74367.3</v>
          </cell>
          <cell r="AI35">
            <v>74778.7</v>
          </cell>
          <cell r="AJ35">
            <v>76467.600000000006</v>
          </cell>
          <cell r="AK35">
            <v>84441</v>
          </cell>
          <cell r="AL35">
            <v>77800.7</v>
          </cell>
          <cell r="AM35">
            <v>78100.800000000003</v>
          </cell>
          <cell r="AN35">
            <v>79388.100000000006</v>
          </cell>
          <cell r="AO35">
            <v>84675.4</v>
          </cell>
          <cell r="AP35">
            <v>77975.100000000006</v>
          </cell>
          <cell r="AQ35">
            <v>78077.2</v>
          </cell>
          <cell r="AR35">
            <v>79922.8</v>
          </cell>
          <cell r="AS35">
            <v>90539.199999999997</v>
          </cell>
          <cell r="AT35">
            <v>82432.2</v>
          </cell>
          <cell r="AU35">
            <v>83667.100000000006</v>
          </cell>
          <cell r="AV35">
            <v>86214.3</v>
          </cell>
          <cell r="AW35">
            <v>96964</v>
          </cell>
          <cell r="AX35">
            <v>87707.8</v>
          </cell>
          <cell r="AY35">
            <v>91077</v>
          </cell>
          <cell r="AZ35">
            <v>87806.9</v>
          </cell>
          <cell r="BA35">
            <v>98947.1</v>
          </cell>
          <cell r="BB35">
            <v>90482.2</v>
          </cell>
          <cell r="BC35">
            <v>88150.2</v>
          </cell>
          <cell r="BD35">
            <v>89393</v>
          </cell>
          <cell r="BE35">
            <v>97413.9</v>
          </cell>
          <cell r="BF35">
            <v>88437.7</v>
          </cell>
          <cell r="BG35">
            <v>96922.4</v>
          </cell>
          <cell r="BH35">
            <v>80500.399999999994</v>
          </cell>
          <cell r="BI35">
            <v>98372.9</v>
          </cell>
        </row>
        <row r="36">
          <cell r="N36">
            <v>43368.3</v>
          </cell>
          <cell r="O36">
            <v>50217.7</v>
          </cell>
          <cell r="P36">
            <v>52991.199999999997</v>
          </cell>
          <cell r="Q36">
            <v>54982.3</v>
          </cell>
          <cell r="R36">
            <v>49549.7</v>
          </cell>
          <cell r="S36">
            <v>52418.400000000001</v>
          </cell>
          <cell r="T36">
            <v>55172.7</v>
          </cell>
          <cell r="U36">
            <v>57888.3</v>
          </cell>
          <cell r="V36">
            <v>53566.8</v>
          </cell>
          <cell r="W36">
            <v>58048</v>
          </cell>
          <cell r="X36">
            <v>57287.5</v>
          </cell>
          <cell r="Y36">
            <v>63802</v>
          </cell>
          <cell r="Z36">
            <v>59538.6</v>
          </cell>
          <cell r="AA36">
            <v>59650.6</v>
          </cell>
          <cell r="AB36">
            <v>61717.2</v>
          </cell>
          <cell r="AC36">
            <v>69109.8</v>
          </cell>
          <cell r="AD36">
            <v>62229.7</v>
          </cell>
          <cell r="AE36">
            <v>62274.400000000001</v>
          </cell>
          <cell r="AF36">
            <v>65557.8</v>
          </cell>
          <cell r="AG36">
            <v>73623.100000000006</v>
          </cell>
          <cell r="AH36">
            <v>65283</v>
          </cell>
          <cell r="AI36">
            <v>69501</v>
          </cell>
          <cell r="AJ36">
            <v>70756.899999999994</v>
          </cell>
          <cell r="AK36">
            <v>77479.199999999997</v>
          </cell>
          <cell r="AL36">
            <v>68765.7</v>
          </cell>
          <cell r="AM36">
            <v>73080</v>
          </cell>
          <cell r="AN36">
            <v>72139.199999999997</v>
          </cell>
          <cell r="AO36">
            <v>79902.7</v>
          </cell>
          <cell r="AP36">
            <v>71583.899999999994</v>
          </cell>
          <cell r="AQ36">
            <v>73778.100000000006</v>
          </cell>
          <cell r="AR36">
            <v>74806.399999999994</v>
          </cell>
          <cell r="AS36">
            <v>84642.4</v>
          </cell>
          <cell r="AT36">
            <v>75036.100000000006</v>
          </cell>
          <cell r="AU36">
            <v>77491.3</v>
          </cell>
          <cell r="AV36">
            <v>79752.3</v>
          </cell>
          <cell r="AW36">
            <v>88854.1</v>
          </cell>
          <cell r="AX36">
            <v>79274.600000000006</v>
          </cell>
          <cell r="AY36">
            <v>82394</v>
          </cell>
          <cell r="AZ36">
            <v>85994.7</v>
          </cell>
          <cell r="BA36">
            <v>93686.6</v>
          </cell>
          <cell r="BB36">
            <v>83921.1</v>
          </cell>
          <cell r="BC36">
            <v>83367.5</v>
          </cell>
          <cell r="BD36">
            <v>88042.3</v>
          </cell>
          <cell r="BE36">
            <v>94933.7</v>
          </cell>
          <cell r="BF36">
            <v>82625.2</v>
          </cell>
          <cell r="BG36">
            <v>88276.3</v>
          </cell>
          <cell r="BH36">
            <v>84152.1</v>
          </cell>
          <cell r="BI36">
            <v>95601.7</v>
          </cell>
        </row>
        <row r="37">
          <cell r="N37">
            <v>15359.8</v>
          </cell>
          <cell r="O37">
            <v>16486.5</v>
          </cell>
          <cell r="P37">
            <v>17205.5</v>
          </cell>
          <cell r="Q37">
            <v>17392.900000000001</v>
          </cell>
          <cell r="R37">
            <v>17198.5</v>
          </cell>
          <cell r="S37">
            <v>17822.599999999999</v>
          </cell>
          <cell r="T37">
            <v>18481</v>
          </cell>
          <cell r="U37">
            <v>19090</v>
          </cell>
          <cell r="V37">
            <v>18641.5</v>
          </cell>
          <cell r="W37">
            <v>19281.2</v>
          </cell>
          <cell r="X37">
            <v>19493.599999999999</v>
          </cell>
          <cell r="Y37">
            <v>20963.8</v>
          </cell>
          <cell r="Z37">
            <v>19954.2</v>
          </cell>
          <cell r="AA37">
            <v>20322.7</v>
          </cell>
          <cell r="AB37">
            <v>21140.5</v>
          </cell>
          <cell r="AC37">
            <v>23204</v>
          </cell>
          <cell r="AD37">
            <v>21478.400000000001</v>
          </cell>
          <cell r="AE37">
            <v>22099.599999999999</v>
          </cell>
          <cell r="AF37">
            <v>23176</v>
          </cell>
          <cell r="AG37">
            <v>24603.1</v>
          </cell>
          <cell r="AH37">
            <v>23314</v>
          </cell>
          <cell r="AI37">
            <v>23938.799999999999</v>
          </cell>
          <cell r="AJ37">
            <v>24220.7</v>
          </cell>
          <cell r="AK37">
            <v>25992.3</v>
          </cell>
          <cell r="AL37">
            <v>24864</v>
          </cell>
          <cell r="AM37">
            <v>25184.6</v>
          </cell>
          <cell r="AN37">
            <v>25344.9</v>
          </cell>
          <cell r="AO37">
            <v>27096.7</v>
          </cell>
          <cell r="AP37">
            <v>26629.8</v>
          </cell>
          <cell r="AQ37">
            <v>26790.3</v>
          </cell>
          <cell r="AR37">
            <v>27261.7</v>
          </cell>
          <cell r="AS37">
            <v>28815.7</v>
          </cell>
          <cell r="AT37">
            <v>28240.3</v>
          </cell>
          <cell r="AU37">
            <v>28685.4</v>
          </cell>
          <cell r="AV37">
            <v>29323.9</v>
          </cell>
          <cell r="AW37">
            <v>31072.6</v>
          </cell>
          <cell r="AX37">
            <v>30683.3</v>
          </cell>
          <cell r="AY37">
            <v>31304</v>
          </cell>
          <cell r="AZ37">
            <v>32009.599999999999</v>
          </cell>
          <cell r="BA37">
            <v>33491</v>
          </cell>
          <cell r="BB37">
            <v>33853.599999999999</v>
          </cell>
          <cell r="BC37">
            <v>32452.7</v>
          </cell>
          <cell r="BD37">
            <v>36894.400000000001</v>
          </cell>
          <cell r="BE37">
            <v>39027.699999999997</v>
          </cell>
          <cell r="BF37">
            <v>35001.599999999999</v>
          </cell>
          <cell r="BG37">
            <v>36247.5</v>
          </cell>
          <cell r="BH37">
            <v>42080.6</v>
          </cell>
          <cell r="BI37">
            <v>43775</v>
          </cell>
        </row>
        <row r="38">
          <cell r="N38">
            <v>24446.1</v>
          </cell>
          <cell r="O38">
            <v>24935.7</v>
          </cell>
          <cell r="P38">
            <v>25425.8</v>
          </cell>
          <cell r="Q38">
            <v>26253.4</v>
          </cell>
          <cell r="R38">
            <v>26623.7</v>
          </cell>
          <cell r="S38">
            <v>27083.7</v>
          </cell>
          <cell r="T38">
            <v>27572.799999999999</v>
          </cell>
          <cell r="U38">
            <v>28092.2</v>
          </cell>
          <cell r="V38">
            <v>28432.3</v>
          </cell>
          <cell r="W38">
            <v>28697.200000000001</v>
          </cell>
          <cell r="X38">
            <v>29117</v>
          </cell>
          <cell r="Y38">
            <v>29428.9</v>
          </cell>
          <cell r="Z38">
            <v>30028.2</v>
          </cell>
          <cell r="AA38">
            <v>30300.1</v>
          </cell>
          <cell r="AB38">
            <v>30913.7</v>
          </cell>
          <cell r="AC38">
            <v>31841.1</v>
          </cell>
          <cell r="AD38">
            <v>32541.4</v>
          </cell>
          <cell r="AE38">
            <v>33167.4</v>
          </cell>
          <cell r="AF38">
            <v>33850.699999999997</v>
          </cell>
          <cell r="AG38">
            <v>34510.6</v>
          </cell>
          <cell r="AH38">
            <v>35139.800000000003</v>
          </cell>
          <cell r="AI38">
            <v>35842.699999999997</v>
          </cell>
          <cell r="AJ38">
            <v>36597.199999999997</v>
          </cell>
          <cell r="AK38">
            <v>37324.5</v>
          </cell>
          <cell r="AL38">
            <v>37994.800000000003</v>
          </cell>
          <cell r="AM38">
            <v>38741.800000000003</v>
          </cell>
          <cell r="AN38">
            <v>39495.5</v>
          </cell>
          <cell r="AO38">
            <v>40275.4</v>
          </cell>
          <cell r="AP38">
            <v>41022.300000000003</v>
          </cell>
          <cell r="AQ38">
            <v>42069.5</v>
          </cell>
          <cell r="AR38">
            <v>43204.2</v>
          </cell>
          <cell r="AS38">
            <v>43878.8</v>
          </cell>
          <cell r="AT38">
            <v>44470</v>
          </cell>
          <cell r="AU38">
            <v>45935.199999999997</v>
          </cell>
          <cell r="AV38">
            <v>47156</v>
          </cell>
          <cell r="AW38">
            <v>47844.4</v>
          </cell>
          <cell r="AX38">
            <v>48912.1</v>
          </cell>
          <cell r="AY38">
            <v>50870.5</v>
          </cell>
          <cell r="AZ38">
            <v>52215.7</v>
          </cell>
          <cell r="BA38">
            <v>53013.1</v>
          </cell>
          <cell r="BB38">
            <v>52379.1</v>
          </cell>
          <cell r="BC38">
            <v>44460.9</v>
          </cell>
          <cell r="BD38">
            <v>49319.8</v>
          </cell>
          <cell r="BE38">
            <v>50448.9</v>
          </cell>
          <cell r="BF38">
            <v>49679.7</v>
          </cell>
          <cell r="BG38">
            <v>49782.8</v>
          </cell>
          <cell r="BH38">
            <v>49170.6</v>
          </cell>
          <cell r="BI38">
            <v>52139.8</v>
          </cell>
        </row>
        <row r="39">
          <cell r="N39">
            <v>1598575.2</v>
          </cell>
          <cell r="O39">
            <v>1664889</v>
          </cell>
          <cell r="P39">
            <v>1727464.4</v>
          </cell>
          <cell r="Q39">
            <v>1692751.2</v>
          </cell>
          <cell r="R39">
            <v>1711170.1</v>
          </cell>
          <cell r="S39">
            <v>1781785.2</v>
          </cell>
          <cell r="T39">
            <v>1846148.7</v>
          </cell>
          <cell r="U39">
            <v>1803530.2</v>
          </cell>
          <cell r="V39">
            <v>1821843.4</v>
          </cell>
          <cell r="W39">
            <v>1888965.9</v>
          </cell>
          <cell r="X39">
            <v>1946220.4</v>
          </cell>
          <cell r="Y39">
            <v>1903233.1</v>
          </cell>
          <cell r="Z39">
            <v>1914452.2</v>
          </cell>
          <cell r="AA39">
            <v>1986410.5</v>
          </cell>
          <cell r="AB39">
            <v>2047064.8</v>
          </cell>
          <cell r="AC39">
            <v>2005384.8</v>
          </cell>
          <cell r="AD39">
            <v>2009085.5</v>
          </cell>
          <cell r="AE39">
            <v>2085625.3</v>
          </cell>
          <cell r="AF39">
            <v>2147396.7999999998</v>
          </cell>
          <cell r="AG39">
            <v>2109261.1</v>
          </cell>
          <cell r="AH39">
            <v>2100200.6</v>
          </cell>
          <cell r="AI39">
            <v>2172743.9</v>
          </cell>
          <cell r="AJ39">
            <v>2230749</v>
          </cell>
          <cell r="AK39">
            <v>2195841.7999999998</v>
          </cell>
          <cell r="AL39">
            <v>2200145</v>
          </cell>
          <cell r="AM39">
            <v>2280764</v>
          </cell>
          <cell r="AN39">
            <v>2329197.1</v>
          </cell>
          <cell r="AO39">
            <v>2287591.7999999998</v>
          </cell>
          <cell r="AP39">
            <v>2307496.7999999998</v>
          </cell>
          <cell r="AQ39">
            <v>2380881.9</v>
          </cell>
          <cell r="AR39">
            <v>2445456.1</v>
          </cell>
          <cell r="AS39">
            <v>2397424.2999999998</v>
          </cell>
          <cell r="AT39">
            <v>2421305.1</v>
          </cell>
          <cell r="AU39">
            <v>2498177.1</v>
          </cell>
          <cell r="AV39">
            <v>2568166.5</v>
          </cell>
          <cell r="AW39">
            <v>2515244.1</v>
          </cell>
          <cell r="AX39">
            <v>2539979.7000000002</v>
          </cell>
          <cell r="AY39">
            <v>2622192.9</v>
          </cell>
          <cell r="AZ39">
            <v>2694647</v>
          </cell>
          <cell r="BA39">
            <v>2641790.7999999998</v>
          </cell>
          <cell r="BB39">
            <v>2614720.4</v>
          </cell>
          <cell r="BC39">
            <v>2498448.1</v>
          </cell>
          <cell r="BD39">
            <v>2624971</v>
          </cell>
          <cell r="BE39">
            <v>2593522.9</v>
          </cell>
          <cell r="BF39">
            <v>2589897.9</v>
          </cell>
          <cell r="BG39">
            <v>2674095.5</v>
          </cell>
          <cell r="BH39">
            <v>2703631.8</v>
          </cell>
          <cell r="BI39">
            <v>2701727.5</v>
          </cell>
        </row>
        <row r="40">
          <cell r="N40">
            <v>43781.1</v>
          </cell>
          <cell r="O40">
            <v>44243</v>
          </cell>
          <cell r="P40">
            <v>47645.5</v>
          </cell>
          <cell r="Q40">
            <v>44783.7</v>
          </cell>
          <cell r="R40">
            <v>37561.1</v>
          </cell>
          <cell r="S40">
            <v>34483</v>
          </cell>
          <cell r="T40">
            <v>35701</v>
          </cell>
          <cell r="U40">
            <v>37256</v>
          </cell>
          <cell r="V40">
            <v>33736.800000000003</v>
          </cell>
          <cell r="W40">
            <v>40052.800000000003</v>
          </cell>
          <cell r="X40">
            <v>47411.9</v>
          </cell>
          <cell r="Y40">
            <v>45619.1</v>
          </cell>
          <cell r="Z40">
            <v>43943.3</v>
          </cell>
          <cell r="AA40">
            <v>50406.1</v>
          </cell>
          <cell r="AB40">
            <v>56533.3</v>
          </cell>
          <cell r="AC40">
            <v>52302.8</v>
          </cell>
          <cell r="AD40">
            <v>49499.4</v>
          </cell>
          <cell r="AE40">
            <v>51760.3</v>
          </cell>
          <cell r="AF40">
            <v>59946.8</v>
          </cell>
          <cell r="AG40">
            <v>52291.4</v>
          </cell>
          <cell r="AH40">
            <v>57839.4</v>
          </cell>
          <cell r="AI40">
            <v>65960.5</v>
          </cell>
          <cell r="AJ40">
            <v>82094.5</v>
          </cell>
          <cell r="AK40">
            <v>77087.399999999994</v>
          </cell>
          <cell r="AL40">
            <v>64576</v>
          </cell>
          <cell r="AM40">
            <v>74681</v>
          </cell>
          <cell r="AN40">
            <v>100063.5</v>
          </cell>
          <cell r="AO40">
            <v>97595</v>
          </cell>
          <cell r="AP40">
            <v>70649.600000000006</v>
          </cell>
          <cell r="AQ40">
            <v>92631</v>
          </cell>
          <cell r="AR40">
            <v>106840.8</v>
          </cell>
          <cell r="AS40">
            <v>111547.6</v>
          </cell>
          <cell r="AT40">
            <v>77392.399999999994</v>
          </cell>
          <cell r="AU40">
            <v>105675.5</v>
          </cell>
          <cell r="AV40">
            <v>116165.7</v>
          </cell>
          <cell r="AW40">
            <v>123725.5</v>
          </cell>
          <cell r="AX40">
            <v>85200.8</v>
          </cell>
          <cell r="AY40">
            <v>113221.2</v>
          </cell>
          <cell r="AZ40">
            <v>124165.7</v>
          </cell>
          <cell r="BA40">
            <v>127957.3</v>
          </cell>
          <cell r="BB40">
            <v>88312.6</v>
          </cell>
          <cell r="BC40">
            <v>91341</v>
          </cell>
          <cell r="BD40">
            <v>95520.9</v>
          </cell>
          <cell r="BE40">
            <v>116217.9</v>
          </cell>
          <cell r="BF40">
            <v>94302.9</v>
          </cell>
          <cell r="BG40">
            <v>98843.9</v>
          </cell>
          <cell r="BH40">
            <v>112237.9</v>
          </cell>
          <cell r="BI40">
            <v>144131.1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fik Q-t-Q &amp; Y-o-Y"/>
      <sheetName val="Gambar Only (2021-2023)"/>
      <sheetName val="Gambar Only (2021-2022)"/>
      <sheetName val="Q-t-Q &amp; Y-o-Y_from Q-t-Q"/>
      <sheetName val="Grafik Q-t-Q dan Historis"/>
      <sheetName val="Grafik Index"/>
      <sheetName val="Grafik Level"/>
      <sheetName val="Pengecekan Konsistensi"/>
      <sheetName val="Data 2020-202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">
          <cell r="A1" t="str">
            <v>Q-t-Q Mei</v>
          </cell>
        </row>
        <row r="3">
          <cell r="AA3" t="str">
            <v>2016</v>
          </cell>
          <cell r="AE3" t="str">
            <v>2017</v>
          </cell>
          <cell r="AI3" t="str">
            <v>2018</v>
          </cell>
          <cell r="AM3" t="str">
            <v>2019</v>
          </cell>
          <cell r="AQ3" t="str">
            <v>2020</v>
          </cell>
          <cell r="AU3" t="str">
            <v>2021</v>
          </cell>
          <cell r="AY3" t="str">
            <v>2022</v>
          </cell>
          <cell r="BC3">
            <v>2023</v>
          </cell>
        </row>
        <row r="4">
          <cell r="AA4" t="str">
            <v>I</v>
          </cell>
          <cell r="AB4" t="str">
            <v>II</v>
          </cell>
          <cell r="AC4" t="str">
            <v>III</v>
          </cell>
          <cell r="AD4" t="str">
            <v>IV</v>
          </cell>
          <cell r="AE4" t="str">
            <v>I</v>
          </cell>
          <cell r="AF4" t="str">
            <v>II</v>
          </cell>
          <cell r="AG4" t="str">
            <v>III</v>
          </cell>
          <cell r="AH4" t="str">
            <v>IV</v>
          </cell>
          <cell r="AI4" t="str">
            <v>I</v>
          </cell>
          <cell r="AJ4" t="str">
            <v>II</v>
          </cell>
          <cell r="AK4" t="str">
            <v>III</v>
          </cell>
          <cell r="AL4" t="str">
            <v>IV</v>
          </cell>
          <cell r="AM4" t="str">
            <v>I</v>
          </cell>
          <cell r="AN4" t="str">
            <v>II</v>
          </cell>
          <cell r="AO4" t="str">
            <v>III</v>
          </cell>
          <cell r="AP4" t="str">
            <v>IV</v>
          </cell>
          <cell r="AQ4" t="str">
            <v>I</v>
          </cell>
          <cell r="AR4" t="str">
            <v>II</v>
          </cell>
          <cell r="AS4" t="str">
            <v>III</v>
          </cell>
          <cell r="AT4" t="str">
            <v>IV</v>
          </cell>
          <cell r="AU4" t="str">
            <v>I</v>
          </cell>
          <cell r="AV4" t="str">
            <v>II</v>
          </cell>
          <cell r="AW4" t="str">
            <v>III</v>
          </cell>
          <cell r="AX4" t="str">
            <v>IV</v>
          </cell>
          <cell r="AY4" t="str">
            <v>I</v>
          </cell>
          <cell r="AZ4" t="str">
            <v>II</v>
          </cell>
          <cell r="BA4" t="str">
            <v>III</v>
          </cell>
          <cell r="BB4" t="str">
            <v>IV</v>
          </cell>
          <cell r="BC4" t="str">
            <v>I</v>
          </cell>
          <cell r="BD4" t="str">
            <v>II</v>
          </cell>
          <cell r="BE4" t="str">
            <v>III</v>
          </cell>
          <cell r="BF4" t="str">
            <v>IV</v>
          </cell>
        </row>
        <row r="10">
          <cell r="AA10">
            <v>-6.2755957969074183</v>
          </cell>
          <cell r="AB10">
            <v>1.5528750863601923</v>
          </cell>
          <cell r="AC10">
            <v>4.7136378357977806</v>
          </cell>
          <cell r="AD10">
            <v>4.5563705473140415</v>
          </cell>
          <cell r="AE10">
            <v>-4.6972288061386687</v>
          </cell>
          <cell r="AF10">
            <v>2.5005846683081612</v>
          </cell>
          <cell r="AG10">
            <v>4.7407212753710235</v>
          </cell>
          <cell r="AH10">
            <v>4.8085381758808392</v>
          </cell>
          <cell r="AI10">
            <v>-4.5953733175622444</v>
          </cell>
          <cell r="AJ10">
            <v>0.95392888307242674</v>
          </cell>
          <cell r="AK10">
            <v>4.7959015808154533</v>
          </cell>
          <cell r="AL10">
            <v>4.6047299370312968</v>
          </cell>
          <cell r="AM10">
            <v>-4.302594109012106</v>
          </cell>
          <cell r="AN10">
            <v>0.74835606104479524</v>
          </cell>
          <cell r="AO10">
            <v>4.7550224668186098</v>
          </cell>
          <cell r="AP10">
            <v>4.7434269319411166</v>
          </cell>
          <cell r="AQ10">
            <v>-6.9169206150279079</v>
          </cell>
          <cell r="AR10">
            <v>-7.3698052002634187</v>
          </cell>
          <cell r="AS10">
            <v>5.7206096449524475</v>
          </cell>
          <cell r="AT10">
            <v>3.4835258010198467</v>
          </cell>
          <cell r="AU10">
            <v>-2.0993693309021961</v>
          </cell>
          <cell r="AV10">
            <v>-2.5077043106566701</v>
          </cell>
          <cell r="AW10">
            <v>5.1299441517669315</v>
          </cell>
          <cell r="AX10">
            <v>3.5584285266574853</v>
          </cell>
          <cell r="AY10">
            <v>-1.2358845540633039</v>
          </cell>
          <cell r="AZ10">
            <v>0.15306730217473521</v>
          </cell>
          <cell r="BA10">
            <v>5.2959076375631895</v>
          </cell>
          <cell r="BB10">
            <v>2.5009569475243221</v>
          </cell>
          <cell r="BC10">
            <v>-2.5029201840525044</v>
          </cell>
          <cell r="BD10">
            <v>0.60522934694977193</v>
          </cell>
          <cell r="BE10">
            <v>6.9751634932377353</v>
          </cell>
          <cell r="BF10">
            <v>2.606034124920944</v>
          </cell>
        </row>
        <row r="31">
          <cell r="A31" t="str">
            <v>Investasi Bangunan</v>
          </cell>
          <cell r="AA31">
            <v>-6.2167543236598597</v>
          </cell>
          <cell r="AB31">
            <v>1.4248892980230901</v>
          </cell>
          <cell r="AC31">
            <v>4.3586168283682598</v>
          </cell>
          <cell r="AD31">
            <v>4.8417053481334804</v>
          </cell>
          <cell r="AE31">
            <v>-4.5958076752422103</v>
          </cell>
          <cell r="AF31">
            <v>1.6155474386731801</v>
          </cell>
          <cell r="AG31">
            <v>4.5686473682811899</v>
          </cell>
          <cell r="AH31">
            <v>5.2356425614615096</v>
          </cell>
          <cell r="AI31">
            <v>-5.0956100625739804</v>
          </cell>
          <cell r="AJ31">
            <v>0.49874439249770702</v>
          </cell>
          <cell r="AK31">
            <v>5.2138274149306101</v>
          </cell>
          <cell r="AL31">
            <v>4.6502336605061396</v>
          </cell>
          <cell r="AM31">
            <v>-4.6735966888462901</v>
          </cell>
          <cell r="AN31">
            <v>0.47236968915555999</v>
          </cell>
          <cell r="AO31">
            <v>4.7881914759947604</v>
          </cell>
          <cell r="AP31">
            <v>5.1443540806947299</v>
          </cell>
          <cell r="AQ31">
            <v>-7.1684378015854122</v>
          </cell>
          <cell r="AR31">
            <v>-7.3698052002639969</v>
          </cell>
          <cell r="AS31">
            <v>4.4089673844753747</v>
          </cell>
          <cell r="AT31">
            <v>3.9928738108409192</v>
          </cell>
          <cell r="AU31">
            <v>-1.3116013490361667</v>
          </cell>
          <cell r="AV31">
            <v>-2.611492079276573</v>
          </cell>
          <cell r="AW31">
            <v>3.4091113913094375</v>
          </cell>
          <cell r="AX31">
            <v>3.1099850949841255</v>
          </cell>
          <cell r="AY31">
            <v>-1.2139882097583401</v>
          </cell>
          <cell r="AZ31">
            <v>-0.83613128953445803</v>
          </cell>
          <cell r="BA31">
            <v>5.6564898772671404</v>
          </cell>
          <cell r="BB31">
            <v>3.1776172066467701</v>
          </cell>
          <cell r="BC31">
            <v>-0.63120716820151901</v>
          </cell>
          <cell r="BD31">
            <v>-0.24532067722113901</v>
          </cell>
          <cell r="BE31">
            <v>6.1551462703581103</v>
          </cell>
          <cell r="BF31">
            <v>3.1110939202466001</v>
          </cell>
        </row>
      </sheetData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EC918-A9D1-416E-8A9E-FE9D80EF7B0C}">
  <dimension ref="A1:BC350"/>
  <sheetViews>
    <sheetView topLeftCell="A259" zoomScale="70" zoomScaleNormal="70" workbookViewId="0">
      <selection activeCell="A115" sqref="A115:B126"/>
    </sheetView>
  </sheetViews>
  <sheetFormatPr defaultRowHeight="14.4" x14ac:dyDescent="0.3"/>
  <cols>
    <col min="3" max="3" width="12.44140625" bestFit="1" customWidth="1"/>
    <col min="4" max="4" width="12.88671875" bestFit="1" customWidth="1"/>
    <col min="5" max="5" width="13.5546875" bestFit="1" customWidth="1"/>
    <col min="6" max="6" width="14" bestFit="1" customWidth="1"/>
    <col min="35" max="35" width="16.109375" customWidth="1"/>
    <col min="36" max="36" width="18.44140625" customWidth="1"/>
    <col min="37" max="37" width="14.5546875" customWidth="1"/>
  </cols>
  <sheetData>
    <row r="1" spans="1:54" x14ac:dyDescent="0.3">
      <c r="A1" s="1"/>
      <c r="B1" s="1"/>
      <c r="C1" s="77" t="s">
        <v>0</v>
      </c>
      <c r="D1" s="78"/>
      <c r="E1" s="78"/>
      <c r="F1" s="79"/>
      <c r="AI1" s="77" t="s">
        <v>0</v>
      </c>
      <c r="AJ1" s="78"/>
      <c r="AK1" s="78"/>
      <c r="AX1" t="s">
        <v>1</v>
      </c>
      <c r="AY1">
        <v>2020</v>
      </c>
      <c r="AZ1">
        <v>2021</v>
      </c>
      <c r="BA1">
        <v>2022</v>
      </c>
      <c r="BB1">
        <v>2023</v>
      </c>
    </row>
    <row r="2" spans="1:54" x14ac:dyDescent="0.3">
      <c r="A2" s="2"/>
      <c r="B2" s="3"/>
      <c r="C2" s="4" t="s">
        <v>2</v>
      </c>
      <c r="D2" s="4" t="s">
        <v>3</v>
      </c>
      <c r="E2" s="4" t="s">
        <v>4</v>
      </c>
      <c r="F2" s="4" t="s">
        <v>5</v>
      </c>
      <c r="AG2" s="5"/>
      <c r="AH2" s="5"/>
      <c r="AI2" s="4" t="s">
        <v>6</v>
      </c>
      <c r="AJ2" s="4" t="s">
        <v>7</v>
      </c>
      <c r="AK2" s="6" t="s">
        <v>8</v>
      </c>
      <c r="AW2" t="s">
        <v>9</v>
      </c>
      <c r="AX2" s="7">
        <v>-0.40906552138847968</v>
      </c>
      <c r="AY2" s="7">
        <v>-2.4087064090774248</v>
      </c>
      <c r="AZ2" s="7">
        <v>-0.94252557292564632</v>
      </c>
      <c r="BA2" s="7">
        <v>-1.3983507009097593</v>
      </c>
      <c r="BB2" s="7">
        <v>-1.2857274578496884</v>
      </c>
    </row>
    <row r="3" spans="1:54" ht="15.6" x14ac:dyDescent="0.3">
      <c r="A3" s="8">
        <v>2017</v>
      </c>
      <c r="B3" s="9" t="s">
        <v>9</v>
      </c>
      <c r="C3" s="10">
        <v>5.0083608532794983</v>
      </c>
      <c r="D3" s="11">
        <v>-0.29517184985259348</v>
      </c>
      <c r="E3" s="10">
        <v>5.0083608532794983</v>
      </c>
      <c r="F3" s="10">
        <v>-0.29517184985259348</v>
      </c>
      <c r="AG3" s="8">
        <v>2017</v>
      </c>
      <c r="AH3" s="9" t="s">
        <v>9</v>
      </c>
      <c r="AI3" s="10">
        <v>85.861468774001509</v>
      </c>
      <c r="AJ3" s="10">
        <v>85.861468774001509</v>
      </c>
      <c r="AK3" s="10">
        <v>100</v>
      </c>
      <c r="AW3" t="s">
        <v>10</v>
      </c>
      <c r="AX3" s="7">
        <v>4.1392006829520227</v>
      </c>
      <c r="AY3" s="7">
        <v>-4.1895122997018461</v>
      </c>
      <c r="AZ3" s="7">
        <v>3.3059598223799185</v>
      </c>
      <c r="BA3" s="7">
        <v>3.8297034487990942</v>
      </c>
      <c r="BB3" s="7">
        <v>3.8494466896145951</v>
      </c>
    </row>
    <row r="4" spans="1:54" ht="15.6" x14ac:dyDescent="0.3">
      <c r="A4" s="8"/>
      <c r="B4" s="9" t="s">
        <v>10</v>
      </c>
      <c r="C4" s="10">
        <v>5.0125517683494962</v>
      </c>
      <c r="D4" s="11">
        <v>4.010118973331501</v>
      </c>
      <c r="E4" s="10">
        <v>5.0125517683494962</v>
      </c>
      <c r="F4" s="10">
        <v>4.010118973331501</v>
      </c>
      <c r="AG4" s="8"/>
      <c r="AH4" s="9" t="s">
        <v>10</v>
      </c>
      <c r="AI4" s="10">
        <v>89.304615824088827</v>
      </c>
      <c r="AJ4" s="10">
        <v>89.304615824088827</v>
      </c>
      <c r="AK4" s="10">
        <v>100</v>
      </c>
      <c r="AW4" t="s">
        <v>11</v>
      </c>
      <c r="AX4" s="7">
        <v>3.108247472772883</v>
      </c>
      <c r="AY4" s="7">
        <v>5.0468511123164461</v>
      </c>
      <c r="AZ4" s="7">
        <v>1.5481874576848185</v>
      </c>
      <c r="BA4" s="7">
        <v>1.7898077761812772</v>
      </c>
      <c r="BB4" s="7">
        <v>1.8478627996277623</v>
      </c>
    </row>
    <row r="5" spans="1:54" ht="15.6" x14ac:dyDescent="0.3">
      <c r="A5" s="8"/>
      <c r="B5" s="9" t="s">
        <v>11</v>
      </c>
      <c r="C5" s="10">
        <v>5.0647633275738144</v>
      </c>
      <c r="D5" s="11">
        <v>3.1851056851168948</v>
      </c>
      <c r="E5" s="10">
        <v>5.0647633275738144</v>
      </c>
      <c r="F5" s="10">
        <v>3.1851056851168948</v>
      </c>
      <c r="AG5" s="8"/>
      <c r="AH5" s="9" t="s">
        <v>11</v>
      </c>
      <c r="AI5" s="10">
        <v>92.149062219773697</v>
      </c>
      <c r="AJ5" s="10">
        <v>92.149062219773697</v>
      </c>
      <c r="AK5" s="10">
        <v>100</v>
      </c>
      <c r="AW5" t="s">
        <v>12</v>
      </c>
      <c r="AX5" s="7">
        <v>-1.7093351648909068</v>
      </c>
      <c r="AY5" s="7">
        <v>-0.39518956112311798</v>
      </c>
      <c r="AZ5" s="7">
        <v>1.0649960117117558</v>
      </c>
      <c r="BA5" s="7">
        <v>0.81550019930153894</v>
      </c>
      <c r="BB5" s="7">
        <v>0.6718338015255938</v>
      </c>
    </row>
    <row r="6" spans="1:54" ht="15.6" x14ac:dyDescent="0.3">
      <c r="A6" s="12"/>
      <c r="B6" s="13" t="s">
        <v>12</v>
      </c>
      <c r="C6" s="10">
        <v>5.1897444678127442</v>
      </c>
      <c r="D6" s="11">
        <v>-1.6974906015048674</v>
      </c>
      <c r="E6" s="10">
        <v>5.1897444678127442</v>
      </c>
      <c r="F6" s="10">
        <v>-1.6974906015048674</v>
      </c>
      <c r="AG6" s="12"/>
      <c r="AH6" s="13" t="s">
        <v>12</v>
      </c>
      <c r="AI6" s="10">
        <v>90.584840549218171</v>
      </c>
      <c r="AJ6" s="10">
        <v>90.584840549218171</v>
      </c>
      <c r="AK6" s="10">
        <v>100</v>
      </c>
    </row>
    <row r="7" spans="1:54" ht="15.6" x14ac:dyDescent="0.3">
      <c r="A7" s="8">
        <v>2018</v>
      </c>
      <c r="B7" s="9" t="s">
        <v>9</v>
      </c>
      <c r="C7" s="10">
        <v>5.0691202190075444</v>
      </c>
      <c r="D7" s="11">
        <v>-0.40950637988413519</v>
      </c>
      <c r="E7" s="10">
        <v>5.0691202190075444</v>
      </c>
      <c r="F7" s="10">
        <v>-0.40950637988413519</v>
      </c>
      <c r="AG7" s="8">
        <v>2018</v>
      </c>
      <c r="AH7" s="9" t="s">
        <v>9</v>
      </c>
      <c r="AI7" s="10">
        <v>90.213889847961255</v>
      </c>
      <c r="AJ7" s="10">
        <v>90.213889847961255</v>
      </c>
      <c r="AK7" s="10">
        <v>100</v>
      </c>
    </row>
    <row r="8" spans="1:54" ht="15.6" x14ac:dyDescent="0.3">
      <c r="A8" s="8"/>
      <c r="B8" s="9" t="s">
        <v>10</v>
      </c>
      <c r="C8" s="10">
        <v>5.2694166260462936</v>
      </c>
      <c r="D8" s="11">
        <v>4.208396574615378</v>
      </c>
      <c r="E8" s="10">
        <v>5.2694166260462936</v>
      </c>
      <c r="F8" s="10">
        <v>4.208396574615378</v>
      </c>
      <c r="AG8" s="8"/>
      <c r="AH8" s="9" t="s">
        <v>10</v>
      </c>
      <c r="AI8" s="10">
        <v>94.010448098150164</v>
      </c>
      <c r="AJ8" s="10">
        <v>94.010448098150164</v>
      </c>
      <c r="AK8" s="10">
        <v>100</v>
      </c>
    </row>
    <row r="9" spans="1:54" ht="15.6" x14ac:dyDescent="0.3">
      <c r="A9" s="8"/>
      <c r="B9" s="9" t="s">
        <v>11</v>
      </c>
      <c r="C9" s="10">
        <v>5.1731951717686115</v>
      </c>
      <c r="D9" s="11">
        <v>3.0907893941461992</v>
      </c>
      <c r="E9" s="10">
        <v>5.1731951717686115</v>
      </c>
      <c r="F9" s="10">
        <v>3.0907893941461992</v>
      </c>
      <c r="AG9" s="8"/>
      <c r="AH9" s="9" t="s">
        <v>11</v>
      </c>
      <c r="AI9" s="10">
        <v>96.916113057357094</v>
      </c>
      <c r="AJ9" s="10">
        <v>96.916113057357094</v>
      </c>
      <c r="AK9" s="10">
        <v>100</v>
      </c>
    </row>
    <row r="10" spans="1:54" ht="15.6" x14ac:dyDescent="0.3">
      <c r="A10" s="12"/>
      <c r="B10" s="13" t="s">
        <v>12</v>
      </c>
      <c r="C10" s="10">
        <v>5.1813135093302662</v>
      </c>
      <c r="D10" s="11">
        <v>-1.689902613394878</v>
      </c>
      <c r="E10" s="10">
        <v>5.1813135093302662</v>
      </c>
      <c r="F10" s="10">
        <v>-1.689902613394878</v>
      </c>
      <c r="AG10" s="12"/>
      <c r="AH10" s="13" t="s">
        <v>12</v>
      </c>
      <c r="AI10" s="10">
        <v>95.278325130000084</v>
      </c>
      <c r="AJ10" s="10">
        <v>95.278325130000084</v>
      </c>
      <c r="AK10" s="10">
        <v>100</v>
      </c>
    </row>
    <row r="11" spans="1:54" ht="15.6" x14ac:dyDescent="0.3">
      <c r="A11" s="8">
        <v>2019</v>
      </c>
      <c r="B11" s="9" t="s">
        <v>9</v>
      </c>
      <c r="C11" s="10">
        <v>5.0619572797427423</v>
      </c>
      <c r="D11" s="11">
        <v>-0.52251833442871032</v>
      </c>
      <c r="E11" s="10">
        <v>5.0619572797427423</v>
      </c>
      <c r="F11" s="10">
        <v>-0.52251833442871032</v>
      </c>
      <c r="AG11" s="8">
        <v>2019</v>
      </c>
      <c r="AH11" s="9" t="s">
        <v>9</v>
      </c>
      <c r="AI11" s="10">
        <v>94.780478412459232</v>
      </c>
      <c r="AJ11" s="10">
        <v>94.780478412459232</v>
      </c>
      <c r="AK11" s="10">
        <v>100</v>
      </c>
    </row>
    <row r="12" spans="1:54" ht="15.6" x14ac:dyDescent="0.3">
      <c r="A12" s="8"/>
      <c r="B12" s="9" t="s">
        <v>10</v>
      </c>
      <c r="C12" s="10">
        <v>5.0525709481404704</v>
      </c>
      <c r="D12" s="11">
        <v>4.1990865009091891</v>
      </c>
      <c r="E12" s="10">
        <v>5.0525709481404704</v>
      </c>
      <c r="F12" s="10">
        <v>4.1990865009091891</v>
      </c>
      <c r="AG12" s="8"/>
      <c r="AH12" s="9" t="s">
        <v>10</v>
      </c>
      <c r="AI12" s="10">
        <v>98.760392686973958</v>
      </c>
      <c r="AJ12" s="10">
        <v>98.760392686973958</v>
      </c>
      <c r="AK12" s="10">
        <v>100</v>
      </c>
    </row>
    <row r="13" spans="1:54" ht="15.6" x14ac:dyDescent="0.3">
      <c r="A13" s="8"/>
      <c r="B13" s="9" t="s">
        <v>11</v>
      </c>
      <c r="C13" s="10">
        <v>5.0098307504562882</v>
      </c>
      <c r="D13" s="11">
        <v>3.0488473390555555</v>
      </c>
      <c r="E13" s="10">
        <v>5.0098307504562882</v>
      </c>
      <c r="F13" s="10">
        <v>3.0488473390555555</v>
      </c>
      <c r="AG13" s="8"/>
      <c r="AH13" s="9" t="s">
        <v>11</v>
      </c>
      <c r="AI13" s="10">
        <v>101.77144629145157</v>
      </c>
      <c r="AJ13" s="10">
        <v>101.77144629145157</v>
      </c>
      <c r="AK13" s="10">
        <v>100</v>
      </c>
    </row>
    <row r="14" spans="1:54" ht="15.6" x14ac:dyDescent="0.3">
      <c r="A14" s="12"/>
      <c r="B14" s="13" t="s">
        <v>12</v>
      </c>
      <c r="C14" s="10">
        <v>4.9556652717787983</v>
      </c>
      <c r="D14" s="11">
        <v>-1.7406122797729751</v>
      </c>
      <c r="E14" s="10">
        <v>4.9556652717787983</v>
      </c>
      <c r="F14" s="10">
        <v>-1.7406122797729751</v>
      </c>
      <c r="AG14" s="12"/>
      <c r="AH14" s="13" t="s">
        <v>12</v>
      </c>
      <c r="AI14" s="10">
        <v>100</v>
      </c>
      <c r="AJ14" s="10">
        <v>100</v>
      </c>
      <c r="AK14" s="10">
        <v>100</v>
      </c>
    </row>
    <row r="15" spans="1:54" ht="15.6" x14ac:dyDescent="0.3">
      <c r="A15" s="8">
        <v>2020</v>
      </c>
      <c r="B15" s="9" t="s">
        <v>9</v>
      </c>
      <c r="C15" s="10">
        <v>2.9656056031194709</v>
      </c>
      <c r="D15" s="11">
        <v>-2.4087064090774248</v>
      </c>
      <c r="E15" s="10">
        <v>2.9656056031194709</v>
      </c>
      <c r="F15" s="10">
        <v>-2.4087064090774248</v>
      </c>
      <c r="AG15" s="8">
        <v>2020</v>
      </c>
      <c r="AH15" s="9" t="s">
        <v>9</v>
      </c>
      <c r="AI15" s="10">
        <v>97.591293590922575</v>
      </c>
      <c r="AJ15" s="10">
        <v>97.591293590922575</v>
      </c>
      <c r="AK15" s="10">
        <v>100</v>
      </c>
    </row>
    <row r="16" spans="1:54" ht="15.6" x14ac:dyDescent="0.3">
      <c r="A16" s="8"/>
      <c r="B16" s="9" t="s">
        <v>10</v>
      </c>
      <c r="C16" s="10">
        <v>-5.3236912100438474</v>
      </c>
      <c r="D16" s="11">
        <v>-4.1895122997018461</v>
      </c>
      <c r="E16" s="10">
        <v>-5.3236912100438474</v>
      </c>
      <c r="F16" s="10">
        <v>-4.1895122997018461</v>
      </c>
      <c r="AG16" s="8"/>
      <c r="AH16" s="9" t="s">
        <v>10</v>
      </c>
      <c r="AI16" s="10">
        <v>93.502694342492731</v>
      </c>
      <c r="AJ16" s="10">
        <v>93.502694342492731</v>
      </c>
      <c r="AK16" s="10">
        <v>100</v>
      </c>
    </row>
    <row r="17" spans="1:37" ht="15.6" x14ac:dyDescent="0.3">
      <c r="A17" s="8"/>
      <c r="B17" s="9" t="s">
        <v>11</v>
      </c>
      <c r="C17" s="10">
        <v>-3.4880217475960791</v>
      </c>
      <c r="D17" s="11">
        <v>5.0468511123164461</v>
      </c>
      <c r="E17" s="10">
        <v>-3.4880217475960791</v>
      </c>
      <c r="F17" s="10">
        <v>5.0468511123164461</v>
      </c>
      <c r="AG17" s="8"/>
      <c r="AH17" s="9" t="s">
        <v>11</v>
      </c>
      <c r="AI17" s="10">
        <v>98.221636111962667</v>
      </c>
      <c r="AJ17" s="10">
        <v>98.221636111962667</v>
      </c>
      <c r="AK17" s="10">
        <v>100</v>
      </c>
    </row>
    <row r="18" spans="1:37" ht="15.6" x14ac:dyDescent="0.3">
      <c r="A18" s="12"/>
      <c r="B18" s="13" t="s">
        <v>12</v>
      </c>
      <c r="C18" s="10">
        <v>-2.166525540716151</v>
      </c>
      <c r="D18" s="10">
        <v>-0.39518956112311798</v>
      </c>
      <c r="E18" s="10">
        <v>-2.166525540716151</v>
      </c>
      <c r="F18" s="10">
        <v>-0.39518956112311798</v>
      </c>
      <c r="AG18" s="12"/>
      <c r="AH18" s="13" t="s">
        <v>12</v>
      </c>
      <c r="AI18" s="10">
        <v>97.833474459283849</v>
      </c>
      <c r="AJ18" s="10">
        <v>97.833474459283849</v>
      </c>
      <c r="AK18" s="10">
        <v>100</v>
      </c>
    </row>
    <row r="19" spans="1:37" ht="15.6" x14ac:dyDescent="0.3">
      <c r="A19" s="8">
        <v>2021</v>
      </c>
      <c r="B19" s="9" t="s">
        <v>9</v>
      </c>
      <c r="C19" s="10">
        <v>-0.69670625552852528</v>
      </c>
      <c r="D19" s="10">
        <v>-0.94252557292564632</v>
      </c>
      <c r="E19" s="10">
        <v>-0.69670625552852528</v>
      </c>
      <c r="F19" s="10">
        <v>-0.94252557292564632</v>
      </c>
      <c r="AG19" s="8">
        <v>2021</v>
      </c>
      <c r="AH19" s="9" t="s">
        <v>9</v>
      </c>
      <c r="AI19" s="10">
        <v>96.911368943623415</v>
      </c>
      <c r="AJ19" s="10">
        <v>96.911368943623415</v>
      </c>
      <c r="AK19" s="10">
        <v>100</v>
      </c>
    </row>
    <row r="20" spans="1:37" ht="15.6" x14ac:dyDescent="0.3">
      <c r="A20" s="8"/>
      <c r="B20" s="9" t="s">
        <v>10</v>
      </c>
      <c r="C20" s="10">
        <v>7.0720160186016585</v>
      </c>
      <c r="D20" s="10">
        <v>3.3059598223799185</v>
      </c>
      <c r="E20" s="10">
        <v>7.0720160186016585</v>
      </c>
      <c r="F20" s="10">
        <v>3.3059598223799185</v>
      </c>
      <c r="AG20" s="8"/>
      <c r="AH20" s="9" t="s">
        <v>10</v>
      </c>
      <c r="AI20" s="10">
        <v>100.11521986421796</v>
      </c>
      <c r="AJ20" s="10">
        <v>100.11521986421796</v>
      </c>
      <c r="AK20" s="10">
        <v>100</v>
      </c>
    </row>
    <row r="21" spans="1:37" ht="15.6" x14ac:dyDescent="0.3">
      <c r="A21" s="8"/>
      <c r="B21" s="9" t="s">
        <v>11</v>
      </c>
      <c r="C21" s="10">
        <v>3.505902737663007</v>
      </c>
      <c r="D21" s="10">
        <v>1.5481874576848185</v>
      </c>
      <c r="E21" s="10">
        <v>3.505902737663007</v>
      </c>
      <c r="F21" s="10">
        <v>1.5481874576848185</v>
      </c>
      <c r="AG21" s="8"/>
      <c r="AH21" s="9" t="s">
        <v>11</v>
      </c>
      <c r="AI21" s="10">
        <v>101.66519114138937</v>
      </c>
      <c r="AJ21" s="10">
        <v>101.66519114138937</v>
      </c>
      <c r="AK21" s="10">
        <v>100</v>
      </c>
    </row>
    <row r="22" spans="1:37" ht="15.6" x14ac:dyDescent="0.3">
      <c r="A22" s="12"/>
      <c r="B22" s="13" t="s">
        <v>12</v>
      </c>
      <c r="C22" s="10">
        <v>5.0232775031471704</v>
      </c>
      <c r="D22" s="10">
        <v>1.0649960117117558</v>
      </c>
      <c r="E22" s="10">
        <v>5.0232775031471704</v>
      </c>
      <c r="F22" s="10">
        <v>1.0649960117117558</v>
      </c>
      <c r="AG22" s="12"/>
      <c r="AH22" s="13" t="s">
        <v>12</v>
      </c>
      <c r="AI22" s="10">
        <v>102.74792137234429</v>
      </c>
      <c r="AJ22" s="10">
        <v>102.74792137234429</v>
      </c>
      <c r="AK22" s="10">
        <v>100</v>
      </c>
    </row>
    <row r="23" spans="1:37" ht="15.6" x14ac:dyDescent="0.3">
      <c r="A23" s="8">
        <v>2022</v>
      </c>
      <c r="B23" s="9" t="s">
        <v>9</v>
      </c>
      <c r="C23" s="10">
        <v>4.539999999999992</v>
      </c>
      <c r="D23" s="10">
        <v>-1.3983507009097593</v>
      </c>
      <c r="E23" s="10">
        <v>4.569999999999979</v>
      </c>
      <c r="F23" s="10">
        <v>-1.3700548382832665</v>
      </c>
      <c r="AG23" s="8">
        <v>2022</v>
      </c>
      <c r="AH23" s="9" t="s">
        <v>9</v>
      </c>
      <c r="AI23" s="10">
        <v>101.3111450936639</v>
      </c>
      <c r="AJ23" s="10">
        <v>101.34021850434701</v>
      </c>
      <c r="AK23" s="10">
        <v>100</v>
      </c>
    </row>
    <row r="24" spans="1:37" ht="15.6" x14ac:dyDescent="0.3">
      <c r="A24" s="8"/>
      <c r="B24" s="9" t="s">
        <v>10</v>
      </c>
      <c r="C24" s="10">
        <v>5.069999999999979</v>
      </c>
      <c r="D24" s="10">
        <v>3.8297034487990942</v>
      </c>
      <c r="E24" s="10">
        <v>5.1000000000000227</v>
      </c>
      <c r="F24" s="10">
        <v>3.8295531924273689</v>
      </c>
      <c r="AG24" s="8"/>
      <c r="AH24" s="9" t="s">
        <v>10</v>
      </c>
      <c r="AI24" s="10">
        <v>105.1910615113338</v>
      </c>
      <c r="AJ24" s="10">
        <v>105.22109607729308</v>
      </c>
      <c r="AK24" s="10">
        <v>100</v>
      </c>
    </row>
    <row r="25" spans="1:37" ht="15.6" x14ac:dyDescent="0.3">
      <c r="A25" s="8"/>
      <c r="B25" s="9" t="s">
        <v>11</v>
      </c>
      <c r="C25" s="10">
        <v>5.3199999999999932</v>
      </c>
      <c r="D25" s="10">
        <v>1.7898077761812772</v>
      </c>
      <c r="E25" s="10">
        <v>5.4300000000000068</v>
      </c>
      <c r="F25" s="10">
        <v>1.867035239426329</v>
      </c>
      <c r="AG25" s="8"/>
      <c r="AH25" s="9" t="s">
        <v>11</v>
      </c>
      <c r="AI25" s="10">
        <v>107.07377931011128</v>
      </c>
      <c r="AJ25" s="10">
        <v>107.18561102036679</v>
      </c>
      <c r="AK25" s="10">
        <v>100</v>
      </c>
    </row>
    <row r="26" spans="1:37" ht="15.6" x14ac:dyDescent="0.3">
      <c r="A26" s="12"/>
      <c r="B26" s="13" t="s">
        <v>12</v>
      </c>
      <c r="C26" s="10">
        <v>5.0600000000000023</v>
      </c>
      <c r="D26" s="10">
        <v>0.81550019930153894</v>
      </c>
      <c r="E26" s="10">
        <v>5.2199999999999989</v>
      </c>
      <c r="F26" s="10">
        <v>0.86369041404070401</v>
      </c>
      <c r="AG26" s="12"/>
      <c r="AH26" s="13" t="s">
        <v>12</v>
      </c>
      <c r="AI26" s="10">
        <v>107.94696619378492</v>
      </c>
      <c r="AJ26" s="10">
        <v>108.11136286798066</v>
      </c>
      <c r="AK26" s="10">
        <v>100</v>
      </c>
    </row>
    <row r="27" spans="1:37" ht="15.6" x14ac:dyDescent="0.3">
      <c r="A27" s="8">
        <v>2023</v>
      </c>
      <c r="B27" s="9" t="s">
        <v>9</v>
      </c>
      <c r="C27" s="10">
        <v>5.1800000000000068</v>
      </c>
      <c r="D27" s="10">
        <v>-1.2857274578496884</v>
      </c>
      <c r="E27" s="10">
        <v>5.25</v>
      </c>
      <c r="F27" s="10">
        <v>-1.3419337742759438</v>
      </c>
      <c r="AG27" s="8">
        <v>2023</v>
      </c>
      <c r="AH27" s="9" t="s">
        <v>9</v>
      </c>
      <c r="AI27" s="10">
        <v>106.55906240951572</v>
      </c>
      <c r="AJ27" s="10">
        <v>106.66057997582521</v>
      </c>
      <c r="AK27" s="10">
        <v>100</v>
      </c>
    </row>
    <row r="28" spans="1:37" ht="15.6" x14ac:dyDescent="0.3">
      <c r="A28" s="8"/>
      <c r="B28" s="9" t="s">
        <v>10</v>
      </c>
      <c r="C28" s="10">
        <v>5.2000000000000028</v>
      </c>
      <c r="D28" s="10">
        <v>3.8494466896145951</v>
      </c>
      <c r="E28" s="10">
        <v>5.2599999999999909</v>
      </c>
      <c r="F28" s="10">
        <v>3.8394182331107345</v>
      </c>
      <c r="AG28" s="8"/>
      <c r="AH28" s="9" t="s">
        <v>10</v>
      </c>
      <c r="AI28" s="10">
        <v>110.66099670992318</v>
      </c>
      <c r="AJ28" s="10">
        <v>110.75572573095872</v>
      </c>
      <c r="AK28" s="10">
        <v>100</v>
      </c>
    </row>
    <row r="29" spans="1:37" ht="15.6" x14ac:dyDescent="0.3">
      <c r="A29" s="8"/>
      <c r="B29" s="9" t="s">
        <v>11</v>
      </c>
      <c r="C29" s="10">
        <v>5.2600000000000193</v>
      </c>
      <c r="D29" s="10">
        <v>1.8478627996277623</v>
      </c>
      <c r="E29" s="10">
        <v>5.3099999999999881</v>
      </c>
      <c r="F29" s="10">
        <v>1.9154235328138611</v>
      </c>
      <c r="AG29" s="8"/>
      <c r="AH29" s="9" t="s">
        <v>11</v>
      </c>
      <c r="AI29" s="10">
        <v>112.70586010182313</v>
      </c>
      <c r="AJ29" s="10">
        <v>112.87716696554826</v>
      </c>
      <c r="AK29" s="10">
        <v>100</v>
      </c>
    </row>
    <row r="30" spans="1:37" ht="15.6" x14ac:dyDescent="0.3">
      <c r="A30" s="12"/>
      <c r="B30" s="13" t="s">
        <v>12</v>
      </c>
      <c r="C30" s="10">
        <v>5.1100000000000136</v>
      </c>
      <c r="D30" s="10">
        <v>0.6718338015255938</v>
      </c>
      <c r="E30" s="10">
        <v>5.1400000000000148</v>
      </c>
      <c r="F30" s="10">
        <v>0.70086800999185073</v>
      </c>
      <c r="AG30" s="12"/>
      <c r="AH30" s="13" t="s">
        <v>12</v>
      </c>
      <c r="AI30" s="10">
        <v>113.46305616628733</v>
      </c>
      <c r="AJ30" s="10">
        <v>113.66828691939487</v>
      </c>
      <c r="AK30" s="10">
        <v>100</v>
      </c>
    </row>
    <row r="33" spans="1:54" x14ac:dyDescent="0.3">
      <c r="A33" s="1"/>
      <c r="B33" s="1"/>
      <c r="C33" s="77" t="s">
        <v>13</v>
      </c>
      <c r="D33" s="78"/>
      <c r="E33" s="78"/>
      <c r="F33" s="79"/>
      <c r="AI33" s="77" t="s">
        <v>13</v>
      </c>
      <c r="AJ33" s="78"/>
      <c r="AK33" s="78"/>
      <c r="AX33" t="s">
        <v>1</v>
      </c>
      <c r="AY33">
        <v>2020</v>
      </c>
      <c r="AZ33">
        <v>2021</v>
      </c>
      <c r="BA33">
        <v>2022</v>
      </c>
      <c r="BB33">
        <v>2023</v>
      </c>
    </row>
    <row r="34" spans="1:54" x14ac:dyDescent="0.3">
      <c r="A34" s="2"/>
      <c r="B34" s="3"/>
      <c r="C34" s="4" t="s">
        <v>2</v>
      </c>
      <c r="D34" s="4" t="s">
        <v>3</v>
      </c>
      <c r="E34" s="4" t="s">
        <v>4</v>
      </c>
      <c r="F34" s="4" t="s">
        <v>5</v>
      </c>
      <c r="AG34" s="5"/>
      <c r="AH34" s="5"/>
      <c r="AI34" s="4" t="s">
        <v>6</v>
      </c>
      <c r="AJ34" s="4" t="s">
        <v>7</v>
      </c>
      <c r="AK34" s="6" t="s">
        <v>8</v>
      </c>
      <c r="AW34" t="s">
        <v>9</v>
      </c>
      <c r="AX34" s="7">
        <v>9.8074225534427725E-2</v>
      </c>
      <c r="AY34" s="7">
        <v>-1.9914028580617043</v>
      </c>
      <c r="AZ34" s="7">
        <v>-0.56988265715253306</v>
      </c>
      <c r="BA34" s="7">
        <v>-0.55520470056929128</v>
      </c>
      <c r="BB34" s="7">
        <v>-0.53627185044089742</v>
      </c>
    </row>
    <row r="35" spans="1:54" ht="15.6" x14ac:dyDescent="0.3">
      <c r="A35" s="8">
        <v>2017</v>
      </c>
      <c r="B35" s="9" t="s">
        <v>9</v>
      </c>
      <c r="C35" s="10">
        <v>4.9267745833945469</v>
      </c>
      <c r="D35" s="11">
        <v>0.1367661999542662</v>
      </c>
      <c r="E35" s="10">
        <v>4.9267745833945469</v>
      </c>
      <c r="F35" s="10">
        <v>0.1367661999542662</v>
      </c>
      <c r="AG35" s="8">
        <v>2017</v>
      </c>
      <c r="AH35" s="9" t="s">
        <v>9</v>
      </c>
      <c r="AI35" s="10">
        <v>86.47432449382427</v>
      </c>
      <c r="AJ35" s="10">
        <v>86.47432449382427</v>
      </c>
      <c r="AK35" s="10">
        <v>100</v>
      </c>
      <c r="AW35" t="s">
        <v>10</v>
      </c>
      <c r="AX35" s="7">
        <v>1.5609193302500586</v>
      </c>
      <c r="AY35" s="7">
        <v>-6.5257970259255842</v>
      </c>
      <c r="AZ35" s="7">
        <v>1.2874247535147276</v>
      </c>
      <c r="BA35" s="7">
        <v>2.020895532361294</v>
      </c>
      <c r="BB35" s="7">
        <v>2.1082837554307901</v>
      </c>
    </row>
    <row r="36" spans="1:54" ht="15.6" x14ac:dyDescent="0.3">
      <c r="A36" s="8"/>
      <c r="B36" s="9" t="s">
        <v>10</v>
      </c>
      <c r="C36" s="10">
        <v>4.940235166574297</v>
      </c>
      <c r="D36" s="11">
        <v>1.3695636796407769</v>
      </c>
      <c r="E36" s="10">
        <v>4.940235166574297</v>
      </c>
      <c r="F36" s="10">
        <v>1.3695636796407769</v>
      </c>
      <c r="AG36" s="8"/>
      <c r="AH36" s="9" t="s">
        <v>10</v>
      </c>
      <c r="AI36" s="10">
        <v>87.658645434306408</v>
      </c>
      <c r="AJ36" s="10">
        <v>87.658645434306408</v>
      </c>
      <c r="AK36" s="10">
        <v>100</v>
      </c>
      <c r="AW36" t="s">
        <v>11</v>
      </c>
      <c r="AX36" s="7">
        <v>3.2501476153524229</v>
      </c>
      <c r="AY36" s="7">
        <v>4.6910265094129926</v>
      </c>
      <c r="AZ36" s="7">
        <v>-0.18590678752200063</v>
      </c>
      <c r="BA36" s="7">
        <v>1.1631909063966503</v>
      </c>
      <c r="BB36" s="7">
        <v>1.2593902130782766</v>
      </c>
    </row>
    <row r="37" spans="1:54" ht="15.6" x14ac:dyDescent="0.3">
      <c r="A37" s="8"/>
      <c r="B37" s="9" t="s">
        <v>11</v>
      </c>
      <c r="C37" s="10">
        <v>4.9125254947384178</v>
      </c>
      <c r="D37" s="11">
        <v>3.4185939643720786</v>
      </c>
      <c r="E37" s="10">
        <v>4.9125254947384178</v>
      </c>
      <c r="F37" s="10">
        <v>3.4185939643720786</v>
      </c>
      <c r="AG37" s="8"/>
      <c r="AH37" s="9" t="s">
        <v>11</v>
      </c>
      <c r="AI37" s="10">
        <v>90.655338596373923</v>
      </c>
      <c r="AJ37" s="10">
        <v>90.655338596373923</v>
      </c>
      <c r="AK37" s="10">
        <v>100</v>
      </c>
      <c r="AW37" t="s">
        <v>12</v>
      </c>
      <c r="AX37" s="7">
        <v>4.4529074820398286E-2</v>
      </c>
      <c r="AY37" s="7">
        <v>0.49730039079764765</v>
      </c>
      <c r="AZ37" s="7">
        <v>3.0159621645423016</v>
      </c>
      <c r="BA37" s="7">
        <v>2.3534174348355918</v>
      </c>
      <c r="BB37" s="7">
        <v>2.1492162410172995</v>
      </c>
    </row>
    <row r="38" spans="1:54" ht="15.6" x14ac:dyDescent="0.3">
      <c r="A38" s="12"/>
      <c r="B38" s="13" t="s">
        <v>12</v>
      </c>
      <c r="C38" s="10">
        <v>4.9860880768702174</v>
      </c>
      <c r="D38" s="11">
        <v>7.3651340511275976E-3</v>
      </c>
      <c r="E38" s="10">
        <v>4.9860880768702174</v>
      </c>
      <c r="F38" s="10">
        <v>7.3651340511275976E-3</v>
      </c>
      <c r="AG38" s="12"/>
      <c r="AH38" s="13" t="s">
        <v>12</v>
      </c>
      <c r="AI38" s="10">
        <v>90.66201548358606</v>
      </c>
      <c r="AJ38" s="10">
        <v>90.66201548358606</v>
      </c>
      <c r="AK38" s="10">
        <v>100</v>
      </c>
    </row>
    <row r="39" spans="1:54" ht="15.6" x14ac:dyDescent="0.3">
      <c r="A39" s="8">
        <v>2018</v>
      </c>
      <c r="B39" s="9" t="s">
        <v>9</v>
      </c>
      <c r="C39" s="10">
        <v>4.9567562564463969</v>
      </c>
      <c r="D39" s="11">
        <v>0.10878922035819016</v>
      </c>
      <c r="E39" s="10">
        <v>4.9567562564463969</v>
      </c>
      <c r="F39" s="10">
        <v>0.10878922035819016</v>
      </c>
      <c r="AG39" s="8">
        <v>2018</v>
      </c>
      <c r="AH39" s="9" t="s">
        <v>9</v>
      </c>
      <c r="AI39" s="10">
        <v>90.760645983391669</v>
      </c>
      <c r="AJ39" s="10">
        <v>90.760645983391669</v>
      </c>
      <c r="AK39" s="10">
        <v>100</v>
      </c>
    </row>
    <row r="40" spans="1:54" ht="15.6" x14ac:dyDescent="0.3">
      <c r="A40" s="8"/>
      <c r="B40" s="9" t="s">
        <v>10</v>
      </c>
      <c r="C40" s="10">
        <v>5.1722600097165525</v>
      </c>
      <c r="D40" s="11">
        <v>1.5777019855440813</v>
      </c>
      <c r="E40" s="10">
        <v>5.1722600097165525</v>
      </c>
      <c r="F40" s="10">
        <v>1.5777019855440813</v>
      </c>
      <c r="AG40" s="8"/>
      <c r="AH40" s="9" t="s">
        <v>10</v>
      </c>
      <c r="AI40" s="10">
        <v>92.192578497164263</v>
      </c>
      <c r="AJ40" s="10">
        <v>92.192578497164263</v>
      </c>
      <c r="AK40" s="10">
        <v>100</v>
      </c>
    </row>
    <row r="41" spans="1:54" ht="15.6" x14ac:dyDescent="0.3">
      <c r="A41" s="8"/>
      <c r="B41" s="9" t="s">
        <v>11</v>
      </c>
      <c r="C41" s="10">
        <v>5.0019764477440987</v>
      </c>
      <c r="D41" s="11">
        <v>3.2511497490171024</v>
      </c>
      <c r="E41" s="10">
        <v>5.0019764477440987</v>
      </c>
      <c r="F41" s="10">
        <v>3.2511497490171024</v>
      </c>
      <c r="AG41" s="8"/>
      <c r="AH41" s="9" t="s">
        <v>11</v>
      </c>
      <c r="AI41" s="10">
        <v>95.189897281587207</v>
      </c>
      <c r="AJ41" s="10">
        <v>95.189897281587207</v>
      </c>
      <c r="AK41" s="10">
        <v>100</v>
      </c>
    </row>
    <row r="42" spans="1:54" ht="15.6" x14ac:dyDescent="0.3">
      <c r="A42" s="12"/>
      <c r="B42" s="13" t="s">
        <v>12</v>
      </c>
      <c r="C42" s="10">
        <v>5.0801436661800778</v>
      </c>
      <c r="D42" s="11">
        <v>8.1814185584278221E-2</v>
      </c>
      <c r="E42" s="10">
        <v>5.0801436661800778</v>
      </c>
      <c r="F42" s="10">
        <v>8.1814185584278221E-2</v>
      </c>
      <c r="AG42" s="12"/>
      <c r="AH42" s="13" t="s">
        <v>12</v>
      </c>
      <c r="AI42" s="10">
        <v>95.267776120806658</v>
      </c>
      <c r="AJ42" s="10">
        <v>95.267776120806658</v>
      </c>
      <c r="AK42" s="10">
        <v>100</v>
      </c>
    </row>
    <row r="43" spans="1:54" ht="15.6" x14ac:dyDescent="0.3">
      <c r="A43" s="8">
        <v>2019</v>
      </c>
      <c r="B43" s="9" t="s">
        <v>9</v>
      </c>
      <c r="C43" s="10">
        <v>5.0170360742204565</v>
      </c>
      <c r="D43" s="11">
        <v>4.8667256290826799E-2</v>
      </c>
      <c r="E43" s="10">
        <v>5.0170360742204565</v>
      </c>
      <c r="F43" s="10">
        <v>4.8667256290826799E-2</v>
      </c>
      <c r="AG43" s="8">
        <v>2019</v>
      </c>
      <c r="AH43" s="9" t="s">
        <v>9</v>
      </c>
      <c r="AI43" s="10">
        <v>95.314140333573945</v>
      </c>
      <c r="AJ43" s="10">
        <v>95.314140333573945</v>
      </c>
      <c r="AK43" s="10">
        <v>100</v>
      </c>
    </row>
    <row r="44" spans="1:54" ht="15.6" x14ac:dyDescent="0.3">
      <c r="A44" s="8"/>
      <c r="B44" s="9" t="s">
        <v>10</v>
      </c>
      <c r="C44" s="10">
        <v>5.180169060163891</v>
      </c>
      <c r="D44" s="11">
        <v>1.7354923255653176</v>
      </c>
      <c r="E44" s="10">
        <v>5.180169060163891</v>
      </c>
      <c r="F44" s="10">
        <v>1.7354923255653176</v>
      </c>
      <c r="AG44" s="8"/>
      <c r="AH44" s="9" t="s">
        <v>10</v>
      </c>
      <c r="AI44" s="10">
        <v>96.96830992424168</v>
      </c>
      <c r="AJ44" s="10">
        <v>96.96830992424168</v>
      </c>
      <c r="AK44" s="10">
        <v>100</v>
      </c>
    </row>
    <row r="45" spans="1:54" ht="15.6" x14ac:dyDescent="0.3">
      <c r="A45" s="8"/>
      <c r="B45" s="9" t="s">
        <v>11</v>
      </c>
      <c r="C45" s="10">
        <v>5.0065339511353102</v>
      </c>
      <c r="D45" s="11">
        <v>3.0806991326680873</v>
      </c>
      <c r="E45" s="10">
        <v>5.0065339511353102</v>
      </c>
      <c r="F45" s="10">
        <v>3.0806991326680873</v>
      </c>
      <c r="AG45" s="8"/>
      <c r="AH45" s="9" t="s">
        <v>11</v>
      </c>
      <c r="AI45" s="10">
        <v>99.955611807040697</v>
      </c>
      <c r="AJ45" s="10">
        <v>99.955611807040697</v>
      </c>
      <c r="AK45" s="10">
        <v>100</v>
      </c>
    </row>
    <row r="46" spans="1:54" ht="15.6" x14ac:dyDescent="0.3">
      <c r="A46" s="12"/>
      <c r="B46" s="13" t="s">
        <v>12</v>
      </c>
      <c r="C46" s="10">
        <v>4.9672870217863903</v>
      </c>
      <c r="D46" s="11">
        <v>4.4407904825789046E-2</v>
      </c>
      <c r="E46" s="10">
        <v>4.9672870217863903</v>
      </c>
      <c r="F46" s="10">
        <v>4.4407904825789046E-2</v>
      </c>
      <c r="AG46" s="12"/>
      <c r="AH46" s="13" t="s">
        <v>12</v>
      </c>
      <c r="AI46" s="10">
        <v>100</v>
      </c>
      <c r="AJ46" s="10">
        <v>100</v>
      </c>
      <c r="AK46" s="10">
        <v>100</v>
      </c>
    </row>
    <row r="47" spans="1:54" ht="15.6" x14ac:dyDescent="0.3">
      <c r="A47" s="8">
        <v>2020</v>
      </c>
      <c r="B47" s="9" t="s">
        <v>9</v>
      </c>
      <c r="C47" s="10">
        <v>2.8269224261316026</v>
      </c>
      <c r="D47" s="11">
        <v>-1.9914028580617043</v>
      </c>
      <c r="E47" s="10">
        <v>2.8269224261316026</v>
      </c>
      <c r="F47" s="10">
        <v>-1.9914028580617043</v>
      </c>
      <c r="AG47" s="8">
        <v>2020</v>
      </c>
      <c r="AH47" s="9" t="s">
        <v>9</v>
      </c>
      <c r="AI47" s="10">
        <v>98.008597141938296</v>
      </c>
      <c r="AJ47" s="10">
        <v>98.008597141938296</v>
      </c>
      <c r="AK47" s="10">
        <v>100</v>
      </c>
    </row>
    <row r="48" spans="1:54" ht="15.6" x14ac:dyDescent="0.3">
      <c r="A48" s="8"/>
      <c r="B48" s="9" t="s">
        <v>10</v>
      </c>
      <c r="C48" s="10">
        <v>-5.5229949907629674</v>
      </c>
      <c r="D48" s="11">
        <v>-6.5257970259255842</v>
      </c>
      <c r="E48" s="10">
        <v>-5.5229949907629674</v>
      </c>
      <c r="F48" s="10">
        <v>-6.5257970259255842</v>
      </c>
      <c r="AG48" s="8"/>
      <c r="AH48" s="9" t="s">
        <v>10</v>
      </c>
      <c r="AI48" s="10">
        <v>91.612755024498298</v>
      </c>
      <c r="AJ48" s="10">
        <v>91.612755024498298</v>
      </c>
      <c r="AK48" s="10">
        <v>100</v>
      </c>
    </row>
    <row r="49" spans="1:37" ht="15.6" x14ac:dyDescent="0.3">
      <c r="A49" s="8"/>
      <c r="B49" s="9" t="s">
        <v>11</v>
      </c>
      <c r="C49" s="10">
        <v>-4.0470745816140834</v>
      </c>
      <c r="D49" s="11">
        <v>4.6910265094129926</v>
      </c>
      <c r="E49" s="10">
        <v>-4.0470745816140834</v>
      </c>
      <c r="F49" s="10">
        <v>4.6910265094129926</v>
      </c>
      <c r="AG49" s="8"/>
      <c r="AH49" s="9" t="s">
        <v>11</v>
      </c>
      <c r="AI49" s="10">
        <v>95.910333648701098</v>
      </c>
      <c r="AJ49" s="10">
        <v>95.910333648701098</v>
      </c>
      <c r="AK49" s="10">
        <v>100</v>
      </c>
    </row>
    <row r="50" spans="1:37" ht="15.6" x14ac:dyDescent="0.3">
      <c r="A50" s="12"/>
      <c r="B50" s="13" t="s">
        <v>12</v>
      </c>
      <c r="C50" s="10">
        <v>-3.6127038872485855</v>
      </c>
      <c r="D50" s="10">
        <v>0.49730039079764765</v>
      </c>
      <c r="E50" s="10">
        <v>-3.6127038872485855</v>
      </c>
      <c r="F50" s="10">
        <v>0.49730039079764765</v>
      </c>
      <c r="AG50" s="12"/>
      <c r="AH50" s="13" t="s">
        <v>12</v>
      </c>
      <c r="AI50" s="10">
        <v>96.387296112751415</v>
      </c>
      <c r="AJ50" s="10">
        <v>96.387296112751415</v>
      </c>
      <c r="AK50" s="10">
        <v>100</v>
      </c>
    </row>
    <row r="51" spans="1:37" ht="15.6" x14ac:dyDescent="0.3">
      <c r="A51" s="8">
        <v>2021</v>
      </c>
      <c r="B51" s="9" t="s">
        <v>9</v>
      </c>
      <c r="C51" s="10">
        <v>-2.2146990944969787</v>
      </c>
      <c r="D51" s="10">
        <v>-0.56988265715253306</v>
      </c>
      <c r="E51" s="10">
        <v>-2.2146990944969787</v>
      </c>
      <c r="F51" s="10">
        <v>-0.56988265715253306</v>
      </c>
      <c r="AG51" s="8">
        <v>2021</v>
      </c>
      <c r="AH51" s="9" t="s">
        <v>9</v>
      </c>
      <c r="AI51" s="10">
        <v>95.838001628506603</v>
      </c>
      <c r="AJ51" s="10">
        <v>95.838001628506603</v>
      </c>
      <c r="AK51" s="10">
        <v>100</v>
      </c>
    </row>
    <row r="52" spans="1:37" ht="15.6" x14ac:dyDescent="0.3">
      <c r="A52" s="8"/>
      <c r="B52" s="9" t="s">
        <v>10</v>
      </c>
      <c r="C52" s="10">
        <v>5.9588741314325944</v>
      </c>
      <c r="D52" s="10">
        <v>1.2874247535147276</v>
      </c>
      <c r="E52" s="10">
        <v>5.9588741314325944</v>
      </c>
      <c r="F52" s="10">
        <v>1.2874247535147276</v>
      </c>
      <c r="AG52" s="8"/>
      <c r="AH52" s="9" t="s">
        <v>10</v>
      </c>
      <c r="AI52" s="10">
        <v>97.071843784745852</v>
      </c>
      <c r="AJ52" s="10">
        <v>97.071843784745852</v>
      </c>
      <c r="AK52" s="10">
        <v>100</v>
      </c>
    </row>
    <row r="53" spans="1:37" ht="15.6" x14ac:dyDescent="0.3">
      <c r="A53" s="8"/>
      <c r="B53" s="9" t="s">
        <v>11</v>
      </c>
      <c r="C53" s="10">
        <v>1.0228793419377666</v>
      </c>
      <c r="D53" s="10">
        <v>-0.18590678752200063</v>
      </c>
      <c r="E53" s="10">
        <v>1.0228793419377666</v>
      </c>
      <c r="F53" s="10">
        <v>-0.18590678752200063</v>
      </c>
      <c r="AG53" s="8"/>
      <c r="AH53" s="9" t="s">
        <v>11</v>
      </c>
      <c r="AI53" s="10">
        <v>96.891380638377242</v>
      </c>
      <c r="AJ53" s="10">
        <v>96.891380638377242</v>
      </c>
      <c r="AK53" s="10">
        <v>100</v>
      </c>
    </row>
    <row r="54" spans="1:37" ht="15.6" x14ac:dyDescent="0.3">
      <c r="A54" s="12"/>
      <c r="B54" s="13" t="s">
        <v>12</v>
      </c>
      <c r="C54" s="10">
        <v>3.5547131671521868</v>
      </c>
      <c r="D54" s="10">
        <v>3.0159621645423016</v>
      </c>
      <c r="E54" s="10">
        <v>3.5547131671521868</v>
      </c>
      <c r="F54" s="10">
        <v>3.0159621645423016</v>
      </c>
      <c r="AG54" s="12"/>
      <c r="AH54" s="13" t="s">
        <v>12</v>
      </c>
      <c r="AI54" s="10">
        <v>99.813588019133377</v>
      </c>
      <c r="AJ54" s="10">
        <v>99.813588019133377</v>
      </c>
      <c r="AK54" s="10">
        <v>100</v>
      </c>
    </row>
    <row r="55" spans="1:37" ht="15.6" x14ac:dyDescent="0.3">
      <c r="A55" s="8">
        <v>2022</v>
      </c>
      <c r="B55" s="9" t="s">
        <v>9</v>
      </c>
      <c r="C55" s="10">
        <v>3.569999999999979</v>
      </c>
      <c r="D55" s="10">
        <v>-0.55520470056929128</v>
      </c>
      <c r="E55" s="10">
        <v>3.6899999999999977</v>
      </c>
      <c r="F55" s="10">
        <v>-0.43998431401013249</v>
      </c>
      <c r="AG55" s="8">
        <v>2022</v>
      </c>
      <c r="AH55" s="9" t="s">
        <v>9</v>
      </c>
      <c r="AI55" s="10">
        <v>99.259418286644276</v>
      </c>
      <c r="AJ55" s="10">
        <v>99.374423888598471</v>
      </c>
      <c r="AK55" s="10">
        <v>100</v>
      </c>
    </row>
    <row r="56" spans="1:37" ht="15.6" x14ac:dyDescent="0.3">
      <c r="A56" s="8"/>
      <c r="B56" s="9" t="s">
        <v>10</v>
      </c>
      <c r="C56" s="10">
        <v>4.3200000000000074</v>
      </c>
      <c r="D56" s="10">
        <v>2.020895532361294</v>
      </c>
      <c r="E56" s="10">
        <v>4.3700000000000045</v>
      </c>
      <c r="F56" s="10">
        <v>1.9516686423409766</v>
      </c>
      <c r="AG56" s="8"/>
      <c r="AH56" s="9" t="s">
        <v>10</v>
      </c>
      <c r="AI56" s="10">
        <v>101.26534743624687</v>
      </c>
      <c r="AJ56" s="10">
        <v>101.31388335813925</v>
      </c>
      <c r="AK56" s="10">
        <v>100</v>
      </c>
    </row>
    <row r="57" spans="1:37" ht="15.6" x14ac:dyDescent="0.3">
      <c r="A57" s="8"/>
      <c r="B57" s="9" t="s">
        <v>11</v>
      </c>
      <c r="C57" s="10">
        <v>5.7300000000000182</v>
      </c>
      <c r="D57" s="10">
        <v>1.1631909063966503</v>
      </c>
      <c r="E57" s="10">
        <v>5.8600000000000136</v>
      </c>
      <c r="F57" s="10">
        <v>1.2390524812965396</v>
      </c>
      <c r="AG57" s="8"/>
      <c r="AH57" s="9" t="s">
        <v>11</v>
      </c>
      <c r="AI57" s="10">
        <v>102.44325674895627</v>
      </c>
      <c r="AJ57" s="10">
        <v>102.56921554378617</v>
      </c>
      <c r="AK57" s="10">
        <v>100</v>
      </c>
    </row>
    <row r="58" spans="1:37" ht="15.6" x14ac:dyDescent="0.3">
      <c r="A58" s="12"/>
      <c r="B58" s="13" t="s">
        <v>12</v>
      </c>
      <c r="C58" s="10">
        <v>5.0499999999999972</v>
      </c>
      <c r="D58" s="10">
        <v>2.3534174348355918</v>
      </c>
      <c r="E58" s="10">
        <v>5.230000000000004</v>
      </c>
      <c r="F58" s="10">
        <v>2.4028877628451255</v>
      </c>
      <c r="AG58" s="12"/>
      <c r="AH58" s="13" t="s">
        <v>12</v>
      </c>
      <c r="AI58" s="10">
        <v>104.85417421409961</v>
      </c>
      <c r="AJ58" s="10">
        <v>105.03383867253405</v>
      </c>
      <c r="AK58" s="10">
        <v>100</v>
      </c>
    </row>
    <row r="59" spans="1:37" ht="15.6" x14ac:dyDescent="0.3">
      <c r="A59" s="8">
        <v>2023</v>
      </c>
      <c r="B59" s="9" t="s">
        <v>9</v>
      </c>
      <c r="C59" s="10">
        <v>5.0699999999999932</v>
      </c>
      <c r="D59" s="10">
        <v>-0.53627185044089742</v>
      </c>
      <c r="E59" s="10">
        <v>5.1599999999999824</v>
      </c>
      <c r="F59" s="10">
        <v>-0.50621258634711808</v>
      </c>
      <c r="AG59" s="8">
        <v>2023</v>
      </c>
      <c r="AH59" s="9" t="s">
        <v>9</v>
      </c>
      <c r="AI59" s="10">
        <v>104.29187079377714</v>
      </c>
      <c r="AJ59" s="10">
        <v>104.50214416125014</v>
      </c>
      <c r="AK59" s="10">
        <v>100</v>
      </c>
    </row>
    <row r="60" spans="1:37" ht="15.6" x14ac:dyDescent="0.3">
      <c r="A60" s="8"/>
      <c r="B60" s="9" t="s">
        <v>10</v>
      </c>
      <c r="C60" s="10">
        <v>5.1600000000000108</v>
      </c>
      <c r="D60" s="10">
        <v>2.1082837554307901</v>
      </c>
      <c r="E60" s="10">
        <v>5.2399999999999807</v>
      </c>
      <c r="F60" s="10">
        <v>2.0292279185998723</v>
      </c>
      <c r="AG60" s="8"/>
      <c r="AH60" s="9" t="s">
        <v>10</v>
      </c>
      <c r="AI60" s="10">
        <v>106.49063936395721</v>
      </c>
      <c r="AJ60" s="10">
        <v>106.62273084610574</v>
      </c>
      <c r="AK60" s="10">
        <v>100</v>
      </c>
    </row>
    <row r="61" spans="1:37" ht="15.6" x14ac:dyDescent="0.3">
      <c r="A61" s="8"/>
      <c r="B61" s="9" t="s">
        <v>11</v>
      </c>
      <c r="C61" s="10">
        <v>5.2599999999999909</v>
      </c>
      <c r="D61" s="10">
        <v>1.2593902130782766</v>
      </c>
      <c r="E61" s="10">
        <v>5.3300000000000125</v>
      </c>
      <c r="F61" s="10">
        <v>1.3256309184242525</v>
      </c>
      <c r="AG61" s="8"/>
      <c r="AH61" s="9" t="s">
        <v>11</v>
      </c>
      <c r="AI61" s="10">
        <v>107.83177205395138</v>
      </c>
      <c r="AJ61" s="10">
        <v>108.03615473226998</v>
      </c>
      <c r="AK61" s="10">
        <v>100</v>
      </c>
    </row>
    <row r="62" spans="1:37" ht="15.6" x14ac:dyDescent="0.3">
      <c r="A62" s="12"/>
      <c r="B62" s="13" t="s">
        <v>12</v>
      </c>
      <c r="C62" s="10">
        <v>5.0499999999999972</v>
      </c>
      <c r="D62" s="10">
        <v>2.1492162410172995</v>
      </c>
      <c r="E62" s="10">
        <v>5.0999999999999943</v>
      </c>
      <c r="F62" s="10">
        <v>2.1792794443655339</v>
      </c>
      <c r="AG62" s="12"/>
      <c r="AH62" s="13" t="s">
        <v>12</v>
      </c>
      <c r="AI62" s="10">
        <v>110.14931001191164</v>
      </c>
      <c r="AJ62" s="10">
        <v>110.39056444483326</v>
      </c>
      <c r="AK62" s="10">
        <v>100</v>
      </c>
    </row>
    <row r="65" spans="1:55" x14ac:dyDescent="0.3">
      <c r="A65" s="1"/>
      <c r="B65" s="1"/>
      <c r="C65" s="77" t="s">
        <v>14</v>
      </c>
      <c r="D65" s="78"/>
      <c r="E65" s="78"/>
      <c r="F65" s="79"/>
      <c r="AI65" s="77" t="s">
        <v>14</v>
      </c>
      <c r="AJ65" s="78"/>
      <c r="AK65" s="78"/>
      <c r="AX65" t="s">
        <v>1</v>
      </c>
      <c r="AY65">
        <v>2020</v>
      </c>
      <c r="AZ65">
        <v>2021</v>
      </c>
      <c r="BA65">
        <v>2022</v>
      </c>
      <c r="BB65">
        <v>2023</v>
      </c>
    </row>
    <row r="66" spans="1:55" x14ac:dyDescent="0.3">
      <c r="A66" s="2"/>
      <c r="B66" s="3"/>
      <c r="C66" s="4" t="s">
        <v>2</v>
      </c>
      <c r="D66" s="4" t="s">
        <v>3</v>
      </c>
      <c r="E66" s="4" t="s">
        <v>4</v>
      </c>
      <c r="F66" s="4" t="s">
        <v>5</v>
      </c>
      <c r="AG66" s="5"/>
      <c r="AH66" s="5"/>
      <c r="AI66" s="4" t="s">
        <v>6</v>
      </c>
      <c r="AJ66" s="4" t="s">
        <v>7</v>
      </c>
      <c r="AK66" s="6" t="s">
        <v>8</v>
      </c>
      <c r="AW66" t="s">
        <v>9</v>
      </c>
      <c r="AX66" s="7">
        <v>1.9703316664509316</v>
      </c>
      <c r="AY66" s="7">
        <v>-2.2031599288450252</v>
      </c>
      <c r="AZ66" s="7">
        <v>-3.8058240726484343</v>
      </c>
      <c r="BA66" s="7">
        <v>-2.8447142902292057</v>
      </c>
      <c r="BB66" s="7">
        <v>0.73823893241038263</v>
      </c>
      <c r="BC66" s="7"/>
    </row>
    <row r="67" spans="1:55" ht="15.6" x14ac:dyDescent="0.3">
      <c r="A67" s="8">
        <v>2017</v>
      </c>
      <c r="B67" s="9" t="s">
        <v>9</v>
      </c>
      <c r="C67" s="10">
        <v>8.0768534658103022</v>
      </c>
      <c r="D67" s="11">
        <v>-1.6735804106481993</v>
      </c>
      <c r="E67" s="10">
        <v>8.0768534658103022</v>
      </c>
      <c r="F67" s="10">
        <v>-1.6735804106481993</v>
      </c>
      <c r="AG67" s="8">
        <v>2017</v>
      </c>
      <c r="AH67" s="9" t="s">
        <v>9</v>
      </c>
      <c r="AI67" s="10">
        <v>81.376577328382098</v>
      </c>
      <c r="AJ67" s="10">
        <v>81.376577328382098</v>
      </c>
      <c r="AK67" s="10">
        <v>100</v>
      </c>
      <c r="AW67" t="s">
        <v>10</v>
      </c>
      <c r="AX67" s="7">
        <v>2.8816393538620182</v>
      </c>
      <c r="AY67" s="7">
        <v>-0.90289343213997597</v>
      </c>
      <c r="AZ67" s="7">
        <v>7.0084241324336318</v>
      </c>
      <c r="BA67" s="7">
        <v>7.018681841802163</v>
      </c>
      <c r="BB67" s="7">
        <v>5.8414665314147527</v>
      </c>
      <c r="BC67" s="7"/>
    </row>
    <row r="68" spans="1:55" ht="15.6" x14ac:dyDescent="0.3">
      <c r="A68" s="8"/>
      <c r="B68" s="9" t="s">
        <v>10</v>
      </c>
      <c r="C68" s="10">
        <v>8.5328294077265241</v>
      </c>
      <c r="D68" s="11">
        <v>2.9536525492908794</v>
      </c>
      <c r="E68" s="10">
        <v>8.5328294077265241</v>
      </c>
      <c r="F68" s="10">
        <v>2.9536525492908794</v>
      </c>
      <c r="AG68" s="8"/>
      <c r="AH68" s="9" t="s">
        <v>10</v>
      </c>
      <c r="AI68" s="10">
        <v>83.780158679167499</v>
      </c>
      <c r="AJ68" s="10">
        <v>83.780158679167499</v>
      </c>
      <c r="AK68" s="10">
        <v>100</v>
      </c>
      <c r="AW68" t="s">
        <v>11</v>
      </c>
      <c r="AX68" s="7">
        <v>-0.54234488837818162</v>
      </c>
      <c r="AY68" s="7">
        <v>0.80297634629980053</v>
      </c>
      <c r="AZ68" s="7">
        <v>-0.36823887506652397</v>
      </c>
      <c r="BA68" s="7">
        <v>0.56762929231042847</v>
      </c>
      <c r="BB68" s="7">
        <v>-0.21536086994318282</v>
      </c>
      <c r="BC68" s="7"/>
    </row>
    <row r="69" spans="1:55" ht="15.6" x14ac:dyDescent="0.3">
      <c r="A69" s="8"/>
      <c r="B69" s="9" t="s">
        <v>11</v>
      </c>
      <c r="C69" s="10">
        <v>6.0372173257999862</v>
      </c>
      <c r="D69" s="11">
        <v>1.8678914161829567</v>
      </c>
      <c r="E69" s="10">
        <v>6.0372173257999862</v>
      </c>
      <c r="F69" s="10">
        <v>1.8678914161829567</v>
      </c>
      <c r="AG69" s="8"/>
      <c r="AH69" s="9" t="s">
        <v>11</v>
      </c>
      <c r="AI69" s="10">
        <v>85.345081071600134</v>
      </c>
      <c r="AJ69" s="10">
        <v>85.345081071600134</v>
      </c>
      <c r="AK69" s="10">
        <v>100</v>
      </c>
      <c r="AW69" t="s">
        <v>12</v>
      </c>
      <c r="AX69" s="7">
        <v>2.2080637388388689</v>
      </c>
      <c r="AY69" s="7">
        <v>0.22284441602657523</v>
      </c>
      <c r="AZ69" s="7">
        <v>0.71296215584229117</v>
      </c>
      <c r="BA69" s="7">
        <v>0.61732739926090119</v>
      </c>
      <c r="BB69" s="7">
        <v>1.8580081294526423</v>
      </c>
      <c r="BC69" s="7"/>
    </row>
    <row r="70" spans="1:55" ht="15.6" x14ac:dyDescent="0.3">
      <c r="A70" s="12"/>
      <c r="B70" s="13" t="s">
        <v>12</v>
      </c>
      <c r="C70" s="10">
        <v>5.2615747015417753</v>
      </c>
      <c r="D70" s="11">
        <v>2.0752757477531532</v>
      </c>
      <c r="E70" s="10">
        <v>5.2615747015417753</v>
      </c>
      <c r="F70" s="10">
        <v>2.0752757477531532</v>
      </c>
      <c r="AG70" s="12"/>
      <c r="AH70" s="13" t="s">
        <v>12</v>
      </c>
      <c r="AI70" s="10">
        <v>87.116226840979309</v>
      </c>
      <c r="AJ70" s="10">
        <v>87.116226840979309</v>
      </c>
      <c r="AK70" s="10">
        <v>100</v>
      </c>
    </row>
    <row r="71" spans="1:55" ht="15.6" x14ac:dyDescent="0.3">
      <c r="A71" s="8">
        <v>2018</v>
      </c>
      <c r="B71" s="9" t="s">
        <v>9</v>
      </c>
      <c r="C71" s="10">
        <v>8.1461022486049046</v>
      </c>
      <c r="D71" s="11">
        <v>1.0209001413838479</v>
      </c>
      <c r="E71" s="10">
        <v>8.1461022486049046</v>
      </c>
      <c r="F71" s="10">
        <v>1.0209001413838479</v>
      </c>
      <c r="AG71" s="8">
        <v>2018</v>
      </c>
      <c r="AH71" s="9" t="s">
        <v>9</v>
      </c>
      <c r="AI71" s="10">
        <v>88.005596523967128</v>
      </c>
      <c r="AJ71" s="10">
        <v>88.005596523967128</v>
      </c>
      <c r="AK71" s="10">
        <v>100</v>
      </c>
    </row>
    <row r="72" spans="1:55" ht="15.6" x14ac:dyDescent="0.3">
      <c r="A72" s="8"/>
      <c r="B72" s="9" t="s">
        <v>10</v>
      </c>
      <c r="C72" s="10">
        <v>8.8132191229812804</v>
      </c>
      <c r="D72" s="11">
        <v>3.5887389506151521</v>
      </c>
      <c r="E72" s="10">
        <v>8.8132191229812804</v>
      </c>
      <c r="F72" s="10">
        <v>3.5887389506151521</v>
      </c>
      <c r="AG72" s="8"/>
      <c r="AH72" s="9" t="s">
        <v>10</v>
      </c>
      <c r="AI72" s="10">
        <v>91.163887645143973</v>
      </c>
      <c r="AJ72" s="10">
        <v>91.163887645143973</v>
      </c>
      <c r="AK72" s="10">
        <v>100</v>
      </c>
    </row>
    <row r="73" spans="1:55" ht="15.6" x14ac:dyDescent="0.3">
      <c r="A73" s="8"/>
      <c r="B73" s="9" t="s">
        <v>11</v>
      </c>
      <c r="C73" s="10">
        <v>8.6649431535689416</v>
      </c>
      <c r="D73" s="11">
        <v>1.7290796020167534</v>
      </c>
      <c r="E73" s="10">
        <v>8.6649431535689416</v>
      </c>
      <c r="F73" s="10">
        <v>1.7290796020167534</v>
      </c>
      <c r="AG73" s="8"/>
      <c r="AH73" s="9" t="s">
        <v>11</v>
      </c>
      <c r="AI73" s="10">
        <v>92.740183830821621</v>
      </c>
      <c r="AJ73" s="10">
        <v>92.740183830821621</v>
      </c>
      <c r="AK73" s="10">
        <v>100</v>
      </c>
    </row>
    <row r="74" spans="1:55" ht="15.6" x14ac:dyDescent="0.3">
      <c r="A74" s="12"/>
      <c r="B74" s="13" t="s">
        <v>12</v>
      </c>
      <c r="C74" s="10">
        <v>10.875497324788455</v>
      </c>
      <c r="D74" s="11">
        <v>4.1517773317432045</v>
      </c>
      <c r="E74" s="10">
        <v>10.875497324788455</v>
      </c>
      <c r="F74" s="10">
        <v>4.1517773317432045</v>
      </c>
      <c r="AG74" s="12"/>
      <c r="AH74" s="13" t="s">
        <v>12</v>
      </c>
      <c r="AI74" s="10">
        <v>96.590549760526656</v>
      </c>
      <c r="AJ74" s="10">
        <v>96.590549760526656</v>
      </c>
      <c r="AK74" s="10">
        <v>100</v>
      </c>
    </row>
    <row r="75" spans="1:55" ht="15.6" x14ac:dyDescent="0.3">
      <c r="A75" s="8">
        <v>2019</v>
      </c>
      <c r="B75" s="9" t="s">
        <v>9</v>
      </c>
      <c r="C75" s="10">
        <v>16.958970625178324</v>
      </c>
      <c r="D75" s="11">
        <v>6.5636752686171462</v>
      </c>
      <c r="E75" s="10">
        <v>16.958970625178324</v>
      </c>
      <c r="F75" s="10">
        <v>6.5636752686171462</v>
      </c>
      <c r="AG75" s="8">
        <v>2019</v>
      </c>
      <c r="AH75" s="9" t="s">
        <v>9</v>
      </c>
      <c r="AI75" s="10">
        <v>102.93043978697969</v>
      </c>
      <c r="AJ75" s="10">
        <v>102.93043978697969</v>
      </c>
      <c r="AK75" s="10">
        <v>100</v>
      </c>
    </row>
    <row r="76" spans="1:55" ht="15.6" x14ac:dyDescent="0.3">
      <c r="A76" s="8"/>
      <c r="B76" s="9" t="s">
        <v>10</v>
      </c>
      <c r="C76" s="10">
        <v>15.280932327761548</v>
      </c>
      <c r="D76" s="11">
        <v>2.1025265616800226</v>
      </c>
      <c r="E76" s="10">
        <v>15.280932327761548</v>
      </c>
      <c r="F76" s="10">
        <v>2.1025265616800226</v>
      </c>
      <c r="AG76" s="8"/>
      <c r="AH76" s="9" t="s">
        <v>10</v>
      </c>
      <c r="AI76" s="10">
        <v>105.09457962355499</v>
      </c>
      <c r="AJ76" s="10">
        <v>105.09457962355499</v>
      </c>
      <c r="AK76" s="10">
        <v>100</v>
      </c>
    </row>
    <row r="77" spans="1:55" ht="15.6" x14ac:dyDescent="0.3">
      <c r="A77" s="8"/>
      <c r="B77" s="9" t="s">
        <v>11</v>
      </c>
      <c r="C77" s="10">
        <v>7.4015908711637906</v>
      </c>
      <c r="D77" s="11">
        <v>-5.224005683334255</v>
      </c>
      <c r="E77" s="10">
        <v>7.4015908711637906</v>
      </c>
      <c r="F77" s="10">
        <v>-5.224005683334255</v>
      </c>
      <c r="AG77" s="8"/>
      <c r="AH77" s="9" t="s">
        <v>11</v>
      </c>
      <c r="AI77" s="10">
        <v>99.604432811144221</v>
      </c>
      <c r="AJ77" s="10">
        <v>99.604432811144221</v>
      </c>
      <c r="AK77" s="10">
        <v>100</v>
      </c>
    </row>
    <row r="78" spans="1:55" ht="15.6" x14ac:dyDescent="0.3">
      <c r="A78" s="12"/>
      <c r="B78" s="13" t="s">
        <v>12</v>
      </c>
      <c r="C78" s="10">
        <v>3.5297969086274747</v>
      </c>
      <c r="D78" s="11">
        <v>0.39713813702024936</v>
      </c>
      <c r="E78" s="10">
        <v>3.5297969086274747</v>
      </c>
      <c r="F78" s="10">
        <v>0.39713813702024936</v>
      </c>
      <c r="AG78" s="12"/>
      <c r="AH78" s="13" t="s">
        <v>12</v>
      </c>
      <c r="AI78" s="10">
        <v>100</v>
      </c>
      <c r="AJ78" s="10">
        <v>100</v>
      </c>
      <c r="AK78" s="10">
        <v>100</v>
      </c>
    </row>
    <row r="79" spans="1:55" ht="15.6" x14ac:dyDescent="0.3">
      <c r="A79" s="8">
        <v>2020</v>
      </c>
      <c r="B79" s="9" t="s">
        <v>9</v>
      </c>
      <c r="C79" s="10">
        <v>-4.9874456248792711</v>
      </c>
      <c r="D79" s="11">
        <v>-2.2031599288450252</v>
      </c>
      <c r="E79" s="10">
        <v>-4.9874456248792711</v>
      </c>
      <c r="F79" s="10">
        <v>-2.2031599288450252</v>
      </c>
      <c r="AG79" s="8">
        <v>2020</v>
      </c>
      <c r="AH79" s="9" t="s">
        <v>9</v>
      </c>
      <c r="AI79" s="10">
        <v>97.796840071154975</v>
      </c>
      <c r="AJ79" s="10">
        <v>97.796840071154975</v>
      </c>
      <c r="AK79" s="10">
        <v>100</v>
      </c>
    </row>
    <row r="80" spans="1:55" ht="15.6" x14ac:dyDescent="0.3">
      <c r="A80" s="8"/>
      <c r="B80" s="9" t="s">
        <v>10</v>
      </c>
      <c r="C80" s="10">
        <v>-7.7841700566727923</v>
      </c>
      <c r="D80" s="11">
        <v>-0.90289343213997597</v>
      </c>
      <c r="E80" s="10">
        <v>-7.7841700566727923</v>
      </c>
      <c r="F80" s="10">
        <v>-0.90289343213997597</v>
      </c>
      <c r="AG80" s="8"/>
      <c r="AH80" s="9" t="s">
        <v>10</v>
      </c>
      <c r="AI80" s="10">
        <v>96.913838825312084</v>
      </c>
      <c r="AJ80" s="10">
        <v>96.913838825312084</v>
      </c>
      <c r="AK80" s="10">
        <v>100</v>
      </c>
    </row>
    <row r="81" spans="1:37" ht="15.6" x14ac:dyDescent="0.3">
      <c r="A81" s="8"/>
      <c r="B81" s="9" t="s">
        <v>11</v>
      </c>
      <c r="C81" s="10">
        <v>-1.9199936486760549</v>
      </c>
      <c r="D81" s="11">
        <v>0.80297634629980053</v>
      </c>
      <c r="E81" s="10">
        <v>-1.9199936486760549</v>
      </c>
      <c r="F81" s="10">
        <v>0.80297634629980053</v>
      </c>
      <c r="AG81" s="8"/>
      <c r="AH81" s="9" t="s">
        <v>11</v>
      </c>
      <c r="AI81" s="10">
        <v>97.69203402737044</v>
      </c>
      <c r="AJ81" s="10">
        <v>97.69203402737044</v>
      </c>
      <c r="AK81" s="10">
        <v>100</v>
      </c>
    </row>
    <row r="82" spans="1:37" ht="15.6" x14ac:dyDescent="0.3">
      <c r="A82" s="12"/>
      <c r="B82" s="13" t="s">
        <v>12</v>
      </c>
      <c r="C82" s="10">
        <v>-2.0902647298967736</v>
      </c>
      <c r="D82" s="10">
        <v>0.22284441602657523</v>
      </c>
      <c r="E82" s="10">
        <v>-2.0902647298967736</v>
      </c>
      <c r="F82" s="10">
        <v>0.22284441602657523</v>
      </c>
      <c r="AG82" s="12"/>
      <c r="AH82" s="13" t="s">
        <v>12</v>
      </c>
      <c r="AI82" s="10">
        <v>97.909735270103226</v>
      </c>
      <c r="AJ82" s="10">
        <v>97.909735270103226</v>
      </c>
      <c r="AK82" s="10">
        <v>100</v>
      </c>
    </row>
    <row r="83" spans="1:37" ht="15.6" x14ac:dyDescent="0.3">
      <c r="A83" s="8">
        <v>2021</v>
      </c>
      <c r="B83" s="9" t="s">
        <v>9</v>
      </c>
      <c r="C83" s="10">
        <v>-3.6947789650449465</v>
      </c>
      <c r="D83" s="10">
        <v>-3.8058240726484343</v>
      </c>
      <c r="E83" s="10">
        <v>-3.6947789650449465</v>
      </c>
      <c r="F83" s="10">
        <v>-3.8058240726484343</v>
      </c>
      <c r="AG83" s="8">
        <v>2021</v>
      </c>
      <c r="AH83" s="9" t="s">
        <v>9</v>
      </c>
      <c r="AI83" s="10">
        <v>94.183462995727282</v>
      </c>
      <c r="AJ83" s="10">
        <v>94.183462995727282</v>
      </c>
      <c r="AK83" s="10">
        <v>100</v>
      </c>
    </row>
    <row r="84" spans="1:37" ht="15.6" x14ac:dyDescent="0.3">
      <c r="A84" s="8"/>
      <c r="B84" s="9" t="s">
        <v>10</v>
      </c>
      <c r="C84" s="10">
        <v>3.9936512335930558</v>
      </c>
      <c r="D84" s="10">
        <v>7.0084241324336318</v>
      </c>
      <c r="E84" s="10">
        <v>3.9936512335930558</v>
      </c>
      <c r="F84" s="10">
        <v>7.0084241324336318</v>
      </c>
      <c r="AG84" s="8"/>
      <c r="AH84" s="9" t="s">
        <v>10</v>
      </c>
      <c r="AI84" s="10">
        <v>100.78423954508153</v>
      </c>
      <c r="AJ84" s="10">
        <v>100.78423954508153</v>
      </c>
      <c r="AK84" s="10">
        <v>100</v>
      </c>
    </row>
    <row r="85" spans="1:37" ht="15.6" x14ac:dyDescent="0.3">
      <c r="A85" s="8"/>
      <c r="B85" s="9" t="s">
        <v>11</v>
      </c>
      <c r="C85" s="10">
        <v>2.7853640215982978</v>
      </c>
      <c r="D85" s="10">
        <v>-0.36823887506652397</v>
      </c>
      <c r="E85" s="10">
        <v>2.7853640215982978</v>
      </c>
      <c r="F85" s="10">
        <v>-0.36823887506652397</v>
      </c>
      <c r="AG85" s="8"/>
      <c r="AH85" s="9" t="s">
        <v>11</v>
      </c>
      <c r="AI85" s="10">
        <v>100.41311279513639</v>
      </c>
      <c r="AJ85" s="10">
        <v>100.41311279513639</v>
      </c>
      <c r="AK85" s="10">
        <v>100</v>
      </c>
    </row>
    <row r="86" spans="1:37" ht="15.6" x14ac:dyDescent="0.3">
      <c r="A86" s="12"/>
      <c r="B86" s="13" t="s">
        <v>12</v>
      </c>
      <c r="C86" s="10">
        <v>3.288013198978291</v>
      </c>
      <c r="D86" s="10">
        <v>0.71296215584229117</v>
      </c>
      <c r="E86" s="10">
        <v>3.288013198978291</v>
      </c>
      <c r="F86" s="10">
        <v>0.71296215584229117</v>
      </c>
      <c r="AG86" s="12"/>
      <c r="AH86" s="13" t="s">
        <v>12</v>
      </c>
      <c r="AI86" s="10">
        <v>101.12902028886894</v>
      </c>
      <c r="AJ86" s="10">
        <v>101.12902028886894</v>
      </c>
      <c r="AK86" s="10">
        <v>100</v>
      </c>
    </row>
    <row r="87" spans="1:37" ht="15.6" x14ac:dyDescent="0.3">
      <c r="A87" s="8">
        <v>2022</v>
      </c>
      <c r="B87" s="9" t="s">
        <v>9</v>
      </c>
      <c r="C87" s="10">
        <v>4.3199999999999932</v>
      </c>
      <c r="D87" s="10">
        <v>-2.8447142902292057</v>
      </c>
      <c r="E87" s="10">
        <v>4.3199999999999932</v>
      </c>
      <c r="F87" s="10">
        <v>-2.8447142902292057</v>
      </c>
      <c r="AG87" s="8">
        <v>2022</v>
      </c>
      <c r="AH87" s="9" t="s">
        <v>9</v>
      </c>
      <c r="AI87" s="10">
        <v>98.252188597142691</v>
      </c>
      <c r="AJ87" s="10">
        <v>98.252188597142691</v>
      </c>
      <c r="AK87" s="10">
        <v>100</v>
      </c>
    </row>
    <row r="88" spans="1:37" ht="15.6" x14ac:dyDescent="0.3">
      <c r="A88" s="8"/>
      <c r="B88" s="9" t="s">
        <v>10</v>
      </c>
      <c r="C88" s="10">
        <v>4.3300000000000125</v>
      </c>
      <c r="D88" s="10">
        <v>7.018681841802163</v>
      </c>
      <c r="E88" s="10">
        <v>4.3300000000000125</v>
      </c>
      <c r="F88" s="10">
        <v>7.018681841802163</v>
      </c>
      <c r="AG88" s="8"/>
      <c r="AH88" s="9" t="s">
        <v>10</v>
      </c>
      <c r="AI88" s="10">
        <v>105.14819711738357</v>
      </c>
      <c r="AJ88" s="10">
        <v>105.14819711738357</v>
      </c>
      <c r="AK88" s="10">
        <v>100</v>
      </c>
    </row>
    <row r="89" spans="1:37" ht="15.6" x14ac:dyDescent="0.3">
      <c r="A89" s="8"/>
      <c r="B89" s="9" t="s">
        <v>11</v>
      </c>
      <c r="C89" s="10">
        <v>5.3099999999999881</v>
      </c>
      <c r="D89" s="10">
        <v>0.56762929231042847</v>
      </c>
      <c r="E89" s="10">
        <v>5.3600000000000136</v>
      </c>
      <c r="F89" s="10">
        <v>0.61537766819699868</v>
      </c>
      <c r="AG89" s="8"/>
      <c r="AH89" s="9" t="s">
        <v>11</v>
      </c>
      <c r="AI89" s="10">
        <v>105.74504908455813</v>
      </c>
      <c r="AJ89" s="10">
        <v>105.79525564095572</v>
      </c>
      <c r="AK89" s="10">
        <v>100</v>
      </c>
    </row>
    <row r="90" spans="1:37" ht="15.6" x14ac:dyDescent="0.3">
      <c r="A90" s="12"/>
      <c r="B90" s="13" t="s">
        <v>12</v>
      </c>
      <c r="C90" s="10">
        <v>5.210000000000008</v>
      </c>
      <c r="D90" s="10">
        <v>0.61732739926090119</v>
      </c>
      <c r="E90" s="10">
        <v>5.2800000000000011</v>
      </c>
      <c r="F90" s="10">
        <v>0.63649065838148999</v>
      </c>
      <c r="AG90" s="12"/>
      <c r="AH90" s="13" t="s">
        <v>12</v>
      </c>
      <c r="AI90" s="10">
        <v>106.39784224591899</v>
      </c>
      <c r="AJ90" s="10">
        <v>106.46863256012121</v>
      </c>
      <c r="AK90" s="10">
        <v>100</v>
      </c>
    </row>
    <row r="91" spans="1:37" ht="15.6" x14ac:dyDescent="0.3">
      <c r="A91" s="8">
        <v>2023</v>
      </c>
      <c r="B91" s="9" t="s">
        <v>9</v>
      </c>
      <c r="C91" s="10">
        <v>9.0900000000000034</v>
      </c>
      <c r="D91" s="10">
        <v>0.73823893241038263</v>
      </c>
      <c r="E91" s="10">
        <v>9.1200000000000188</v>
      </c>
      <c r="F91" s="10">
        <v>0.69894354720926799</v>
      </c>
      <c r="AG91" s="8">
        <v>2023</v>
      </c>
      <c r="AH91" s="9" t="s">
        <v>9</v>
      </c>
      <c r="AI91" s="10">
        <v>107.18331254062296</v>
      </c>
      <c r="AJ91" s="10">
        <v>107.21278819720213</v>
      </c>
      <c r="AK91" s="10">
        <v>100</v>
      </c>
    </row>
    <row r="92" spans="1:37" ht="15.6" x14ac:dyDescent="0.3">
      <c r="A92" s="8"/>
      <c r="B92" s="9" t="s">
        <v>10</v>
      </c>
      <c r="C92" s="10">
        <v>7.8900000000000006</v>
      </c>
      <c r="D92" s="10">
        <v>5.8414665314147527</v>
      </c>
      <c r="E92" s="10">
        <v>7.9200000000000159</v>
      </c>
      <c r="F92" s="10">
        <v>5.8417901793190055</v>
      </c>
      <c r="AG92" s="8"/>
      <c r="AH92" s="9" t="s">
        <v>10</v>
      </c>
      <c r="AI92" s="10">
        <v>113.44438986994511</v>
      </c>
      <c r="AJ92" s="10">
        <v>113.47593432908036</v>
      </c>
      <c r="AK92" s="10">
        <v>100</v>
      </c>
    </row>
    <row r="93" spans="1:37" ht="15.6" x14ac:dyDescent="0.3">
      <c r="A93" s="8"/>
      <c r="B93" s="9" t="s">
        <v>11</v>
      </c>
      <c r="C93" s="10">
        <v>7.0499999999999972</v>
      </c>
      <c r="D93" s="10">
        <v>-0.21536086994318282</v>
      </c>
      <c r="E93" s="10">
        <v>7.069999999999979</v>
      </c>
      <c r="F93" s="10">
        <v>-0.1770896318212607</v>
      </c>
      <c r="AG93" s="8"/>
      <c r="AH93" s="9" t="s">
        <v>11</v>
      </c>
      <c r="AI93" s="10">
        <v>113.20007504501947</v>
      </c>
      <c r="AJ93" s="10">
        <v>113.27498021477125</v>
      </c>
      <c r="AK93" s="10">
        <v>100</v>
      </c>
    </row>
    <row r="94" spans="1:37" ht="15.6" x14ac:dyDescent="0.3">
      <c r="A94" s="12"/>
      <c r="B94" s="13" t="s">
        <v>12</v>
      </c>
      <c r="C94" s="10">
        <v>8.3700000000000045</v>
      </c>
      <c r="D94" s="10">
        <v>1.8580081294526423</v>
      </c>
      <c r="E94" s="10">
        <v>8.3799999999999812</v>
      </c>
      <c r="F94" s="10">
        <v>1.8677767587128642</v>
      </c>
      <c r="AG94" s="12"/>
      <c r="AH94" s="13" t="s">
        <v>12</v>
      </c>
      <c r="AI94" s="10">
        <v>115.30334164190243</v>
      </c>
      <c r="AJ94" s="10">
        <v>115.39070396865935</v>
      </c>
      <c r="AK94" s="10">
        <v>100</v>
      </c>
    </row>
    <row r="97" spans="1:54" x14ac:dyDescent="0.3">
      <c r="A97" s="1"/>
      <c r="B97" s="1"/>
      <c r="C97" s="77" t="s">
        <v>15</v>
      </c>
      <c r="D97" s="78"/>
      <c r="E97" s="78"/>
      <c r="F97" s="79"/>
      <c r="AI97" s="77" t="s">
        <v>15</v>
      </c>
      <c r="AJ97" s="78"/>
      <c r="AK97" s="78"/>
      <c r="AX97" t="s">
        <v>1</v>
      </c>
      <c r="AY97">
        <v>2020</v>
      </c>
      <c r="AZ97">
        <v>2021</v>
      </c>
      <c r="BA97">
        <v>2022</v>
      </c>
      <c r="BB97">
        <v>2023</v>
      </c>
    </row>
    <row r="98" spans="1:54" x14ac:dyDescent="0.3">
      <c r="A98" s="2"/>
      <c r="B98" s="3"/>
      <c r="C98" s="4" t="s">
        <v>2</v>
      </c>
      <c r="D98" s="4" t="s">
        <v>3</v>
      </c>
      <c r="E98" s="4" t="s">
        <v>4</v>
      </c>
      <c r="F98" s="4" t="s">
        <v>5</v>
      </c>
      <c r="AG98" s="5"/>
      <c r="AH98" s="5"/>
      <c r="AI98" s="4" t="s">
        <v>6</v>
      </c>
      <c r="AJ98" s="4" t="s">
        <v>7</v>
      </c>
      <c r="AK98" s="6" t="s">
        <v>8</v>
      </c>
      <c r="AW98" t="s">
        <v>9</v>
      </c>
      <c r="AX98" s="7">
        <v>0.13938067250357733</v>
      </c>
      <c r="AY98" s="7">
        <v>-1.9959711486534815</v>
      </c>
      <c r="AZ98" s="7">
        <v>-0.6407709584859731</v>
      </c>
      <c r="BA98" s="7">
        <v>-0.60523359929476328</v>
      </c>
      <c r="BB98" s="7">
        <v>-0.50838056692569467</v>
      </c>
    </row>
    <row r="99" spans="1:54" ht="15.6" x14ac:dyDescent="0.3">
      <c r="A99" s="8">
        <v>2017</v>
      </c>
      <c r="B99" s="9" t="s">
        <v>9</v>
      </c>
      <c r="C99" s="10">
        <v>4.9889778452670868</v>
      </c>
      <c r="D99" s="11">
        <v>9.9303137468282898E-2</v>
      </c>
      <c r="E99" s="10">
        <v>4.9889778452670868</v>
      </c>
      <c r="F99" s="10">
        <v>9.9303137468282898E-2</v>
      </c>
      <c r="AG99" s="8">
        <v>2017</v>
      </c>
      <c r="AH99" s="9" t="s">
        <v>9</v>
      </c>
      <c r="AI99" s="10">
        <v>86.364349462865547</v>
      </c>
      <c r="AJ99" s="10">
        <v>86.364349462865547</v>
      </c>
      <c r="AK99" s="10">
        <v>100</v>
      </c>
      <c r="AW99" t="s">
        <v>10</v>
      </c>
      <c r="AX99" s="7">
        <v>1.5885298965199866</v>
      </c>
      <c r="AY99" s="7">
        <v>-6.4047491058463351</v>
      </c>
      <c r="AZ99" s="7">
        <v>1.4087598347787207</v>
      </c>
      <c r="BA99" s="7">
        <v>2.1276433671937696</v>
      </c>
      <c r="BB99" s="7">
        <v>2.1910040541485358</v>
      </c>
    </row>
    <row r="100" spans="1:54" ht="15.6" x14ac:dyDescent="0.3">
      <c r="A100" s="8"/>
      <c r="B100" s="9" t="s">
        <v>10</v>
      </c>
      <c r="C100" s="10">
        <v>5.011975408353166</v>
      </c>
      <c r="D100" s="11">
        <v>1.401764004791815</v>
      </c>
      <c r="E100" s="10">
        <v>5.011975408353166</v>
      </c>
      <c r="F100" s="10">
        <v>1.401764004791815</v>
      </c>
      <c r="AG100" s="8"/>
      <c r="AH100" s="9" t="s">
        <v>10</v>
      </c>
      <c r="AI100" s="10">
        <v>87.574973826608598</v>
      </c>
      <c r="AJ100" s="10">
        <v>87.574973826608598</v>
      </c>
      <c r="AK100" s="10">
        <v>100</v>
      </c>
      <c r="AW100" t="s">
        <v>11</v>
      </c>
      <c r="AX100" s="7">
        <v>3.1640459953684399</v>
      </c>
      <c r="AY100" s="7">
        <v>4.6024056994728539</v>
      </c>
      <c r="AZ100" s="7">
        <v>-0.18998735050806204</v>
      </c>
      <c r="BA100" s="7">
        <v>1.1498610835670036</v>
      </c>
      <c r="BB100" s="7">
        <v>1.2255451952694045</v>
      </c>
    </row>
    <row r="101" spans="1:54" ht="15.6" x14ac:dyDescent="0.3">
      <c r="A101" s="8"/>
      <c r="B101" s="9" t="s">
        <v>11</v>
      </c>
      <c r="C101" s="10">
        <v>4.9351587130073113</v>
      </c>
      <c r="D101" s="11">
        <v>3.3865898757746464</v>
      </c>
      <c r="E101" s="10">
        <v>4.9351587130073113</v>
      </c>
      <c r="F101" s="10">
        <v>3.3865898757746464</v>
      </c>
      <c r="AG101" s="8"/>
      <c r="AH101" s="9" t="s">
        <v>11</v>
      </c>
      <c r="AI101" s="10">
        <v>90.540779023932842</v>
      </c>
      <c r="AJ101" s="10">
        <v>90.540779023932842</v>
      </c>
      <c r="AK101" s="10">
        <v>100</v>
      </c>
      <c r="AW101" t="s">
        <v>12</v>
      </c>
      <c r="AX101" s="7">
        <v>8.9604146556429967E-2</v>
      </c>
      <c r="AY101" s="7">
        <v>0.49127190520046327</v>
      </c>
      <c r="AZ101" s="7">
        <v>2.9645134394131958</v>
      </c>
      <c r="BA101" s="7">
        <v>2.3147840424452681</v>
      </c>
      <c r="BB101" s="7">
        <v>2.1426282490993174</v>
      </c>
    </row>
    <row r="102" spans="1:54" ht="15.6" x14ac:dyDescent="0.3">
      <c r="A102" s="12"/>
      <c r="B102" s="13" t="s">
        <v>12</v>
      </c>
      <c r="C102" s="10">
        <v>4.9917889589961533</v>
      </c>
      <c r="D102" s="11">
        <v>4.9416666952566857E-2</v>
      </c>
      <c r="E102" s="10">
        <v>4.9917889589961533</v>
      </c>
      <c r="F102" s="10">
        <v>4.9416666952566857E-2</v>
      </c>
      <c r="AG102" s="12"/>
      <c r="AH102" s="13" t="s">
        <v>12</v>
      </c>
      <c r="AI102" s="10">
        <v>90.585521259159364</v>
      </c>
      <c r="AJ102" s="10">
        <v>90.585521259159364</v>
      </c>
      <c r="AK102" s="10">
        <v>100</v>
      </c>
    </row>
    <row r="103" spans="1:54" ht="15.6" x14ac:dyDescent="0.3">
      <c r="A103" s="8">
        <v>2018</v>
      </c>
      <c r="B103" s="9" t="s">
        <v>9</v>
      </c>
      <c r="C103" s="10">
        <v>5.0215872011833085</v>
      </c>
      <c r="D103" s="11">
        <v>0.12771281890367447</v>
      </c>
      <c r="E103" s="10">
        <v>5.0215872011833085</v>
      </c>
      <c r="F103" s="10">
        <v>0.12771281890367447</v>
      </c>
      <c r="AG103" s="8">
        <v>2018</v>
      </c>
      <c r="AH103" s="9" t="s">
        <v>9</v>
      </c>
      <c r="AI103" s="10">
        <v>90.701210581878016</v>
      </c>
      <c r="AJ103" s="10">
        <v>90.701210581878016</v>
      </c>
      <c r="AK103" s="10">
        <v>100</v>
      </c>
    </row>
    <row r="104" spans="1:54" ht="15.6" x14ac:dyDescent="0.3">
      <c r="A104" s="8"/>
      <c r="B104" s="9" t="s">
        <v>10</v>
      </c>
      <c r="C104" s="10">
        <v>5.2474037425856608</v>
      </c>
      <c r="D104" s="11">
        <v>1.6197972325299617</v>
      </c>
      <c r="E104" s="10">
        <v>5.2474037425856608</v>
      </c>
      <c r="F104" s="10">
        <v>1.6197972325299617</v>
      </c>
      <c r="AG104" s="8"/>
      <c r="AH104" s="9" t="s">
        <v>10</v>
      </c>
      <c r="AI104" s="10">
        <v>92.170386280754471</v>
      </c>
      <c r="AJ104" s="10">
        <v>92.170386280754471</v>
      </c>
      <c r="AK104" s="10">
        <v>100</v>
      </c>
    </row>
    <row r="105" spans="1:54" ht="15.6" x14ac:dyDescent="0.3">
      <c r="A105" s="8"/>
      <c r="B105" s="9" t="s">
        <v>11</v>
      </c>
      <c r="C105" s="10">
        <v>5.0764638863820721</v>
      </c>
      <c r="D105" s="11">
        <v>3.2186723008198754</v>
      </c>
      <c r="E105" s="10">
        <v>5.0764638863820721</v>
      </c>
      <c r="F105" s="10">
        <v>3.2186723008198754</v>
      </c>
      <c r="AG105" s="8"/>
      <c r="AH105" s="9" t="s">
        <v>11</v>
      </c>
      <c r="AI105" s="10">
        <v>95.137048973531776</v>
      </c>
      <c r="AJ105" s="10">
        <v>95.137048973531776</v>
      </c>
      <c r="AK105" s="10">
        <v>100</v>
      </c>
    </row>
    <row r="106" spans="1:54" ht="15.6" x14ac:dyDescent="0.3">
      <c r="A106" s="12"/>
      <c r="B106" s="13" t="s">
        <v>12</v>
      </c>
      <c r="C106" s="10">
        <v>5.2003800799062674</v>
      </c>
      <c r="D106" s="11">
        <v>0.16740448667107444</v>
      </c>
      <c r="E106" s="10">
        <v>5.2003800799062674</v>
      </c>
      <c r="F106" s="10">
        <v>0.16740448667107444</v>
      </c>
      <c r="AG106" s="12"/>
      <c r="AH106" s="13" t="s">
        <v>12</v>
      </c>
      <c r="AI106" s="10">
        <v>95.296312661999949</v>
      </c>
      <c r="AJ106" s="10">
        <v>95.296312661999949</v>
      </c>
      <c r="AK106" s="10">
        <v>100</v>
      </c>
    </row>
    <row r="107" spans="1:54" ht="15.6" x14ac:dyDescent="0.3">
      <c r="A107" s="8">
        <v>2019</v>
      </c>
      <c r="B107" s="9" t="s">
        <v>9</v>
      </c>
      <c r="C107" s="10">
        <v>5.2670059619665039</v>
      </c>
      <c r="D107" s="11">
        <v>0.19112606113877462</v>
      </c>
      <c r="E107" s="10">
        <v>5.2670059619665039</v>
      </c>
      <c r="F107" s="10">
        <v>0.19112606113877462</v>
      </c>
      <c r="AG107" s="8">
        <v>2019</v>
      </c>
      <c r="AH107" s="9" t="s">
        <v>9</v>
      </c>
      <c r="AI107" s="10">
        <v>95.47844875080132</v>
      </c>
      <c r="AJ107" s="10">
        <v>95.47844875080132</v>
      </c>
      <c r="AK107" s="10">
        <v>100</v>
      </c>
    </row>
    <row r="108" spans="1:54" ht="15.6" x14ac:dyDescent="0.3">
      <c r="A108" s="8"/>
      <c r="B108" s="9" t="s">
        <v>10</v>
      </c>
      <c r="C108" s="10">
        <v>5.3956959308685555</v>
      </c>
      <c r="D108" s="11">
        <v>1.744028452238183</v>
      </c>
      <c r="E108" s="10">
        <v>5.3956959308685555</v>
      </c>
      <c r="F108" s="10">
        <v>1.744028452238183</v>
      </c>
      <c r="AG108" s="8"/>
      <c r="AH108" s="9" t="s">
        <v>10</v>
      </c>
      <c r="AI108" s="10">
        <v>97.14362006277095</v>
      </c>
      <c r="AJ108" s="10">
        <v>97.14362006277095</v>
      </c>
      <c r="AK108" s="10">
        <v>100</v>
      </c>
    </row>
    <row r="109" spans="1:54" ht="15.6" x14ac:dyDescent="0.3">
      <c r="A109" s="8"/>
      <c r="B109" s="9" t="s">
        <v>11</v>
      </c>
      <c r="C109" s="10">
        <v>5.056901395641205</v>
      </c>
      <c r="D109" s="11">
        <v>2.8868758095107978</v>
      </c>
      <c r="E109" s="10">
        <v>5.056901395641205</v>
      </c>
      <c r="F109" s="10">
        <v>2.8868758095107978</v>
      </c>
      <c r="AG109" s="8"/>
      <c r="AH109" s="9" t="s">
        <v>11</v>
      </c>
      <c r="AI109" s="10">
        <v>99.948035730846158</v>
      </c>
      <c r="AJ109" s="10">
        <v>99.948035730846158</v>
      </c>
      <c r="AK109" s="10">
        <v>100</v>
      </c>
    </row>
    <row r="110" spans="1:54" ht="15.6" x14ac:dyDescent="0.3">
      <c r="A110" s="12"/>
      <c r="B110" s="13" t="s">
        <v>12</v>
      </c>
      <c r="C110" s="10">
        <v>4.9358545011948678</v>
      </c>
      <c r="D110" s="11">
        <v>5.1991286045648621E-2</v>
      </c>
      <c r="E110" s="10">
        <v>4.9358545011948678</v>
      </c>
      <c r="F110" s="10">
        <v>5.1991286045648621E-2</v>
      </c>
      <c r="AG110" s="12"/>
      <c r="AH110" s="13" t="s">
        <v>12</v>
      </c>
      <c r="AI110" s="10">
        <v>100</v>
      </c>
      <c r="AJ110" s="10">
        <v>100</v>
      </c>
      <c r="AK110" s="10">
        <v>100</v>
      </c>
    </row>
    <row r="111" spans="1:54" ht="15.6" x14ac:dyDescent="0.3">
      <c r="A111" s="8">
        <v>2020</v>
      </c>
      <c r="B111" s="9" t="s">
        <v>9</v>
      </c>
      <c r="C111" s="10">
        <v>2.6451834247296375</v>
      </c>
      <c r="D111" s="11">
        <v>-1.9959711486534815</v>
      </c>
      <c r="E111" s="10">
        <v>2.6451834247296375</v>
      </c>
      <c r="F111" s="10">
        <v>-1.9959711486534815</v>
      </c>
      <c r="AG111" s="8">
        <v>2020</v>
      </c>
      <c r="AH111" s="9" t="s">
        <v>9</v>
      </c>
      <c r="AI111" s="10">
        <v>98.004028851346519</v>
      </c>
      <c r="AJ111" s="10">
        <v>98.004028851346519</v>
      </c>
      <c r="AK111" s="10">
        <v>100</v>
      </c>
    </row>
    <row r="112" spans="1:54" ht="15.6" x14ac:dyDescent="0.3">
      <c r="A112" s="8"/>
      <c r="B112" s="9" t="s">
        <v>10</v>
      </c>
      <c r="C112" s="10">
        <v>-5.5757685059239748</v>
      </c>
      <c r="D112" s="11">
        <v>-6.4047491058463351</v>
      </c>
      <c r="E112" s="10">
        <v>-5.5757685059239748</v>
      </c>
      <c r="F112" s="10">
        <v>-6.4047491058463351</v>
      </c>
      <c r="AG112" s="8"/>
      <c r="AH112" s="9" t="s">
        <v>10</v>
      </c>
      <c r="AI112" s="10">
        <v>91.727116689796517</v>
      </c>
      <c r="AJ112" s="10">
        <v>91.727116689796517</v>
      </c>
      <c r="AK112" s="10">
        <v>100</v>
      </c>
    </row>
    <row r="113" spans="1:37" ht="15.6" x14ac:dyDescent="0.3">
      <c r="A113" s="8"/>
      <c r="B113" s="9" t="s">
        <v>11</v>
      </c>
      <c r="C113" s="10">
        <v>-4.0013442638593801</v>
      </c>
      <c r="D113" s="11">
        <v>4.6024056994728539</v>
      </c>
      <c r="E113" s="10">
        <v>-4.0013442638593801</v>
      </c>
      <c r="F113" s="10">
        <v>4.6024056994728539</v>
      </c>
      <c r="AG113" s="8"/>
      <c r="AH113" s="9" t="s">
        <v>11</v>
      </c>
      <c r="AI113" s="10">
        <v>95.948770736289831</v>
      </c>
      <c r="AJ113" s="10">
        <v>95.948770736289831</v>
      </c>
      <c r="AK113" s="10">
        <v>100</v>
      </c>
    </row>
    <row r="114" spans="1:37" ht="15.6" x14ac:dyDescent="0.3">
      <c r="A114" s="12"/>
      <c r="B114" s="13" t="s">
        <v>12</v>
      </c>
      <c r="C114" s="10">
        <v>-3.5798599096975749</v>
      </c>
      <c r="D114" s="10">
        <v>0.49127190520046327</v>
      </c>
      <c r="E114" s="10">
        <v>-3.5798599096975749</v>
      </c>
      <c r="F114" s="10">
        <v>0.49127190520046327</v>
      </c>
      <c r="AG114" s="12"/>
      <c r="AH114" s="13" t="s">
        <v>12</v>
      </c>
      <c r="AI114" s="10">
        <v>96.420140090302425</v>
      </c>
      <c r="AJ114" s="10">
        <v>96.420140090302425</v>
      </c>
      <c r="AK114" s="10">
        <v>100</v>
      </c>
    </row>
    <row r="115" spans="1:37" ht="15.6" x14ac:dyDescent="0.3">
      <c r="A115" s="8">
        <v>2021</v>
      </c>
      <c r="B115" s="9" t="s">
        <v>9</v>
      </c>
      <c r="C115" s="10">
        <v>-2.2465617410625356</v>
      </c>
      <c r="D115" s="10">
        <v>-0.6407709584859731</v>
      </c>
      <c r="E115" s="10">
        <v>-2.2465617410625356</v>
      </c>
      <c r="F115" s="10">
        <v>-0.6407709584859731</v>
      </c>
      <c r="AG115" s="8">
        <v>2021</v>
      </c>
      <c r="AH115" s="9" t="s">
        <v>9</v>
      </c>
      <c r="AI115" s="10">
        <v>95.802307834472273</v>
      </c>
      <c r="AJ115" s="10">
        <v>95.802307834472273</v>
      </c>
      <c r="AK115" s="10">
        <v>100</v>
      </c>
    </row>
    <row r="116" spans="1:37" ht="15.6" x14ac:dyDescent="0.3">
      <c r="A116" s="8"/>
      <c r="B116" s="9" t="s">
        <v>10</v>
      </c>
      <c r="C116" s="10">
        <v>5.914080562004969</v>
      </c>
      <c r="D116" s="10">
        <v>1.4087598347787207</v>
      </c>
      <c r="E116" s="10">
        <v>5.914080562004969</v>
      </c>
      <c r="F116" s="10">
        <v>1.4087598347787207</v>
      </c>
      <c r="AG116" s="8"/>
      <c r="AH116" s="9" t="s">
        <v>10</v>
      </c>
      <c r="AI116" s="10">
        <v>97.151932268035395</v>
      </c>
      <c r="AJ116" s="10">
        <v>97.151932268035395</v>
      </c>
      <c r="AK116" s="10">
        <v>100</v>
      </c>
    </row>
    <row r="117" spans="1:37" ht="15.6" x14ac:dyDescent="0.3">
      <c r="A117" s="8"/>
      <c r="B117" s="9" t="s">
        <v>11</v>
      </c>
      <c r="C117" s="10">
        <v>1.0615927039458199</v>
      </c>
      <c r="D117" s="10">
        <v>-0.18998735050806204</v>
      </c>
      <c r="E117" s="10">
        <v>1.0615927039458199</v>
      </c>
      <c r="F117" s="10">
        <v>-0.18998735050806204</v>
      </c>
      <c r="AG117" s="8"/>
      <c r="AH117" s="9" t="s">
        <v>11</v>
      </c>
      <c r="AI117" s="10">
        <v>96.967355885951974</v>
      </c>
      <c r="AJ117" s="10">
        <v>96.967355885951974</v>
      </c>
      <c r="AK117" s="10">
        <v>100</v>
      </c>
    </row>
    <row r="118" spans="1:37" ht="15.6" x14ac:dyDescent="0.3">
      <c r="A118" s="12"/>
      <c r="B118" s="13" t="s">
        <v>12</v>
      </c>
      <c r="C118" s="10">
        <v>3.5488706918777666</v>
      </c>
      <c r="D118" s="10">
        <v>2.9645134394131958</v>
      </c>
      <c r="E118" s="10">
        <v>3.5488706918777666</v>
      </c>
      <c r="F118" s="10">
        <v>2.9645134394131958</v>
      </c>
      <c r="AG118" s="12"/>
      <c r="AH118" s="13" t="s">
        <v>12</v>
      </c>
      <c r="AI118" s="10">
        <v>99.841966183034657</v>
      </c>
      <c r="AJ118" s="10">
        <v>99.841966183034657</v>
      </c>
      <c r="AK118" s="10">
        <v>100</v>
      </c>
    </row>
    <row r="119" spans="1:37" ht="15.6" x14ac:dyDescent="0.3">
      <c r="A119" s="8">
        <v>2022</v>
      </c>
      <c r="B119" s="9" t="s">
        <v>9</v>
      </c>
      <c r="C119" s="10">
        <v>3.5859065409591437</v>
      </c>
      <c r="D119" s="10">
        <v>-0.60523359929476328</v>
      </c>
      <c r="E119" s="10">
        <v>3.7033614944056694</v>
      </c>
      <c r="F119" s="10">
        <v>-0.49253093490472111</v>
      </c>
      <c r="AG119" s="8">
        <v>2022</v>
      </c>
      <c r="AH119" s="9" t="s">
        <v>9</v>
      </c>
      <c r="AI119" s="10">
        <v>99.237689057498429</v>
      </c>
      <c r="AJ119" s="10">
        <v>99.350213613566098</v>
      </c>
      <c r="AK119" s="10">
        <v>100</v>
      </c>
    </row>
    <row r="120" spans="1:37" ht="15.6" x14ac:dyDescent="0.3">
      <c r="A120" s="8"/>
      <c r="B120" s="9" t="s">
        <v>10</v>
      </c>
      <c r="C120" s="10">
        <v>4.3202237984021963</v>
      </c>
      <c r="D120" s="10">
        <v>2.1276433671937696</v>
      </c>
      <c r="E120" s="10">
        <v>4.369104806391249</v>
      </c>
      <c r="F120" s="10">
        <v>2.0597725181081898</v>
      </c>
      <c r="AG120" s="8"/>
      <c r="AH120" s="9" t="s">
        <v>10</v>
      </c>
      <c r="AI120" s="10">
        <v>101.34911316648667</v>
      </c>
      <c r="AJ120" s="10">
        <v>101.39660201026011</v>
      </c>
      <c r="AK120" s="10">
        <v>100</v>
      </c>
    </row>
    <row r="121" spans="1:37" ht="15.6" x14ac:dyDescent="0.3">
      <c r="A121" s="8"/>
      <c r="B121" s="9" t="s">
        <v>11</v>
      </c>
      <c r="C121" s="10">
        <v>5.7206172538113265</v>
      </c>
      <c r="D121" s="10">
        <v>1.1498610835670036</v>
      </c>
      <c r="E121" s="10">
        <v>5.8488300640610902</v>
      </c>
      <c r="F121" s="10">
        <v>1.2250999682896975</v>
      </c>
      <c r="AG121" s="8"/>
      <c r="AH121" s="9" t="s">
        <v>11</v>
      </c>
      <c r="AI121" s="10">
        <v>102.51448717732836</v>
      </c>
      <c r="AJ121" s="10">
        <v>102.63881174933465</v>
      </c>
      <c r="AK121" s="10">
        <v>100</v>
      </c>
    </row>
    <row r="122" spans="1:37" ht="15.6" x14ac:dyDescent="0.3">
      <c r="A122" s="12"/>
      <c r="B122" s="13" t="s">
        <v>12</v>
      </c>
      <c r="C122" s="10">
        <v>5.0534962176320306</v>
      </c>
      <c r="D122" s="10">
        <v>2.3147840424452681</v>
      </c>
      <c r="E122" s="10">
        <v>5.2310925680100269</v>
      </c>
      <c r="F122" s="10">
        <v>2.3636089166548118</v>
      </c>
      <c r="AG122" s="12"/>
      <c r="AH122" s="13" t="s">
        <v>12</v>
      </c>
      <c r="AI122" s="10">
        <v>104.88747616770375</v>
      </c>
      <c r="AJ122" s="10">
        <v>105.06479185579045</v>
      </c>
      <c r="AK122" s="10">
        <v>100</v>
      </c>
    </row>
    <row r="123" spans="1:37" ht="15.6" x14ac:dyDescent="0.3">
      <c r="A123" s="8">
        <v>2023</v>
      </c>
      <c r="B123" s="9" t="s">
        <v>9</v>
      </c>
      <c r="C123" s="10">
        <v>5.1558632741491834</v>
      </c>
      <c r="D123" s="10">
        <v>-0.50838056692569467</v>
      </c>
      <c r="E123" s="10">
        <v>5.2444859350442812</v>
      </c>
      <c r="F123" s="10">
        <v>-0.47986604638826691</v>
      </c>
      <c r="AG123" s="8">
        <v>2023</v>
      </c>
      <c r="AH123" s="9" t="s">
        <v>9</v>
      </c>
      <c r="AI123" s="10">
        <v>104.35424862172833</v>
      </c>
      <c r="AJ123" s="10">
        <v>104.56062159296602</v>
      </c>
      <c r="AK123" s="10">
        <v>100</v>
      </c>
    </row>
    <row r="124" spans="1:37" ht="15.6" x14ac:dyDescent="0.3">
      <c r="A124" s="8"/>
      <c r="B124" s="9" t="s">
        <v>10</v>
      </c>
      <c r="C124" s="10">
        <v>5.2211026894014765</v>
      </c>
      <c r="D124" s="10">
        <v>2.1910040541485358</v>
      </c>
      <c r="E124" s="10">
        <v>5.2999554993611326</v>
      </c>
      <c r="F124" s="10">
        <v>2.113563565359371</v>
      </c>
      <c r="AG124" s="8"/>
      <c r="AH124" s="9" t="s">
        <v>10</v>
      </c>
      <c r="AI124" s="10">
        <v>106.64065443970665</v>
      </c>
      <c r="AJ124" s="10">
        <v>106.77057679466822</v>
      </c>
      <c r="AK124" s="10">
        <v>100</v>
      </c>
    </row>
    <row r="125" spans="1:37" ht="15.6" x14ac:dyDescent="0.3">
      <c r="A125" s="8"/>
      <c r="B125" s="9" t="s">
        <v>11</v>
      </c>
      <c r="C125" s="10">
        <v>5.2998330564438589</v>
      </c>
      <c r="D125" s="10">
        <v>1.2255451952694045</v>
      </c>
      <c r="E125" s="10">
        <v>5.3686918616422332</v>
      </c>
      <c r="F125" s="10">
        <v>1.2911763983353381</v>
      </c>
      <c r="AG125" s="8"/>
      <c r="AH125" s="9" t="s">
        <v>11</v>
      </c>
      <c r="AI125" s="10">
        <v>107.94758385639634</v>
      </c>
      <c r="AJ125" s="10">
        <v>108.14917328260746</v>
      </c>
      <c r="AK125" s="10">
        <v>100</v>
      </c>
    </row>
    <row r="126" spans="1:37" ht="15.6" x14ac:dyDescent="0.3">
      <c r="A126" s="12"/>
      <c r="B126" s="13" t="s">
        <v>12</v>
      </c>
      <c r="C126" s="10">
        <v>5.1226545922689439</v>
      </c>
      <c r="D126" s="10">
        <v>2.1426282490993174</v>
      </c>
      <c r="E126" s="10">
        <v>5.1717057721060655</v>
      </c>
      <c r="F126" s="10">
        <v>2.172240810293772</v>
      </c>
      <c r="AG126" s="12"/>
      <c r="AH126" s="13" t="s">
        <v>12</v>
      </c>
      <c r="AI126" s="10">
        <v>110.26049928232365</v>
      </c>
      <c r="AJ126" s="10">
        <v>110.49843376064759</v>
      </c>
      <c r="AK126" s="10">
        <v>100</v>
      </c>
    </row>
    <row r="129" spans="1:54" x14ac:dyDescent="0.3">
      <c r="A129" s="1"/>
      <c r="B129" s="1"/>
      <c r="C129" s="77" t="s">
        <v>16</v>
      </c>
      <c r="D129" s="78"/>
      <c r="E129" s="78"/>
      <c r="F129" s="79"/>
      <c r="AI129" s="77" t="s">
        <v>16</v>
      </c>
      <c r="AJ129" s="78"/>
      <c r="AK129" s="78"/>
      <c r="AX129" t="s">
        <v>1</v>
      </c>
      <c r="AY129">
        <v>2020</v>
      </c>
      <c r="AZ129">
        <v>2021</v>
      </c>
      <c r="BA129">
        <v>2022</v>
      </c>
      <c r="BB129">
        <v>2023</v>
      </c>
    </row>
    <row r="130" spans="1:54" x14ac:dyDescent="0.3">
      <c r="A130" s="2"/>
      <c r="B130" s="3"/>
      <c r="C130" s="4" t="s">
        <v>2</v>
      </c>
      <c r="D130" s="4" t="s">
        <v>3</v>
      </c>
      <c r="E130" s="4" t="s">
        <v>4</v>
      </c>
      <c r="F130" s="4" t="s">
        <v>5</v>
      </c>
      <c r="AG130" s="5"/>
      <c r="AH130" s="5"/>
      <c r="AI130" s="4" t="s">
        <v>6</v>
      </c>
      <c r="AJ130" s="4" t="s">
        <v>7</v>
      </c>
      <c r="AK130" s="6" t="s">
        <v>8</v>
      </c>
      <c r="AW130" t="s">
        <v>9</v>
      </c>
      <c r="AX130" s="7">
        <v>-45.809396599096509</v>
      </c>
      <c r="AY130" s="7">
        <v>-43.994595895633914</v>
      </c>
      <c r="AZ130" s="7">
        <v>-43.58016684970648</v>
      </c>
      <c r="BA130" s="7">
        <v>-45.824713765225169</v>
      </c>
      <c r="BB130" s="7">
        <v>-45.508914953014298</v>
      </c>
    </row>
    <row r="131" spans="1:54" ht="15.6" x14ac:dyDescent="0.3">
      <c r="A131" s="8">
        <v>2017</v>
      </c>
      <c r="B131" s="9" t="s">
        <v>9</v>
      </c>
      <c r="C131" s="10">
        <v>2.6825449012755058</v>
      </c>
      <c r="D131" s="11">
        <v>-45.548659185418472</v>
      </c>
      <c r="E131" s="10">
        <v>2.6825449012755058</v>
      </c>
      <c r="F131" s="10">
        <v>-45.548659185418472</v>
      </c>
      <c r="AG131" s="8">
        <v>2017</v>
      </c>
      <c r="AH131" s="9" t="s">
        <v>9</v>
      </c>
      <c r="AI131" s="10">
        <v>49.89581716521478</v>
      </c>
      <c r="AJ131" s="10">
        <v>49.89581716521478</v>
      </c>
      <c r="AK131" s="10">
        <v>100</v>
      </c>
      <c r="AW131" t="s">
        <v>10</v>
      </c>
      <c r="AX131" s="7">
        <v>32.700960148951225</v>
      </c>
      <c r="AY131" s="7">
        <v>22.169823428893594</v>
      </c>
      <c r="AZ131" s="7">
        <v>28.731636474765054</v>
      </c>
      <c r="BA131" s="7">
        <v>34.119869428339683</v>
      </c>
      <c r="BB131" s="7">
        <v>33.251905432232405</v>
      </c>
    </row>
    <row r="132" spans="1:54" ht="15.6" x14ac:dyDescent="0.3">
      <c r="A132" s="8"/>
      <c r="B132" s="9" t="s">
        <v>10</v>
      </c>
      <c r="C132" s="10">
        <v>-1.9306208335601269</v>
      </c>
      <c r="D132" s="11">
        <v>29.364919650628565</v>
      </c>
      <c r="E132" s="10">
        <v>-1.9306208335601269</v>
      </c>
      <c r="F132" s="10">
        <v>29.364919650628565</v>
      </c>
      <c r="AG132" s="8"/>
      <c r="AH132" s="9" t="s">
        <v>10</v>
      </c>
      <c r="AI132" s="10">
        <v>64.547683784804647</v>
      </c>
      <c r="AJ132" s="10">
        <v>64.547683784804647</v>
      </c>
      <c r="AK132" s="10">
        <v>100</v>
      </c>
      <c r="AW132" t="s">
        <v>11</v>
      </c>
      <c r="AX132" s="7">
        <v>3.5880692855052083</v>
      </c>
      <c r="AY132" s="7">
        <v>17.007870592311107</v>
      </c>
      <c r="AZ132" s="7">
        <v>8.9522608079493295</v>
      </c>
      <c r="BA132" s="7">
        <v>3.943912984694748</v>
      </c>
      <c r="BB132" s="7">
        <v>3.0041128770166949</v>
      </c>
    </row>
    <row r="133" spans="1:54" ht="15.6" x14ac:dyDescent="0.3">
      <c r="A133" s="8"/>
      <c r="B133" s="9" t="s">
        <v>11</v>
      </c>
      <c r="C133" s="10">
        <v>3.4501760900067922</v>
      </c>
      <c r="D133" s="11">
        <v>5.2654208445467532</v>
      </c>
      <c r="E133" s="10">
        <v>3.4501760900067922</v>
      </c>
      <c r="F133" s="10">
        <v>5.2654208445467532</v>
      </c>
      <c r="AG133" s="8"/>
      <c r="AH133" s="9" t="s">
        <v>11</v>
      </c>
      <c r="AI133" s="10">
        <v>67.946390981481869</v>
      </c>
      <c r="AJ133" s="10">
        <v>67.946390981481869</v>
      </c>
      <c r="AK133" s="10">
        <v>100</v>
      </c>
      <c r="AW133" t="s">
        <v>12</v>
      </c>
      <c r="AX133" s="7">
        <v>38.31197671365954</v>
      </c>
      <c r="AY133" s="7">
        <v>27.149770864064408</v>
      </c>
      <c r="AZ133" s="7">
        <v>33.001501123058432</v>
      </c>
      <c r="BA133" s="7">
        <v>36.285161877515236</v>
      </c>
      <c r="BB133" s="7">
        <v>35.536415770859577</v>
      </c>
    </row>
    <row r="134" spans="1:54" ht="15.6" x14ac:dyDescent="0.3">
      <c r="A134" s="12"/>
      <c r="B134" s="13" t="s">
        <v>12</v>
      </c>
      <c r="C134" s="10">
        <v>3.7917460789736737</v>
      </c>
      <c r="D134" s="11">
        <v>39.975486494915458</v>
      </c>
      <c r="E134" s="10">
        <v>3.7917460789736737</v>
      </c>
      <c r="F134" s="10">
        <v>39.975486494915458</v>
      </c>
      <c r="AG134" s="12"/>
      <c r="AH134" s="13" t="s">
        <v>12</v>
      </c>
      <c r="AI134" s="10">
        <v>95.108291332066614</v>
      </c>
      <c r="AJ134" s="10">
        <v>95.108291332066614</v>
      </c>
      <c r="AK134" s="10">
        <v>100</v>
      </c>
    </row>
    <row r="135" spans="1:54" ht="15.6" x14ac:dyDescent="0.3">
      <c r="A135" s="8">
        <v>2018</v>
      </c>
      <c r="B135" s="9" t="s">
        <v>9</v>
      </c>
      <c r="C135" s="10">
        <v>2.7330180584498152</v>
      </c>
      <c r="D135" s="11">
        <v>-46.104090252467181</v>
      </c>
      <c r="E135" s="10">
        <v>2.7330180584498152</v>
      </c>
      <c r="F135" s="10">
        <v>-46.104090252467181</v>
      </c>
      <c r="AG135" s="8">
        <v>2018</v>
      </c>
      <c r="AH135" s="9" t="s">
        <v>9</v>
      </c>
      <c r="AI135" s="10">
        <v>51.259478858751208</v>
      </c>
      <c r="AJ135" s="10">
        <v>51.259478858751208</v>
      </c>
      <c r="AK135" s="10">
        <v>100</v>
      </c>
    </row>
    <row r="136" spans="1:54" ht="15.6" x14ac:dyDescent="0.3">
      <c r="A136" s="8"/>
      <c r="B136" s="9" t="s">
        <v>10</v>
      </c>
      <c r="C136" s="10">
        <v>5.2187421460755843</v>
      </c>
      <c r="D136" s="11">
        <v>32.495028187753263</v>
      </c>
      <c r="E136" s="10">
        <v>5.2187421460755843</v>
      </c>
      <c r="F136" s="10">
        <v>32.495028187753263</v>
      </c>
      <c r="AG136" s="8"/>
      <c r="AH136" s="9" t="s">
        <v>10</v>
      </c>
      <c r="AI136" s="10">
        <v>67.916260962797836</v>
      </c>
      <c r="AJ136" s="10">
        <v>67.916260962797836</v>
      </c>
      <c r="AK136" s="10">
        <v>100</v>
      </c>
    </row>
    <row r="137" spans="1:54" ht="15.6" x14ac:dyDescent="0.3">
      <c r="A137" s="8"/>
      <c r="B137" s="9" t="s">
        <v>11</v>
      </c>
      <c r="C137" s="10">
        <v>6.2570620405093251</v>
      </c>
      <c r="D137" s="11">
        <v>6.3042013738472633</v>
      </c>
      <c r="E137" s="10">
        <v>6.2570620405093251</v>
      </c>
      <c r="F137" s="10">
        <v>6.3042013738472633</v>
      </c>
      <c r="AG137" s="8"/>
      <c r="AH137" s="9" t="s">
        <v>11</v>
      </c>
      <c r="AI137" s="10">
        <v>72.197838819480225</v>
      </c>
      <c r="AJ137" s="10">
        <v>72.197838819480225</v>
      </c>
      <c r="AK137" s="10">
        <v>100</v>
      </c>
    </row>
    <row r="138" spans="1:54" ht="15.6" x14ac:dyDescent="0.3">
      <c r="A138" s="12"/>
      <c r="B138" s="13" t="s">
        <v>12</v>
      </c>
      <c r="C138" s="10">
        <v>4.6197217388207719</v>
      </c>
      <c r="D138" s="11">
        <v>37.818570983744905</v>
      </c>
      <c r="E138" s="10">
        <v>4.6197217388207719</v>
      </c>
      <c r="F138" s="10">
        <v>37.818570983744905</v>
      </c>
      <c r="AG138" s="12"/>
      <c r="AH138" s="13" t="s">
        <v>12</v>
      </c>
      <c r="AI138" s="10">
        <v>99.502029742155088</v>
      </c>
      <c r="AJ138" s="10">
        <v>99.502029742155088</v>
      </c>
      <c r="AK138" s="10">
        <v>100</v>
      </c>
    </row>
    <row r="139" spans="1:54" ht="15.6" x14ac:dyDescent="0.3">
      <c r="A139" s="8">
        <v>2019</v>
      </c>
      <c r="B139" s="9" t="s">
        <v>9</v>
      </c>
      <c r="C139" s="10">
        <v>5.2576785062794045</v>
      </c>
      <c r="D139" s="11">
        <v>-45.775440359403852</v>
      </c>
      <c r="E139" s="10">
        <v>5.2576785062794045</v>
      </c>
      <c r="F139" s="10">
        <v>-45.775440359403852</v>
      </c>
      <c r="AG139" s="8">
        <v>2019</v>
      </c>
      <c r="AH139" s="9" t="s">
        <v>9</v>
      </c>
      <c r="AI139" s="10">
        <v>53.954537461138607</v>
      </c>
      <c r="AJ139" s="10">
        <v>53.954537461138607</v>
      </c>
      <c r="AK139" s="10">
        <v>100</v>
      </c>
    </row>
    <row r="140" spans="1:54" ht="15.6" x14ac:dyDescent="0.3">
      <c r="A140" s="8"/>
      <c r="B140" s="9" t="s">
        <v>10</v>
      </c>
      <c r="C140" s="10">
        <v>8.2351164070377507</v>
      </c>
      <c r="D140" s="11">
        <v>36.242932608471847</v>
      </c>
      <c r="E140" s="10">
        <v>8.2351164070377507</v>
      </c>
      <c r="F140" s="10">
        <v>36.242932608471847</v>
      </c>
      <c r="AG140" s="8"/>
      <c r="AH140" s="9" t="s">
        <v>10</v>
      </c>
      <c r="AI140" s="10">
        <v>73.509244112391769</v>
      </c>
      <c r="AJ140" s="10">
        <v>73.509244112391769</v>
      </c>
      <c r="AK140" s="10">
        <v>100</v>
      </c>
    </row>
    <row r="141" spans="1:54" ht="15.6" x14ac:dyDescent="0.3">
      <c r="A141" s="8"/>
      <c r="B141" s="9" t="s">
        <v>11</v>
      </c>
      <c r="C141" s="10">
        <v>0.99636124194898912</v>
      </c>
      <c r="D141" s="11">
        <v>-0.80541436187839111</v>
      </c>
      <c r="E141" s="10">
        <v>0.99636124194898912</v>
      </c>
      <c r="F141" s="10">
        <v>-0.80541436187839111</v>
      </c>
      <c r="AG141" s="8"/>
      <c r="AH141" s="9" t="s">
        <v>11</v>
      </c>
      <c r="AI141" s="10">
        <v>72.917190103002326</v>
      </c>
      <c r="AJ141" s="10">
        <v>72.917190103002326</v>
      </c>
      <c r="AK141" s="10">
        <v>100</v>
      </c>
    </row>
    <row r="142" spans="1:54" ht="15.6" x14ac:dyDescent="0.3">
      <c r="A142" s="12"/>
      <c r="B142" s="13" t="s">
        <v>12</v>
      </c>
      <c r="C142" s="10">
        <v>0.50046241180740481</v>
      </c>
      <c r="D142" s="11">
        <v>37.141872662318264</v>
      </c>
      <c r="E142" s="10">
        <v>0.50046241180740481</v>
      </c>
      <c r="F142" s="10">
        <v>37.141872662318264</v>
      </c>
      <c r="AG142" s="12"/>
      <c r="AH142" s="13" t="s">
        <v>12</v>
      </c>
      <c r="AI142" s="10">
        <v>100</v>
      </c>
      <c r="AJ142" s="10">
        <v>100</v>
      </c>
      <c r="AK142" s="10">
        <v>100</v>
      </c>
    </row>
    <row r="143" spans="1:54" ht="15.6" x14ac:dyDescent="0.3">
      <c r="A143" s="8">
        <v>2020</v>
      </c>
      <c r="B143" s="9" t="s">
        <v>9</v>
      </c>
      <c r="C143" s="10">
        <v>3.8011013340715607</v>
      </c>
      <c r="D143" s="11">
        <v>-43.994595895633914</v>
      </c>
      <c r="E143" s="10">
        <v>3.8011013340715607</v>
      </c>
      <c r="F143" s="10">
        <v>-43.994595895633914</v>
      </c>
      <c r="AG143" s="8">
        <v>2020</v>
      </c>
      <c r="AH143" s="9" t="s">
        <v>9</v>
      </c>
      <c r="AI143" s="10">
        <v>56.005404104366086</v>
      </c>
      <c r="AJ143" s="10">
        <v>56.005404104366086</v>
      </c>
      <c r="AK143" s="10">
        <v>100</v>
      </c>
    </row>
    <row r="144" spans="1:54" ht="15.6" x14ac:dyDescent="0.3">
      <c r="A144" s="8"/>
      <c r="B144" s="9" t="s">
        <v>10</v>
      </c>
      <c r="C144" s="10">
        <v>-6.9209537778280321</v>
      </c>
      <c r="D144" s="11">
        <v>22.169823428893594</v>
      </c>
      <c r="E144" s="10">
        <v>-6.9209537778280321</v>
      </c>
      <c r="F144" s="10">
        <v>22.169823428893594</v>
      </c>
      <c r="AG144" s="8"/>
      <c r="AH144" s="9" t="s">
        <v>10</v>
      </c>
      <c r="AI144" s="10">
        <v>68.421703304942355</v>
      </c>
      <c r="AJ144" s="10">
        <v>68.421703304942355</v>
      </c>
      <c r="AK144" s="10">
        <v>100</v>
      </c>
    </row>
    <row r="145" spans="1:37" ht="15.6" x14ac:dyDescent="0.3">
      <c r="A145" s="8"/>
      <c r="B145" s="9" t="s">
        <v>11</v>
      </c>
      <c r="C145" s="10">
        <v>9.7941074621931108</v>
      </c>
      <c r="D145" s="11">
        <v>17.007870592311107</v>
      </c>
      <c r="E145" s="10">
        <v>9.7941074621931108</v>
      </c>
      <c r="F145" s="10">
        <v>17.007870592311107</v>
      </c>
      <c r="AG145" s="8"/>
      <c r="AH145" s="9" t="s">
        <v>11</v>
      </c>
      <c r="AI145" s="10">
        <v>80.058778060102014</v>
      </c>
      <c r="AJ145" s="10">
        <v>80.058778060102014</v>
      </c>
      <c r="AK145" s="10">
        <v>100</v>
      </c>
    </row>
    <row r="146" spans="1:37" ht="15.6" x14ac:dyDescent="0.3">
      <c r="A146" s="12"/>
      <c r="B146" s="13" t="s">
        <v>12</v>
      </c>
      <c r="C146" s="10">
        <v>1.7945528599895795</v>
      </c>
      <c r="D146" s="10">
        <v>27.149770864064408</v>
      </c>
      <c r="E146" s="10">
        <v>1.7945528599895795</v>
      </c>
      <c r="F146" s="10">
        <v>27.149770864064408</v>
      </c>
      <c r="AG146" s="12"/>
      <c r="AH146" s="13" t="s">
        <v>12</v>
      </c>
      <c r="AI146" s="10">
        <v>101.79455285998958</v>
      </c>
      <c r="AJ146" s="10">
        <v>101.79455285998958</v>
      </c>
      <c r="AK146" s="10">
        <v>100</v>
      </c>
    </row>
    <row r="147" spans="1:37" ht="15.6" x14ac:dyDescent="0.3">
      <c r="A147" s="8">
        <v>2021</v>
      </c>
      <c r="B147" s="9" t="s">
        <v>9</v>
      </c>
      <c r="C147" s="10">
        <v>2.5478126587004368</v>
      </c>
      <c r="D147" s="10">
        <v>-43.58016684970648</v>
      </c>
      <c r="E147" s="10">
        <v>2.5478126587004368</v>
      </c>
      <c r="F147" s="10">
        <v>-43.58016684970648</v>
      </c>
      <c r="AG147" s="8">
        <v>2021</v>
      </c>
      <c r="AH147" s="9" t="s">
        <v>9</v>
      </c>
      <c r="AI147" s="10">
        <v>57.432316879693445</v>
      </c>
      <c r="AJ147" s="10">
        <v>57.432316879693445</v>
      </c>
      <c r="AK147" s="10">
        <v>100</v>
      </c>
    </row>
    <row r="148" spans="1:37" ht="15.6" x14ac:dyDescent="0.3">
      <c r="A148" s="8"/>
      <c r="B148" s="9" t="s">
        <v>10</v>
      </c>
      <c r="C148" s="10">
        <v>8.0557159693824616</v>
      </c>
      <c r="D148" s="10">
        <v>28.731636474765054</v>
      </c>
      <c r="E148" s="10">
        <v>8.0557159693824616</v>
      </c>
      <c r="F148" s="10">
        <v>28.731636474765054</v>
      </c>
      <c r="AG148" s="8"/>
      <c r="AH148" s="9" t="s">
        <v>10</v>
      </c>
      <c r="AI148" s="10">
        <v>73.933561384602086</v>
      </c>
      <c r="AJ148" s="10">
        <v>73.933561384602086</v>
      </c>
      <c r="AK148" s="10">
        <v>100</v>
      </c>
    </row>
    <row r="149" spans="1:37" ht="15.6" x14ac:dyDescent="0.3">
      <c r="A149" s="8"/>
      <c r="B149" s="9" t="s">
        <v>11</v>
      </c>
      <c r="C149" s="10">
        <v>0.61643279626937897</v>
      </c>
      <c r="D149" s="10">
        <v>8.9522608079493295</v>
      </c>
      <c r="E149" s="10">
        <v>0.61643279626937897</v>
      </c>
      <c r="F149" s="10">
        <v>8.9522608079493295</v>
      </c>
      <c r="AG149" s="8"/>
      <c r="AH149" s="9" t="s">
        <v>11</v>
      </c>
      <c r="AI149" s="10">
        <v>80.552286624356981</v>
      </c>
      <c r="AJ149" s="10">
        <v>80.552286624356981</v>
      </c>
      <c r="AK149" s="10">
        <v>100</v>
      </c>
    </row>
    <row r="150" spans="1:37" ht="15.6" x14ac:dyDescent="0.3">
      <c r="A150" s="12"/>
      <c r="B150" s="13" t="s">
        <v>12</v>
      </c>
      <c r="C150" s="10">
        <v>5.2470366923269722</v>
      </c>
      <c r="D150" s="10">
        <v>33.001501123058432</v>
      </c>
      <c r="E150" s="10">
        <v>5.2470366923269722</v>
      </c>
      <c r="F150" s="10">
        <v>33.001501123058432</v>
      </c>
      <c r="AG150" s="12"/>
      <c r="AH150" s="13" t="s">
        <v>12</v>
      </c>
      <c r="AI150" s="10">
        <v>107.13575039934339</v>
      </c>
      <c r="AJ150" s="10">
        <v>107.13575039934339</v>
      </c>
      <c r="AK150" s="10">
        <v>100</v>
      </c>
    </row>
    <row r="151" spans="1:37" ht="15.6" x14ac:dyDescent="0.3">
      <c r="A151" s="8">
        <v>2022</v>
      </c>
      <c r="B151" s="9" t="s">
        <v>9</v>
      </c>
      <c r="C151" s="10">
        <v>1.0600000000000165</v>
      </c>
      <c r="D151" s="10">
        <v>-45.824713765225169</v>
      </c>
      <c r="E151" s="10">
        <v>1.75</v>
      </c>
      <c r="F151" s="10">
        <v>-45.454825109951123</v>
      </c>
      <c r="AG151" s="8">
        <v>2022</v>
      </c>
      <c r="AH151" s="9" t="s">
        <v>9</v>
      </c>
      <c r="AI151" s="10">
        <v>58.041099438618204</v>
      </c>
      <c r="AJ151" s="10">
        <v>58.437382425088082</v>
      </c>
      <c r="AK151" s="10">
        <v>100</v>
      </c>
    </row>
    <row r="152" spans="1:37" ht="15.6" x14ac:dyDescent="0.3">
      <c r="A152" s="8"/>
      <c r="B152" s="9" t="s">
        <v>10</v>
      </c>
      <c r="C152" s="10">
        <v>5.2900000000000205</v>
      </c>
      <c r="D152" s="10">
        <v>34.119869428339683</v>
      </c>
      <c r="E152" s="10">
        <v>6.0100000000000051</v>
      </c>
      <c r="F152" s="10">
        <v>34.121285333561104</v>
      </c>
      <c r="AG152" s="8"/>
      <c r="AH152" s="9" t="s">
        <v>10</v>
      </c>
      <c r="AI152" s="10">
        <v>77.844646781847544</v>
      </c>
      <c r="AJ152" s="10">
        <v>78.376968423816678</v>
      </c>
      <c r="AK152" s="10">
        <v>100</v>
      </c>
    </row>
    <row r="153" spans="1:37" ht="15.6" x14ac:dyDescent="0.3">
      <c r="A153" s="8"/>
      <c r="B153" s="9" t="s">
        <v>11</v>
      </c>
      <c r="C153" s="10">
        <v>0.44999999999998863</v>
      </c>
      <c r="D153" s="10">
        <v>3.943912984694748</v>
      </c>
      <c r="E153" s="10">
        <v>1.5500000000000114</v>
      </c>
      <c r="F153" s="10">
        <v>4.3684754744576395</v>
      </c>
      <c r="AG153" s="8"/>
      <c r="AH153" s="9" t="s">
        <v>11</v>
      </c>
      <c r="AI153" s="10">
        <v>80.914771914166593</v>
      </c>
      <c r="AJ153" s="10">
        <v>81.800847067034525</v>
      </c>
      <c r="AK153" s="10">
        <v>100</v>
      </c>
    </row>
    <row r="154" spans="1:37" ht="15.6" x14ac:dyDescent="0.3">
      <c r="A154" s="12"/>
      <c r="B154" s="13" t="s">
        <v>12</v>
      </c>
      <c r="C154" s="10">
        <v>2.9300000000000068</v>
      </c>
      <c r="D154" s="10">
        <v>36.285161877515236</v>
      </c>
      <c r="E154" s="10">
        <v>3.8499999999999943</v>
      </c>
      <c r="F154" s="10">
        <v>36.01384432919366</v>
      </c>
      <c r="AG154" s="12"/>
      <c r="AH154" s="13" t="s">
        <v>12</v>
      </c>
      <c r="AI154" s="10">
        <v>110.27482788604416</v>
      </c>
      <c r="AJ154" s="10">
        <v>111.26047678971811</v>
      </c>
      <c r="AK154" s="10">
        <v>100</v>
      </c>
    </row>
    <row r="155" spans="1:37" ht="15.6" x14ac:dyDescent="0.3">
      <c r="A155" s="8">
        <v>2023</v>
      </c>
      <c r="B155" s="9" t="s">
        <v>9</v>
      </c>
      <c r="C155" s="10">
        <v>3.5299999999999869</v>
      </c>
      <c r="D155" s="10">
        <v>-45.508914953014298</v>
      </c>
      <c r="E155" s="10">
        <v>3.9300000000000068</v>
      </c>
      <c r="F155" s="10">
        <v>-45.412806679607321</v>
      </c>
      <c r="AG155" s="8">
        <v>2023</v>
      </c>
      <c r="AH155" s="9" t="s">
        <v>9</v>
      </c>
      <c r="AI155" s="10">
        <v>60.089950248801429</v>
      </c>
      <c r="AJ155" s="10">
        <v>60.733971554394053</v>
      </c>
      <c r="AK155" s="10">
        <v>100</v>
      </c>
    </row>
    <row r="156" spans="1:37" ht="15.6" x14ac:dyDescent="0.3">
      <c r="A156" s="8"/>
      <c r="B156" s="9" t="s">
        <v>10</v>
      </c>
      <c r="C156" s="10">
        <v>2.8599999999999994</v>
      </c>
      <c r="D156" s="10">
        <v>33.251905432232405</v>
      </c>
      <c r="E156" s="10">
        <v>3.0799999999999983</v>
      </c>
      <c r="F156" s="10">
        <v>33.024363438694053</v>
      </c>
      <c r="AG156" s="8"/>
      <c r="AH156" s="9" t="s">
        <v>10</v>
      </c>
      <c r="AI156" s="10">
        <v>80.071003679808385</v>
      </c>
      <c r="AJ156" s="10">
        <v>80.790979051270213</v>
      </c>
      <c r="AK156" s="10">
        <v>100</v>
      </c>
    </row>
    <row r="157" spans="1:37" ht="15.6" x14ac:dyDescent="0.3">
      <c r="A157" s="8"/>
      <c r="B157" s="9" t="s">
        <v>11</v>
      </c>
      <c r="C157" s="10">
        <v>1.9300000000000068</v>
      </c>
      <c r="D157" s="10">
        <v>3.0041128770166949</v>
      </c>
      <c r="E157" s="10">
        <v>2.0799999999999983</v>
      </c>
      <c r="F157" s="10">
        <v>3.3559757123849323</v>
      </c>
      <c r="AG157" s="8"/>
      <c r="AH157" s="9" t="s">
        <v>11</v>
      </c>
      <c r="AI157" s="10">
        <v>82.476427012110022</v>
      </c>
      <c r="AJ157" s="10">
        <v>83.502304686028836</v>
      </c>
      <c r="AK157" s="10">
        <v>100</v>
      </c>
    </row>
    <row r="158" spans="1:37" ht="15.6" x14ac:dyDescent="0.3">
      <c r="A158" s="12"/>
      <c r="B158" s="13" t="s">
        <v>12</v>
      </c>
      <c r="C158" s="10">
        <v>1.3700000000000045</v>
      </c>
      <c r="D158" s="10">
        <v>35.536415770859577</v>
      </c>
      <c r="E158" s="10">
        <v>1.4000000000000057</v>
      </c>
      <c r="F158" s="10">
        <v>35.107795993144947</v>
      </c>
      <c r="AG158" s="12"/>
      <c r="AH158" s="13" t="s">
        <v>12</v>
      </c>
      <c r="AI158" s="10">
        <v>111.78559302808297</v>
      </c>
      <c r="AJ158" s="10">
        <v>112.81812346477417</v>
      </c>
      <c r="AK158" s="10">
        <v>100</v>
      </c>
    </row>
    <row r="161" spans="1:54" x14ac:dyDescent="0.3">
      <c r="A161" s="1"/>
      <c r="B161" s="1"/>
      <c r="C161" s="77" t="s">
        <v>17</v>
      </c>
      <c r="D161" s="78"/>
      <c r="E161" s="78"/>
      <c r="F161" s="79"/>
      <c r="AI161" s="77" t="s">
        <v>17</v>
      </c>
      <c r="AJ161" s="78"/>
      <c r="AK161" s="78"/>
      <c r="AX161" t="s">
        <v>1</v>
      </c>
      <c r="AY161">
        <v>2020</v>
      </c>
      <c r="AZ161">
        <v>2021</v>
      </c>
      <c r="BA161">
        <v>2022</v>
      </c>
      <c r="BB161">
        <v>2023</v>
      </c>
    </row>
    <row r="162" spans="1:54" x14ac:dyDescent="0.3">
      <c r="A162" s="2"/>
      <c r="B162" s="3"/>
      <c r="C162" s="4" t="s">
        <v>2</v>
      </c>
      <c r="D162" s="4" t="s">
        <v>3</v>
      </c>
      <c r="E162" s="4" t="s">
        <v>4</v>
      </c>
      <c r="F162" s="4" t="s">
        <v>5</v>
      </c>
      <c r="AG162" s="5"/>
      <c r="AH162" s="5"/>
      <c r="AI162" s="4" t="s">
        <v>6</v>
      </c>
      <c r="AJ162" s="4" t="s">
        <v>7</v>
      </c>
      <c r="AK162" s="6" t="s">
        <v>8</v>
      </c>
      <c r="AW162" t="s">
        <v>9</v>
      </c>
      <c r="AX162" s="7">
        <v>-5.4002595434363529</v>
      </c>
      <c r="AY162" s="7">
        <v>-8.0161685554639064</v>
      </c>
      <c r="AZ162" s="7">
        <v>-2.1806229438649751</v>
      </c>
      <c r="BA162" s="7">
        <v>-2.6525509578118402</v>
      </c>
      <c r="BB162" s="7">
        <v>-1.8146493449998786</v>
      </c>
    </row>
    <row r="163" spans="1:54" ht="15.6" x14ac:dyDescent="0.3">
      <c r="A163" s="8">
        <v>2017</v>
      </c>
      <c r="B163" s="9" t="s">
        <v>9</v>
      </c>
      <c r="C163" s="10">
        <v>4.7690163866377162</v>
      </c>
      <c r="D163" s="11">
        <v>-5.4543508202723956</v>
      </c>
      <c r="E163" s="10">
        <v>4.7690163866377162</v>
      </c>
      <c r="F163" s="10">
        <v>-5.4543508202723956</v>
      </c>
      <c r="AG163" s="8">
        <v>2017</v>
      </c>
      <c r="AH163" s="9" t="s">
        <v>9</v>
      </c>
      <c r="AI163" s="10">
        <v>79.793593340840772</v>
      </c>
      <c r="AJ163" s="10">
        <v>79.793593340840772</v>
      </c>
      <c r="AK163" s="10">
        <v>100</v>
      </c>
      <c r="AW163" t="s">
        <v>10</v>
      </c>
      <c r="AX163" s="7">
        <v>1.4546699980053717</v>
      </c>
      <c r="AY163" s="7">
        <v>-9.7131328415306086</v>
      </c>
      <c r="AZ163" s="7">
        <v>-2.7169131238042752</v>
      </c>
      <c r="BA163" s="7">
        <v>-1.8941642898923732</v>
      </c>
      <c r="BB163" s="7">
        <v>-1.5367790371293779</v>
      </c>
    </row>
    <row r="164" spans="1:54" ht="15.6" x14ac:dyDescent="0.3">
      <c r="A164" s="8"/>
      <c r="B164" s="9" t="s">
        <v>10</v>
      </c>
      <c r="C164" s="10">
        <v>5.3445162778683653</v>
      </c>
      <c r="D164" s="11">
        <v>2.9506728796856834</v>
      </c>
      <c r="E164" s="10">
        <v>5.3445162778683653</v>
      </c>
      <c r="F164" s="10">
        <v>2.9506728796856834</v>
      </c>
      <c r="AG164" s="8"/>
      <c r="AH164" s="9" t="s">
        <v>10</v>
      </c>
      <c r="AI164" s="10">
        <v>82.148041259275644</v>
      </c>
      <c r="AJ164" s="10">
        <v>82.148041259275644</v>
      </c>
      <c r="AK164" s="10">
        <v>100</v>
      </c>
      <c r="AW164" t="s">
        <v>11</v>
      </c>
      <c r="AX164" s="7">
        <v>5.844381238285588</v>
      </c>
      <c r="AY164" s="7">
        <v>8.402619758625633</v>
      </c>
      <c r="AZ164" s="7">
        <v>4.6130426869964083</v>
      </c>
      <c r="BA164" s="7">
        <v>5.9268864288987118</v>
      </c>
      <c r="BB164" s="7">
        <v>6.2452052727412877</v>
      </c>
    </row>
    <row r="165" spans="1:54" ht="15.6" x14ac:dyDescent="0.3">
      <c r="A165" s="8"/>
      <c r="B165" s="9" t="s">
        <v>11</v>
      </c>
      <c r="C165" s="10">
        <v>7.0816688431385444</v>
      </c>
      <c r="D165" s="11">
        <v>5.2231048172482133</v>
      </c>
      <c r="E165" s="10">
        <v>7.0816688431385444</v>
      </c>
      <c r="F165" s="10">
        <v>5.2231048172482133</v>
      </c>
      <c r="AG165" s="8"/>
      <c r="AH165" s="9" t="s">
        <v>11</v>
      </c>
      <c r="AI165" s="10">
        <v>86.438719559563935</v>
      </c>
      <c r="AJ165" s="10">
        <v>86.438719559563935</v>
      </c>
      <c r="AK165" s="10">
        <v>100</v>
      </c>
      <c r="AW165" t="s">
        <v>12</v>
      </c>
      <c r="AX165" s="7">
        <v>4.1750190729030932</v>
      </c>
      <c r="AY165" s="7">
        <v>4.2288157273216171</v>
      </c>
      <c r="AZ165" s="7">
        <v>4.9604237197654868</v>
      </c>
      <c r="BA165" s="7">
        <v>5.3947772559300518</v>
      </c>
      <c r="BB165" s="7">
        <v>5.140348123432716</v>
      </c>
    </row>
    <row r="166" spans="1:54" ht="15.6" x14ac:dyDescent="0.3">
      <c r="A166" s="12"/>
      <c r="B166" s="13" t="s">
        <v>12</v>
      </c>
      <c r="C166" s="10">
        <v>7.2644008639507547</v>
      </c>
      <c r="D166" s="11">
        <v>4.7306409107471694</v>
      </c>
      <c r="E166" s="10">
        <v>7.2644008639507547</v>
      </c>
      <c r="F166" s="10">
        <v>4.7306409107471694</v>
      </c>
      <c r="AG166" s="12"/>
      <c r="AH166" s="13" t="s">
        <v>12</v>
      </c>
      <c r="AI166" s="10">
        <v>90.527824989774686</v>
      </c>
      <c r="AJ166" s="10">
        <v>90.527824989774686</v>
      </c>
      <c r="AK166" s="10">
        <v>100</v>
      </c>
    </row>
    <row r="167" spans="1:54" ht="15.6" x14ac:dyDescent="0.3">
      <c r="A167" s="8">
        <v>2018</v>
      </c>
      <c r="B167" s="9" t="s">
        <v>9</v>
      </c>
      <c r="C167" s="10">
        <v>7.9205281446509161</v>
      </c>
      <c r="D167" s="11">
        <v>-4.8760230694185935</v>
      </c>
      <c r="E167" s="10">
        <v>7.9205281446509161</v>
      </c>
      <c r="F167" s="10">
        <v>-4.8760230694185935</v>
      </c>
      <c r="AG167" s="8">
        <v>2018</v>
      </c>
      <c r="AH167" s="9" t="s">
        <v>9</v>
      </c>
      <c r="AI167" s="10">
        <v>86.113667359030373</v>
      </c>
      <c r="AJ167" s="10">
        <v>86.113667359030373</v>
      </c>
      <c r="AK167" s="10">
        <v>100</v>
      </c>
    </row>
    <row r="168" spans="1:54" ht="15.6" x14ac:dyDescent="0.3">
      <c r="A168" s="8"/>
      <c r="B168" s="9" t="s">
        <v>10</v>
      </c>
      <c r="C168" s="10">
        <v>5.8060578605797701</v>
      </c>
      <c r="D168" s="11">
        <v>0.9335762042742175</v>
      </c>
      <c r="E168" s="10">
        <v>5.8060578605797701</v>
      </c>
      <c r="F168" s="10">
        <v>0.9335762042742175</v>
      </c>
      <c r="AG168" s="8"/>
      <c r="AH168" s="9" t="s">
        <v>10</v>
      </c>
      <c r="AI168" s="10">
        <v>86.917604066122138</v>
      </c>
      <c r="AJ168" s="10">
        <v>86.917604066122138</v>
      </c>
      <c r="AK168" s="10">
        <v>100</v>
      </c>
    </row>
    <row r="169" spans="1:54" ht="15.6" x14ac:dyDescent="0.3">
      <c r="A169" s="8"/>
      <c r="B169" s="9" t="s">
        <v>11</v>
      </c>
      <c r="C169" s="10">
        <v>6.9185444026265088</v>
      </c>
      <c r="D169" s="11">
        <v>6.3294619615225969</v>
      </c>
      <c r="E169" s="10">
        <v>6.9185444026265088</v>
      </c>
      <c r="F169" s="10">
        <v>6.3294619615225969</v>
      </c>
      <c r="AG169" s="8"/>
      <c r="AH169" s="9" t="s">
        <v>11</v>
      </c>
      <c r="AI169" s="10">
        <v>92.419020753354161</v>
      </c>
      <c r="AJ169" s="10">
        <v>92.419020753354161</v>
      </c>
      <c r="AK169" s="10">
        <v>100</v>
      </c>
    </row>
    <row r="170" spans="1:54" ht="15.6" x14ac:dyDescent="0.3">
      <c r="A170" s="12"/>
      <c r="B170" s="13" t="s">
        <v>12</v>
      </c>
      <c r="C170" s="10">
        <v>6.1362900417538668</v>
      </c>
      <c r="D170" s="11">
        <v>3.964394035360371</v>
      </c>
      <c r="E170" s="10">
        <v>6.1362900417538668</v>
      </c>
      <c r="F170" s="10">
        <v>3.964394035360371</v>
      </c>
      <c r="AG170" s="12"/>
      <c r="AH170" s="13" t="s">
        <v>12</v>
      </c>
      <c r="AI170" s="10">
        <v>96.082874899638597</v>
      </c>
      <c r="AJ170" s="10">
        <v>96.082874899638597</v>
      </c>
      <c r="AK170" s="10">
        <v>100</v>
      </c>
    </row>
    <row r="171" spans="1:54" ht="15.6" x14ac:dyDescent="0.3">
      <c r="A171" s="8">
        <v>2019</v>
      </c>
      <c r="B171" s="9" t="s">
        <v>9</v>
      </c>
      <c r="C171" s="10">
        <v>5.0267907874948605</v>
      </c>
      <c r="D171" s="11">
        <v>-5.8704047406180706</v>
      </c>
      <c r="E171" s="10">
        <v>5.0267907874948605</v>
      </c>
      <c r="F171" s="10">
        <v>-5.8704047406180706</v>
      </c>
      <c r="AG171" s="8">
        <v>2019</v>
      </c>
      <c r="AH171" s="9" t="s">
        <v>9</v>
      </c>
      <c r="AI171" s="10">
        <v>90.442421256608085</v>
      </c>
      <c r="AJ171" s="10">
        <v>90.442421256608085</v>
      </c>
      <c r="AK171" s="10">
        <v>100</v>
      </c>
    </row>
    <row r="172" spans="1:54" ht="15.6" x14ac:dyDescent="0.3">
      <c r="A172" s="8"/>
      <c r="B172" s="9" t="s">
        <v>10</v>
      </c>
      <c r="C172" s="10">
        <v>4.5545716731583354</v>
      </c>
      <c r="D172" s="11">
        <v>0.47976091005621413</v>
      </c>
      <c r="E172" s="10">
        <v>4.5545716731583354</v>
      </c>
      <c r="F172" s="10">
        <v>0.47976091005621413</v>
      </c>
      <c r="AG172" s="8"/>
      <c r="AH172" s="9" t="s">
        <v>10</v>
      </c>
      <c r="AI172" s="10">
        <v>90.876328639905651</v>
      </c>
      <c r="AJ172" s="10">
        <v>90.876328639905651</v>
      </c>
      <c r="AK172" s="10">
        <v>100</v>
      </c>
    </row>
    <row r="173" spans="1:54" ht="15.6" x14ac:dyDescent="0.3">
      <c r="A173" s="8"/>
      <c r="B173" s="9" t="s">
        <v>11</v>
      </c>
      <c r="C173" s="10">
        <v>4.2115103642343001</v>
      </c>
      <c r="D173" s="11">
        <v>5.9805769360859529</v>
      </c>
      <c r="E173" s="10">
        <v>4.2115103642343001</v>
      </c>
      <c r="F173" s="10">
        <v>5.9805769360859529</v>
      </c>
      <c r="AG173" s="8"/>
      <c r="AH173" s="9" t="s">
        <v>11</v>
      </c>
      <c r="AI173" s="10">
        <v>96.311257390905539</v>
      </c>
      <c r="AJ173" s="10">
        <v>96.311257390905539</v>
      </c>
      <c r="AK173" s="10">
        <v>100</v>
      </c>
    </row>
    <row r="174" spans="1:54" ht="15.6" x14ac:dyDescent="0.3">
      <c r="A174" s="12"/>
      <c r="B174" s="13" t="s">
        <v>12</v>
      </c>
      <c r="C174" s="10">
        <v>4.0768192088891624</v>
      </c>
      <c r="D174" s="11">
        <v>3.8300222726017381</v>
      </c>
      <c r="E174" s="10">
        <v>4.0768192088891624</v>
      </c>
      <c r="F174" s="10">
        <v>3.8300222726017381</v>
      </c>
      <c r="AG174" s="12"/>
      <c r="AH174" s="13" t="s">
        <v>12</v>
      </c>
      <c r="AI174" s="10">
        <v>100</v>
      </c>
      <c r="AJ174" s="10">
        <v>100</v>
      </c>
      <c r="AK174" s="10">
        <v>100</v>
      </c>
    </row>
    <row r="175" spans="1:54" ht="15.6" x14ac:dyDescent="0.3">
      <c r="A175" s="8">
        <v>2020</v>
      </c>
      <c r="B175" s="9" t="s">
        <v>9</v>
      </c>
      <c r="C175" s="10">
        <v>1.7043000027107098</v>
      </c>
      <c r="D175" s="11">
        <v>-8.0161685554639064</v>
      </c>
      <c r="E175" s="10">
        <v>1.7043000027107098</v>
      </c>
      <c r="F175" s="10">
        <v>-8.0161685554639064</v>
      </c>
      <c r="AG175" s="8">
        <v>2020</v>
      </c>
      <c r="AH175" s="9" t="s">
        <v>9</v>
      </c>
      <c r="AI175" s="10">
        <v>91.983831444536094</v>
      </c>
      <c r="AJ175" s="10">
        <v>91.983831444536094</v>
      </c>
      <c r="AK175" s="10">
        <v>100</v>
      </c>
    </row>
    <row r="176" spans="1:54" ht="15.6" x14ac:dyDescent="0.3">
      <c r="A176" s="8"/>
      <c r="B176" s="9" t="s">
        <v>10</v>
      </c>
      <c r="C176" s="10">
        <v>-8.6128137584884428</v>
      </c>
      <c r="D176" s="11">
        <v>-9.7131328415306086</v>
      </c>
      <c r="E176" s="10">
        <v>-8.6128137584884428</v>
      </c>
      <c r="F176" s="10">
        <v>-9.7131328415306086</v>
      </c>
      <c r="AG176" s="8"/>
      <c r="AH176" s="9" t="s">
        <v>10</v>
      </c>
      <c r="AI176" s="10">
        <v>83.049319703598698</v>
      </c>
      <c r="AJ176" s="10">
        <v>83.049319703598698</v>
      </c>
      <c r="AK176" s="10">
        <v>100</v>
      </c>
    </row>
    <row r="177" spans="1:37" ht="15.6" x14ac:dyDescent="0.3">
      <c r="A177" s="8"/>
      <c r="B177" s="9" t="s">
        <v>11</v>
      </c>
      <c r="C177" s="10">
        <v>-6.5242831530942169</v>
      </c>
      <c r="D177" s="11">
        <v>8.402619758625633</v>
      </c>
      <c r="E177" s="10">
        <v>-6.5242831530942169</v>
      </c>
      <c r="F177" s="10">
        <v>8.402619758625633</v>
      </c>
      <c r="AG177" s="8"/>
      <c r="AH177" s="9" t="s">
        <v>11</v>
      </c>
      <c r="AI177" s="10">
        <v>90.027638250417468</v>
      </c>
      <c r="AJ177" s="10">
        <v>90.027638250417468</v>
      </c>
      <c r="AK177" s="10">
        <v>100</v>
      </c>
    </row>
    <row r="178" spans="1:37" ht="15.6" x14ac:dyDescent="0.3">
      <c r="A178" s="12"/>
      <c r="B178" s="13" t="s">
        <v>12</v>
      </c>
      <c r="C178" s="10">
        <v>-6.1652588243126729</v>
      </c>
      <c r="D178" s="10">
        <v>4.2288157273216171</v>
      </c>
      <c r="E178" s="10">
        <v>-6.1652588243126729</v>
      </c>
      <c r="F178" s="10">
        <v>4.2288157273216171</v>
      </c>
      <c r="AG178" s="12"/>
      <c r="AH178" s="13" t="s">
        <v>12</v>
      </c>
      <c r="AI178" s="10">
        <v>93.834741175687327</v>
      </c>
      <c r="AJ178" s="10">
        <v>93.834741175687327</v>
      </c>
      <c r="AK178" s="10">
        <v>100</v>
      </c>
    </row>
    <row r="179" spans="1:37" ht="15.6" x14ac:dyDescent="0.3">
      <c r="A179" s="8">
        <v>2021</v>
      </c>
      <c r="B179" s="9" t="s">
        <v>9</v>
      </c>
      <c r="C179" s="10">
        <v>-0.21228966131930349</v>
      </c>
      <c r="D179" s="10">
        <v>-2.1806229438649751</v>
      </c>
      <c r="E179" s="10">
        <v>-0.21228966131930349</v>
      </c>
      <c r="F179" s="10">
        <v>-2.1806229438649751</v>
      </c>
      <c r="AG179" s="8">
        <v>2021</v>
      </c>
      <c r="AH179" s="9" t="s">
        <v>9</v>
      </c>
      <c r="AI179" s="10">
        <v>91.788559280293981</v>
      </c>
      <c r="AJ179" s="10">
        <v>91.788559280293981</v>
      </c>
      <c r="AK179" s="10">
        <v>100</v>
      </c>
    </row>
    <row r="180" spans="1:37" ht="15.6" x14ac:dyDescent="0.3">
      <c r="A180" s="8"/>
      <c r="B180" s="9" t="s">
        <v>10</v>
      </c>
      <c r="C180" s="10">
        <v>7.5201388593523717</v>
      </c>
      <c r="D180" s="10">
        <v>-2.7169131238042752</v>
      </c>
      <c r="E180" s="10">
        <v>7.5201388593523717</v>
      </c>
      <c r="F180" s="10">
        <v>-2.7169131238042752</v>
      </c>
      <c r="AG180" s="8"/>
      <c r="AH180" s="9" t="s">
        <v>10</v>
      </c>
      <c r="AI180" s="10">
        <v>89.294743867056809</v>
      </c>
      <c r="AJ180" s="10">
        <v>89.294743867056809</v>
      </c>
      <c r="AK180" s="10">
        <v>100</v>
      </c>
    </row>
    <row r="181" spans="1:37" ht="15.6" x14ac:dyDescent="0.3">
      <c r="A181" s="8"/>
      <c r="B181" s="9" t="s">
        <v>11</v>
      </c>
      <c r="C181" s="10">
        <v>3.7614118667109011</v>
      </c>
      <c r="D181" s="10">
        <v>4.6130426869964083</v>
      </c>
      <c r="E181" s="10">
        <v>3.7614118667109011</v>
      </c>
      <c r="F181" s="10">
        <v>4.6130426869964083</v>
      </c>
      <c r="AG181" s="8"/>
      <c r="AH181" s="9" t="s">
        <v>11</v>
      </c>
      <c r="AI181" s="10">
        <v>93.413948518888247</v>
      </c>
      <c r="AJ181" s="10">
        <v>93.413948518888247</v>
      </c>
      <c r="AK181" s="10">
        <v>100</v>
      </c>
    </row>
    <row r="182" spans="1:37" ht="15.6" x14ac:dyDescent="0.3">
      <c r="A182" s="12"/>
      <c r="B182" s="13" t="s">
        <v>12</v>
      </c>
      <c r="C182" s="10">
        <v>4.4897390351548552</v>
      </c>
      <c r="D182" s="10">
        <v>4.9604237197654868</v>
      </c>
      <c r="E182" s="10">
        <v>4.4897390351548552</v>
      </c>
      <c r="F182" s="10">
        <v>4.9604237197654868</v>
      </c>
      <c r="AG182" s="12"/>
      <c r="AH182" s="13" t="s">
        <v>12</v>
      </c>
      <c r="AI182" s="10">
        <v>98.047676178788706</v>
      </c>
      <c r="AJ182" s="10">
        <v>98.047676178788706</v>
      </c>
      <c r="AK182" s="10">
        <v>100</v>
      </c>
    </row>
    <row r="183" spans="1:37" ht="15.6" x14ac:dyDescent="0.3">
      <c r="A183" s="8">
        <v>2022</v>
      </c>
      <c r="B183" s="9" t="s">
        <v>9</v>
      </c>
      <c r="C183" s="10">
        <v>3.9856299669444866</v>
      </c>
      <c r="D183" s="10">
        <v>-2.6525509578118402</v>
      </c>
      <c r="E183" s="10">
        <v>4.0969268311360452</v>
      </c>
      <c r="F183" s="10">
        <v>-2.5483590053383551</v>
      </c>
      <c r="AG183" s="8">
        <v>2022</v>
      </c>
      <c r="AH183" s="9" t="s">
        <v>9</v>
      </c>
      <c r="AI183" s="10">
        <v>95.446911605195979</v>
      </c>
      <c r="AJ183" s="10">
        <v>95.549069393361549</v>
      </c>
      <c r="AK183" s="10">
        <v>100</v>
      </c>
    </row>
    <row r="184" spans="1:37" ht="15.6" x14ac:dyDescent="0.3">
      <c r="A184" s="8"/>
      <c r="B184" s="9" t="s">
        <v>10</v>
      </c>
      <c r="C184" s="10">
        <v>4.865063983134533</v>
      </c>
      <c r="D184" s="10">
        <v>-1.8941642898923732</v>
      </c>
      <c r="E184" s="10">
        <v>4.9735287035978644</v>
      </c>
      <c r="F184" s="10">
        <v>-1.8976907057123782</v>
      </c>
      <c r="AG184" s="8"/>
      <c r="AH184" s="9" t="s">
        <v>10</v>
      </c>
      <c r="AI184" s="10">
        <v>93.638990289765218</v>
      </c>
      <c r="AJ184" s="10">
        <v>93.735843584089068</v>
      </c>
      <c r="AK184" s="10">
        <v>100</v>
      </c>
    </row>
    <row r="185" spans="1:37" ht="15.6" x14ac:dyDescent="0.3">
      <c r="A185" s="8"/>
      <c r="B185" s="9" t="s">
        <v>11</v>
      </c>
      <c r="C185" s="10">
        <v>6.1820728810656931</v>
      </c>
      <c r="D185" s="10">
        <v>5.9268864288987118</v>
      </c>
      <c r="E185" s="10">
        <v>6.5738097445292283</v>
      </c>
      <c r="F185" s="10">
        <v>6.2078282573552173</v>
      </c>
      <c r="AG185" s="8"/>
      <c r="AH185" s="9" t="s">
        <v>11</v>
      </c>
      <c r="AI185" s="10">
        <v>99.188866897407095</v>
      </c>
      <c r="AJ185" s="10">
        <v>99.554803769372441</v>
      </c>
      <c r="AK185" s="10">
        <v>100</v>
      </c>
    </row>
    <row r="186" spans="1:37" ht="15.6" x14ac:dyDescent="0.3">
      <c r="A186" s="12"/>
      <c r="B186" s="13" t="s">
        <v>12</v>
      </c>
      <c r="C186" s="10">
        <v>6.6214819192409919</v>
      </c>
      <c r="D186" s="10">
        <v>5.3947772559300518</v>
      </c>
      <c r="E186" s="10">
        <v>6.9985770898941979</v>
      </c>
      <c r="F186" s="10">
        <v>5.3787606513127457</v>
      </c>
      <c r="AG186" s="12"/>
      <c r="AH186" s="13" t="s">
        <v>12</v>
      </c>
      <c r="AI186" s="10">
        <v>104.53988532920316</v>
      </c>
      <c r="AJ186" s="10">
        <v>104.90961838101107</v>
      </c>
      <c r="AK186" s="10">
        <v>100</v>
      </c>
    </row>
    <row r="187" spans="1:37" ht="15.6" x14ac:dyDescent="0.3">
      <c r="A187" s="8">
        <v>2023</v>
      </c>
      <c r="B187" s="9" t="s">
        <v>9</v>
      </c>
      <c r="C187" s="10">
        <v>7.539208192908589</v>
      </c>
      <c r="D187" s="10">
        <v>-1.8146493449998786</v>
      </c>
      <c r="E187" s="10">
        <v>7.7617845271605574</v>
      </c>
      <c r="F187" s="10">
        <v>-1.8532486664555137</v>
      </c>
      <c r="AG187" s="8">
        <v>2023</v>
      </c>
      <c r="AH187" s="9" t="s">
        <v>9</v>
      </c>
      <c r="AI187" s="10">
        <v>102.64285298481313</v>
      </c>
      <c r="AJ187" s="10">
        <v>102.96538227738139</v>
      </c>
      <c r="AK187" s="10">
        <v>100</v>
      </c>
    </row>
    <row r="188" spans="1:37" ht="15.6" x14ac:dyDescent="0.3">
      <c r="A188" s="8"/>
      <c r="B188" s="9" t="s">
        <v>10</v>
      </c>
      <c r="C188" s="10">
        <v>7.9309578459620553</v>
      </c>
      <c r="D188" s="10">
        <v>-1.5367790371293779</v>
      </c>
      <c r="E188" s="10">
        <v>8.130640100902724</v>
      </c>
      <c r="F188" s="10">
        <v>-1.5618983490903133</v>
      </c>
      <c r="AG188" s="8"/>
      <c r="AH188" s="9" t="s">
        <v>10</v>
      </c>
      <c r="AI188" s="10">
        <v>101.065459137031</v>
      </c>
      <c r="AJ188" s="10">
        <v>101.35716767145644</v>
      </c>
      <c r="AK188" s="10">
        <v>100</v>
      </c>
    </row>
    <row r="189" spans="1:37" ht="15.6" x14ac:dyDescent="0.3">
      <c r="A189" s="8"/>
      <c r="B189" s="9" t="s">
        <v>11</v>
      </c>
      <c r="C189" s="10">
        <v>8.2552990861759667</v>
      </c>
      <c r="D189" s="10">
        <v>6.2452052727412877</v>
      </c>
      <c r="E189" s="10">
        <v>8.4245956354139935</v>
      </c>
      <c r="F189" s="10">
        <v>6.4965565853808442</v>
      </c>
      <c r="AG189" s="8"/>
      <c r="AH189" s="9" t="s">
        <v>11</v>
      </c>
      <c r="AI189" s="10">
        <v>107.37720451997706</v>
      </c>
      <c r="AJ189" s="10">
        <v>107.94189342257195</v>
      </c>
      <c r="AK189" s="10">
        <v>100</v>
      </c>
    </row>
    <row r="190" spans="1:37" ht="15.6" x14ac:dyDescent="0.3">
      <c r="A190" s="12"/>
      <c r="B190" s="13" t="s">
        <v>12</v>
      </c>
      <c r="C190" s="10">
        <v>7.9939644873290945</v>
      </c>
      <c r="D190" s="10">
        <v>5.140348123432716</v>
      </c>
      <c r="E190" s="10">
        <v>8.149557989343208</v>
      </c>
      <c r="F190" s="10">
        <v>5.1114492898495882</v>
      </c>
      <c r="AG190" s="12"/>
      <c r="AH190" s="13" t="s">
        <v>12</v>
      </c>
      <c r="AI190" s="10">
        <v>112.8967666375142</v>
      </c>
      <c r="AJ190" s="10">
        <v>113.45928856737019</v>
      </c>
      <c r="AK190" s="10">
        <v>100</v>
      </c>
    </row>
    <row r="193" spans="1:55" x14ac:dyDescent="0.3">
      <c r="A193" s="1"/>
      <c r="B193" s="1"/>
      <c r="C193" s="77" t="s">
        <v>18</v>
      </c>
      <c r="D193" s="78"/>
      <c r="E193" s="78"/>
      <c r="F193" s="79"/>
      <c r="AI193" s="77" t="s">
        <v>18</v>
      </c>
      <c r="AJ193" s="78"/>
      <c r="AK193" s="78"/>
      <c r="AX193" t="s">
        <v>1</v>
      </c>
      <c r="AY193">
        <v>2020</v>
      </c>
      <c r="AZ193">
        <v>2021</v>
      </c>
      <c r="BA193">
        <v>2022</v>
      </c>
      <c r="BB193">
        <v>2023</v>
      </c>
    </row>
    <row r="194" spans="1:55" x14ac:dyDescent="0.3">
      <c r="A194" s="2"/>
      <c r="B194" s="3"/>
      <c r="C194" s="4" t="s">
        <v>2</v>
      </c>
      <c r="D194" s="4" t="s">
        <v>3</v>
      </c>
      <c r="E194" s="4" t="s">
        <v>4</v>
      </c>
      <c r="F194" s="4" t="s">
        <v>5</v>
      </c>
      <c r="AG194" s="5"/>
      <c r="AH194" s="5"/>
      <c r="AI194" s="4" t="s">
        <v>6</v>
      </c>
      <c r="AJ194" s="4" t="s">
        <v>7</v>
      </c>
      <c r="AK194" s="6" t="s">
        <v>8</v>
      </c>
      <c r="AW194" t="s">
        <v>9</v>
      </c>
      <c r="AX194" s="7">
        <v>-7.1814181216844633</v>
      </c>
      <c r="AY194" s="7">
        <v>-10.556512356819638</v>
      </c>
      <c r="AZ194" s="7">
        <v>-4.7335633497254292</v>
      </c>
      <c r="BA194" s="7">
        <v>-3.7392750981214249</v>
      </c>
      <c r="BB194" s="7">
        <v>-2.1421079623519859</v>
      </c>
      <c r="BC194" s="7"/>
    </row>
    <row r="195" spans="1:55" ht="15.6" x14ac:dyDescent="0.3">
      <c r="A195" s="8">
        <v>2017</v>
      </c>
      <c r="B195" s="9" t="s">
        <v>9</v>
      </c>
      <c r="C195" s="10">
        <v>1.4580905079024831</v>
      </c>
      <c r="D195" s="11">
        <v>-8.0500841975043187</v>
      </c>
      <c r="E195" s="10">
        <v>1.4580905079024831</v>
      </c>
      <c r="F195" s="10">
        <v>-8.0500841975043187</v>
      </c>
      <c r="AG195" s="8">
        <v>2017</v>
      </c>
      <c r="AH195" s="9" t="s">
        <v>9</v>
      </c>
      <c r="AI195" s="10">
        <v>77.086416058779207</v>
      </c>
      <c r="AJ195" s="10">
        <v>77.086416058779207</v>
      </c>
      <c r="AK195" s="10">
        <v>100</v>
      </c>
      <c r="AW195" t="s">
        <v>10</v>
      </c>
      <c r="AX195" s="7">
        <v>3.283031331945073</v>
      </c>
      <c r="AY195" s="7">
        <v>-17.001235928859998</v>
      </c>
      <c r="AZ195" s="7">
        <v>-3.0377347266508821</v>
      </c>
      <c r="BA195" s="7">
        <v>-4.6371122981700381</v>
      </c>
      <c r="BB195" s="7">
        <v>-4.3135815036562235</v>
      </c>
      <c r="BC195" s="7"/>
    </row>
    <row r="196" spans="1:55" ht="15.6" x14ac:dyDescent="0.3">
      <c r="A196" s="8"/>
      <c r="B196" s="9" t="s">
        <v>10</v>
      </c>
      <c r="C196" s="10">
        <v>3.2452834168998095</v>
      </c>
      <c r="D196" s="11">
        <v>7.1389571561891501</v>
      </c>
      <c r="E196" s="10">
        <v>3.2452834168998095</v>
      </c>
      <c r="F196" s="10">
        <v>7.1389571561891501</v>
      </c>
      <c r="AG196" s="8"/>
      <c r="AH196" s="9" t="s">
        <v>10</v>
      </c>
      <c r="AI196" s="10">
        <v>82.589582274457172</v>
      </c>
      <c r="AJ196" s="10">
        <v>82.589582274457172</v>
      </c>
      <c r="AK196" s="10">
        <v>100</v>
      </c>
      <c r="AW196" t="s">
        <v>11</v>
      </c>
      <c r="AX196" s="7">
        <v>8.7504679287303642</v>
      </c>
      <c r="AY196" s="7">
        <v>22.264837068296472</v>
      </c>
      <c r="AZ196" s="7">
        <v>8.2930014510397285</v>
      </c>
      <c r="BA196" s="7">
        <v>5.1047196655428877</v>
      </c>
      <c r="BB196" s="7">
        <v>5.5273284259635886</v>
      </c>
      <c r="BC196" s="7"/>
    </row>
    <row r="197" spans="1:55" ht="15.6" x14ac:dyDescent="0.3">
      <c r="A197" s="8"/>
      <c r="B197" s="9" t="s">
        <v>11</v>
      </c>
      <c r="C197" s="10">
        <v>9.4702257738019284</v>
      </c>
      <c r="D197" s="11">
        <v>7.1702944177090018</v>
      </c>
      <c r="E197" s="10">
        <v>9.4702257738019284</v>
      </c>
      <c r="F197" s="10">
        <v>7.1702944177090018</v>
      </c>
      <c r="AG197" s="8"/>
      <c r="AH197" s="9" t="s">
        <v>11</v>
      </c>
      <c r="AI197" s="10">
        <v>88.511498481891749</v>
      </c>
      <c r="AJ197" s="10">
        <v>88.511498481891749</v>
      </c>
      <c r="AK197" s="10">
        <v>100</v>
      </c>
      <c r="AW197" t="s">
        <v>12</v>
      </c>
      <c r="AX197" s="7">
        <v>1.8037628174469991</v>
      </c>
      <c r="AY197" s="7">
        <v>4.9281805329818695</v>
      </c>
      <c r="AZ197" s="7">
        <v>10.361425851673772</v>
      </c>
      <c r="BA197" s="7">
        <v>11.190587578583418</v>
      </c>
      <c r="BB197" s="7">
        <v>10.178568032041312</v>
      </c>
      <c r="BC197" s="7"/>
    </row>
    <row r="198" spans="1:55" ht="15.6" x14ac:dyDescent="0.3">
      <c r="A198" s="12"/>
      <c r="B198" s="13" t="s">
        <v>12</v>
      </c>
      <c r="C198" s="10">
        <v>9.024632923745159</v>
      </c>
      <c r="D198" s="11">
        <v>3.2645979720889358</v>
      </c>
      <c r="E198" s="10">
        <v>9.024632923745159</v>
      </c>
      <c r="F198" s="10">
        <v>3.2645979720889358</v>
      </c>
      <c r="AG198" s="12"/>
      <c r="AH198" s="13" t="s">
        <v>12</v>
      </c>
      <c r="AI198" s="10">
        <v>91.401043066397108</v>
      </c>
      <c r="AJ198" s="10">
        <v>91.401043066397108</v>
      </c>
      <c r="AK198" s="10">
        <v>100</v>
      </c>
      <c r="BC198" s="7"/>
    </row>
    <row r="199" spans="1:55" ht="15.6" x14ac:dyDescent="0.3">
      <c r="A199" s="8">
        <v>2018</v>
      </c>
      <c r="B199" s="9" t="s">
        <v>9</v>
      </c>
      <c r="C199" s="10">
        <v>13.558377940377312</v>
      </c>
      <c r="D199" s="11">
        <v>-4.2263843475732727</v>
      </c>
      <c r="E199" s="10">
        <v>13.558377940377312</v>
      </c>
      <c r="F199" s="10">
        <v>-4.2263843475732727</v>
      </c>
      <c r="AG199" s="8">
        <v>2018</v>
      </c>
      <c r="AH199" s="9" t="s">
        <v>9</v>
      </c>
      <c r="AI199" s="10">
        <v>87.538083688720207</v>
      </c>
      <c r="AJ199" s="10">
        <v>87.538083688720207</v>
      </c>
      <c r="AK199" s="10">
        <v>100</v>
      </c>
    </row>
    <row r="200" spans="1:55" ht="15.6" x14ac:dyDescent="0.3">
      <c r="A200" s="8"/>
      <c r="B200" s="9" t="s">
        <v>10</v>
      </c>
      <c r="C200" s="10">
        <v>8.3323257002377176</v>
      </c>
      <c r="D200" s="11">
        <v>2.2083320697133786</v>
      </c>
      <c r="E200" s="10">
        <v>8.3323257002377176</v>
      </c>
      <c r="F200" s="10">
        <v>2.2083320697133786</v>
      </c>
      <c r="AG200" s="8"/>
      <c r="AH200" s="9" t="s">
        <v>10</v>
      </c>
      <c r="AI200" s="10">
        <v>89.471215264030747</v>
      </c>
      <c r="AJ200" s="10">
        <v>89.471215264030747</v>
      </c>
      <c r="AK200" s="10">
        <v>100</v>
      </c>
    </row>
    <row r="201" spans="1:55" ht="15.6" x14ac:dyDescent="0.3">
      <c r="A201" s="8"/>
      <c r="B201" s="9" t="s">
        <v>11</v>
      </c>
      <c r="C201" s="10">
        <v>10.733141722468403</v>
      </c>
      <c r="D201" s="11">
        <v>9.5453579851354959</v>
      </c>
      <c r="E201" s="10">
        <v>10.733141722468403</v>
      </c>
      <c r="F201" s="10">
        <v>9.5453579851354959</v>
      </c>
      <c r="AG201" s="8"/>
      <c r="AH201" s="9" t="s">
        <v>11</v>
      </c>
      <c r="AI201" s="10">
        <v>98.011563054633655</v>
      </c>
      <c r="AJ201" s="10">
        <v>98.011563054633655</v>
      </c>
      <c r="AK201" s="10">
        <v>100</v>
      </c>
    </row>
    <row r="202" spans="1:55" ht="15.6" x14ac:dyDescent="0.3">
      <c r="A202" s="12"/>
      <c r="B202" s="13" t="s">
        <v>12</v>
      </c>
      <c r="C202" s="10">
        <v>9.4474101387309872</v>
      </c>
      <c r="D202" s="11">
        <v>2.0655842619259346</v>
      </c>
      <c r="E202" s="10">
        <v>9.4474101387309872</v>
      </c>
      <c r="F202" s="10">
        <v>2.0655842619259346</v>
      </c>
      <c r="AG202" s="12"/>
      <c r="AH202" s="13" t="s">
        <v>12</v>
      </c>
      <c r="AI202" s="10">
        <v>100.03607447595779</v>
      </c>
      <c r="AJ202" s="10">
        <v>100.03607447595779</v>
      </c>
      <c r="AK202" s="10">
        <v>100</v>
      </c>
    </row>
    <row r="203" spans="1:55" ht="15.6" x14ac:dyDescent="0.3">
      <c r="A203" s="8">
        <v>2019</v>
      </c>
      <c r="B203" s="9" t="s">
        <v>9</v>
      </c>
      <c r="C203" s="10">
        <v>3.6862374935791991</v>
      </c>
      <c r="D203" s="11">
        <v>-9.2677858199757992</v>
      </c>
      <c r="E203" s="10">
        <v>3.6862374935791991</v>
      </c>
      <c r="F203" s="10">
        <v>-9.2677858199757992</v>
      </c>
      <c r="AG203" s="8">
        <v>2019</v>
      </c>
      <c r="AH203" s="9" t="s">
        <v>9</v>
      </c>
      <c r="AI203" s="10">
        <v>90.764945350814543</v>
      </c>
      <c r="AJ203" s="10">
        <v>90.764945350814543</v>
      </c>
      <c r="AK203" s="10">
        <v>100</v>
      </c>
    </row>
    <row r="204" spans="1:55" ht="15.6" x14ac:dyDescent="0.3">
      <c r="A204" s="8"/>
      <c r="B204" s="9" t="s">
        <v>10</v>
      </c>
      <c r="C204" s="10">
        <v>1.9550342608168449</v>
      </c>
      <c r="D204" s="11">
        <v>0.50180476993268996</v>
      </c>
      <c r="E204" s="10">
        <v>1.9550342608168449</v>
      </c>
      <c r="F204" s="10">
        <v>0.50180476993268996</v>
      </c>
      <c r="AG204" s="8"/>
      <c r="AH204" s="9" t="s">
        <v>10</v>
      </c>
      <c r="AI204" s="10">
        <v>91.22040817601173</v>
      </c>
      <c r="AJ204" s="10">
        <v>91.22040817601173</v>
      </c>
      <c r="AK204" s="10">
        <v>100</v>
      </c>
    </row>
    <row r="205" spans="1:55" ht="15.6" x14ac:dyDescent="0.3">
      <c r="A205" s="8"/>
      <c r="B205" s="9" t="s">
        <v>11</v>
      </c>
      <c r="C205" s="10">
        <v>1.9460932939650206</v>
      </c>
      <c r="D205" s="11">
        <v>9.535751383346593</v>
      </c>
      <c r="E205" s="10">
        <v>1.9460932939650206</v>
      </c>
      <c r="F205" s="10">
        <v>9.535751383346593</v>
      </c>
      <c r="AG205" s="8"/>
      <c r="AH205" s="9" t="s">
        <v>11</v>
      </c>
      <c r="AI205" s="10">
        <v>99.918959510550181</v>
      </c>
      <c r="AJ205" s="10">
        <v>99.918959510550181</v>
      </c>
      <c r="AK205" s="10">
        <v>100</v>
      </c>
    </row>
    <row r="206" spans="1:55" ht="15.6" x14ac:dyDescent="0.3">
      <c r="A206" s="12"/>
      <c r="B206" s="13" t="s">
        <v>12</v>
      </c>
      <c r="C206" s="10">
        <v>-3.6061466972554967E-2</v>
      </c>
      <c r="D206" s="11">
        <v>8.1106218326127077E-2</v>
      </c>
      <c r="E206" s="10">
        <v>-3.6061466972554967E-2</v>
      </c>
      <c r="F206" s="10">
        <v>8.1106218326127077E-2</v>
      </c>
      <c r="AG206" s="12"/>
      <c r="AH206" s="13" t="s">
        <v>12</v>
      </c>
      <c r="AI206" s="10">
        <v>100</v>
      </c>
      <c r="AJ206" s="10">
        <v>100</v>
      </c>
      <c r="AK206" s="10">
        <v>100</v>
      </c>
    </row>
    <row r="207" spans="1:55" ht="15.6" x14ac:dyDescent="0.3">
      <c r="A207" s="8">
        <v>2020</v>
      </c>
      <c r="B207" s="9" t="s">
        <v>9</v>
      </c>
      <c r="C207" s="10">
        <v>-1.4559119740849695</v>
      </c>
      <c r="D207" s="11">
        <v>-10.556512356819638</v>
      </c>
      <c r="E207" s="10">
        <v>-1.4559119740849695</v>
      </c>
      <c r="F207" s="10">
        <v>-10.556512356819638</v>
      </c>
      <c r="AG207" s="8">
        <v>2020</v>
      </c>
      <c r="AH207" s="9" t="s">
        <v>9</v>
      </c>
      <c r="AI207" s="10">
        <v>89.443487643180362</v>
      </c>
      <c r="AJ207" s="10">
        <v>89.443487643180362</v>
      </c>
      <c r="AK207" s="10">
        <v>100</v>
      </c>
    </row>
    <row r="208" spans="1:55" ht="15.6" x14ac:dyDescent="0.3">
      <c r="A208" s="8"/>
      <c r="B208" s="9" t="s">
        <v>10</v>
      </c>
      <c r="C208" s="10">
        <v>-18.618003613050433</v>
      </c>
      <c r="D208" s="11">
        <v>-17.001235928859998</v>
      </c>
      <c r="E208" s="10">
        <v>-18.618003613050433</v>
      </c>
      <c r="F208" s="10">
        <v>-17.001235928859998</v>
      </c>
      <c r="AG208" s="8"/>
      <c r="AH208" s="9" t="s">
        <v>10</v>
      </c>
      <c r="AI208" s="10">
        <v>74.236989285962522</v>
      </c>
      <c r="AJ208" s="10">
        <v>74.236989285962522</v>
      </c>
      <c r="AK208" s="10">
        <v>100</v>
      </c>
    </row>
    <row r="209" spans="1:37" ht="15.6" x14ac:dyDescent="0.3">
      <c r="A209" s="8"/>
      <c r="B209" s="9" t="s">
        <v>11</v>
      </c>
      <c r="C209" s="10">
        <v>-9.1606493507299973</v>
      </c>
      <c r="D209" s="11">
        <v>22.264837068296472</v>
      </c>
      <c r="E209" s="10">
        <v>-9.1606493507299973</v>
      </c>
      <c r="F209" s="10">
        <v>22.264837068296472</v>
      </c>
      <c r="AG209" s="8"/>
      <c r="AH209" s="9" t="s">
        <v>11</v>
      </c>
      <c r="AI209" s="10">
        <v>90.765733994890795</v>
      </c>
      <c r="AJ209" s="10">
        <v>90.765733994890795</v>
      </c>
      <c r="AK209" s="10">
        <v>100</v>
      </c>
    </row>
    <row r="210" spans="1:37" ht="15.6" x14ac:dyDescent="0.3">
      <c r="A210" s="12"/>
      <c r="B210" s="13" t="s">
        <v>12</v>
      </c>
      <c r="C210" s="10">
        <v>-4.7611667717549011</v>
      </c>
      <c r="D210" s="10">
        <v>4.9281805329818695</v>
      </c>
      <c r="E210" s="10">
        <v>-4.7611667717549011</v>
      </c>
      <c r="F210" s="10">
        <v>4.9281805329818695</v>
      </c>
      <c r="AG210" s="12"/>
      <c r="AH210" s="13" t="s">
        <v>12</v>
      </c>
      <c r="AI210" s="10">
        <v>95.238833228245099</v>
      </c>
      <c r="AJ210" s="10">
        <v>95.238833228245099</v>
      </c>
      <c r="AK210" s="10">
        <v>100</v>
      </c>
    </row>
    <row r="211" spans="1:37" ht="15.6" x14ac:dyDescent="0.3">
      <c r="A211" s="8">
        <v>2021</v>
      </c>
      <c r="B211" s="9" t="s">
        <v>9</v>
      </c>
      <c r="C211" s="10">
        <v>1.4390707636550388</v>
      </c>
      <c r="D211" s="10">
        <v>-4.7335633497254292</v>
      </c>
      <c r="E211" s="10">
        <v>1.4390707636550388</v>
      </c>
      <c r="F211" s="10">
        <v>-4.7335633497254292</v>
      </c>
      <c r="AG211" s="8">
        <v>2021</v>
      </c>
      <c r="AH211" s="9" t="s">
        <v>9</v>
      </c>
      <c r="AI211" s="10">
        <v>90.730642723846771</v>
      </c>
      <c r="AJ211" s="10">
        <v>90.730642723846771</v>
      </c>
      <c r="AK211" s="10">
        <v>100</v>
      </c>
    </row>
    <row r="212" spans="1:37" ht="15.6" x14ac:dyDescent="0.3">
      <c r="A212" s="8"/>
      <c r="B212" s="9" t="s">
        <v>10</v>
      </c>
      <c r="C212" s="10">
        <v>18.504922314711962</v>
      </c>
      <c r="D212" s="10">
        <v>-3.0377347266508821</v>
      </c>
      <c r="E212" s="10">
        <v>18.504922314711962</v>
      </c>
      <c r="F212" s="10">
        <v>-3.0377347266508821</v>
      </c>
      <c r="AG212" s="8"/>
      <c r="AH212" s="9" t="s">
        <v>10</v>
      </c>
      <c r="AI212" s="10">
        <v>87.974486482110933</v>
      </c>
      <c r="AJ212" s="10">
        <v>87.974486482110933</v>
      </c>
      <c r="AK212" s="10">
        <v>100</v>
      </c>
    </row>
    <row r="213" spans="1:37" ht="15.6" x14ac:dyDescent="0.3">
      <c r="A213" s="8"/>
      <c r="B213" s="9" t="s">
        <v>11</v>
      </c>
      <c r="C213" s="10">
        <v>4.9627516128277023</v>
      </c>
      <c r="D213" s="10">
        <v>8.2930014510397285</v>
      </c>
      <c r="E213" s="10">
        <v>4.9627516128277023</v>
      </c>
      <c r="F213" s="10">
        <v>8.2930014510397285</v>
      </c>
      <c r="AG213" s="8"/>
      <c r="AH213" s="9" t="s">
        <v>11</v>
      </c>
      <c r="AI213" s="10">
        <v>95.27021192261715</v>
      </c>
      <c r="AJ213" s="10">
        <v>95.27021192261715</v>
      </c>
      <c r="AK213" s="10">
        <v>100</v>
      </c>
    </row>
    <row r="214" spans="1:37" ht="15.6" x14ac:dyDescent="0.3">
      <c r="A214" s="12"/>
      <c r="B214" s="13" t="s">
        <v>12</v>
      </c>
      <c r="C214" s="10">
        <v>10.397787043163433</v>
      </c>
      <c r="D214" s="10">
        <v>10.361425851673772</v>
      </c>
      <c r="E214" s="10">
        <v>10.397787043163433</v>
      </c>
      <c r="F214" s="10">
        <v>10.361425851673772</v>
      </c>
      <c r="AG214" s="12"/>
      <c r="AH214" s="13" t="s">
        <v>12</v>
      </c>
      <c r="AI214" s="10">
        <v>105.1415642897116</v>
      </c>
      <c r="AJ214" s="10">
        <v>105.1415642897116</v>
      </c>
      <c r="AK214" s="10">
        <v>100</v>
      </c>
    </row>
    <row r="215" spans="1:37" ht="15.6" x14ac:dyDescent="0.3">
      <c r="A215" s="8">
        <v>2022</v>
      </c>
      <c r="B215" s="9" t="s">
        <v>9</v>
      </c>
      <c r="C215" s="10">
        <v>11.550000000000011</v>
      </c>
      <c r="D215" s="10">
        <v>-3.7392750981214249</v>
      </c>
      <c r="E215" s="10">
        <v>12.000000000000014</v>
      </c>
      <c r="F215" s="10">
        <v>-3.3509530344204421</v>
      </c>
      <c r="AG215" s="8">
        <v>2022</v>
      </c>
      <c r="AH215" s="9" t="s">
        <v>9</v>
      </c>
      <c r="AI215" s="10">
        <v>101.21003195845108</v>
      </c>
      <c r="AJ215" s="10">
        <v>101.61831985070839</v>
      </c>
      <c r="AK215" s="10">
        <v>100</v>
      </c>
    </row>
    <row r="216" spans="1:37" ht="15.6" x14ac:dyDescent="0.3">
      <c r="A216" s="8"/>
      <c r="B216" s="9" t="s">
        <v>10</v>
      </c>
      <c r="C216" s="10">
        <v>9.7100000000000222</v>
      </c>
      <c r="D216" s="10">
        <v>-4.6371122981700381</v>
      </c>
      <c r="E216" s="10">
        <v>10.149999999999991</v>
      </c>
      <c r="F216" s="10">
        <v>-4.6393435726838845</v>
      </c>
      <c r="AG216" s="8"/>
      <c r="AH216" s="9" t="s">
        <v>10</v>
      </c>
      <c r="AI216" s="10">
        <v>96.516809119523927</v>
      </c>
      <c r="AJ216" s="10">
        <v>96.903896860045208</v>
      </c>
      <c r="AK216" s="10">
        <v>100</v>
      </c>
    </row>
    <row r="217" spans="1:37" ht="15.6" x14ac:dyDescent="0.3">
      <c r="A217" s="8"/>
      <c r="B217" s="9" t="s">
        <v>11</v>
      </c>
      <c r="C217" s="10">
        <v>6.4799999999999898</v>
      </c>
      <c r="D217" s="10">
        <v>5.1047196655428877</v>
      </c>
      <c r="E217" s="10">
        <v>7.8400000000000034</v>
      </c>
      <c r="F217" s="10">
        <v>6.0219453152984528</v>
      </c>
      <c r="AG217" s="8"/>
      <c r="AH217" s="9" t="s">
        <v>11</v>
      </c>
      <c r="AI217" s="10">
        <v>101.44372165520275</v>
      </c>
      <c r="AJ217" s="10">
        <v>102.73939653735033</v>
      </c>
      <c r="AK217" s="10">
        <v>100</v>
      </c>
    </row>
    <row r="218" spans="1:37" ht="15.6" x14ac:dyDescent="0.3">
      <c r="A218" s="12"/>
      <c r="B218" s="13" t="s">
        <v>12</v>
      </c>
      <c r="C218" s="10">
        <v>7.2800000000000011</v>
      </c>
      <c r="D218" s="10">
        <v>11.190587578583418</v>
      </c>
      <c r="E218" s="10">
        <v>8.4399999999999977</v>
      </c>
      <c r="F218" s="10">
        <v>10.975454556338121</v>
      </c>
      <c r="AG218" s="12"/>
      <c r="AH218" s="13" t="s">
        <v>12</v>
      </c>
      <c r="AI218" s="10">
        <v>112.79587017000259</v>
      </c>
      <c r="AJ218" s="10">
        <v>114.01551231576326</v>
      </c>
      <c r="AK218" s="10">
        <v>100</v>
      </c>
    </row>
    <row r="219" spans="1:37" ht="15.6" x14ac:dyDescent="0.3">
      <c r="A219" s="8">
        <v>2023</v>
      </c>
      <c r="B219" s="9" t="s">
        <v>9</v>
      </c>
      <c r="C219" s="10">
        <v>9.0600000000000023</v>
      </c>
      <c r="D219" s="10">
        <v>-2.1421079623519859</v>
      </c>
      <c r="E219" s="10">
        <v>9.7799999999999869</v>
      </c>
      <c r="F219" s="10">
        <v>-2.1566545934957304</v>
      </c>
      <c r="AG219" s="8">
        <v>2023</v>
      </c>
      <c r="AH219" s="9" t="s">
        <v>9</v>
      </c>
      <c r="AI219" s="10">
        <v>110.37966085388675</v>
      </c>
      <c r="AJ219" s="10">
        <v>111.55659153210766</v>
      </c>
      <c r="AK219" s="10">
        <v>100</v>
      </c>
    </row>
    <row r="220" spans="1:37" ht="15.6" x14ac:dyDescent="0.3">
      <c r="A220" s="8"/>
      <c r="B220" s="9" t="s">
        <v>10</v>
      </c>
      <c r="C220" s="10">
        <v>9.4300000000000068</v>
      </c>
      <c r="D220" s="10">
        <v>-4.3135815036562235</v>
      </c>
      <c r="E220" s="10">
        <v>10.11</v>
      </c>
      <c r="F220" s="10">
        <v>-4.352688292842231</v>
      </c>
      <c r="AG220" s="8"/>
      <c r="AH220" s="9" t="s">
        <v>10</v>
      </c>
      <c r="AI220" s="10">
        <v>105.61834421949503</v>
      </c>
      <c r="AJ220" s="10">
        <v>106.70088083259577</v>
      </c>
      <c r="AK220" s="10">
        <v>100</v>
      </c>
    </row>
    <row r="221" spans="1:37" ht="15.6" x14ac:dyDescent="0.3">
      <c r="A221" s="8"/>
      <c r="B221" s="9" t="s">
        <v>11</v>
      </c>
      <c r="C221" s="10">
        <v>9.8700000000000045</v>
      </c>
      <c r="D221" s="10">
        <v>5.5273284259635886</v>
      </c>
      <c r="E221" s="10">
        <v>10.420000000000002</v>
      </c>
      <c r="F221" s="10">
        <v>6.3204359432863129</v>
      </c>
      <c r="AG221" s="8"/>
      <c r="AH221" s="9" t="s">
        <v>11</v>
      </c>
      <c r="AI221" s="10">
        <v>111.45621698257126</v>
      </c>
      <c r="AJ221" s="10">
        <v>113.44484165654225</v>
      </c>
      <c r="AK221" s="10">
        <v>100</v>
      </c>
    </row>
    <row r="222" spans="1:37" ht="15.6" x14ac:dyDescent="0.3">
      <c r="A222" s="12"/>
      <c r="B222" s="13" t="s">
        <v>12</v>
      </c>
      <c r="C222" s="10">
        <v>8.8700000000000188</v>
      </c>
      <c r="D222" s="10">
        <v>10.178568032041312</v>
      </c>
      <c r="E222" s="10">
        <v>9.3800000000000097</v>
      </c>
      <c r="F222" s="10">
        <v>9.9302229611688517</v>
      </c>
      <c r="AG222" s="12"/>
      <c r="AH222" s="13" t="s">
        <v>12</v>
      </c>
      <c r="AI222" s="10">
        <v>122.80086385408184</v>
      </c>
      <c r="AJ222" s="10">
        <v>124.71016737098186</v>
      </c>
      <c r="AK222" s="10">
        <v>100</v>
      </c>
    </row>
    <row r="225" spans="1:55" x14ac:dyDescent="0.3">
      <c r="A225" s="1"/>
      <c r="B225" s="1"/>
      <c r="C225" s="77" t="s">
        <v>19</v>
      </c>
      <c r="D225" s="78"/>
      <c r="E225" s="78"/>
      <c r="F225" s="79"/>
      <c r="AI225" s="77" t="s">
        <v>19</v>
      </c>
      <c r="AJ225" s="78"/>
      <c r="AK225" s="78"/>
      <c r="AX225" t="s">
        <v>1</v>
      </c>
      <c r="AY225">
        <v>2020</v>
      </c>
      <c r="AZ225">
        <v>2021</v>
      </c>
      <c r="BA225">
        <v>2022</v>
      </c>
      <c r="BB225">
        <v>2023</v>
      </c>
    </row>
    <row r="226" spans="1:55" x14ac:dyDescent="0.3">
      <c r="A226" s="2"/>
      <c r="B226" s="3"/>
      <c r="C226" s="4" t="s">
        <v>2</v>
      </c>
      <c r="D226" s="4" t="s">
        <v>3</v>
      </c>
      <c r="E226" s="4" t="s">
        <v>4</v>
      </c>
      <c r="F226" s="4" t="s">
        <v>5</v>
      </c>
      <c r="AG226" s="5"/>
      <c r="AH226" s="5"/>
      <c r="AI226" s="4" t="s">
        <v>6</v>
      </c>
      <c r="AJ226" s="4" t="s">
        <v>7</v>
      </c>
      <c r="AK226" s="6" t="s">
        <v>8</v>
      </c>
      <c r="AW226" t="s">
        <v>9</v>
      </c>
      <c r="AX226" s="7">
        <v>-4.7883381422208329</v>
      </c>
      <c r="AY226" s="7">
        <v>-7.1684378015854122</v>
      </c>
      <c r="AZ226" s="7">
        <v>-1.3116013490361667</v>
      </c>
      <c r="BA226" s="7">
        <v>-2.2540437053078364</v>
      </c>
      <c r="BB226" s="7">
        <v>-1.6935526981658882</v>
      </c>
      <c r="BC226" s="7"/>
    </row>
    <row r="227" spans="1:55" ht="15.6" x14ac:dyDescent="0.3">
      <c r="A227" s="8">
        <v>2017</v>
      </c>
      <c r="B227" s="9" t="s">
        <v>9</v>
      </c>
      <c r="C227" s="10">
        <v>5.8703606310059229</v>
      </c>
      <c r="D227" s="11">
        <v>-4.595807675242142</v>
      </c>
      <c r="E227" s="10">
        <v>5.8703606310059229</v>
      </c>
      <c r="F227" s="10">
        <v>-4.595807675242142</v>
      </c>
      <c r="AG227" s="8">
        <v>2017</v>
      </c>
      <c r="AH227" s="9" t="s">
        <v>9</v>
      </c>
      <c r="AI227" s="10">
        <v>80.696997611152554</v>
      </c>
      <c r="AJ227" s="10">
        <v>80.696997611152554</v>
      </c>
      <c r="AK227" s="10">
        <v>100</v>
      </c>
      <c r="AW227" t="s">
        <v>10</v>
      </c>
      <c r="AX227" s="7">
        <v>0.86222050677492723</v>
      </c>
      <c r="AY227" s="7">
        <v>-7.3698052002639969</v>
      </c>
      <c r="AZ227" s="7">
        <v>-2.611492079276573</v>
      </c>
      <c r="BA227" s="7">
        <v>-0.90359509308065356</v>
      </c>
      <c r="BB227" s="7">
        <v>-0.51458219410966421</v>
      </c>
      <c r="BC227" s="7"/>
    </row>
    <row r="228" spans="1:55" ht="15.6" x14ac:dyDescent="0.3">
      <c r="A228" s="8"/>
      <c r="B228" s="9" t="s">
        <v>10</v>
      </c>
      <c r="C228" s="10">
        <v>6.0693753526148981</v>
      </c>
      <c r="D228" s="11">
        <v>1.6155474386731328</v>
      </c>
      <c r="E228" s="10">
        <v>6.0693753526148981</v>
      </c>
      <c r="F228" s="10">
        <v>1.6155474386731328</v>
      </c>
      <c r="AG228" s="8"/>
      <c r="AH228" s="9" t="s">
        <v>10</v>
      </c>
      <c r="AI228" s="10">
        <v>82.000695889145661</v>
      </c>
      <c r="AJ228" s="10">
        <v>82.000695889145661</v>
      </c>
      <c r="AK228" s="10">
        <v>100</v>
      </c>
      <c r="AW228" t="s">
        <v>11</v>
      </c>
      <c r="AX228" s="7">
        <v>4.8568887530688869</v>
      </c>
      <c r="AY228" s="7">
        <v>4.4089673844753747</v>
      </c>
      <c r="AZ228" s="7">
        <v>3.4091113913094375</v>
      </c>
      <c r="BA228" s="7">
        <v>6.212611700136577</v>
      </c>
      <c r="BB228" s="7">
        <v>6.499378829761767</v>
      </c>
      <c r="BC228" s="7"/>
    </row>
    <row r="229" spans="1:55" ht="15.6" x14ac:dyDescent="0.3">
      <c r="A229" s="8"/>
      <c r="B229" s="9" t="s">
        <v>11</v>
      </c>
      <c r="C229" s="10">
        <v>6.2828489387028412</v>
      </c>
      <c r="D229" s="11">
        <v>4.5686473682812192</v>
      </c>
      <c r="E229" s="10">
        <v>6.2828489387028412</v>
      </c>
      <c r="F229" s="10">
        <v>4.5686473682812192</v>
      </c>
      <c r="AG229" s="8"/>
      <c r="AH229" s="9" t="s">
        <v>11</v>
      </c>
      <c r="AI229" s="10">
        <v>85.747018523857406</v>
      </c>
      <c r="AJ229" s="10">
        <v>85.747018523857406</v>
      </c>
      <c r="AK229" s="10">
        <v>100</v>
      </c>
      <c r="AW229" t="s">
        <v>12</v>
      </c>
      <c r="AX229" s="7">
        <v>5.0100767675546791</v>
      </c>
      <c r="AY229" s="7">
        <v>3.9928738108409192</v>
      </c>
      <c r="AZ229" s="7">
        <v>3.1099850949841255</v>
      </c>
      <c r="BA229" s="7">
        <v>3.4015857315649782</v>
      </c>
      <c r="BB229" s="7">
        <v>3.3727830614447498</v>
      </c>
      <c r="BC229" s="7"/>
    </row>
    <row r="230" spans="1:55" ht="15.6" x14ac:dyDescent="0.3">
      <c r="A230" s="12"/>
      <c r="B230" s="13" t="s">
        <v>12</v>
      </c>
      <c r="C230" s="10">
        <v>6.6822011735454936</v>
      </c>
      <c r="D230" s="11">
        <v>5.2356425614615887</v>
      </c>
      <c r="E230" s="10">
        <v>6.6822011735454936</v>
      </c>
      <c r="F230" s="10">
        <v>5.2356425614615887</v>
      </c>
      <c r="AG230" s="12"/>
      <c r="AH230" s="13" t="s">
        <v>12</v>
      </c>
      <c r="AI230" s="10">
        <v>90.236425920876826</v>
      </c>
      <c r="AJ230" s="10">
        <v>90.236425920876826</v>
      </c>
      <c r="AK230" s="10">
        <v>100</v>
      </c>
      <c r="BC230" s="7"/>
    </row>
    <row r="231" spans="1:55" ht="15.6" x14ac:dyDescent="0.3">
      <c r="A231" s="8">
        <v>2018</v>
      </c>
      <c r="B231" s="9" t="s">
        <v>9</v>
      </c>
      <c r="C231" s="10">
        <v>6.1233156829491975</v>
      </c>
      <c r="D231" s="11">
        <v>-5.0956100625741101</v>
      </c>
      <c r="E231" s="10">
        <v>6.1233156829491975</v>
      </c>
      <c r="F231" s="10">
        <v>-5.0956100625741101</v>
      </c>
      <c r="AG231" s="8">
        <v>2018</v>
      </c>
      <c r="AH231" s="9" t="s">
        <v>9</v>
      </c>
      <c r="AI231" s="10">
        <v>85.638329521545401</v>
      </c>
      <c r="AJ231" s="10">
        <v>85.638329521545401</v>
      </c>
      <c r="AK231" s="10">
        <v>100</v>
      </c>
    </row>
    <row r="232" spans="1:55" ht="15.6" x14ac:dyDescent="0.3">
      <c r="A232" s="8"/>
      <c r="B232" s="9" t="s">
        <v>10</v>
      </c>
      <c r="C232" s="10">
        <v>4.9569701264635171</v>
      </c>
      <c r="D232" s="11">
        <v>0.49874439249771285</v>
      </c>
      <c r="E232" s="10">
        <v>4.9569701264635171</v>
      </c>
      <c r="F232" s="10">
        <v>0.49874439249771285</v>
      </c>
      <c r="AG232" s="8"/>
      <c r="AH232" s="9" t="s">
        <v>10</v>
      </c>
      <c r="AI232" s="10">
        <v>86.065445887862808</v>
      </c>
      <c r="AJ232" s="10">
        <v>86.065445887862808</v>
      </c>
      <c r="AK232" s="10">
        <v>100</v>
      </c>
    </row>
    <row r="233" spans="1:55" ht="15.6" x14ac:dyDescent="0.3">
      <c r="A233" s="8"/>
      <c r="B233" s="9" t="s">
        <v>11</v>
      </c>
      <c r="C233" s="10">
        <v>5.6045460929357489</v>
      </c>
      <c r="D233" s="11">
        <v>5.2138274149290567</v>
      </c>
      <c r="E233" s="10">
        <v>5.6045460929357489</v>
      </c>
      <c r="F233" s="10">
        <v>5.2138274149290567</v>
      </c>
      <c r="AG233" s="8"/>
      <c r="AH233" s="9" t="s">
        <v>11</v>
      </c>
      <c r="AI233" s="10">
        <v>90.552749700345132</v>
      </c>
      <c r="AJ233" s="10">
        <v>90.552749700345132</v>
      </c>
      <c r="AK233" s="10">
        <v>100</v>
      </c>
    </row>
    <row r="234" spans="1:55" ht="15.6" x14ac:dyDescent="0.3">
      <c r="A234" s="12"/>
      <c r="B234" s="13" t="s">
        <v>12</v>
      </c>
      <c r="C234" s="10">
        <v>5.0170850411548571</v>
      </c>
      <c r="D234" s="11">
        <v>4.6502336605077801</v>
      </c>
      <c r="E234" s="10">
        <v>5.0170850411548571</v>
      </c>
      <c r="F234" s="10">
        <v>4.6502336605077801</v>
      </c>
      <c r="AG234" s="12"/>
      <c r="AH234" s="13" t="s">
        <v>12</v>
      </c>
      <c r="AI234" s="10">
        <v>94.763664147425928</v>
      </c>
      <c r="AJ234" s="10">
        <v>94.763664147425928</v>
      </c>
      <c r="AK234" s="10">
        <v>100</v>
      </c>
    </row>
    <row r="235" spans="1:55" ht="15.6" x14ac:dyDescent="0.3">
      <c r="A235" s="8">
        <v>2019</v>
      </c>
      <c r="B235" s="9" t="s">
        <v>9</v>
      </c>
      <c r="C235" s="10">
        <v>5.4840667517638764</v>
      </c>
      <c r="D235" s="11">
        <v>-4.6735966888462457</v>
      </c>
      <c r="E235" s="10">
        <v>5.4840667517638764</v>
      </c>
      <c r="F235" s="10">
        <v>-4.6735966888462457</v>
      </c>
      <c r="AG235" s="8">
        <v>2019</v>
      </c>
      <c r="AH235" s="9" t="s">
        <v>9</v>
      </c>
      <c r="AI235" s="10">
        <v>90.334792677602465</v>
      </c>
      <c r="AJ235" s="10">
        <v>90.334792677602465</v>
      </c>
      <c r="AK235" s="10">
        <v>100</v>
      </c>
    </row>
    <row r="236" spans="1:55" ht="15.6" x14ac:dyDescent="0.3">
      <c r="A236" s="8"/>
      <c r="B236" s="9" t="s">
        <v>10</v>
      </c>
      <c r="C236" s="10">
        <v>5.4563837097031325</v>
      </c>
      <c r="D236" s="11">
        <v>0.47236968915393618</v>
      </c>
      <c r="E236" s="10">
        <v>5.4563837097031325</v>
      </c>
      <c r="F236" s="10">
        <v>0.47236968915393618</v>
      </c>
      <c r="AG236" s="8"/>
      <c r="AH236" s="9" t="s">
        <v>10</v>
      </c>
      <c r="AI236" s="10">
        <v>90.761506856971508</v>
      </c>
      <c r="AJ236" s="10">
        <v>90.761506856971508</v>
      </c>
      <c r="AK236" s="10">
        <v>100</v>
      </c>
    </row>
    <row r="237" spans="1:55" ht="15.6" x14ac:dyDescent="0.3">
      <c r="A237" s="8"/>
      <c r="B237" s="9" t="s">
        <v>11</v>
      </c>
      <c r="C237" s="10">
        <v>5.0297665244950736</v>
      </c>
      <c r="D237" s="11">
        <v>4.7881914759963848</v>
      </c>
      <c r="E237" s="10">
        <v>5.0297665244950736</v>
      </c>
      <c r="F237" s="10">
        <v>4.7881914759963848</v>
      </c>
      <c r="AG237" s="8"/>
      <c r="AH237" s="9" t="s">
        <v>11</v>
      </c>
      <c r="AI237" s="10">
        <v>95.107341591782884</v>
      </c>
      <c r="AJ237" s="10">
        <v>95.107341591782884</v>
      </c>
      <c r="AK237" s="10">
        <v>100</v>
      </c>
    </row>
    <row r="238" spans="1:55" ht="15.6" x14ac:dyDescent="0.3">
      <c r="A238" s="12"/>
      <c r="B238" s="13" t="s">
        <v>12</v>
      </c>
      <c r="C238" s="10">
        <v>5.5256789611129733</v>
      </c>
      <c r="D238" s="11">
        <v>5.1443540806946686</v>
      </c>
      <c r="E238" s="10">
        <v>5.5256789611129733</v>
      </c>
      <c r="F238" s="10">
        <v>5.1443540806946686</v>
      </c>
      <c r="AG238" s="12"/>
      <c r="AH238" s="13" t="s">
        <v>12</v>
      </c>
      <c r="AI238" s="10">
        <v>100</v>
      </c>
      <c r="AJ238" s="10">
        <v>100</v>
      </c>
      <c r="AK238" s="10">
        <v>100</v>
      </c>
    </row>
    <row r="239" spans="1:55" ht="15.6" x14ac:dyDescent="0.3">
      <c r="A239" s="8">
        <v>2020</v>
      </c>
      <c r="B239" s="9" t="s">
        <v>9</v>
      </c>
      <c r="C239" s="10">
        <v>2.7639068478552815</v>
      </c>
      <c r="D239" s="11">
        <v>-7.1684378015854122</v>
      </c>
      <c r="E239" s="10">
        <v>2.7639068478552815</v>
      </c>
      <c r="F239" s="10">
        <v>-7.1684378015854122</v>
      </c>
      <c r="AG239" s="8">
        <v>2020</v>
      </c>
      <c r="AH239" s="9" t="s">
        <v>9</v>
      </c>
      <c r="AI239" s="10">
        <v>92.831562198414588</v>
      </c>
      <c r="AJ239" s="10">
        <v>92.831562198414588</v>
      </c>
      <c r="AK239" s="10">
        <v>100</v>
      </c>
    </row>
    <row r="240" spans="1:55" ht="15.6" x14ac:dyDescent="0.3">
      <c r="A240" s="8"/>
      <c r="B240" s="9" t="s">
        <v>10</v>
      </c>
      <c r="C240" s="10">
        <v>-5.2571295058611156</v>
      </c>
      <c r="D240" s="11">
        <v>-7.3698052002639969</v>
      </c>
      <c r="E240" s="10">
        <v>-5.2571295058611156</v>
      </c>
      <c r="F240" s="10">
        <v>-7.3698052002639969</v>
      </c>
      <c r="AG240" s="8"/>
      <c r="AH240" s="9" t="s">
        <v>10</v>
      </c>
      <c r="AI240" s="10">
        <v>85.990056900029515</v>
      </c>
      <c r="AJ240" s="10">
        <v>85.990056900029515</v>
      </c>
      <c r="AK240" s="10">
        <v>100</v>
      </c>
    </row>
    <row r="241" spans="1:37" ht="15.6" x14ac:dyDescent="0.3">
      <c r="A241" s="8"/>
      <c r="B241" s="9" t="s">
        <v>11</v>
      </c>
      <c r="C241" s="10">
        <v>-5.5999999999993832</v>
      </c>
      <c r="D241" s="11">
        <v>4.4089673844753747</v>
      </c>
      <c r="E241" s="10">
        <v>-5.5999999999993832</v>
      </c>
      <c r="F241" s="10">
        <v>4.4089673844753747</v>
      </c>
      <c r="AG241" s="8"/>
      <c r="AH241" s="9" t="s">
        <v>11</v>
      </c>
      <c r="AI241" s="10">
        <v>89.781330462643638</v>
      </c>
      <c r="AJ241" s="10">
        <v>89.781330462643638</v>
      </c>
      <c r="AK241" s="10">
        <v>100</v>
      </c>
    </row>
    <row r="242" spans="1:37" ht="15.6" x14ac:dyDescent="0.3">
      <c r="A242" s="12"/>
      <c r="B242" s="13" t="s">
        <v>12</v>
      </c>
      <c r="C242" s="10">
        <v>-6.6338143062889259</v>
      </c>
      <c r="D242" s="10">
        <v>3.9928738108409192</v>
      </c>
      <c r="E242" s="10">
        <v>-6.6338143062889259</v>
      </c>
      <c r="F242" s="10">
        <v>3.9928738108409192</v>
      </c>
      <c r="AG242" s="12"/>
      <c r="AH242" s="13" t="s">
        <v>12</v>
      </c>
      <c r="AI242" s="10">
        <v>93.366185693711074</v>
      </c>
      <c r="AJ242" s="10">
        <v>93.366185693711074</v>
      </c>
      <c r="AK242" s="10">
        <v>100</v>
      </c>
    </row>
    <row r="243" spans="1:37" ht="15.6" x14ac:dyDescent="0.3">
      <c r="A243" s="8">
        <v>2021</v>
      </c>
      <c r="B243" s="9" t="s">
        <v>9</v>
      </c>
      <c r="C243" s="10">
        <v>-0.74324792071377033</v>
      </c>
      <c r="D243" s="10">
        <v>-1.3116013490361667</v>
      </c>
      <c r="E243" s="10">
        <v>-0.74324792071377033</v>
      </c>
      <c r="F243" s="10">
        <v>-1.3116013490361667</v>
      </c>
      <c r="AG243" s="8">
        <v>2021</v>
      </c>
      <c r="AH243" s="9" t="s">
        <v>9</v>
      </c>
      <c r="AI243" s="10">
        <v>92.141593542608746</v>
      </c>
      <c r="AJ243" s="10">
        <v>92.141593542608746</v>
      </c>
      <c r="AK243" s="10">
        <v>100</v>
      </c>
    </row>
    <row r="244" spans="1:37" ht="15.6" x14ac:dyDescent="0.3">
      <c r="A244" s="8"/>
      <c r="B244" s="9" t="s">
        <v>10</v>
      </c>
      <c r="C244" s="10">
        <v>4.3554642949579261</v>
      </c>
      <c r="D244" s="10">
        <v>-2.611492079276573</v>
      </c>
      <c r="E244" s="10">
        <v>4.3554642949579261</v>
      </c>
      <c r="F244" s="10">
        <v>-2.611492079276573</v>
      </c>
      <c r="AG244" s="8"/>
      <c r="AH244" s="9" t="s">
        <v>10</v>
      </c>
      <c r="AI244" s="10">
        <v>89.735323125524303</v>
      </c>
      <c r="AJ244" s="10">
        <v>89.735323125524303</v>
      </c>
      <c r="AK244" s="10">
        <v>100</v>
      </c>
    </row>
    <row r="245" spans="1:37" ht="15.6" x14ac:dyDescent="0.3">
      <c r="A245" s="8"/>
      <c r="B245" s="9" t="s">
        <v>11</v>
      </c>
      <c r="C245" s="10">
        <v>3.3561206656822264</v>
      </c>
      <c r="D245" s="10">
        <v>3.4091113913094375</v>
      </c>
      <c r="E245" s="10">
        <v>3.3561206656822264</v>
      </c>
      <c r="F245" s="10">
        <v>3.4091113913094375</v>
      </c>
      <c r="AG245" s="8"/>
      <c r="AH245" s="9" t="s">
        <v>11</v>
      </c>
      <c r="AI245" s="10">
        <v>92.794500248224878</v>
      </c>
      <c r="AJ245" s="10">
        <v>92.794500248224878</v>
      </c>
      <c r="AK245" s="10">
        <v>100</v>
      </c>
    </row>
    <row r="246" spans="1:37" ht="15.6" x14ac:dyDescent="0.3">
      <c r="A246" s="12"/>
      <c r="B246" s="13" t="s">
        <v>12</v>
      </c>
      <c r="C246" s="10">
        <v>2.4786379180042672</v>
      </c>
      <c r="D246" s="10">
        <v>3.1099850949841255</v>
      </c>
      <c r="E246" s="10">
        <v>2.4786379180042672</v>
      </c>
      <c r="F246" s="10">
        <v>3.1099850949841255</v>
      </c>
      <c r="AG246" s="12"/>
      <c r="AH246" s="13" t="s">
        <v>12</v>
      </c>
      <c r="AI246" s="10">
        <v>95.680395374909693</v>
      </c>
      <c r="AJ246" s="10">
        <v>95.680395374909693</v>
      </c>
      <c r="AK246" s="10">
        <v>100</v>
      </c>
    </row>
    <row r="247" spans="1:37" ht="15.6" x14ac:dyDescent="0.3">
      <c r="A247" s="8">
        <v>2022</v>
      </c>
      <c r="B247" s="9" t="s">
        <v>9</v>
      </c>
      <c r="C247" s="10">
        <v>1.5000000000000142</v>
      </c>
      <c r="D247" s="10">
        <v>-2.2540437053078364</v>
      </c>
      <c r="E247" s="10">
        <v>1.5000000000000142</v>
      </c>
      <c r="F247" s="10">
        <v>-2.2540437053078364</v>
      </c>
      <c r="AG247" s="8">
        <v>2022</v>
      </c>
      <c r="AH247" s="9" t="s">
        <v>9</v>
      </c>
      <c r="AI247" s="10">
        <v>93.523717445747891</v>
      </c>
      <c r="AJ247" s="10">
        <v>93.523717445747891</v>
      </c>
      <c r="AK247" s="10">
        <v>100</v>
      </c>
    </row>
    <row r="248" spans="1:37" ht="15.6" x14ac:dyDescent="0.3">
      <c r="A248" s="8"/>
      <c r="B248" s="9" t="s">
        <v>10</v>
      </c>
      <c r="C248" s="10">
        <v>3.2800000000000011</v>
      </c>
      <c r="D248" s="10">
        <v>-0.90359509308065356</v>
      </c>
      <c r="E248" s="10">
        <v>3.2800000000000011</v>
      </c>
      <c r="F248" s="10">
        <v>-0.90359509308065356</v>
      </c>
      <c r="AG248" s="8"/>
      <c r="AH248" s="9" t="s">
        <v>10</v>
      </c>
      <c r="AI248" s="10">
        <v>92.678641724041483</v>
      </c>
      <c r="AJ248" s="10">
        <v>92.678641724041483</v>
      </c>
      <c r="AK248" s="10">
        <v>100</v>
      </c>
    </row>
    <row r="249" spans="1:37" ht="15.6" x14ac:dyDescent="0.3">
      <c r="A249" s="8"/>
      <c r="B249" s="9" t="s">
        <v>11</v>
      </c>
      <c r="C249" s="10">
        <v>6.0799999999999983</v>
      </c>
      <c r="D249" s="10">
        <v>6.212611700136577</v>
      </c>
      <c r="E249" s="10">
        <v>6.1400000000000148</v>
      </c>
      <c r="F249" s="10">
        <v>6.2726867067543139</v>
      </c>
      <c r="AG249" s="8"/>
      <c r="AH249" s="9" t="s">
        <v>11</v>
      </c>
      <c r="AI249" s="10">
        <v>98.436405863316949</v>
      </c>
      <c r="AJ249" s="10">
        <v>98.4920825634659</v>
      </c>
      <c r="AK249" s="10">
        <v>100</v>
      </c>
    </row>
    <row r="250" spans="1:37" ht="15.6" x14ac:dyDescent="0.3">
      <c r="A250" s="12"/>
      <c r="B250" s="13" t="s">
        <v>12</v>
      </c>
      <c r="C250" s="10">
        <v>6.3800000000000097</v>
      </c>
      <c r="D250" s="10">
        <v>3.4015857315649782</v>
      </c>
      <c r="E250" s="10">
        <v>6.4699999999999989</v>
      </c>
      <c r="F250" s="10">
        <v>3.4305644720459725</v>
      </c>
      <c r="AG250" s="12"/>
      <c r="AH250" s="13" t="s">
        <v>12</v>
      </c>
      <c r="AI250" s="10">
        <v>101.78480459982893</v>
      </c>
      <c r="AJ250" s="10">
        <v>101.87091695566635</v>
      </c>
      <c r="AK250" s="10">
        <v>100</v>
      </c>
    </row>
    <row r="251" spans="1:37" ht="15.6" x14ac:dyDescent="0.3">
      <c r="A251" s="8">
        <v>2023</v>
      </c>
      <c r="B251" s="9" t="s">
        <v>9</v>
      </c>
      <c r="C251" s="10">
        <v>6.9899999999999807</v>
      </c>
      <c r="D251" s="10">
        <v>-1.6935526981658882</v>
      </c>
      <c r="E251" s="10">
        <v>7.0300000000000011</v>
      </c>
      <c r="F251" s="10">
        <v>-1.7399295367624461</v>
      </c>
      <c r="AG251" s="8">
        <v>2023</v>
      </c>
      <c r="AH251" s="9" t="s">
        <v>9</v>
      </c>
      <c r="AI251" s="10">
        <v>100.06102529520564</v>
      </c>
      <c r="AJ251" s="10">
        <v>100.09843478218397</v>
      </c>
      <c r="AK251" s="10">
        <v>100</v>
      </c>
    </row>
    <row r="252" spans="1:37" ht="15.6" x14ac:dyDescent="0.3">
      <c r="A252" s="8"/>
      <c r="B252" s="9" t="s">
        <v>10</v>
      </c>
      <c r="C252" s="10">
        <v>7.4100000000000108</v>
      </c>
      <c r="D252" s="10">
        <v>-0.51458219410966421</v>
      </c>
      <c r="E252" s="10">
        <v>7.4399999999999977</v>
      </c>
      <c r="F252" s="10">
        <v>-0.52398632907208764</v>
      </c>
      <c r="AG252" s="8"/>
      <c r="AH252" s="9" t="s">
        <v>10</v>
      </c>
      <c r="AI252" s="10">
        <v>99.546129075792962</v>
      </c>
      <c r="AJ252" s="10">
        <v>99.573932668310178</v>
      </c>
      <c r="AK252" s="10">
        <v>100</v>
      </c>
    </row>
    <row r="253" spans="1:37" ht="15.6" x14ac:dyDescent="0.3">
      <c r="A253" s="8"/>
      <c r="B253" s="9" t="s">
        <v>11</v>
      </c>
      <c r="C253" s="10">
        <v>7.7000000000000171</v>
      </c>
      <c r="D253" s="10">
        <v>6.499378829761767</v>
      </c>
      <c r="E253" s="10">
        <v>7.7300000000000182</v>
      </c>
      <c r="F253" s="10">
        <v>6.5595359169642791</v>
      </c>
      <c r="AG253" s="8"/>
      <c r="AH253" s="9" t="s">
        <v>11</v>
      </c>
      <c r="AI253" s="10">
        <v>106.01600911479237</v>
      </c>
      <c r="AJ253" s="10">
        <v>106.10552054562181</v>
      </c>
      <c r="AK253" s="10">
        <v>100</v>
      </c>
    </row>
    <row r="254" spans="1:37" ht="15.6" x14ac:dyDescent="0.3">
      <c r="A254" s="12"/>
      <c r="B254" s="13" t="s">
        <v>12</v>
      </c>
      <c r="C254" s="10">
        <v>7.6700000000000017</v>
      </c>
      <c r="D254" s="10">
        <v>3.3727830614447498</v>
      </c>
      <c r="E254" s="10">
        <v>7.6899999999999977</v>
      </c>
      <c r="F254" s="10">
        <v>3.3921608465109898</v>
      </c>
      <c r="AG254" s="12"/>
      <c r="AH254" s="13" t="s">
        <v>12</v>
      </c>
      <c r="AI254" s="10">
        <v>109.59169911263579</v>
      </c>
      <c r="AJ254" s="10">
        <v>109.70479046955708</v>
      </c>
      <c r="AK254" s="10">
        <v>100</v>
      </c>
    </row>
    <row r="257" spans="1:55" x14ac:dyDescent="0.3">
      <c r="A257" s="1"/>
      <c r="B257" s="1"/>
      <c r="C257" s="77" t="s">
        <v>20</v>
      </c>
      <c r="D257" s="78"/>
      <c r="E257" s="78"/>
      <c r="F257" s="79"/>
      <c r="AI257" s="77" t="s">
        <v>20</v>
      </c>
      <c r="AJ257" s="78"/>
      <c r="AK257" s="78"/>
      <c r="AX257" t="s">
        <v>1</v>
      </c>
      <c r="AY257">
        <v>2020</v>
      </c>
      <c r="AZ257">
        <v>2021</v>
      </c>
      <c r="BA257">
        <v>2022</v>
      </c>
      <c r="BB257">
        <v>2023</v>
      </c>
    </row>
    <row r="258" spans="1:55" x14ac:dyDescent="0.3">
      <c r="A258" s="2"/>
      <c r="B258" s="3"/>
      <c r="C258" s="4" t="s">
        <v>2</v>
      </c>
      <c r="D258" s="4" t="s">
        <v>3</v>
      </c>
      <c r="E258" s="4" t="s">
        <v>4</v>
      </c>
      <c r="F258" s="4" t="s">
        <v>5</v>
      </c>
      <c r="AG258" s="5"/>
      <c r="AH258" s="5"/>
      <c r="AI258" s="4" t="s">
        <v>6</v>
      </c>
      <c r="AJ258" s="4" t="s">
        <v>7</v>
      </c>
      <c r="AK258" s="6" t="s">
        <v>8</v>
      </c>
      <c r="AW258" t="s">
        <v>9</v>
      </c>
      <c r="AX258" s="7">
        <v>-2.1469913469390556</v>
      </c>
      <c r="AY258" s="7">
        <v>-5.838351071495353</v>
      </c>
      <c r="AZ258" s="7">
        <v>8.1517994093993877</v>
      </c>
      <c r="BA258" s="7">
        <v>-5.1340472742381138</v>
      </c>
      <c r="BB258" s="7">
        <v>-3.7867522926228503</v>
      </c>
      <c r="BC258" s="7"/>
    </row>
    <row r="259" spans="1:55" ht="15.6" x14ac:dyDescent="0.3">
      <c r="A259" s="8">
        <v>2017</v>
      </c>
      <c r="B259" s="9" t="s">
        <v>9</v>
      </c>
      <c r="C259" s="10">
        <v>8.3382562285903674</v>
      </c>
      <c r="D259" s="11">
        <v>1.3422659340882319</v>
      </c>
      <c r="E259" s="10">
        <v>8.3382562285903674</v>
      </c>
      <c r="F259" s="10">
        <v>1.3422659340882319</v>
      </c>
      <c r="AG259" s="8">
        <v>2017</v>
      </c>
      <c r="AH259" s="9" t="s">
        <v>9</v>
      </c>
      <c r="AI259" s="10">
        <v>89.830123830949063</v>
      </c>
      <c r="AJ259" s="10">
        <v>89.830123830949063</v>
      </c>
      <c r="AK259" s="10">
        <v>100</v>
      </c>
      <c r="AW259" t="s">
        <v>10</v>
      </c>
      <c r="AX259" s="7">
        <v>-1.4510863265277909</v>
      </c>
      <c r="AY259" s="7">
        <v>-13.498266268590015</v>
      </c>
      <c r="AZ259" s="7">
        <v>6.365967661502367</v>
      </c>
      <c r="BA259" s="7">
        <v>-2.4418218981039388</v>
      </c>
      <c r="BB259" s="7">
        <v>-1.9895226524806162</v>
      </c>
      <c r="BC259" s="7"/>
    </row>
    <row r="260" spans="1:55" ht="15.6" x14ac:dyDescent="0.3">
      <c r="A260" s="8"/>
      <c r="B260" s="9" t="s">
        <v>10</v>
      </c>
      <c r="C260" s="10">
        <v>2.7092279439228264</v>
      </c>
      <c r="D260" s="11">
        <v>-2.4182841465638489</v>
      </c>
      <c r="E260" s="10">
        <v>2.7092279439228264</v>
      </c>
      <c r="F260" s="10">
        <v>-2.4182841465638489</v>
      </c>
      <c r="AG260" s="8"/>
      <c r="AH260" s="9" t="s">
        <v>10</v>
      </c>
      <c r="AI260" s="10">
        <v>87.657776187506556</v>
      </c>
      <c r="AJ260" s="10">
        <v>87.657776187506556</v>
      </c>
      <c r="AK260" s="10">
        <v>100</v>
      </c>
      <c r="AW260" t="s">
        <v>11</v>
      </c>
      <c r="AX260" s="7">
        <v>9.5241999460053446</v>
      </c>
      <c r="AY260" s="7">
        <v>10.590913926738764</v>
      </c>
      <c r="AZ260" s="7">
        <v>8.6213767192941759</v>
      </c>
      <c r="BA260" s="7">
        <v>7.5710407644211415</v>
      </c>
      <c r="BB260" s="7">
        <v>8.0066740995944343</v>
      </c>
      <c r="BC260" s="7"/>
    </row>
    <row r="261" spans="1:55" ht="15.6" x14ac:dyDescent="0.3">
      <c r="A261" s="8"/>
      <c r="B261" s="9" t="s">
        <v>11</v>
      </c>
      <c r="C261" s="10">
        <v>16.395355321942006</v>
      </c>
      <c r="D261" s="11">
        <v>8.161602206647629</v>
      </c>
      <c r="E261" s="10">
        <v>16.395355321942006</v>
      </c>
      <c r="F261" s="10">
        <v>8.161602206647629</v>
      </c>
      <c r="AG261" s="8"/>
      <c r="AH261" s="9" t="s">
        <v>11</v>
      </c>
      <c r="AI261" s="10">
        <v>94.812055183124329</v>
      </c>
      <c r="AJ261" s="10">
        <v>94.812055183124329</v>
      </c>
      <c r="AK261" s="10">
        <v>100</v>
      </c>
      <c r="AW261" t="s">
        <v>12</v>
      </c>
      <c r="AX261" s="7">
        <v>-1.3479126146425908</v>
      </c>
      <c r="AY261" s="7">
        <v>3.3665162050538413</v>
      </c>
      <c r="AZ261" s="7">
        <v>3.9008468856731611</v>
      </c>
      <c r="BA261" s="7">
        <v>4.6742773970997575</v>
      </c>
      <c r="BB261" s="7">
        <v>5.0768330085134323</v>
      </c>
      <c r="BC261" s="7"/>
    </row>
    <row r="262" spans="1:55" ht="15.6" x14ac:dyDescent="0.3">
      <c r="A262" s="12"/>
      <c r="B262" s="13" t="s">
        <v>12</v>
      </c>
      <c r="C262" s="10">
        <v>8.4878630294918906</v>
      </c>
      <c r="D262" s="11">
        <v>1.4259260965915388</v>
      </c>
      <c r="E262" s="10">
        <v>8.4878630294918906</v>
      </c>
      <c r="F262" s="10">
        <v>1.4259260965915388</v>
      </c>
      <c r="AG262" s="12"/>
      <c r="AH262" s="13" t="s">
        <v>12</v>
      </c>
      <c r="AI262" s="10">
        <v>96.164005020695271</v>
      </c>
      <c r="AJ262" s="10">
        <v>96.164005020695271</v>
      </c>
      <c r="AK262" s="10">
        <v>100</v>
      </c>
    </row>
    <row r="263" spans="1:55" ht="15.6" x14ac:dyDescent="0.3">
      <c r="A263" s="8">
        <v>2018</v>
      </c>
      <c r="B263" s="9" t="s">
        <v>9</v>
      </c>
      <c r="C263" s="10">
        <v>5.7587562741398131</v>
      </c>
      <c r="D263" s="11">
        <v>-1.2070870980405317</v>
      </c>
      <c r="E263" s="10">
        <v>5.7587562741398131</v>
      </c>
      <c r="F263" s="10">
        <v>-1.2070870980405317</v>
      </c>
      <c r="AG263" s="8">
        <v>2018</v>
      </c>
      <c r="AH263" s="9" t="s">
        <v>9</v>
      </c>
      <c r="AI263" s="10">
        <v>95.003221723131404</v>
      </c>
      <c r="AJ263" s="10">
        <v>95.003221723131404</v>
      </c>
      <c r="AK263" s="10">
        <v>100</v>
      </c>
    </row>
    <row r="264" spans="1:55" ht="15.6" x14ac:dyDescent="0.3">
      <c r="A264" s="8"/>
      <c r="B264" s="9" t="s">
        <v>10</v>
      </c>
      <c r="C264" s="10">
        <v>7.4244070728158675</v>
      </c>
      <c r="D264" s="11">
        <v>-0.8814178985707315</v>
      </c>
      <c r="E264" s="10">
        <v>7.4244070728158675</v>
      </c>
      <c r="F264" s="10">
        <v>-0.8814178985707315</v>
      </c>
      <c r="AG264" s="8"/>
      <c r="AH264" s="9" t="s">
        <v>10</v>
      </c>
      <c r="AI264" s="10">
        <v>94.165846322644896</v>
      </c>
      <c r="AJ264" s="10">
        <v>94.165846322644896</v>
      </c>
      <c r="AK264" s="10">
        <v>100</v>
      </c>
    </row>
    <row r="265" spans="1:55" ht="15.6" x14ac:dyDescent="0.3">
      <c r="A265" s="8"/>
      <c r="B265" s="9" t="s">
        <v>11</v>
      </c>
      <c r="C265" s="10">
        <v>8.2987804864570052</v>
      </c>
      <c r="D265" s="11">
        <v>9.0419759682846461</v>
      </c>
      <c r="E265" s="10">
        <v>8.2987804864570052</v>
      </c>
      <c r="F265" s="10">
        <v>9.0419759682846461</v>
      </c>
      <c r="AG265" s="8"/>
      <c r="AH265" s="9" t="s">
        <v>11</v>
      </c>
      <c r="AI265" s="10">
        <v>102.68029951747029</v>
      </c>
      <c r="AJ265" s="10">
        <v>102.68029951747029</v>
      </c>
      <c r="AK265" s="10">
        <v>100</v>
      </c>
    </row>
    <row r="266" spans="1:55" ht="15.6" x14ac:dyDescent="0.3">
      <c r="A266" s="12"/>
      <c r="B266" s="13" t="s">
        <v>12</v>
      </c>
      <c r="C266" s="10">
        <v>4.6304987546650977</v>
      </c>
      <c r="D266" s="11">
        <v>-2.0095592353668081</v>
      </c>
      <c r="E266" s="10">
        <v>4.6304987546650977</v>
      </c>
      <c r="F266" s="10">
        <v>-2.0095592353668081</v>
      </c>
      <c r="AG266" s="12"/>
      <c r="AH266" s="13" t="s">
        <v>12</v>
      </c>
      <c r="AI266" s="10">
        <v>100.61687807561466</v>
      </c>
      <c r="AJ266" s="10">
        <v>100.61687807561466</v>
      </c>
      <c r="AK266" s="10">
        <v>100</v>
      </c>
    </row>
    <row r="267" spans="1:55" ht="15.6" x14ac:dyDescent="0.3">
      <c r="A267" s="8">
        <v>2019</v>
      </c>
      <c r="B267" s="9" t="s">
        <v>9</v>
      </c>
      <c r="C267" s="10">
        <v>-1.0558203727249662</v>
      </c>
      <c r="D267" s="11">
        <v>-6.5761528768648674</v>
      </c>
      <c r="E267" s="10">
        <v>-1.0558203727249662</v>
      </c>
      <c r="F267" s="10">
        <v>-6.5761528768648674</v>
      </c>
      <c r="AG267" s="8">
        <v>2019</v>
      </c>
      <c r="AH267" s="9" t="s">
        <v>9</v>
      </c>
      <c r="AI267" s="10">
        <v>94.000158353433505</v>
      </c>
      <c r="AJ267" s="10">
        <v>94.000158353433505</v>
      </c>
      <c r="AK267" s="10">
        <v>100</v>
      </c>
    </row>
    <row r="268" spans="1:55" ht="15.6" x14ac:dyDescent="0.3">
      <c r="A268" s="8"/>
      <c r="B268" s="9" t="s">
        <v>10</v>
      </c>
      <c r="C268" s="10">
        <v>-1.2276565241880348</v>
      </c>
      <c r="D268" s="11">
        <v>-1.0535569344487925</v>
      </c>
      <c r="E268" s="10">
        <v>-1.2276565241880348</v>
      </c>
      <c r="F268" s="10">
        <v>-1.0535569344487925</v>
      </c>
      <c r="AG268" s="8"/>
      <c r="AH268" s="9" t="s">
        <v>10</v>
      </c>
      <c r="AI268" s="10">
        <v>93.009813166708071</v>
      </c>
      <c r="AJ268" s="10">
        <v>93.009813166708071</v>
      </c>
      <c r="AK268" s="10">
        <v>100</v>
      </c>
    </row>
    <row r="269" spans="1:55" ht="15.6" x14ac:dyDescent="0.3">
      <c r="A269" s="8"/>
      <c r="B269" s="9" t="s">
        <v>11</v>
      </c>
      <c r="C269" s="10">
        <v>0.88022674378814258</v>
      </c>
      <c r="D269" s="11">
        <v>11.369021663083757</v>
      </c>
      <c r="E269" s="10">
        <v>0.88022674378814258</v>
      </c>
      <c r="F269" s="10">
        <v>11.369021663083757</v>
      </c>
      <c r="AG269" s="8"/>
      <c r="AH269" s="9" t="s">
        <v>11</v>
      </c>
      <c r="AI269" s="10">
        <v>103.58411897442483</v>
      </c>
      <c r="AJ269" s="10">
        <v>103.58411897442483</v>
      </c>
      <c r="AK269" s="10">
        <v>100</v>
      </c>
    </row>
    <row r="270" spans="1:55" ht="15.6" x14ac:dyDescent="0.3">
      <c r="A270" s="12"/>
      <c r="B270" s="13" t="s">
        <v>12</v>
      </c>
      <c r="C270" s="10">
        <v>-0.61309602068062929</v>
      </c>
      <c r="D270" s="11">
        <v>-3.4601047051525029</v>
      </c>
      <c r="E270" s="10">
        <v>-0.61309602068062929</v>
      </c>
      <c r="F270" s="10">
        <v>-3.4601047051525029</v>
      </c>
      <c r="AG270" s="12"/>
      <c r="AH270" s="13" t="s">
        <v>12</v>
      </c>
      <c r="AI270" s="10">
        <v>100</v>
      </c>
      <c r="AJ270" s="10">
        <v>100</v>
      </c>
      <c r="AK270" s="10">
        <v>100</v>
      </c>
    </row>
    <row r="271" spans="1:55" ht="15.6" x14ac:dyDescent="0.3">
      <c r="A271" s="8">
        <v>2020</v>
      </c>
      <c r="B271" s="9" t="s">
        <v>9</v>
      </c>
      <c r="C271" s="10">
        <v>0.17179819470510438</v>
      </c>
      <c r="D271" s="11">
        <v>-5.838351071495353</v>
      </c>
      <c r="E271" s="10">
        <v>0.17179819470510438</v>
      </c>
      <c r="F271" s="10">
        <v>-5.838351071495353</v>
      </c>
      <c r="AG271" s="8">
        <v>2020</v>
      </c>
      <c r="AH271" s="9" t="s">
        <v>9</v>
      </c>
      <c r="AI271" s="10">
        <v>94.161648928504647</v>
      </c>
      <c r="AJ271" s="10">
        <v>94.161648928504647</v>
      </c>
      <c r="AK271" s="10">
        <v>100</v>
      </c>
    </row>
    <row r="272" spans="1:55" ht="15.6" x14ac:dyDescent="0.3">
      <c r="A272" s="8"/>
      <c r="B272" s="9" t="s">
        <v>10</v>
      </c>
      <c r="C272" s="10">
        <v>-12.427026718945285</v>
      </c>
      <c r="D272" s="11">
        <v>-13.498266268590015</v>
      </c>
      <c r="E272" s="10">
        <v>-12.427026718945285</v>
      </c>
      <c r="F272" s="10">
        <v>-13.498266268590015</v>
      </c>
      <c r="AG272" s="8"/>
      <c r="AH272" s="9" t="s">
        <v>10</v>
      </c>
      <c r="AI272" s="10">
        <v>81.451458833240153</v>
      </c>
      <c r="AJ272" s="10">
        <v>81.451458833240153</v>
      </c>
      <c r="AK272" s="10">
        <v>100</v>
      </c>
    </row>
    <row r="273" spans="1:37" ht="15.6" x14ac:dyDescent="0.3">
      <c r="A273" s="8"/>
      <c r="B273" s="9" t="s">
        <v>11</v>
      </c>
      <c r="C273" s="10">
        <v>-13.038877366344025</v>
      </c>
      <c r="D273" s="11">
        <v>10.590913926738764</v>
      </c>
      <c r="E273" s="10">
        <v>-13.038877366344025</v>
      </c>
      <c r="F273" s="10">
        <v>10.590913926738764</v>
      </c>
      <c r="AG273" s="8"/>
      <c r="AH273" s="9" t="s">
        <v>11</v>
      </c>
      <c r="AI273" s="10">
        <v>90.077912730341694</v>
      </c>
      <c r="AJ273" s="10">
        <v>90.077912730341694</v>
      </c>
      <c r="AK273" s="10">
        <v>100</v>
      </c>
    </row>
    <row r="274" spans="1:37" ht="15.6" x14ac:dyDescent="0.3">
      <c r="A274" s="12"/>
      <c r="B274" s="13" t="s">
        <v>12</v>
      </c>
      <c r="C274" s="10">
        <v>-6.8895997404171112</v>
      </c>
      <c r="D274" s="10">
        <v>3.3665162050538413</v>
      </c>
      <c r="E274" s="10">
        <v>-6.8895997404171112</v>
      </c>
      <c r="F274" s="10">
        <v>3.3665162050538413</v>
      </c>
      <c r="AG274" s="12"/>
      <c r="AH274" s="13" t="s">
        <v>12</v>
      </c>
      <c r="AI274" s="10">
        <v>93.110400259582889</v>
      </c>
      <c r="AJ274" s="10">
        <v>93.110400259582889</v>
      </c>
      <c r="AK274" s="10">
        <v>100</v>
      </c>
    </row>
    <row r="275" spans="1:37" ht="15.6" x14ac:dyDescent="0.3">
      <c r="A275" s="8">
        <v>2021</v>
      </c>
      <c r="B275" s="9" t="s">
        <v>9</v>
      </c>
      <c r="C275" s="10">
        <v>6.9443605373704003</v>
      </c>
      <c r="D275" s="10">
        <v>8.1517994093993877</v>
      </c>
      <c r="E275" s="10">
        <v>6.9443605373704003</v>
      </c>
      <c r="F275" s="10">
        <v>8.1517994093993877</v>
      </c>
      <c r="AG275" s="8">
        <v>2021</v>
      </c>
      <c r="AH275" s="9" t="s">
        <v>9</v>
      </c>
      <c r="AI275" s="10">
        <v>100.70057331803299</v>
      </c>
      <c r="AJ275" s="10">
        <v>100.70057331803299</v>
      </c>
      <c r="AK275" s="10">
        <v>100</v>
      </c>
    </row>
    <row r="276" spans="1:37" ht="15.6" x14ac:dyDescent="0.3">
      <c r="A276" s="8"/>
      <c r="B276" s="9" t="s">
        <v>10</v>
      </c>
      <c r="C276" s="10">
        <v>31.503033567146645</v>
      </c>
      <c r="D276" s="10">
        <v>6.365967661502367</v>
      </c>
      <c r="E276" s="10">
        <v>31.503033567146645</v>
      </c>
      <c r="F276" s="10">
        <v>6.365967661502367</v>
      </c>
      <c r="AG276" s="8"/>
      <c r="AH276" s="9" t="s">
        <v>10</v>
      </c>
      <c r="AI276" s="10">
        <v>107.11113925040645</v>
      </c>
      <c r="AJ276" s="10">
        <v>107.11113925040645</v>
      </c>
      <c r="AK276" s="10">
        <v>100</v>
      </c>
    </row>
    <row r="277" spans="1:37" ht="15.6" x14ac:dyDescent="0.3">
      <c r="A277" s="8"/>
      <c r="B277" s="9" t="s">
        <v>11</v>
      </c>
      <c r="C277" s="10">
        <v>29.161067954366672</v>
      </c>
      <c r="D277" s="10">
        <v>8.6213767192941759</v>
      </c>
      <c r="E277" s="10">
        <v>29.161067954366672</v>
      </c>
      <c r="F277" s="10">
        <v>8.6213767192941759</v>
      </c>
      <c r="AG277" s="8"/>
      <c r="AH277" s="9" t="s">
        <v>11</v>
      </c>
      <c r="AI277" s="10">
        <v>116.34559407351175</v>
      </c>
      <c r="AJ277" s="10">
        <v>116.34559407351175</v>
      </c>
      <c r="AK277" s="10">
        <v>100</v>
      </c>
    </row>
    <row r="278" spans="1:37" ht="15.6" x14ac:dyDescent="0.3">
      <c r="A278" s="12"/>
      <c r="B278" s="13" t="s">
        <v>12</v>
      </c>
      <c r="C278" s="10">
        <v>29.828737949287159</v>
      </c>
      <c r="D278" s="10">
        <v>3.9008468856731611</v>
      </c>
      <c r="E278" s="10">
        <v>29.828737949287159</v>
      </c>
      <c r="F278" s="10">
        <v>3.9008468856731611</v>
      </c>
      <c r="AG278" s="12"/>
      <c r="AH278" s="13" t="s">
        <v>12</v>
      </c>
      <c r="AI278" s="10">
        <v>120.88405755654625</v>
      </c>
      <c r="AJ278" s="10">
        <v>120.88405755654625</v>
      </c>
      <c r="AK278" s="10">
        <v>100</v>
      </c>
    </row>
    <row r="279" spans="1:37" ht="15.6" x14ac:dyDescent="0.3">
      <c r="A279" s="8">
        <v>2022</v>
      </c>
      <c r="B279" s="9" t="s">
        <v>9</v>
      </c>
      <c r="C279" s="10">
        <v>13.88000000000001</v>
      </c>
      <c r="D279" s="10">
        <v>-5.1340472742381138</v>
      </c>
      <c r="E279" s="10">
        <v>14.219999999999985</v>
      </c>
      <c r="F279" s="10">
        <v>-4.8508155924084804</v>
      </c>
      <c r="AG279" s="8">
        <v>2022</v>
      </c>
      <c r="AH279" s="9" t="s">
        <v>9</v>
      </c>
      <c r="AI279" s="10">
        <v>114.67781289457595</v>
      </c>
      <c r="AJ279" s="10">
        <v>115.02019484385725</v>
      </c>
      <c r="AK279" s="10">
        <v>100</v>
      </c>
    </row>
    <row r="280" spans="1:37" ht="15.6" x14ac:dyDescent="0.3">
      <c r="A280" s="8"/>
      <c r="B280" s="9" t="s">
        <v>10</v>
      </c>
      <c r="C280" s="10">
        <v>4.4500000000000028</v>
      </c>
      <c r="D280" s="10">
        <v>-2.4418218981039388</v>
      </c>
      <c r="E280" s="10">
        <v>4.7499999999999858</v>
      </c>
      <c r="F280" s="10">
        <v>-2.4528531558188291</v>
      </c>
      <c r="AG280" s="8"/>
      <c r="AH280" s="9" t="s">
        <v>10</v>
      </c>
      <c r="AI280" s="10">
        <v>111.87758494704954</v>
      </c>
      <c r="AJ280" s="10">
        <v>112.19891836480076</v>
      </c>
      <c r="AK280" s="10">
        <v>100</v>
      </c>
    </row>
    <row r="281" spans="1:37" ht="15.6" x14ac:dyDescent="0.3">
      <c r="A281" s="8"/>
      <c r="B281" s="9" t="s">
        <v>11</v>
      </c>
      <c r="C281" s="10">
        <v>3.4399999999999977</v>
      </c>
      <c r="D281" s="10">
        <v>7.5710407644211415</v>
      </c>
      <c r="E281" s="10">
        <v>3.9899999999999807</v>
      </c>
      <c r="F281" s="10">
        <v>7.833288449063474</v>
      </c>
      <c r="AG281" s="8"/>
      <c r="AH281" s="9" t="s">
        <v>11</v>
      </c>
      <c r="AI281" s="10">
        <v>120.34788250964054</v>
      </c>
      <c r="AJ281" s="10">
        <v>120.98778327704484</v>
      </c>
      <c r="AK281" s="10">
        <v>100</v>
      </c>
    </row>
    <row r="282" spans="1:37" ht="15.6" x14ac:dyDescent="0.3">
      <c r="A282" s="12"/>
      <c r="B282" s="13" t="s">
        <v>12</v>
      </c>
      <c r="C282" s="10">
        <v>4.210000000000008</v>
      </c>
      <c r="D282" s="10">
        <v>4.6742773970997575</v>
      </c>
      <c r="E282" s="10">
        <v>4.7099999999999937</v>
      </c>
      <c r="F282" s="10">
        <v>4.6202296124515669</v>
      </c>
      <c r="AG282" s="12"/>
      <c r="AH282" s="13" t="s">
        <v>12</v>
      </c>
      <c r="AI282" s="10">
        <v>125.97327637967686</v>
      </c>
      <c r="AJ282" s="10">
        <v>126.57769666745959</v>
      </c>
      <c r="AK282" s="10">
        <v>100</v>
      </c>
    </row>
    <row r="283" spans="1:37" ht="15.6" x14ac:dyDescent="0.3">
      <c r="A283" s="8">
        <v>2023</v>
      </c>
      <c r="B283" s="9" t="s">
        <v>9</v>
      </c>
      <c r="C283" s="10">
        <v>5.6899999999999977</v>
      </c>
      <c r="D283" s="10">
        <v>-3.7867522926228503</v>
      </c>
      <c r="E283" s="10">
        <v>6.0199999999999818</v>
      </c>
      <c r="F283" s="10">
        <v>-3.6604285083291899</v>
      </c>
      <c r="AG283" s="8">
        <v>2023</v>
      </c>
      <c r="AH283" s="9" t="s">
        <v>9</v>
      </c>
      <c r="AI283" s="10">
        <v>121.20298044827733</v>
      </c>
      <c r="AJ283" s="10">
        <v>121.94441057345746</v>
      </c>
      <c r="AK283" s="10">
        <v>100</v>
      </c>
    </row>
    <row r="284" spans="1:37" ht="15.6" x14ac:dyDescent="0.3">
      <c r="A284" s="8"/>
      <c r="B284" s="9" t="s">
        <v>10</v>
      </c>
      <c r="C284" s="10">
        <v>6.1800000000000068</v>
      </c>
      <c r="D284" s="10">
        <v>-1.9895226524806162</v>
      </c>
      <c r="E284" s="10">
        <v>6.3599999999999852</v>
      </c>
      <c r="F284" s="10">
        <v>-2.1400251051961021</v>
      </c>
      <c r="AG284" s="8"/>
      <c r="AH284" s="9" t="s">
        <v>10</v>
      </c>
      <c r="AI284" s="10">
        <v>118.7916196967772</v>
      </c>
      <c r="AJ284" s="10">
        <v>119.33476957280207</v>
      </c>
      <c r="AK284" s="10">
        <v>100</v>
      </c>
    </row>
    <row r="285" spans="1:37" ht="15.6" x14ac:dyDescent="0.3">
      <c r="A285" s="8"/>
      <c r="B285" s="9" t="s">
        <v>11</v>
      </c>
      <c r="C285" s="10">
        <v>6.6099999999999852</v>
      </c>
      <c r="D285" s="10">
        <v>8.0066740995944343</v>
      </c>
      <c r="E285" s="10">
        <v>6.6400000000000006</v>
      </c>
      <c r="F285" s="10">
        <v>8.1171669820245427</v>
      </c>
      <c r="AG285" s="8"/>
      <c r="AH285" s="9" t="s">
        <v>11</v>
      </c>
      <c r="AI285" s="10">
        <v>128.30287754352779</v>
      </c>
      <c r="AJ285" s="10">
        <v>129.02137208664061</v>
      </c>
      <c r="AK285" s="10">
        <v>100</v>
      </c>
    </row>
    <row r="286" spans="1:37" ht="15.6" x14ac:dyDescent="0.3">
      <c r="A286" s="12"/>
      <c r="B286" s="13" t="s">
        <v>12</v>
      </c>
      <c r="C286" s="10">
        <v>7.0199999999999818</v>
      </c>
      <c r="D286" s="10">
        <v>5.0768330085134323</v>
      </c>
      <c r="E286" s="10">
        <v>7.0300000000000011</v>
      </c>
      <c r="F286" s="10">
        <v>5.0028429803140568</v>
      </c>
      <c r="AG286" s="12"/>
      <c r="AH286" s="13" t="s">
        <v>12</v>
      </c>
      <c r="AI286" s="10">
        <v>134.81660038153018</v>
      </c>
      <c r="AJ286" s="10">
        <v>135.47610874318201</v>
      </c>
      <c r="AK286" s="10">
        <v>100</v>
      </c>
    </row>
    <row r="289" spans="1:55" x14ac:dyDescent="0.3">
      <c r="A289" s="1"/>
      <c r="B289" s="1"/>
      <c r="C289" s="77" t="s">
        <v>21</v>
      </c>
      <c r="D289" s="78"/>
      <c r="E289" s="78"/>
      <c r="F289" s="79"/>
      <c r="AI289" s="77" t="s">
        <v>21</v>
      </c>
      <c r="AJ289" s="78"/>
      <c r="AK289" s="78"/>
      <c r="AX289" t="s">
        <v>1</v>
      </c>
      <c r="AY289">
        <v>2020</v>
      </c>
      <c r="AZ289">
        <v>2021</v>
      </c>
      <c r="BA289">
        <v>2022</v>
      </c>
      <c r="BB289">
        <v>2023</v>
      </c>
    </row>
    <row r="290" spans="1:55" x14ac:dyDescent="0.3">
      <c r="A290" s="2"/>
      <c r="B290" s="3"/>
      <c r="C290" s="4" t="s">
        <v>2</v>
      </c>
      <c r="D290" s="4" t="s">
        <v>3</v>
      </c>
      <c r="E290" s="4" t="s">
        <v>4</v>
      </c>
      <c r="F290" s="4" t="s">
        <v>5</v>
      </c>
      <c r="AG290" s="5"/>
      <c r="AH290" s="5"/>
      <c r="AI290" s="4" t="s">
        <v>6</v>
      </c>
      <c r="AJ290" s="4" t="s">
        <v>7</v>
      </c>
      <c r="AK290" s="6" t="s">
        <v>8</v>
      </c>
      <c r="AW290" t="s">
        <v>9</v>
      </c>
      <c r="AX290" s="7">
        <v>-8.1678730103513288</v>
      </c>
      <c r="AY290" s="7">
        <v>-13.381924201743061</v>
      </c>
      <c r="AZ290" s="7">
        <v>7.4470700427286403</v>
      </c>
      <c r="BA290" s="7">
        <v>-6.5234315206821663</v>
      </c>
      <c r="BB290" s="7">
        <v>-5.3053232628780336</v>
      </c>
      <c r="BC290" s="7">
        <f>BB290-BA290</f>
        <v>1.2181082578041327</v>
      </c>
    </row>
    <row r="291" spans="1:55" ht="15.6" x14ac:dyDescent="0.3">
      <c r="A291" s="8">
        <v>2017</v>
      </c>
      <c r="B291" s="9" t="s">
        <v>9</v>
      </c>
      <c r="C291" s="10">
        <v>4.8163910672147665</v>
      </c>
      <c r="D291" s="11">
        <v>-4.6305658437844812</v>
      </c>
      <c r="E291" s="10">
        <v>4.8163910672147665</v>
      </c>
      <c r="F291" s="10">
        <v>-4.6305658437844812</v>
      </c>
      <c r="AG291" s="8">
        <v>2017</v>
      </c>
      <c r="AH291" s="9" t="s">
        <v>9</v>
      </c>
      <c r="AI291" s="10">
        <v>86.399028208288286</v>
      </c>
      <c r="AJ291" s="10">
        <v>86.399028208288286</v>
      </c>
      <c r="AK291" s="10">
        <v>100</v>
      </c>
      <c r="AW291" t="s">
        <v>10</v>
      </c>
      <c r="AX291" s="7">
        <v>-0.20617540245625321</v>
      </c>
      <c r="AY291" s="7">
        <v>-15.752465031056445</v>
      </c>
      <c r="AZ291" s="7">
        <v>6.3762258719197291</v>
      </c>
      <c r="BA291" s="7">
        <v>-2.5206948373681257</v>
      </c>
      <c r="BB291" s="7">
        <v>-1.9119035019937343</v>
      </c>
      <c r="BC291" s="7">
        <f>BB291-BA291</f>
        <v>0.60879133537439145</v>
      </c>
    </row>
    <row r="292" spans="1:55" ht="15.6" x14ac:dyDescent="0.3">
      <c r="A292" s="8"/>
      <c r="B292" s="9" t="s">
        <v>10</v>
      </c>
      <c r="C292" s="10">
        <v>0.21045347366757028</v>
      </c>
      <c r="D292" s="11">
        <v>-1.7261325111419694</v>
      </c>
      <c r="E292" s="10">
        <v>0.21045347366757028</v>
      </c>
      <c r="F292" s="10">
        <v>-1.7261325111419694</v>
      </c>
      <c r="AG292" s="8"/>
      <c r="AH292" s="9" t="s">
        <v>10</v>
      </c>
      <c r="AI292" s="10">
        <v>84.907666493074302</v>
      </c>
      <c r="AJ292" s="10">
        <v>84.907666493074302</v>
      </c>
      <c r="AK292" s="10">
        <v>100</v>
      </c>
      <c r="AW292" t="s">
        <v>11</v>
      </c>
      <c r="AX292" s="7">
        <v>7.2962195202865558</v>
      </c>
      <c r="AY292" s="7">
        <v>-1.6721585466910938E-2</v>
      </c>
      <c r="AZ292" s="7">
        <v>-1.4472002126910866</v>
      </c>
      <c r="BA292" s="7">
        <v>0.4032878979107295</v>
      </c>
      <c r="BB292" s="7">
        <v>1.8077248106096278</v>
      </c>
      <c r="BC292" s="7">
        <f>BB292-BA292</f>
        <v>1.4044369126988983</v>
      </c>
    </row>
    <row r="293" spans="1:55" ht="15.6" x14ac:dyDescent="0.3">
      <c r="A293" s="8"/>
      <c r="B293" s="9" t="s">
        <v>11</v>
      </c>
      <c r="C293" s="10">
        <v>15.425849151285774</v>
      </c>
      <c r="D293" s="11">
        <v>8.9610787331339878</v>
      </c>
      <c r="E293" s="10">
        <v>15.425849151285774</v>
      </c>
      <c r="F293" s="10">
        <v>8.9610787331339878</v>
      </c>
      <c r="AG293" s="8"/>
      <c r="AH293" s="9" t="s">
        <v>11</v>
      </c>
      <c r="AI293" s="10">
        <v>92.516309337985518</v>
      </c>
      <c r="AJ293" s="10">
        <v>92.516309337985518</v>
      </c>
      <c r="AK293" s="10">
        <v>100</v>
      </c>
      <c r="AW293" t="s">
        <v>12</v>
      </c>
      <c r="AX293" s="7">
        <v>5.3529275735635435</v>
      </c>
      <c r="AY293" s="7">
        <v>15.362607479645888</v>
      </c>
      <c r="AZ293" s="7">
        <v>15.053608666434329</v>
      </c>
      <c r="BA293" s="7">
        <v>15.753155593534046</v>
      </c>
      <c r="BB293" s="7">
        <v>15.002335746362405</v>
      </c>
      <c r="BC293" s="7">
        <f>BB293-BA293</f>
        <v>-0.75081984717164119</v>
      </c>
    </row>
    <row r="294" spans="1:55" ht="15.6" x14ac:dyDescent="0.3">
      <c r="A294" s="12"/>
      <c r="B294" s="13" t="s">
        <v>12</v>
      </c>
      <c r="C294" s="10">
        <v>11.865443886393081</v>
      </c>
      <c r="D294" s="11">
        <v>9.5411516424484262</v>
      </c>
      <c r="E294" s="10">
        <v>11.865443886393081</v>
      </c>
      <c r="F294" s="10">
        <v>9.5411516424484262</v>
      </c>
      <c r="AG294" s="12"/>
      <c r="AH294" s="13" t="s">
        <v>12</v>
      </c>
      <c r="AI294" s="10">
        <v>101.34343070591937</v>
      </c>
      <c r="AJ294" s="10">
        <v>101.34343070591937</v>
      </c>
      <c r="AK294" s="10">
        <v>100</v>
      </c>
    </row>
    <row r="295" spans="1:55" ht="15.6" x14ac:dyDescent="0.3">
      <c r="A295" s="8">
        <v>2018</v>
      </c>
      <c r="B295" s="9" t="s">
        <v>9</v>
      </c>
      <c r="C295" s="10">
        <v>12.544299180082803</v>
      </c>
      <c r="D295" s="11">
        <v>-4.0518165626491367</v>
      </c>
      <c r="E295" s="10">
        <v>12.544299180082803</v>
      </c>
      <c r="F295" s="10">
        <v>-4.0518165626491367</v>
      </c>
      <c r="AG295" s="8">
        <v>2018</v>
      </c>
      <c r="AH295" s="9" t="s">
        <v>9</v>
      </c>
      <c r="AI295" s="10">
        <v>97.237180795420088</v>
      </c>
      <c r="AJ295" s="10">
        <v>97.237180795420088</v>
      </c>
      <c r="AK295" s="10">
        <v>100</v>
      </c>
    </row>
    <row r="296" spans="1:55" ht="15.6" x14ac:dyDescent="0.3">
      <c r="A296" s="8"/>
      <c r="B296" s="9" t="s">
        <v>10</v>
      </c>
      <c r="C296" s="10">
        <v>15.19999376296208</v>
      </c>
      <c r="D296" s="11">
        <v>0.59282437454758963</v>
      </c>
      <c r="E296" s="10">
        <v>15.19999376296208</v>
      </c>
      <c r="F296" s="10">
        <v>0.59282437454758963</v>
      </c>
      <c r="AG296" s="8"/>
      <c r="AH296" s="9" t="s">
        <v>10</v>
      </c>
      <c r="AI296" s="10">
        <v>97.813626504298256</v>
      </c>
      <c r="AJ296" s="10">
        <v>97.813626504298256</v>
      </c>
      <c r="AK296" s="10">
        <v>100</v>
      </c>
    </row>
    <row r="297" spans="1:55" ht="15.6" x14ac:dyDescent="0.3">
      <c r="A297" s="8"/>
      <c r="B297" s="9" t="s">
        <v>11</v>
      </c>
      <c r="C297" s="10">
        <v>14.160101819405142</v>
      </c>
      <c r="D297" s="11">
        <v>7.9775044790502108</v>
      </c>
      <c r="E297" s="10">
        <v>14.160101819405142</v>
      </c>
      <c r="F297" s="10">
        <v>7.9775044790502108</v>
      </c>
      <c r="AG297" s="8"/>
      <c r="AH297" s="9" t="s">
        <v>11</v>
      </c>
      <c r="AI297" s="10">
        <v>105.61671293980008</v>
      </c>
      <c r="AJ297" s="10">
        <v>105.61671293980008</v>
      </c>
      <c r="AK297" s="10">
        <v>100</v>
      </c>
    </row>
    <row r="298" spans="1:55" ht="15.6" x14ac:dyDescent="0.3">
      <c r="A298" s="12"/>
      <c r="B298" s="13" t="s">
        <v>12</v>
      </c>
      <c r="C298" s="10">
        <v>7.3730889258371946</v>
      </c>
      <c r="D298" s="11">
        <v>3.0287432201986775</v>
      </c>
      <c r="E298" s="10">
        <v>7.3730889258371946</v>
      </c>
      <c r="F298" s="10">
        <v>3.0287432201986775</v>
      </c>
      <c r="AG298" s="12"/>
      <c r="AH298" s="13" t="s">
        <v>12</v>
      </c>
      <c r="AI298" s="10">
        <v>108.81557197236098</v>
      </c>
      <c r="AJ298" s="10">
        <v>108.81557197236098</v>
      </c>
      <c r="AK298" s="10">
        <v>100</v>
      </c>
    </row>
    <row r="299" spans="1:55" ht="15.6" x14ac:dyDescent="0.3">
      <c r="A299" s="8">
        <v>2019</v>
      </c>
      <c r="B299" s="9" t="s">
        <v>9</v>
      </c>
      <c r="C299" s="10">
        <v>-5.7977595639074053</v>
      </c>
      <c r="D299" s="11">
        <v>-15.821236624620369</v>
      </c>
      <c r="E299" s="10">
        <v>-5.7977595639074053</v>
      </c>
      <c r="F299" s="10">
        <v>-15.821236624620369</v>
      </c>
      <c r="AG299" s="8">
        <v>2019</v>
      </c>
      <c r="AH299" s="9" t="s">
        <v>9</v>
      </c>
      <c r="AI299" s="10">
        <v>91.599602846179678</v>
      </c>
      <c r="AJ299" s="10">
        <v>91.599602846179678</v>
      </c>
      <c r="AK299" s="10">
        <v>100</v>
      </c>
    </row>
    <row r="300" spans="1:55" ht="15.6" x14ac:dyDescent="0.3">
      <c r="A300" s="8"/>
      <c r="B300" s="9" t="s">
        <v>10</v>
      </c>
      <c r="C300" s="10">
        <v>-5.8708440333430048</v>
      </c>
      <c r="D300" s="11">
        <v>0.51478192922562016</v>
      </c>
      <c r="E300" s="10">
        <v>-5.8708440333430048</v>
      </c>
      <c r="F300" s="10">
        <v>0.51478192922562016</v>
      </c>
      <c r="AG300" s="8"/>
      <c r="AH300" s="9" t="s">
        <v>10</v>
      </c>
      <c r="AI300" s="10">
        <v>92.071141048874253</v>
      </c>
      <c r="AJ300" s="10">
        <v>92.071141048874253</v>
      </c>
      <c r="AK300" s="10">
        <v>100</v>
      </c>
    </row>
    <row r="301" spans="1:55" ht="15.6" x14ac:dyDescent="0.3">
      <c r="A301" s="8"/>
      <c r="B301" s="9" t="s">
        <v>11</v>
      </c>
      <c r="C301" s="10">
        <v>-8.5099988292045339</v>
      </c>
      <c r="D301" s="11">
        <v>4.9500753486754689</v>
      </c>
      <c r="E301" s="10">
        <v>-8.5099988292045339</v>
      </c>
      <c r="F301" s="10">
        <v>4.9500753486754689</v>
      </c>
      <c r="AG301" s="8"/>
      <c r="AH301" s="9" t="s">
        <v>11</v>
      </c>
      <c r="AI301" s="10">
        <v>96.628731905178782</v>
      </c>
      <c r="AJ301" s="10">
        <v>96.628731905178782</v>
      </c>
      <c r="AK301" s="10">
        <v>100</v>
      </c>
    </row>
    <row r="302" spans="1:55" ht="15.6" x14ac:dyDescent="0.3">
      <c r="A302" s="12"/>
      <c r="B302" s="13" t="s">
        <v>12</v>
      </c>
      <c r="C302" s="10">
        <v>-8.1013882595775328</v>
      </c>
      <c r="D302" s="11">
        <v>3.4888878580435261</v>
      </c>
      <c r="E302" s="10">
        <v>-8.1013882595775328</v>
      </c>
      <c r="F302" s="10">
        <v>3.4888878580435261</v>
      </c>
      <c r="AG302" s="12"/>
      <c r="AH302" s="13" t="s">
        <v>12</v>
      </c>
      <c r="AI302" s="10">
        <v>100</v>
      </c>
      <c r="AJ302" s="10">
        <v>100</v>
      </c>
      <c r="AK302" s="10">
        <v>100</v>
      </c>
    </row>
    <row r="303" spans="1:55" ht="15.6" x14ac:dyDescent="0.3">
      <c r="A303" s="8">
        <v>2020</v>
      </c>
      <c r="B303" s="9" t="s">
        <v>9</v>
      </c>
      <c r="C303" s="10">
        <v>-5.4383718849611853</v>
      </c>
      <c r="D303" s="11">
        <v>-13.381924201743061</v>
      </c>
      <c r="E303" s="10">
        <v>-5.4383718849611853</v>
      </c>
      <c r="F303" s="10">
        <v>-13.381924201743061</v>
      </c>
      <c r="AG303" s="8">
        <v>2020</v>
      </c>
      <c r="AH303" s="9" t="s">
        <v>9</v>
      </c>
      <c r="AI303" s="10">
        <v>86.618075798256939</v>
      </c>
      <c r="AJ303" s="10">
        <v>86.618075798256939</v>
      </c>
      <c r="AK303" s="10">
        <v>100</v>
      </c>
    </row>
    <row r="304" spans="1:55" ht="15.6" x14ac:dyDescent="0.3">
      <c r="A304" s="8"/>
      <c r="B304" s="9" t="s">
        <v>10</v>
      </c>
      <c r="C304" s="10">
        <v>-20.742164302247673</v>
      </c>
      <c r="D304" s="11">
        <v>-15.752465031056445</v>
      </c>
      <c r="E304" s="10">
        <v>-20.742164302247673</v>
      </c>
      <c r="F304" s="10">
        <v>-15.752465031056445</v>
      </c>
      <c r="AG304" s="8"/>
      <c r="AH304" s="9" t="s">
        <v>10</v>
      </c>
      <c r="AI304" s="10">
        <v>72.973593697562549</v>
      </c>
      <c r="AJ304" s="10">
        <v>72.973593697562549</v>
      </c>
      <c r="AK304" s="10">
        <v>100</v>
      </c>
    </row>
    <row r="305" spans="1:37" ht="15.6" x14ac:dyDescent="0.3">
      <c r="A305" s="8"/>
      <c r="B305" s="9" t="s">
        <v>11</v>
      </c>
      <c r="C305" s="10">
        <v>-24.493067520206381</v>
      </c>
      <c r="D305" s="11">
        <v>-1.6721585466910938E-2</v>
      </c>
      <c r="E305" s="10">
        <v>-24.493067520206381</v>
      </c>
      <c r="F305" s="10">
        <v>-1.6721585466910938E-2</v>
      </c>
      <c r="AG305" s="8"/>
      <c r="AH305" s="9" t="s">
        <v>11</v>
      </c>
      <c r="AI305" s="10">
        <v>72.961391355724132</v>
      </c>
      <c r="AJ305" s="10">
        <v>72.961391355724132</v>
      </c>
      <c r="AK305" s="10">
        <v>100</v>
      </c>
    </row>
    <row r="306" spans="1:37" ht="15.6" x14ac:dyDescent="0.3">
      <c r="A306" s="12"/>
      <c r="B306" s="13" t="s">
        <v>12</v>
      </c>
      <c r="C306" s="10">
        <v>-15.829836478607689</v>
      </c>
      <c r="D306" s="10">
        <v>15.362607479645888</v>
      </c>
      <c r="E306" s="10">
        <v>-15.829836478607689</v>
      </c>
      <c r="F306" s="10">
        <v>15.362607479645888</v>
      </c>
      <c r="AG306" s="12"/>
      <c r="AH306" s="13" t="s">
        <v>12</v>
      </c>
      <c r="AI306" s="10">
        <v>84.170163521392311</v>
      </c>
      <c r="AJ306" s="10">
        <v>84.170163521392311</v>
      </c>
      <c r="AK306" s="10">
        <v>100</v>
      </c>
    </row>
    <row r="307" spans="1:37" ht="15.6" x14ac:dyDescent="0.3">
      <c r="A307" s="8">
        <v>2021</v>
      </c>
      <c r="B307" s="9" t="s">
        <v>9</v>
      </c>
      <c r="C307" s="10">
        <v>4.4105098392517732</v>
      </c>
      <c r="D307" s="10">
        <v>7.4470700427286403</v>
      </c>
      <c r="E307" s="10">
        <v>4.4105098392517732</v>
      </c>
      <c r="F307" s="10">
        <v>7.4470700427286403</v>
      </c>
      <c r="AG307" s="8">
        <v>2021</v>
      </c>
      <c r="AH307" s="9" t="s">
        <v>9</v>
      </c>
      <c r="AI307" s="10">
        <v>90.438374553909625</v>
      </c>
      <c r="AJ307" s="10">
        <v>90.438374553909625</v>
      </c>
      <c r="AK307" s="10">
        <v>100</v>
      </c>
    </row>
    <row r="308" spans="1:37" ht="15.6" x14ac:dyDescent="0.3">
      <c r="A308" s="8"/>
      <c r="B308" s="9" t="s">
        <v>10</v>
      </c>
      <c r="C308" s="10">
        <v>31.835263573668669</v>
      </c>
      <c r="D308" s="10">
        <v>6.3762258719197291</v>
      </c>
      <c r="E308" s="10">
        <v>31.835263573668669</v>
      </c>
      <c r="F308" s="10">
        <v>6.3762258719197291</v>
      </c>
      <c r="AG308" s="8"/>
      <c r="AH308" s="9" t="s">
        <v>10</v>
      </c>
      <c r="AI308" s="10">
        <v>96.204929590359683</v>
      </c>
      <c r="AJ308" s="10">
        <v>96.204929590359683</v>
      </c>
      <c r="AK308" s="10">
        <v>100</v>
      </c>
    </row>
    <row r="309" spans="1:37" ht="15.6" x14ac:dyDescent="0.3">
      <c r="A309" s="8"/>
      <c r="B309" s="9" t="s">
        <v>11</v>
      </c>
      <c r="C309" s="10">
        <v>29.949072904117827</v>
      </c>
      <c r="D309" s="10">
        <v>-1.4472002126910866</v>
      </c>
      <c r="E309" s="10">
        <v>29.949072904117827</v>
      </c>
      <c r="F309" s="10">
        <v>-1.4472002126910866</v>
      </c>
      <c r="AG309" s="8"/>
      <c r="AH309" s="9" t="s">
        <v>11</v>
      </c>
      <c r="AI309" s="10">
        <v>94.812651644708694</v>
      </c>
      <c r="AJ309" s="10">
        <v>94.812651644708694</v>
      </c>
      <c r="AK309" s="10">
        <v>100</v>
      </c>
    </row>
    <row r="310" spans="1:37" ht="15.6" x14ac:dyDescent="0.3">
      <c r="A310" s="12"/>
      <c r="B310" s="13" t="s">
        <v>12</v>
      </c>
      <c r="C310" s="10">
        <v>29.601004234532667</v>
      </c>
      <c r="D310" s="10">
        <v>15.053608666434329</v>
      </c>
      <c r="E310" s="10">
        <v>29.601004234532667</v>
      </c>
      <c r="F310" s="10">
        <v>15.053608666434329</v>
      </c>
      <c r="AG310" s="12"/>
      <c r="AH310" s="13" t="s">
        <v>12</v>
      </c>
      <c r="AI310" s="10">
        <v>109.08537718957274</v>
      </c>
      <c r="AJ310" s="10">
        <v>109.08537718957274</v>
      </c>
      <c r="AK310" s="10">
        <v>100</v>
      </c>
    </row>
    <row r="311" spans="1:37" ht="15.6" x14ac:dyDescent="0.3">
      <c r="A311" s="8">
        <v>2022</v>
      </c>
      <c r="B311" s="9" t="s">
        <v>9</v>
      </c>
      <c r="C311" s="10">
        <v>12.75</v>
      </c>
      <c r="D311" s="10">
        <v>-6.5234315206821663</v>
      </c>
      <c r="E311" s="10">
        <v>13.449999999999989</v>
      </c>
      <c r="F311" s="10">
        <v>-5.9430891886597976</v>
      </c>
      <c r="AG311" s="8">
        <v>2022</v>
      </c>
      <c r="AH311" s="9" t="s">
        <v>9</v>
      </c>
      <c r="AI311" s="10">
        <v>101.96926730953311</v>
      </c>
      <c r="AJ311" s="10">
        <v>102.60233593141047</v>
      </c>
      <c r="AK311" s="10">
        <v>100</v>
      </c>
    </row>
    <row r="312" spans="1:37" ht="15.6" x14ac:dyDescent="0.3">
      <c r="A312" s="8"/>
      <c r="B312" s="9" t="s">
        <v>10</v>
      </c>
      <c r="C312" s="10">
        <v>3.3199999999999932</v>
      </c>
      <c r="D312" s="10">
        <v>-2.5206948373681257</v>
      </c>
      <c r="E312" s="10">
        <v>3.9599999999999795</v>
      </c>
      <c r="F312" s="10">
        <v>-2.522058689777225</v>
      </c>
      <c r="AG312" s="8"/>
      <c r="AH312" s="9" t="s">
        <v>10</v>
      </c>
      <c r="AI312" s="10">
        <v>99.398933252759619</v>
      </c>
      <c r="AJ312" s="10">
        <v>100.01464480213791</v>
      </c>
      <c r="AK312" s="10">
        <v>100</v>
      </c>
    </row>
    <row r="313" spans="1:37" ht="15.6" x14ac:dyDescent="0.3">
      <c r="A313" s="8"/>
      <c r="B313" s="9" t="s">
        <v>11</v>
      </c>
      <c r="C313" s="10">
        <v>5.2599999999999909</v>
      </c>
      <c r="D313" s="10">
        <v>0.4032878979107295</v>
      </c>
      <c r="E313" s="10">
        <v>6.3600000000000136</v>
      </c>
      <c r="F313" s="10">
        <v>0.82797023257192848</v>
      </c>
      <c r="AG313" s="8"/>
      <c r="AH313" s="9" t="s">
        <v>11</v>
      </c>
      <c r="AI313" s="10">
        <v>99.799797121220365</v>
      </c>
      <c r="AJ313" s="10">
        <v>100.84273628931217</v>
      </c>
      <c r="AK313" s="10">
        <v>100</v>
      </c>
    </row>
    <row r="314" spans="1:37" ht="15.6" x14ac:dyDescent="0.3">
      <c r="A314" s="12"/>
      <c r="B314" s="13" t="s">
        <v>12</v>
      </c>
      <c r="C314" s="10">
        <v>5.9000000000000199</v>
      </c>
      <c r="D314" s="10">
        <v>15.753155593534046</v>
      </c>
      <c r="E314" s="10">
        <v>6.8999999999999915</v>
      </c>
      <c r="F314" s="10">
        <v>15.637746957896084</v>
      </c>
      <c r="AG314" s="12"/>
      <c r="AH314" s="13" t="s">
        <v>12</v>
      </c>
      <c r="AI314" s="10">
        <v>115.52141444375754</v>
      </c>
      <c r="AJ314" s="10">
        <v>116.61226821565324</v>
      </c>
      <c r="AK314" s="10">
        <v>100</v>
      </c>
    </row>
    <row r="315" spans="1:37" ht="15.6" x14ac:dyDescent="0.3">
      <c r="A315" s="8">
        <v>2023</v>
      </c>
      <c r="B315" s="9" t="s">
        <v>9</v>
      </c>
      <c r="C315" s="10">
        <v>7.2800000000000011</v>
      </c>
      <c r="D315" s="10">
        <v>-5.3053232628780336</v>
      </c>
      <c r="E315" s="10">
        <v>7.9399999999999977</v>
      </c>
      <c r="F315" s="10">
        <v>-5.0280359871275948</v>
      </c>
      <c r="AG315" s="8">
        <v>2023</v>
      </c>
      <c r="AH315" s="9" t="s">
        <v>9</v>
      </c>
      <c r="AI315" s="10">
        <v>109.39262996966713</v>
      </c>
      <c r="AJ315" s="10">
        <v>110.74896140436445</v>
      </c>
      <c r="AK315" s="10">
        <v>100</v>
      </c>
    </row>
    <row r="316" spans="1:37" ht="15.6" x14ac:dyDescent="0.3">
      <c r="A316" s="8"/>
      <c r="B316" s="9" t="s">
        <v>10</v>
      </c>
      <c r="C316" s="10">
        <v>7.9500000000000171</v>
      </c>
      <c r="D316" s="10">
        <v>-1.9119035019937343</v>
      </c>
      <c r="E316" s="10">
        <v>8.3100000000000165</v>
      </c>
      <c r="F316" s="10">
        <v>-2.1879208513041419</v>
      </c>
      <c r="AG316" s="8"/>
      <c r="AH316" s="9" t="s">
        <v>10</v>
      </c>
      <c r="AI316" s="10">
        <v>107.30114844635401</v>
      </c>
      <c r="AJ316" s="10">
        <v>108.32586178519558</v>
      </c>
      <c r="AK316" s="10">
        <v>100</v>
      </c>
    </row>
    <row r="317" spans="1:37" ht="15.6" x14ac:dyDescent="0.3">
      <c r="A317" s="8"/>
      <c r="B317" s="9" t="s">
        <v>11</v>
      </c>
      <c r="C317" s="10">
        <v>9.460000000000008</v>
      </c>
      <c r="D317" s="10">
        <v>1.8077248106096278</v>
      </c>
      <c r="E317" s="10">
        <v>9.5300000000000153</v>
      </c>
      <c r="F317" s="10">
        <v>1.9636929145379298</v>
      </c>
      <c r="AG317" s="8"/>
      <c r="AH317" s="9" t="s">
        <v>11</v>
      </c>
      <c r="AI317" s="10">
        <v>109.24085792888781</v>
      </c>
      <c r="AJ317" s="10">
        <v>110.45304905768363</v>
      </c>
      <c r="AK317" s="10">
        <v>100</v>
      </c>
    </row>
    <row r="318" spans="1:37" ht="15.6" x14ac:dyDescent="0.3">
      <c r="A318" s="12"/>
      <c r="B318" s="13" t="s">
        <v>12</v>
      </c>
      <c r="C318" s="10">
        <v>8.7499999999999858</v>
      </c>
      <c r="D318" s="10">
        <v>15.002335746362405</v>
      </c>
      <c r="E318" s="10">
        <v>8.7700000000000102</v>
      </c>
      <c r="F318" s="10">
        <v>14.835366900487145</v>
      </c>
      <c r="AG318" s="12"/>
      <c r="AH318" s="13" t="s">
        <v>12</v>
      </c>
      <c r="AI318" s="10">
        <v>125.62953820758631</v>
      </c>
      <c r="AJ318" s="10">
        <v>126.83916413816605</v>
      </c>
      <c r="AK318" s="10">
        <v>100</v>
      </c>
    </row>
    <row r="321" spans="33:37" x14ac:dyDescent="0.3">
      <c r="AI321" s="77" t="s">
        <v>22</v>
      </c>
      <c r="AJ321" s="78"/>
      <c r="AK321" s="78"/>
    </row>
    <row r="322" spans="33:37" x14ac:dyDescent="0.3">
      <c r="AG322" s="5"/>
      <c r="AH322" s="5"/>
      <c r="AI322" s="4" t="s">
        <v>23</v>
      </c>
      <c r="AJ322" s="4" t="s">
        <v>24</v>
      </c>
      <c r="AK322" s="6" t="s">
        <v>8</v>
      </c>
    </row>
    <row r="323" spans="33:37" ht="15.6" x14ac:dyDescent="0.3">
      <c r="AG323" s="8">
        <v>2017</v>
      </c>
      <c r="AH323" s="9" t="s">
        <v>9</v>
      </c>
      <c r="AI323" s="14">
        <v>85.861468774001509</v>
      </c>
      <c r="AJ323" s="15"/>
      <c r="AK323" s="14">
        <v>100</v>
      </c>
    </row>
    <row r="324" spans="33:37" ht="15.6" x14ac:dyDescent="0.3">
      <c r="AG324" s="8"/>
      <c r="AH324" s="9" t="s">
        <v>10</v>
      </c>
      <c r="AI324" s="14">
        <v>89.304615824088827</v>
      </c>
      <c r="AJ324" s="15"/>
      <c r="AK324" s="14">
        <v>100</v>
      </c>
    </row>
    <row r="325" spans="33:37" ht="15.6" x14ac:dyDescent="0.3">
      <c r="AG325" s="8"/>
      <c r="AH325" s="9" t="s">
        <v>11</v>
      </c>
      <c r="AI325" s="14">
        <v>92.149062219773697</v>
      </c>
      <c r="AJ325" s="15"/>
      <c r="AK325" s="14">
        <v>100</v>
      </c>
    </row>
    <row r="326" spans="33:37" ht="15.6" x14ac:dyDescent="0.3">
      <c r="AG326" s="12"/>
      <c r="AH326" s="13" t="s">
        <v>12</v>
      </c>
      <c r="AI326" s="14">
        <v>90.584840549218171</v>
      </c>
      <c r="AJ326" s="15"/>
      <c r="AK326" s="14">
        <v>100</v>
      </c>
    </row>
    <row r="327" spans="33:37" ht="15.6" x14ac:dyDescent="0.3">
      <c r="AG327" s="8">
        <v>2018</v>
      </c>
      <c r="AH327" s="9" t="s">
        <v>9</v>
      </c>
      <c r="AI327" s="14">
        <v>90.213889847961255</v>
      </c>
      <c r="AJ327" s="15"/>
      <c r="AK327" s="14">
        <v>100</v>
      </c>
    </row>
    <row r="328" spans="33:37" ht="15.6" x14ac:dyDescent="0.3">
      <c r="AG328" s="8"/>
      <c r="AH328" s="9" t="s">
        <v>10</v>
      </c>
      <c r="AI328" s="14">
        <v>94.010448098150164</v>
      </c>
      <c r="AJ328" s="15"/>
      <c r="AK328" s="14">
        <v>100</v>
      </c>
    </row>
    <row r="329" spans="33:37" ht="15.6" x14ac:dyDescent="0.3">
      <c r="AG329" s="8"/>
      <c r="AH329" s="9" t="s">
        <v>11</v>
      </c>
      <c r="AI329" s="14">
        <v>96.916113057357094</v>
      </c>
      <c r="AJ329" s="15"/>
      <c r="AK329" s="14">
        <v>100</v>
      </c>
    </row>
    <row r="330" spans="33:37" ht="15.6" x14ac:dyDescent="0.3">
      <c r="AG330" s="12"/>
      <c r="AH330" s="13" t="s">
        <v>12</v>
      </c>
      <c r="AI330" s="14">
        <v>95.278325130000084</v>
      </c>
      <c r="AJ330" s="15"/>
      <c r="AK330" s="14">
        <v>100</v>
      </c>
    </row>
    <row r="331" spans="33:37" ht="15.6" x14ac:dyDescent="0.3">
      <c r="AG331" s="8">
        <v>2019</v>
      </c>
      <c r="AH331" s="9" t="s">
        <v>9</v>
      </c>
      <c r="AI331" s="14">
        <v>94.780478412459232</v>
      </c>
      <c r="AJ331" s="14">
        <v>98.084414288139229</v>
      </c>
      <c r="AK331" s="14">
        <v>100</v>
      </c>
    </row>
    <row r="332" spans="33:37" ht="15.6" x14ac:dyDescent="0.3">
      <c r="AG332" s="8"/>
      <c r="AH332" s="9" t="s">
        <v>10</v>
      </c>
      <c r="AI332" s="14">
        <v>98.760392686973958</v>
      </c>
      <c r="AJ332" s="14">
        <v>98.214444651919237</v>
      </c>
      <c r="AK332" s="14">
        <v>100</v>
      </c>
    </row>
    <row r="333" spans="33:37" ht="15.6" x14ac:dyDescent="0.3">
      <c r="AG333" s="8"/>
      <c r="AH333" s="9" t="s">
        <v>11</v>
      </c>
      <c r="AI333" s="14">
        <v>101.77144629145157</v>
      </c>
      <c r="AJ333" s="14">
        <v>99.030187204549534</v>
      </c>
      <c r="AK333" s="14">
        <v>100</v>
      </c>
    </row>
    <row r="334" spans="33:37" ht="15.6" x14ac:dyDescent="0.3">
      <c r="AG334" s="12"/>
      <c r="AH334" s="13" t="s">
        <v>12</v>
      </c>
      <c r="AI334" s="14">
        <v>100</v>
      </c>
      <c r="AJ334" s="14">
        <v>100.00000000000001</v>
      </c>
      <c r="AK334" s="14">
        <v>100</v>
      </c>
    </row>
    <row r="335" spans="33:37" ht="15.6" x14ac:dyDescent="0.3">
      <c r="AG335" s="8">
        <v>2020</v>
      </c>
      <c r="AH335" s="9" t="s">
        <v>9</v>
      </c>
      <c r="AI335" s="14">
        <v>97.591293590922575</v>
      </c>
      <c r="AJ335" s="14">
        <v>96.522505267974395</v>
      </c>
      <c r="AK335" s="14">
        <v>100</v>
      </c>
    </row>
    <row r="336" spans="33:37" ht="15.6" x14ac:dyDescent="0.3">
      <c r="AG336" s="8"/>
      <c r="AH336" s="9" t="s">
        <v>10</v>
      </c>
      <c r="AI336" s="14">
        <v>93.502694342492731</v>
      </c>
      <c r="AJ336" s="14">
        <v>89.647515161343307</v>
      </c>
      <c r="AK336" s="14">
        <v>100</v>
      </c>
    </row>
    <row r="337" spans="33:37" ht="15.6" x14ac:dyDescent="0.3">
      <c r="AG337" s="8"/>
      <c r="AH337" s="9" t="s">
        <v>11</v>
      </c>
      <c r="AI337" s="14">
        <v>98.221636111962667</v>
      </c>
      <c r="AJ337" s="14">
        <v>96.932627061561277</v>
      </c>
      <c r="AK337" s="14">
        <v>100</v>
      </c>
    </row>
    <row r="338" spans="33:37" ht="15.6" x14ac:dyDescent="0.3">
      <c r="AG338" s="12"/>
      <c r="AH338" s="13" t="s">
        <v>12</v>
      </c>
      <c r="AI338" s="14">
        <v>97.833474459283849</v>
      </c>
      <c r="AJ338" s="14">
        <v>99.445388642767028</v>
      </c>
      <c r="AK338" s="14">
        <v>100</v>
      </c>
    </row>
    <row r="339" spans="33:37" ht="15.6" x14ac:dyDescent="0.3">
      <c r="AG339" s="8">
        <v>2021</v>
      </c>
      <c r="AH339" s="9" t="s">
        <v>9</v>
      </c>
      <c r="AI339" s="14">
        <v>96.911368943623415</v>
      </c>
      <c r="AJ339" s="14">
        <v>99.836638298189769</v>
      </c>
      <c r="AK339" s="14">
        <v>100</v>
      </c>
    </row>
    <row r="340" spans="33:37" ht="15.6" x14ac:dyDescent="0.3">
      <c r="AG340" s="8"/>
      <c r="AH340" s="9" t="s">
        <v>10</v>
      </c>
      <c r="AI340" s="14">
        <v>100.11521986421796</v>
      </c>
      <c r="AJ340" s="14">
        <v>100.59016036264048</v>
      </c>
      <c r="AK340" s="14">
        <v>100</v>
      </c>
    </row>
    <row r="341" spans="33:37" ht="15.6" x14ac:dyDescent="0.3">
      <c r="AG341" s="8"/>
      <c r="AH341" s="9" t="s">
        <v>11</v>
      </c>
      <c r="AI341" s="14">
        <v>101.66519114138937</v>
      </c>
      <c r="AJ341" s="14">
        <v>101.21244753051758</v>
      </c>
      <c r="AK341" s="14">
        <v>100</v>
      </c>
    </row>
    <row r="342" spans="33:37" ht="15.6" x14ac:dyDescent="0.3">
      <c r="AG342" s="12"/>
      <c r="AH342" s="13" t="s">
        <v>12</v>
      </c>
      <c r="AI342" s="14">
        <v>102.74792137234429</v>
      </c>
      <c r="AJ342" s="14">
        <v>102.20387986134963</v>
      </c>
      <c r="AK342" s="14">
        <v>100</v>
      </c>
    </row>
    <row r="343" spans="33:37" ht="15.6" x14ac:dyDescent="0.3">
      <c r="AG343" s="8">
        <v>2022</v>
      </c>
      <c r="AH343" s="9" t="s">
        <v>9</v>
      </c>
      <c r="AI343" s="14">
        <v>101.3111450936639</v>
      </c>
      <c r="AJ343" s="14">
        <v>103.14944142139363</v>
      </c>
      <c r="AK343" s="14">
        <v>100</v>
      </c>
    </row>
    <row r="344" spans="33:37" ht="15.6" x14ac:dyDescent="0.3">
      <c r="AG344" s="8"/>
      <c r="AH344" s="9" t="s">
        <v>10</v>
      </c>
      <c r="AI344" s="14">
        <v>105.1910615113338</v>
      </c>
      <c r="AJ344" s="14">
        <v>104.51303115492044</v>
      </c>
      <c r="AK344" s="14">
        <v>100</v>
      </c>
    </row>
    <row r="345" spans="33:37" ht="15.6" x14ac:dyDescent="0.3">
      <c r="AG345" s="8"/>
      <c r="AH345" s="9" t="s">
        <v>11</v>
      </c>
      <c r="AI345" s="14">
        <v>107.07377931011128</v>
      </c>
      <c r="AJ345" s="14">
        <v>106.10269746242905</v>
      </c>
      <c r="AK345" s="14">
        <v>100</v>
      </c>
    </row>
    <row r="346" spans="33:37" ht="15.6" x14ac:dyDescent="0.3">
      <c r="AG346" s="12"/>
      <c r="AH346" s="13" t="s">
        <v>12</v>
      </c>
      <c r="AI346" s="14">
        <v>107.94696619378492</v>
      </c>
      <c r="AJ346" s="14">
        <v>107.53581462732822</v>
      </c>
      <c r="AK346" s="14">
        <v>100</v>
      </c>
    </row>
    <row r="347" spans="33:37" ht="15.6" x14ac:dyDescent="0.3">
      <c r="AG347" s="8">
        <v>2023</v>
      </c>
      <c r="AH347" s="9" t="s">
        <v>9</v>
      </c>
      <c r="AI347" s="14">
        <v>106.55906240951572</v>
      </c>
      <c r="AJ347" s="14">
        <v>108.27934592517835</v>
      </c>
      <c r="AK347" s="14">
        <v>100</v>
      </c>
    </row>
    <row r="348" spans="33:37" ht="15.6" x14ac:dyDescent="0.3">
      <c r="AG348" s="8"/>
      <c r="AH348" s="9" t="s">
        <v>10</v>
      </c>
      <c r="AI348" s="14">
        <v>110.66099670992318</v>
      </c>
      <c r="AJ348" s="14">
        <v>108.87488232776684</v>
      </c>
      <c r="AK348" s="14">
        <v>100</v>
      </c>
    </row>
    <row r="349" spans="33:37" ht="15.6" x14ac:dyDescent="0.3">
      <c r="AG349" s="8"/>
      <c r="AH349" s="9" t="s">
        <v>11</v>
      </c>
      <c r="AI349" s="14">
        <v>112.70586010182313</v>
      </c>
      <c r="AJ349" s="14">
        <v>109.5056197055066</v>
      </c>
      <c r="AK349" s="14">
        <v>100</v>
      </c>
    </row>
    <row r="350" spans="33:37" ht="15.6" x14ac:dyDescent="0.3">
      <c r="AG350" s="12"/>
      <c r="AH350" s="13" t="s">
        <v>12</v>
      </c>
      <c r="AI350" s="14">
        <v>113.46305616628733</v>
      </c>
      <c r="AJ350" s="14">
        <v>110.10403564153323</v>
      </c>
      <c r="AK350" s="14">
        <v>100</v>
      </c>
    </row>
  </sheetData>
  <mergeCells count="21">
    <mergeCell ref="C1:F1"/>
    <mergeCell ref="AI1:AK1"/>
    <mergeCell ref="C33:F33"/>
    <mergeCell ref="AI33:AK33"/>
    <mergeCell ref="C65:F65"/>
    <mergeCell ref="AI65:AK65"/>
    <mergeCell ref="C97:F97"/>
    <mergeCell ref="AI97:AK97"/>
    <mergeCell ref="C129:F129"/>
    <mergeCell ref="AI129:AK129"/>
    <mergeCell ref="C161:F161"/>
    <mergeCell ref="AI161:AK161"/>
    <mergeCell ref="C289:F289"/>
    <mergeCell ref="AI289:AK289"/>
    <mergeCell ref="AI321:AK321"/>
    <mergeCell ref="C193:F193"/>
    <mergeCell ref="AI193:AK193"/>
    <mergeCell ref="C225:F225"/>
    <mergeCell ref="AI225:AK225"/>
    <mergeCell ref="C257:F257"/>
    <mergeCell ref="AI257:AK25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8DB33-E675-477D-A4FE-1EF3C76EA4ED}">
  <dimension ref="A1:F13"/>
  <sheetViews>
    <sheetView workbookViewId="0">
      <selection activeCell="G2" sqref="G2"/>
    </sheetView>
  </sheetViews>
  <sheetFormatPr defaultRowHeight="14.4" x14ac:dyDescent="0.3"/>
  <cols>
    <col min="3" max="3" width="11.5546875" customWidth="1"/>
    <col min="4" max="4" width="15.44140625" customWidth="1"/>
    <col min="5" max="5" width="12.5546875" customWidth="1"/>
  </cols>
  <sheetData>
    <row r="1" spans="1:6" ht="28.8" x14ac:dyDescent="0.3">
      <c r="A1" s="96" t="s">
        <v>132</v>
      </c>
      <c r="B1" s="97"/>
      <c r="C1" s="88" t="s">
        <v>15</v>
      </c>
      <c r="D1" s="89" t="s">
        <v>16</v>
      </c>
      <c r="E1" s="90" t="s">
        <v>19</v>
      </c>
      <c r="F1" s="91" t="s">
        <v>20</v>
      </c>
    </row>
    <row r="2" spans="1:6" x14ac:dyDescent="0.3">
      <c r="A2" s="83" t="s">
        <v>36</v>
      </c>
      <c r="B2" s="87" t="s">
        <v>40</v>
      </c>
      <c r="C2" s="92">
        <f>RAW_SOFIE!C115</f>
        <v>-2.2465617410625356</v>
      </c>
      <c r="D2" s="93">
        <f>RAW_SOFIE!C147</f>
        <v>2.5478126587004368</v>
      </c>
      <c r="E2" s="94">
        <f>RAW_SOFIE!C243</f>
        <v>-0.74324792071377033</v>
      </c>
      <c r="F2" s="95">
        <f>RAW_SOFIE!C275</f>
        <v>6.9443605373704003</v>
      </c>
    </row>
    <row r="3" spans="1:6" x14ac:dyDescent="0.3">
      <c r="A3" s="84"/>
      <c r="B3" s="87" t="s">
        <v>41</v>
      </c>
      <c r="C3" s="92">
        <f>RAW_SOFIE!C116</f>
        <v>5.914080562004969</v>
      </c>
      <c r="D3" s="93">
        <f>RAW_SOFIE!C148</f>
        <v>8.0557159693824616</v>
      </c>
      <c r="E3" s="94">
        <f>RAW_SOFIE!C244</f>
        <v>4.3554642949579261</v>
      </c>
      <c r="F3" s="95">
        <f>RAW_SOFIE!C276</f>
        <v>31.503033567146645</v>
      </c>
    </row>
    <row r="4" spans="1:6" x14ac:dyDescent="0.3">
      <c r="A4" s="84"/>
      <c r="B4" s="87" t="s">
        <v>42</v>
      </c>
      <c r="C4" s="92">
        <f>RAW_SOFIE!C117</f>
        <v>1.0615927039458199</v>
      </c>
      <c r="D4" s="93">
        <f>RAW_SOFIE!C149</f>
        <v>0.61643279626937897</v>
      </c>
      <c r="E4" s="94">
        <f>RAW_SOFIE!C245</f>
        <v>3.3561206656822264</v>
      </c>
      <c r="F4" s="95">
        <f>RAW_SOFIE!C277</f>
        <v>29.161067954366672</v>
      </c>
    </row>
    <row r="5" spans="1:6" x14ac:dyDescent="0.3">
      <c r="A5" s="85"/>
      <c r="B5" s="87" t="s">
        <v>43</v>
      </c>
      <c r="C5" s="92">
        <f>RAW_SOFIE!C118</f>
        <v>3.5488706918777666</v>
      </c>
      <c r="D5" s="93">
        <f>RAW_SOFIE!C150</f>
        <v>5.2470366923269722</v>
      </c>
      <c r="E5" s="94">
        <f>RAW_SOFIE!C246</f>
        <v>2.4786379180042672</v>
      </c>
      <c r="F5" s="95">
        <f>RAW_SOFIE!C278</f>
        <v>29.828737949287159</v>
      </c>
    </row>
    <row r="6" spans="1:6" x14ac:dyDescent="0.3">
      <c r="A6" s="83" t="s">
        <v>37</v>
      </c>
      <c r="B6" s="87" t="s">
        <v>40</v>
      </c>
      <c r="C6" s="92">
        <f>RAW_SOFIE!C119</f>
        <v>3.5859065409591437</v>
      </c>
      <c r="D6" s="93">
        <f>RAW_SOFIE!C151</f>
        <v>1.0600000000000165</v>
      </c>
      <c r="E6" s="94">
        <f>RAW_SOFIE!C247</f>
        <v>1.5000000000000142</v>
      </c>
      <c r="F6" s="95">
        <f>RAW_SOFIE!C279</f>
        <v>13.88000000000001</v>
      </c>
    </row>
    <row r="7" spans="1:6" x14ac:dyDescent="0.3">
      <c r="A7" s="84"/>
      <c r="B7" s="87" t="s">
        <v>41</v>
      </c>
      <c r="C7" s="92">
        <f>RAW_SOFIE!C120</f>
        <v>4.3202237984021963</v>
      </c>
      <c r="D7" s="93">
        <f>RAW_SOFIE!C152</f>
        <v>5.2900000000000205</v>
      </c>
      <c r="E7" s="94">
        <f>RAW_SOFIE!C248</f>
        <v>3.2800000000000011</v>
      </c>
      <c r="F7" s="95">
        <f>RAW_SOFIE!C280</f>
        <v>4.4500000000000028</v>
      </c>
    </row>
    <row r="8" spans="1:6" x14ac:dyDescent="0.3">
      <c r="A8" s="84"/>
      <c r="B8" s="87" t="s">
        <v>42</v>
      </c>
      <c r="C8" s="92">
        <f>RAW_SOFIE!C121</f>
        <v>5.7206172538113265</v>
      </c>
      <c r="D8" s="93">
        <f>RAW_SOFIE!C153</f>
        <v>0.44999999999998863</v>
      </c>
      <c r="E8" s="94">
        <f>RAW_SOFIE!C249</f>
        <v>6.0799999999999983</v>
      </c>
      <c r="F8" s="95">
        <f>RAW_SOFIE!C281</f>
        <v>3.4399999999999977</v>
      </c>
    </row>
    <row r="9" spans="1:6" x14ac:dyDescent="0.3">
      <c r="A9" s="85"/>
      <c r="B9" s="87" t="s">
        <v>43</v>
      </c>
      <c r="C9" s="92">
        <f>RAW_SOFIE!C122</f>
        <v>5.0534962176320306</v>
      </c>
      <c r="D9" s="93">
        <f>RAW_SOFIE!C154</f>
        <v>2.9300000000000068</v>
      </c>
      <c r="E9" s="94">
        <f>RAW_SOFIE!C250</f>
        <v>6.3800000000000097</v>
      </c>
      <c r="F9" s="95">
        <f>RAW_SOFIE!C282</f>
        <v>4.210000000000008</v>
      </c>
    </row>
    <row r="10" spans="1:6" x14ac:dyDescent="0.3">
      <c r="A10" s="83" t="s">
        <v>38</v>
      </c>
      <c r="B10" s="87" t="s">
        <v>40</v>
      </c>
      <c r="C10" s="92">
        <f>RAW_SOFIE!C123</f>
        <v>5.1558632741491834</v>
      </c>
      <c r="D10" s="93">
        <f>RAW_SOFIE!C155</f>
        <v>3.5299999999999869</v>
      </c>
      <c r="E10" s="94">
        <f>RAW_SOFIE!C251</f>
        <v>6.9899999999999807</v>
      </c>
      <c r="F10" s="95">
        <f>RAW_SOFIE!C283</f>
        <v>5.6899999999999977</v>
      </c>
    </row>
    <row r="11" spans="1:6" x14ac:dyDescent="0.3">
      <c r="A11" s="84"/>
      <c r="B11" s="87" t="s">
        <v>41</v>
      </c>
      <c r="C11" s="92">
        <f>RAW_SOFIE!C124</f>
        <v>5.2211026894014765</v>
      </c>
      <c r="D11" s="93">
        <f>RAW_SOFIE!C156</f>
        <v>2.8599999999999994</v>
      </c>
      <c r="E11" s="94">
        <f>RAW_SOFIE!C252</f>
        <v>7.4100000000000108</v>
      </c>
      <c r="F11" s="95">
        <f>RAW_SOFIE!C284</f>
        <v>6.1800000000000068</v>
      </c>
    </row>
    <row r="12" spans="1:6" x14ac:dyDescent="0.3">
      <c r="A12" s="84"/>
      <c r="B12" s="87" t="s">
        <v>42</v>
      </c>
      <c r="C12" s="92">
        <f>RAW_SOFIE!C125</f>
        <v>5.2998330564438589</v>
      </c>
      <c r="D12" s="93">
        <f>RAW_SOFIE!C157</f>
        <v>1.9300000000000068</v>
      </c>
      <c r="E12" s="94">
        <f>RAW_SOFIE!C253</f>
        <v>7.7000000000000171</v>
      </c>
      <c r="F12" s="95">
        <f>RAW_SOFIE!C285</f>
        <v>6.6099999999999852</v>
      </c>
    </row>
    <row r="13" spans="1:6" x14ac:dyDescent="0.3">
      <c r="A13" s="85"/>
      <c r="B13" s="87" t="s">
        <v>43</v>
      </c>
      <c r="C13" s="92">
        <f>RAW_SOFIE!C126</f>
        <v>5.1226545922689439</v>
      </c>
      <c r="D13" s="93">
        <f>RAW_SOFIE!C158</f>
        <v>1.3700000000000045</v>
      </c>
      <c r="E13" s="94">
        <f>RAW_SOFIE!C254</f>
        <v>7.6700000000000017</v>
      </c>
      <c r="F13" s="95">
        <f>RAW_SOFIE!C286</f>
        <v>7.0199999999999818</v>
      </c>
    </row>
  </sheetData>
  <mergeCells count="4">
    <mergeCell ref="A2:A5"/>
    <mergeCell ref="A6:A9"/>
    <mergeCell ref="A10:A13"/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45FAC-1C3D-4DC9-85B3-7A4EFF22B949}">
  <dimension ref="A1:BS96"/>
  <sheetViews>
    <sheetView topLeftCell="D18" zoomScale="70" zoomScaleNormal="70" workbookViewId="0">
      <selection activeCell="D27" sqref="D27:D43"/>
    </sheetView>
  </sheetViews>
  <sheetFormatPr defaultRowHeight="14.4" x14ac:dyDescent="0.3"/>
  <cols>
    <col min="1" max="1" width="108.44140625" hidden="1" customWidth="1"/>
    <col min="2" max="3" width="69.21875" hidden="1" customWidth="1"/>
    <col min="4" max="4" width="69.21875" customWidth="1"/>
    <col min="5" max="5" width="10.5546875" bestFit="1" customWidth="1"/>
    <col min="6" max="6" width="12" hidden="1" customWidth="1"/>
    <col min="7" max="9" width="8.88671875" hidden="1" customWidth="1"/>
    <col min="10" max="10" width="9.77734375" hidden="1" customWidth="1"/>
    <col min="11" max="37" width="8.88671875" hidden="1" customWidth="1"/>
    <col min="38" max="45" width="11.21875" hidden="1" customWidth="1"/>
    <col min="46" max="49" width="13" hidden="1" customWidth="1"/>
    <col min="50" max="53" width="13" bestFit="1" customWidth="1"/>
    <col min="54" max="54" width="12.44140625" bestFit="1" customWidth="1"/>
    <col min="55" max="57" width="11.21875" bestFit="1" customWidth="1"/>
    <col min="58" max="61" width="11.21875" customWidth="1"/>
    <col min="63" max="64" width="12.21875" customWidth="1"/>
    <col min="65" max="65" width="13.33203125" customWidth="1"/>
    <col min="66" max="66" width="13" customWidth="1"/>
    <col min="67" max="67" width="13.33203125" bestFit="1" customWidth="1"/>
    <col min="68" max="69" width="13" bestFit="1" customWidth="1"/>
  </cols>
  <sheetData>
    <row r="1" spans="1:71" x14ac:dyDescent="0.3">
      <c r="F1" s="80" t="s">
        <v>25</v>
      </c>
      <c r="G1" s="81"/>
      <c r="H1" s="81"/>
      <c r="I1" s="82"/>
      <c r="J1" s="80" t="s">
        <v>26</v>
      </c>
      <c r="K1" s="81"/>
      <c r="L1" s="81"/>
      <c r="M1" s="82"/>
      <c r="N1" s="80" t="s">
        <v>27</v>
      </c>
      <c r="O1" s="81"/>
      <c r="P1" s="81"/>
      <c r="Q1" s="82"/>
      <c r="R1" s="80" t="s">
        <v>28</v>
      </c>
      <c r="S1" s="81"/>
      <c r="T1" s="81"/>
      <c r="U1" s="82"/>
      <c r="V1" s="80" t="s">
        <v>29</v>
      </c>
      <c r="W1" s="81"/>
      <c r="X1" s="81"/>
      <c r="Y1" s="82"/>
      <c r="Z1" s="80" t="s">
        <v>30</v>
      </c>
      <c r="AA1" s="81"/>
      <c r="AB1" s="81"/>
      <c r="AC1" s="82"/>
      <c r="AD1" s="80" t="s">
        <v>31</v>
      </c>
      <c r="AE1" s="81"/>
      <c r="AF1" s="81"/>
      <c r="AG1" s="82"/>
      <c r="AH1" s="80" t="s">
        <v>32</v>
      </c>
      <c r="AI1" s="81"/>
      <c r="AJ1" s="81"/>
      <c r="AK1" s="82"/>
      <c r="AL1" s="80" t="s">
        <v>33</v>
      </c>
      <c r="AM1" s="81"/>
      <c r="AN1" s="81"/>
      <c r="AO1" s="82"/>
      <c r="AP1" s="80" t="s">
        <v>34</v>
      </c>
      <c r="AQ1" s="81"/>
      <c r="AR1" s="81"/>
      <c r="AS1" s="82"/>
      <c r="AT1" s="80" t="s">
        <v>35</v>
      </c>
      <c r="AU1" s="81"/>
      <c r="AV1" s="81"/>
      <c r="AW1" s="82"/>
      <c r="AX1" s="80" t="s">
        <v>36</v>
      </c>
      <c r="AY1" s="81"/>
      <c r="AZ1" s="81"/>
      <c r="BA1" s="82"/>
      <c r="BB1" s="80" t="s">
        <v>37</v>
      </c>
      <c r="BC1" s="81"/>
      <c r="BD1" s="81"/>
      <c r="BE1" s="82"/>
      <c r="BF1" s="80" t="s">
        <v>38</v>
      </c>
      <c r="BG1" s="81"/>
      <c r="BH1" s="81"/>
      <c r="BI1" s="82"/>
    </row>
    <row r="2" spans="1:71" x14ac:dyDescent="0.3">
      <c r="E2" t="s">
        <v>39</v>
      </c>
      <c r="F2" s="16" t="s">
        <v>40</v>
      </c>
      <c r="G2" s="16" t="s">
        <v>41</v>
      </c>
      <c r="H2" s="16" t="s">
        <v>42</v>
      </c>
      <c r="I2" s="16" t="s">
        <v>43</v>
      </c>
      <c r="J2" s="16" t="s">
        <v>40</v>
      </c>
      <c r="K2" s="16" t="s">
        <v>41</v>
      </c>
      <c r="L2" s="16" t="s">
        <v>42</v>
      </c>
      <c r="M2" s="16" t="s">
        <v>43</v>
      </c>
      <c r="N2" s="16" t="s">
        <v>40</v>
      </c>
      <c r="O2" s="16" t="s">
        <v>41</v>
      </c>
      <c r="P2" s="16" t="s">
        <v>42</v>
      </c>
      <c r="Q2" s="16" t="s">
        <v>43</v>
      </c>
      <c r="R2" s="16" t="s">
        <v>40</v>
      </c>
      <c r="S2" s="16" t="s">
        <v>41</v>
      </c>
      <c r="T2" s="16" t="s">
        <v>42</v>
      </c>
      <c r="U2" s="16" t="s">
        <v>43</v>
      </c>
      <c r="V2" s="16" t="s">
        <v>40</v>
      </c>
      <c r="W2" s="16" t="s">
        <v>41</v>
      </c>
      <c r="X2" s="16" t="s">
        <v>42</v>
      </c>
      <c r="Y2" s="16" t="s">
        <v>43</v>
      </c>
      <c r="Z2" s="16" t="s">
        <v>40</v>
      </c>
      <c r="AA2" s="16" t="s">
        <v>41</v>
      </c>
      <c r="AB2" s="16" t="s">
        <v>42</v>
      </c>
      <c r="AC2" s="16" t="s">
        <v>43</v>
      </c>
      <c r="AD2" s="16" t="s">
        <v>40</v>
      </c>
      <c r="AE2" s="16" t="s">
        <v>41</v>
      </c>
      <c r="AF2" s="16" t="s">
        <v>42</v>
      </c>
      <c r="AG2" s="16" t="s">
        <v>43</v>
      </c>
      <c r="AH2" s="16" t="s">
        <v>40</v>
      </c>
      <c r="AI2" s="16" t="s">
        <v>41</v>
      </c>
      <c r="AJ2" s="16" t="s">
        <v>42</v>
      </c>
      <c r="AK2" s="16" t="s">
        <v>43</v>
      </c>
      <c r="AL2" s="16" t="s">
        <v>40</v>
      </c>
      <c r="AM2" s="16" t="s">
        <v>41</v>
      </c>
      <c r="AN2" s="16" t="s">
        <v>42</v>
      </c>
      <c r="AO2" s="16" t="s">
        <v>43</v>
      </c>
      <c r="AP2" s="16" t="s">
        <v>40</v>
      </c>
      <c r="AQ2" s="16" t="s">
        <v>41</v>
      </c>
      <c r="AR2" s="16" t="s">
        <v>42</v>
      </c>
      <c r="AS2" s="16" t="s">
        <v>43</v>
      </c>
      <c r="AT2" s="16" t="s">
        <v>40</v>
      </c>
      <c r="AU2" s="16" t="s">
        <v>41</v>
      </c>
      <c r="AV2" s="16" t="s">
        <v>42</v>
      </c>
      <c r="AW2" s="16" t="s">
        <v>43</v>
      </c>
      <c r="AX2" s="16" t="s">
        <v>40</v>
      </c>
      <c r="AY2" s="16" t="s">
        <v>41</v>
      </c>
      <c r="AZ2" s="16" t="s">
        <v>42</v>
      </c>
      <c r="BA2" s="16" t="s">
        <v>43</v>
      </c>
      <c r="BB2" s="16" t="s">
        <v>40</v>
      </c>
      <c r="BC2" s="16" t="s">
        <v>41</v>
      </c>
      <c r="BD2" s="16" t="s">
        <v>42</v>
      </c>
      <c r="BE2" s="16" t="s">
        <v>43</v>
      </c>
      <c r="BF2" s="16" t="s">
        <v>40</v>
      </c>
      <c r="BG2" s="16" t="s">
        <v>41</v>
      </c>
      <c r="BH2" s="16" t="s">
        <v>42</v>
      </c>
      <c r="BI2" s="16" t="s">
        <v>43</v>
      </c>
      <c r="BK2">
        <v>2017</v>
      </c>
      <c r="BL2">
        <v>2018</v>
      </c>
      <c r="BM2">
        <v>2019</v>
      </c>
      <c r="BN2">
        <v>2020</v>
      </c>
      <c r="BO2">
        <v>2021</v>
      </c>
      <c r="BP2">
        <v>2022</v>
      </c>
      <c r="BQ2">
        <v>2023</v>
      </c>
      <c r="BS2" t="s">
        <v>44</v>
      </c>
    </row>
    <row r="3" spans="1:71" x14ac:dyDescent="0.3">
      <c r="A3" s="17" t="s">
        <v>45</v>
      </c>
      <c r="B3" s="18" t="str">
        <f>TRIM(MID(A3,42,100))</f>
        <v>Agriculture, Forestry and Fisheries (Indonesia)</v>
      </c>
      <c r="C3" s="18" t="str">
        <f>LEFT(B3,LEN(B3)-12)</f>
        <v>Agriculture, Forestry and Fisheries</v>
      </c>
      <c r="D3" s="18" t="s">
        <v>46</v>
      </c>
      <c r="E3" s="19" t="s">
        <v>47</v>
      </c>
      <c r="F3" s="20">
        <f>'[2]GDP Production'!N22</f>
        <v>225677.1</v>
      </c>
      <c r="G3" s="20">
        <f>'[2]GDP Production'!O22</f>
        <v>243260.6</v>
      </c>
      <c r="H3" s="20">
        <f>'[2]GDP Production'!P22</f>
        <v>270493.90000000002</v>
      </c>
      <c r="I3" s="20">
        <f>'[2]GDP Production'!Q22</f>
        <v>216688.1</v>
      </c>
      <c r="J3" s="20">
        <f>'[2]GDP Production'!R22</f>
        <v>235110</v>
      </c>
      <c r="K3" s="20">
        <f>'[2]GDP Production'!S22</f>
        <v>255305.3</v>
      </c>
      <c r="L3" s="20">
        <f>'[2]GDP Production'!T22</f>
        <v>280486.90000000002</v>
      </c>
      <c r="M3" s="20">
        <f>'[2]GDP Production'!U22</f>
        <v>222955.1</v>
      </c>
      <c r="N3" s="20">
        <f>'[2]GDP Production'!V22</f>
        <v>248019.4</v>
      </c>
      <c r="O3" s="20">
        <f>'[2]GDP Production'!W22</f>
        <v>266057.8</v>
      </c>
      <c r="P3" s="20">
        <f>'[2]GDP Production'!X22</f>
        <v>296205.7</v>
      </c>
      <c r="Q3" s="20">
        <f>'[2]GDP Production'!Y22</f>
        <v>229157.8</v>
      </c>
      <c r="R3" s="20">
        <f>'[2]GDP Production'!Z22</f>
        <v>258472.7</v>
      </c>
      <c r="S3" s="20">
        <f>'[2]GDP Production'!AA22</f>
        <v>278294.09999999998</v>
      </c>
      <c r="T3" s="20">
        <f>'[2]GDP Production'!AB22</f>
        <v>306599.59999999998</v>
      </c>
      <c r="U3" s="20">
        <f>'[2]GDP Production'!AC22</f>
        <v>239775.4</v>
      </c>
      <c r="V3" s="20">
        <f>'[2]GDP Production'!AD22</f>
        <v>271803.90000000002</v>
      </c>
      <c r="W3" s="20">
        <f>'[2]GDP Production'!AE22</f>
        <v>291882.8</v>
      </c>
      <c r="X3" s="20">
        <f>'[2]GDP Production'!AF22</f>
        <v>317624.3</v>
      </c>
      <c r="Y3" s="20">
        <f>'[2]GDP Production'!AG22</f>
        <v>247741.7</v>
      </c>
      <c r="Z3" s="20">
        <f>'[2]GDP Production'!AH22</f>
        <v>281894.2</v>
      </c>
      <c r="AA3" s="20">
        <f>'[2]GDP Production'!AI22</f>
        <v>310969.59999999998</v>
      </c>
      <c r="AB3" s="20">
        <f>'[2]GDP Production'!AJ22</f>
        <v>326782.7</v>
      </c>
      <c r="AC3" s="20">
        <f>'[2]GDP Production'!AK22</f>
        <v>251799.3</v>
      </c>
      <c r="AD3" s="20">
        <f>'[2]GDP Production'!AL22</f>
        <v>286069.2</v>
      </c>
      <c r="AE3" s="20">
        <f>'[2]GDP Production'!AM22</f>
        <v>321931.5</v>
      </c>
      <c r="AF3" s="20">
        <f>'[2]GDP Production'!AN22</f>
        <v>337298.7</v>
      </c>
      <c r="AG3" s="20">
        <f>'[2]GDP Production'!AO22</f>
        <v>265656.09999999998</v>
      </c>
      <c r="AH3" s="20">
        <f>'[2]GDP Production'!AP22</f>
        <v>306492.90000000002</v>
      </c>
      <c r="AI3" s="20">
        <f>'[2]GDP Production'!AQ22</f>
        <v>332720.40000000002</v>
      </c>
      <c r="AJ3" s="20">
        <f>'[2]GDP Production'!AR22</f>
        <v>346953.5</v>
      </c>
      <c r="AK3" s="20">
        <f>'[2]GDP Production'!AS22</f>
        <v>272208.90000000002</v>
      </c>
      <c r="AL3" s="20">
        <f>'[2]GDP Production'!AT22</f>
        <v>316734.3</v>
      </c>
      <c r="AM3" s="20">
        <f>'[2]GDP Production'!AU22</f>
        <v>348350.5</v>
      </c>
      <c r="AN3" s="20">
        <f>'[2]GDP Production'!AV22</f>
        <v>359518.5</v>
      </c>
      <c r="AO3" s="20">
        <f>'[2]GDP Production'!AW22</f>
        <v>282649.7</v>
      </c>
      <c r="AP3" s="20">
        <f>'[2]GDP Production'!AX22</f>
        <v>322418.09999999998</v>
      </c>
      <c r="AQ3" s="20">
        <f>'[2]GDP Production'!AY22</f>
        <v>366760.5</v>
      </c>
      <c r="AR3" s="20">
        <f>'[2]GDP Production'!AZ22</f>
        <v>370560.6</v>
      </c>
      <c r="AS3" s="20">
        <f>'[2]GDP Production'!BA22</f>
        <v>294659.90000000002</v>
      </c>
      <c r="AT3" s="20">
        <f>'[2]GDP Production'!BB22</f>
        <v>322485.2</v>
      </c>
      <c r="AU3" s="20">
        <f>'[2]GDP Production'!BC22</f>
        <v>374817.8</v>
      </c>
      <c r="AV3" s="20">
        <f>'[2]GDP Production'!BD22</f>
        <v>378616.9</v>
      </c>
      <c r="AW3" s="20">
        <f>'[2]GDP Production'!BE22</f>
        <v>302411.5</v>
      </c>
      <c r="AX3" s="20">
        <f>'[2]GDP Production'!BF22</f>
        <v>333582.8</v>
      </c>
      <c r="AY3" s="20">
        <f>'[2]GDP Production'!BG22</f>
        <v>376788.4</v>
      </c>
      <c r="AZ3" s="20">
        <f>'[2]GDP Production'!BH22</f>
        <v>384029.6</v>
      </c>
      <c r="BA3" s="20">
        <f>'[2]GDP Production'!BI22</f>
        <v>309309.2</v>
      </c>
      <c r="BB3" s="20">
        <f t="shared" ref="BB3:BI18" si="0">AX3*(1+BB27/100)</f>
        <v>337437.9</v>
      </c>
      <c r="BC3" s="20">
        <f t="shared" si="0"/>
        <v>384022.7</v>
      </c>
      <c r="BD3" s="20">
        <f t="shared" si="0"/>
        <v>389060.40000000008</v>
      </c>
      <c r="BE3" s="20">
        <f t="shared" si="0"/>
        <v>322603.50799999997</v>
      </c>
      <c r="BF3" s="20">
        <f t="shared" si="0"/>
        <v>349637.82419999997</v>
      </c>
      <c r="BG3" s="20">
        <f t="shared" si="0"/>
        <v>401164.10000000003</v>
      </c>
      <c r="BH3" s="20">
        <f t="shared" si="0"/>
        <v>404821.26320000004</v>
      </c>
      <c r="BI3" s="20">
        <f t="shared" si="0"/>
        <v>336715.14772957755</v>
      </c>
      <c r="BK3" s="20">
        <f>SUM(AH3:AK3)</f>
        <v>1258375.7000000002</v>
      </c>
      <c r="BL3" s="20">
        <f>SUM(AL3:AO3)</f>
        <v>1307253</v>
      </c>
      <c r="BM3" s="20">
        <f>SUM(AP3:AS3)</f>
        <v>1354399.1</v>
      </c>
      <c r="BN3" s="20">
        <f>SUM(AT3:AW3)</f>
        <v>1378331.4</v>
      </c>
      <c r="BO3" s="20">
        <f>SUM(AX3:BA3)</f>
        <v>1403709.9999999998</v>
      </c>
      <c r="BP3" s="20">
        <f>SUM(BB3:BE3)</f>
        <v>1433124.5080000001</v>
      </c>
      <c r="BQ3" s="20">
        <f>SUM(BF3:BI3)</f>
        <v>1492338.3351295777</v>
      </c>
    </row>
    <row r="4" spans="1:71" x14ac:dyDescent="0.3">
      <c r="A4" s="17" t="s">
        <v>48</v>
      </c>
      <c r="B4" s="18" t="str">
        <f t="shared" ref="B4:B21" si="1">TRIM(MID(A4,42,100))</f>
        <v>Mining &amp; Quarrying (Indonesia)</v>
      </c>
      <c r="C4" s="18" t="str">
        <f t="shared" ref="C4:C21" si="2">LEFT(B4,LEN(B4)-12)</f>
        <v>Mining &amp; Quarrying</v>
      </c>
      <c r="D4" s="18" t="s">
        <v>49</v>
      </c>
      <c r="E4" s="19" t="s">
        <v>50</v>
      </c>
      <c r="F4" s="20">
        <f>'[2]GDP Production'!N23</f>
        <v>171254.7</v>
      </c>
      <c r="G4" s="20">
        <f>'[2]GDP Production'!O23</f>
        <v>176963.4</v>
      </c>
      <c r="H4" s="20">
        <f>'[2]GDP Production'!P23</f>
        <v>184706.5</v>
      </c>
      <c r="I4" s="20">
        <f>'[2]GDP Production'!Q23</f>
        <v>185204</v>
      </c>
      <c r="J4" s="20">
        <f>'[2]GDP Production'!R23</f>
        <v>180027.4</v>
      </c>
      <c r="K4" s="20">
        <f>'[2]GDP Production'!S23</f>
        <v>181780.1</v>
      </c>
      <c r="L4" s="20">
        <f>'[2]GDP Production'!T23</f>
        <v>189873.7</v>
      </c>
      <c r="M4" s="20">
        <f>'[2]GDP Production'!U23</f>
        <v>197275.1</v>
      </c>
      <c r="N4" s="20">
        <f>'[2]GDP Production'!V23</f>
        <v>193122.1</v>
      </c>
      <c r="O4" s="20">
        <f>'[2]GDP Production'!W23</f>
        <v>191766.6</v>
      </c>
      <c r="P4" s="20">
        <f>'[2]GDP Production'!X23</f>
        <v>191051.9</v>
      </c>
      <c r="Q4" s="20">
        <f>'[2]GDP Production'!Y23</f>
        <v>195621</v>
      </c>
      <c r="R4" s="20">
        <f>'[2]GDP Production'!Z23</f>
        <v>194748.6</v>
      </c>
      <c r="S4" s="20">
        <f>'[2]GDP Production'!AA23</f>
        <v>194571.1</v>
      </c>
      <c r="T4" s="20">
        <f>'[2]GDP Production'!AB23</f>
        <v>199013.4</v>
      </c>
      <c r="U4" s="20">
        <f>'[2]GDP Production'!AC23</f>
        <v>202721.3</v>
      </c>
      <c r="V4" s="20">
        <f>'[2]GDP Production'!AD23</f>
        <v>192375.8</v>
      </c>
      <c r="W4" s="20">
        <f>'[2]GDP Production'!AE23</f>
        <v>195958.7</v>
      </c>
      <c r="X4" s="20">
        <f>'[2]GDP Production'!AF23</f>
        <v>200470</v>
      </c>
      <c r="Y4" s="20">
        <f>'[2]GDP Production'!AG23</f>
        <v>205685</v>
      </c>
      <c r="Z4" s="20">
        <f>'[2]GDP Production'!AH23</f>
        <v>193496.6</v>
      </c>
      <c r="AA4" s="20">
        <f>'[2]GDP Production'!AI23</f>
        <v>188914.9</v>
      </c>
      <c r="AB4" s="20">
        <f>'[2]GDP Production'!AJ23</f>
        <v>191629.5</v>
      </c>
      <c r="AC4" s="20">
        <f>'[2]GDP Production'!AK23</f>
        <v>193286.2</v>
      </c>
      <c r="AD4" s="20">
        <f>'[2]GDP Production'!AL23</f>
        <v>195852</v>
      </c>
      <c r="AE4" s="20">
        <f>'[2]GDP Production'!AM23</f>
        <v>190886.6</v>
      </c>
      <c r="AF4" s="20">
        <f>'[2]GDP Production'!AN23</f>
        <v>191954.4</v>
      </c>
      <c r="AG4" s="20">
        <f>'[2]GDP Production'!AO23</f>
        <v>195900.1</v>
      </c>
      <c r="AH4" s="20">
        <f>'[2]GDP Production'!AP23</f>
        <v>193307</v>
      </c>
      <c r="AI4" s="20">
        <f>'[2]GDP Production'!AQ23</f>
        <v>194921.2</v>
      </c>
      <c r="AJ4" s="20">
        <f>'[2]GDP Production'!AR23</f>
        <v>195475.1</v>
      </c>
      <c r="AK4" s="20">
        <f>'[2]GDP Production'!AS23</f>
        <v>195975.1</v>
      </c>
      <c r="AL4" s="20">
        <f>'[2]GDP Production'!AT23</f>
        <v>195347.9</v>
      </c>
      <c r="AM4" s="20">
        <f>'[2]GDP Production'!AU23</f>
        <v>200079.6</v>
      </c>
      <c r="AN4" s="20">
        <f>'[2]GDP Production'!AV23</f>
        <v>200700.3</v>
      </c>
      <c r="AO4" s="20">
        <f>'[2]GDP Production'!AW23</f>
        <v>200377.2</v>
      </c>
      <c r="AP4" s="20">
        <f>'[2]GDP Production'!AX23</f>
        <v>199889.4</v>
      </c>
      <c r="AQ4" s="20">
        <f>'[2]GDP Production'!AY23</f>
        <v>198665.2</v>
      </c>
      <c r="AR4" s="20">
        <f>'[2]GDP Production'!AZ23</f>
        <v>205388.3</v>
      </c>
      <c r="AS4" s="20">
        <f>'[2]GDP Production'!BA23</f>
        <v>202263.3</v>
      </c>
      <c r="AT4" s="20">
        <f>'[2]GDP Production'!BB23</f>
        <v>200784.4</v>
      </c>
      <c r="AU4" s="20">
        <f>'[2]GDP Production'!BC23</f>
        <v>193261.5</v>
      </c>
      <c r="AV4" s="20">
        <f>'[2]GDP Production'!BD23</f>
        <v>196594.9</v>
      </c>
      <c r="AW4" s="20">
        <f>'[2]GDP Production'!BE23</f>
        <v>199834.4</v>
      </c>
      <c r="AX4" s="20">
        <f>'[2]GDP Production'!BF23</f>
        <v>196726.1</v>
      </c>
      <c r="AY4" s="20">
        <f>'[2]GDP Production'!BG23</f>
        <v>203356.1</v>
      </c>
      <c r="AZ4" s="20">
        <f>'[2]GDP Production'!BH23</f>
        <v>211889.9</v>
      </c>
      <c r="BA4" s="20">
        <f>'[2]GDP Production'!BI23</f>
        <v>210127.4</v>
      </c>
      <c r="BB4" s="20">
        <f t="shared" si="0"/>
        <v>204232.39999999997</v>
      </c>
      <c r="BC4" s="20">
        <f>AY4*(1+BC28/100)</f>
        <v>207850.3</v>
      </c>
      <c r="BD4" s="20">
        <f>AZ4*(1+BD28/100)</f>
        <v>216339.6</v>
      </c>
      <c r="BE4" s="20">
        <f>BA4*(1+BE28/100)</f>
        <v>215827.89999999997</v>
      </c>
      <c r="BF4" s="20">
        <f t="shared" si="0"/>
        <v>209992.47039999996</v>
      </c>
      <c r="BG4" s="20">
        <f t="shared" si="0"/>
        <v>212025.37424999999</v>
      </c>
      <c r="BH4" s="20">
        <f t="shared" si="0"/>
        <v>221387.38684000002</v>
      </c>
      <c r="BI4" s="20">
        <f t="shared" si="0"/>
        <v>220902.03441999998</v>
      </c>
      <c r="BK4" s="20">
        <f t="shared" ref="BK4:BK22" si="3">SUM(AH4:AK4)</f>
        <v>779678.4</v>
      </c>
      <c r="BL4" s="20">
        <f t="shared" ref="BL4:BL22" si="4">SUM(AL4:AO4)</f>
        <v>796505</v>
      </c>
      <c r="BM4" s="20">
        <f t="shared" ref="BM4:BM22" si="5">SUM(AP4:AS4)</f>
        <v>806206.2</v>
      </c>
      <c r="BN4" s="20">
        <f t="shared" ref="BN4:BN22" si="6">SUM(AT4:AW4)</f>
        <v>790475.20000000007</v>
      </c>
      <c r="BO4" s="20">
        <f t="shared" ref="BO4:BO22" si="7">SUM(AX4:BA4)</f>
        <v>822099.5</v>
      </c>
      <c r="BP4" s="20">
        <f t="shared" ref="BP4:BP22" si="8">SUM(BB4:BE4)</f>
        <v>844250.2</v>
      </c>
      <c r="BQ4" s="20">
        <f t="shared" ref="BQ4:BQ22" si="9">SUM(BF4:BI4)</f>
        <v>864307.26591000007</v>
      </c>
      <c r="BS4">
        <v>2016</v>
      </c>
    </row>
    <row r="5" spans="1:71" x14ac:dyDescent="0.3">
      <c r="A5" s="17" t="s">
        <v>51</v>
      </c>
      <c r="B5" s="18" t="str">
        <f t="shared" si="1"/>
        <v>Manufacturing Industry (Indonesia)</v>
      </c>
      <c r="C5" s="18" t="str">
        <f t="shared" si="2"/>
        <v>Manufacturing Industry</v>
      </c>
      <c r="D5" s="18" t="s">
        <v>52</v>
      </c>
      <c r="E5" s="19" t="s">
        <v>53</v>
      </c>
      <c r="F5" s="20">
        <f>'[2]GDP Production'!N24</f>
        <v>371813.3</v>
      </c>
      <c r="G5" s="20">
        <f>'[2]GDP Production'!O24</f>
        <v>376831.9</v>
      </c>
      <c r="H5" s="20">
        <f>'[2]GDP Production'!P24</f>
        <v>381827</v>
      </c>
      <c r="I5" s="20">
        <f>'[2]GDP Production'!Q24</f>
        <v>382288.6</v>
      </c>
      <c r="J5" s="20">
        <f>'[2]GDP Production'!R24</f>
        <v>388876.5</v>
      </c>
      <c r="K5" s="20">
        <f>'[2]GDP Production'!S24</f>
        <v>400406.5</v>
      </c>
      <c r="L5" s="20">
        <f>'[2]GDP Production'!T24</f>
        <v>409101.9</v>
      </c>
      <c r="M5" s="20">
        <f>'[2]GDP Production'!U24</f>
        <v>409067.1</v>
      </c>
      <c r="N5" s="20">
        <f>'[2]GDP Production'!V24</f>
        <v>411748.4</v>
      </c>
      <c r="O5" s="20">
        <f>'[2]GDP Production'!W24</f>
        <v>421984.5</v>
      </c>
      <c r="P5" s="20">
        <f>'[2]GDP Production'!X24</f>
        <v>430505.9</v>
      </c>
      <c r="Q5" s="20">
        <f>'[2]GDP Production'!Y24</f>
        <v>433548.4</v>
      </c>
      <c r="R5" s="20">
        <f>'[2]GDP Production'!Z24</f>
        <v>430780.1</v>
      </c>
      <c r="S5" s="20">
        <f>'[2]GDP Production'!AA24</f>
        <v>443932.4</v>
      </c>
      <c r="T5" s="20">
        <f>'[2]GDP Production'!AB24</f>
        <v>445628.5</v>
      </c>
      <c r="U5" s="20">
        <f>'[2]GDP Production'!AC24</f>
        <v>451620.9</v>
      </c>
      <c r="V5" s="20">
        <f>'[2]GDP Production'!AD24</f>
        <v>449951.5</v>
      </c>
      <c r="W5" s="20">
        <f>'[2]GDP Production'!AE24</f>
        <v>465493.4</v>
      </c>
      <c r="X5" s="20">
        <f>'[2]GDP Production'!AF24</f>
        <v>468015.5</v>
      </c>
      <c r="Y5" s="20">
        <f>'[2]GDP Production'!AG24</f>
        <v>470796.3</v>
      </c>
      <c r="Z5" s="20">
        <f>'[2]GDP Production'!AH24</f>
        <v>468270.5</v>
      </c>
      <c r="AA5" s="20">
        <f>'[2]GDP Production'!AI24</f>
        <v>485053</v>
      </c>
      <c r="AB5" s="20">
        <f>'[2]GDP Production'!AJ24</f>
        <v>489547.9</v>
      </c>
      <c r="AC5" s="20">
        <f>'[2]GDP Production'!AK24</f>
        <v>491661.8</v>
      </c>
      <c r="AD5" s="20">
        <f>'[2]GDP Production'!AL24</f>
        <v>490162.7</v>
      </c>
      <c r="AE5" s="20">
        <f>'[2]GDP Production'!AM24</f>
        <v>507478.3</v>
      </c>
      <c r="AF5" s="20">
        <f>'[2]GDP Production'!AN24</f>
        <v>511443.9</v>
      </c>
      <c r="AG5" s="20">
        <f>'[2]GDP Production'!AO24</f>
        <v>507792</v>
      </c>
      <c r="AH5" s="20">
        <f>'[2]GDP Production'!AP24</f>
        <v>511134.3</v>
      </c>
      <c r="AI5" s="20">
        <f>'[2]GDP Production'!AQ24</f>
        <v>525246.69999999995</v>
      </c>
      <c r="AJ5" s="20">
        <f>'[2]GDP Production'!AR24</f>
        <v>536388.6</v>
      </c>
      <c r="AK5" s="20">
        <f>'[2]GDP Production'!AS24</f>
        <v>530696.5</v>
      </c>
      <c r="AL5" s="20">
        <f>'[2]GDP Production'!AT24</f>
        <v>534688.4</v>
      </c>
      <c r="AM5" s="20">
        <f>'[2]GDP Production'!AU24</f>
        <v>545680.9</v>
      </c>
      <c r="AN5" s="20">
        <f>'[2]GDP Production'!AV24</f>
        <v>559760.6</v>
      </c>
      <c r="AO5" s="20">
        <f>'[2]GDP Production'!AW24</f>
        <v>553238.5</v>
      </c>
      <c r="AP5" s="20">
        <f>'[2]GDP Production'!AX24</f>
        <v>555288</v>
      </c>
      <c r="AQ5" s="20">
        <f>'[2]GDP Production'!AY24</f>
        <v>564913</v>
      </c>
      <c r="AR5" s="20">
        <f>'[2]GDP Production'!AZ24</f>
        <v>582944.5</v>
      </c>
      <c r="AS5" s="20">
        <f>'[2]GDP Production'!BA24</f>
        <v>573522.30000000005</v>
      </c>
      <c r="AT5" s="20">
        <f>'[2]GDP Production'!BB24</f>
        <v>566752</v>
      </c>
      <c r="AU5" s="20">
        <f>'[2]GDP Production'!BC24</f>
        <v>529988.80000000005</v>
      </c>
      <c r="AV5" s="20">
        <f>'[2]GDP Production'!BD24</f>
        <v>557651.4</v>
      </c>
      <c r="AW5" s="20">
        <f>'[2]GDP Production'!BE24</f>
        <v>555528.1</v>
      </c>
      <c r="AX5" s="20">
        <f>'[2]GDP Production'!BF24</f>
        <v>558907.5</v>
      </c>
      <c r="AY5" s="20">
        <f>'[2]GDP Production'!BG24</f>
        <v>564865.5</v>
      </c>
      <c r="AZ5" s="20">
        <f>'[2]GDP Production'!BH24</f>
        <v>578167.1</v>
      </c>
      <c r="BA5" s="20">
        <f>'[2]GDP Production'!BI24</f>
        <v>582881.6</v>
      </c>
      <c r="BB5" s="20">
        <f t="shared" si="0"/>
        <v>587265.5</v>
      </c>
      <c r="BC5" s="20">
        <f t="shared" si="0"/>
        <v>594238.5</v>
      </c>
      <c r="BD5" s="20">
        <f t="shared" si="0"/>
        <v>612683.69999999995</v>
      </c>
      <c r="BE5" s="20">
        <f t="shared" si="0"/>
        <v>598171.80000000005</v>
      </c>
      <c r="BF5" s="20">
        <f t="shared" si="0"/>
        <v>613188</v>
      </c>
      <c r="BG5" s="20">
        <f t="shared" si="0"/>
        <v>624250.19539999997</v>
      </c>
      <c r="BH5" s="20">
        <f t="shared" si="0"/>
        <v>647480.44088000001</v>
      </c>
      <c r="BI5" s="20">
        <f t="shared" si="0"/>
        <v>627742.09513999999</v>
      </c>
      <c r="BK5" s="20">
        <f t="shared" si="3"/>
        <v>2103466.1</v>
      </c>
      <c r="BL5" s="20">
        <f t="shared" si="4"/>
        <v>2193368.4</v>
      </c>
      <c r="BM5" s="20">
        <f t="shared" si="5"/>
        <v>2276667.7999999998</v>
      </c>
      <c r="BN5" s="20">
        <f t="shared" si="6"/>
        <v>2209920.3000000003</v>
      </c>
      <c r="BO5" s="20">
        <f t="shared" si="7"/>
        <v>2284821.7000000002</v>
      </c>
      <c r="BP5" s="20">
        <f t="shared" si="8"/>
        <v>2392359.5</v>
      </c>
      <c r="BQ5" s="20">
        <f t="shared" si="9"/>
        <v>2512660.7314200001</v>
      </c>
      <c r="BS5">
        <v>2017</v>
      </c>
    </row>
    <row r="6" spans="1:71" x14ac:dyDescent="0.3">
      <c r="A6" s="17" t="s">
        <v>54</v>
      </c>
      <c r="B6" s="18" t="str">
        <f t="shared" si="1"/>
        <v>Electricity &amp; Gas Supply (Indonesia)</v>
      </c>
      <c r="C6" s="18" t="str">
        <f t="shared" si="2"/>
        <v>Electricity &amp; Gas Supply</v>
      </c>
      <c r="D6" s="18" t="s">
        <v>55</v>
      </c>
      <c r="E6" s="21" t="s">
        <v>56</v>
      </c>
      <c r="F6" s="20">
        <f>'[2]GDP Production'!N25</f>
        <v>17346.900000000001</v>
      </c>
      <c r="G6" s="20">
        <f>'[2]GDP Production'!O25</f>
        <v>18265.599999999999</v>
      </c>
      <c r="H6" s="20">
        <f>'[2]GDP Production'!P25</f>
        <v>18261.900000000001</v>
      </c>
      <c r="I6" s="20">
        <f>'[2]GDP Production'!Q25</f>
        <v>18674.7</v>
      </c>
      <c r="J6" s="20">
        <f>'[2]GDP Production'!R25</f>
        <v>18489</v>
      </c>
      <c r="K6" s="20">
        <f>'[2]GDP Production'!S25</f>
        <v>19033.5</v>
      </c>
      <c r="L6" s="20">
        <f>'[2]GDP Production'!T25</f>
        <v>19225</v>
      </c>
      <c r="M6" s="20">
        <f>'[2]GDP Production'!U25</f>
        <v>19930.599999999999</v>
      </c>
      <c r="N6" s="20">
        <f>'[2]GDP Production'!V25</f>
        <v>19700</v>
      </c>
      <c r="O6" s="20">
        <f>'[2]GDP Production'!W25</f>
        <v>21126.2</v>
      </c>
      <c r="P6" s="20">
        <f>'[2]GDP Production'!X25</f>
        <v>21557.4</v>
      </c>
      <c r="Q6" s="20">
        <f>'[2]GDP Production'!Y25</f>
        <v>22009.4</v>
      </c>
      <c r="R6" s="20">
        <f>'[2]GDP Production'!Z25</f>
        <v>21622.7</v>
      </c>
      <c r="S6" s="20">
        <f>'[2]GDP Production'!AA25</f>
        <v>22118.7</v>
      </c>
      <c r="T6" s="20">
        <f>'[2]GDP Production'!AB25</f>
        <v>22080.6</v>
      </c>
      <c r="U6" s="20">
        <f>'[2]GDP Production'!AC25</f>
        <v>22983.1</v>
      </c>
      <c r="V6" s="20">
        <f>'[2]GDP Production'!AD25</f>
        <v>22334.3</v>
      </c>
      <c r="W6" s="20">
        <f>'[2]GDP Production'!AE25</f>
        <v>23544.3</v>
      </c>
      <c r="X6" s="20">
        <f>'[2]GDP Production'!AF25</f>
        <v>23390.400000000001</v>
      </c>
      <c r="Y6" s="20">
        <f>'[2]GDP Production'!AG25</f>
        <v>24778.2</v>
      </c>
      <c r="Z6" s="20">
        <f>'[2]GDP Production'!AH25</f>
        <v>22721</v>
      </c>
      <c r="AA6" s="20">
        <f>'[2]GDP Production'!AI25</f>
        <v>23728.1</v>
      </c>
      <c r="AB6" s="20">
        <f>'[2]GDP Production'!AJ25</f>
        <v>23525.9</v>
      </c>
      <c r="AC6" s="20">
        <f>'[2]GDP Production'!AK25</f>
        <v>24919.8</v>
      </c>
      <c r="AD6" s="20">
        <f>'[2]GDP Production'!AL25</f>
        <v>24425.4</v>
      </c>
      <c r="AE6" s="20">
        <f>'[2]GDP Production'!AM25</f>
        <v>25208.1</v>
      </c>
      <c r="AF6" s="20">
        <f>'[2]GDP Production'!AN25</f>
        <v>24673.3</v>
      </c>
      <c r="AG6" s="20">
        <f>'[2]GDP Production'!AO25</f>
        <v>25703.1</v>
      </c>
      <c r="AH6" s="20">
        <f>'[2]GDP Production'!AP25</f>
        <v>24816.6</v>
      </c>
      <c r="AI6" s="20">
        <f>'[2]GDP Production'!AQ25</f>
        <v>24570.5</v>
      </c>
      <c r="AJ6" s="20">
        <f>'[2]GDP Production'!AR25</f>
        <v>25878.3</v>
      </c>
      <c r="AK6" s="20">
        <f>'[2]GDP Production'!AS25</f>
        <v>26285.9</v>
      </c>
      <c r="AL6" s="20">
        <f>'[2]GDP Production'!AT25</f>
        <v>25637.1</v>
      </c>
      <c r="AM6" s="20">
        <f>'[2]GDP Production'!AU25</f>
        <v>26429</v>
      </c>
      <c r="AN6" s="20">
        <f>'[2]GDP Production'!AV25</f>
        <v>27321.3</v>
      </c>
      <c r="AO6" s="20">
        <f>'[2]GDP Production'!AW25</f>
        <v>27721.200000000001</v>
      </c>
      <c r="AP6" s="20">
        <f>'[2]GDP Production'!AX25</f>
        <v>26694.2</v>
      </c>
      <c r="AQ6" s="20">
        <f>'[2]GDP Production'!AY25</f>
        <v>27011.5</v>
      </c>
      <c r="AR6" s="20">
        <f>'[2]GDP Production'!AZ25</f>
        <v>28344.6</v>
      </c>
      <c r="AS6" s="20">
        <f>'[2]GDP Production'!BA25</f>
        <v>29386.400000000001</v>
      </c>
      <c r="AT6" s="20">
        <f>'[2]GDP Production'!BB25</f>
        <v>27722.2</v>
      </c>
      <c r="AU6" s="20">
        <f>'[2]GDP Production'!BC25</f>
        <v>25535.4</v>
      </c>
      <c r="AV6" s="20">
        <f>'[2]GDP Production'!BD25</f>
        <v>27654</v>
      </c>
      <c r="AW6" s="20">
        <f>'[2]GDP Production'!BE25</f>
        <v>27914.799999999999</v>
      </c>
      <c r="AX6" s="20">
        <f>'[2]GDP Production'!BF25</f>
        <v>28188.2</v>
      </c>
      <c r="AY6" s="20">
        <f>'[2]GDP Production'!BG25</f>
        <v>27857.3</v>
      </c>
      <c r="AZ6" s="20">
        <f>'[2]GDP Production'!BH25</f>
        <v>28719.7</v>
      </c>
      <c r="BA6" s="20">
        <f>'[2]GDP Production'!BI25</f>
        <v>30095.9</v>
      </c>
      <c r="BB6" s="22">
        <f t="shared" si="0"/>
        <v>30172.799999999999</v>
      </c>
      <c r="BC6" s="22">
        <f t="shared" si="0"/>
        <v>28706.948900000007</v>
      </c>
      <c r="BD6" s="22">
        <f t="shared" si="0"/>
        <v>30328.002399999998</v>
      </c>
      <c r="BE6" s="22">
        <f t="shared" si="0"/>
        <v>31188.45</v>
      </c>
      <c r="BF6" s="22">
        <f t="shared" si="0"/>
        <v>31322.857886959708</v>
      </c>
      <c r="BG6" s="22">
        <f t="shared" si="0"/>
        <v>29821.959250902059</v>
      </c>
      <c r="BH6" s="22">
        <f t="shared" si="0"/>
        <v>31504.523004151073</v>
      </c>
      <c r="BI6" s="22">
        <f t="shared" si="0"/>
        <v>32342.196645980723</v>
      </c>
      <c r="BK6" s="20">
        <f t="shared" si="3"/>
        <v>101551.29999999999</v>
      </c>
      <c r="BL6" s="20">
        <f t="shared" si="4"/>
        <v>107108.59999999999</v>
      </c>
      <c r="BM6" s="20">
        <f t="shared" si="5"/>
        <v>111436.69999999998</v>
      </c>
      <c r="BN6" s="20">
        <f t="shared" si="6"/>
        <v>108826.40000000001</v>
      </c>
      <c r="BO6" s="20">
        <f t="shared" si="7"/>
        <v>114861.1</v>
      </c>
      <c r="BP6" s="20">
        <f t="shared" si="8"/>
        <v>120396.2013</v>
      </c>
      <c r="BQ6" s="20">
        <f t="shared" si="9"/>
        <v>124991.53678799357</v>
      </c>
      <c r="BS6">
        <v>2018</v>
      </c>
    </row>
    <row r="7" spans="1:71" x14ac:dyDescent="0.3">
      <c r="A7" s="17" t="s">
        <v>57</v>
      </c>
      <c r="B7" s="18" t="str">
        <f t="shared" si="1"/>
        <v>Water Supply, Sewerage, Waste &amp; Recycling Management (Indonesia)</v>
      </c>
      <c r="C7" s="18" t="str">
        <f t="shared" si="2"/>
        <v>Water Supply, Sewerage, Waste &amp; Recycling Management</v>
      </c>
      <c r="D7" s="18" t="s">
        <v>58</v>
      </c>
      <c r="E7" s="21" t="s">
        <v>59</v>
      </c>
      <c r="F7" s="20">
        <f>'[2]GDP Production'!N26</f>
        <v>1400.4</v>
      </c>
      <c r="G7" s="20">
        <f>'[2]GDP Production'!O26</f>
        <v>1450.6</v>
      </c>
      <c r="H7" s="20">
        <f>'[2]GDP Production'!P26</f>
        <v>1478.9</v>
      </c>
      <c r="I7" s="20">
        <f>'[2]GDP Production'!Q26</f>
        <v>1518.6</v>
      </c>
      <c r="J7" s="20">
        <f>'[2]GDP Production'!R26</f>
        <v>1517.6</v>
      </c>
      <c r="K7" s="20">
        <f>'[2]GDP Production'!S26</f>
        <v>1520</v>
      </c>
      <c r="L7" s="20">
        <f>'[2]GDP Production'!T26</f>
        <v>1531.3</v>
      </c>
      <c r="M7" s="20">
        <f>'[2]GDP Production'!U26</f>
        <v>1556.2</v>
      </c>
      <c r="N7" s="20">
        <f>'[2]GDP Production'!V26</f>
        <v>1567.4</v>
      </c>
      <c r="O7" s="20">
        <f>'[2]GDP Production'!W26</f>
        <v>1577.9</v>
      </c>
      <c r="P7" s="20">
        <f>'[2]GDP Production'!X26</f>
        <v>1586.8</v>
      </c>
      <c r="Q7" s="20">
        <f>'[2]GDP Production'!Y26</f>
        <v>1597.7</v>
      </c>
      <c r="R7" s="20">
        <f>'[2]GDP Production'!Z26</f>
        <v>1617.5</v>
      </c>
      <c r="S7" s="20">
        <f>'[2]GDP Production'!AA26</f>
        <v>1623.4</v>
      </c>
      <c r="T7" s="20">
        <f>'[2]GDP Production'!AB26</f>
        <v>1639.9</v>
      </c>
      <c r="U7" s="20">
        <f>'[2]GDP Production'!AC26</f>
        <v>1659.1</v>
      </c>
      <c r="V7" s="20">
        <f>'[2]GDP Production'!AD26</f>
        <v>1689.6</v>
      </c>
      <c r="W7" s="20">
        <f>'[2]GDP Production'!AE26</f>
        <v>1707.2</v>
      </c>
      <c r="X7" s="20">
        <f>'[2]GDP Production'!AF26</f>
        <v>1726.7</v>
      </c>
      <c r="Y7" s="20">
        <f>'[2]GDP Production'!AG26</f>
        <v>1759</v>
      </c>
      <c r="Z7" s="20">
        <f>'[2]GDP Production'!AH26</f>
        <v>1775.2</v>
      </c>
      <c r="AA7" s="20">
        <f>'[2]GDP Production'!AI26</f>
        <v>1832.2</v>
      </c>
      <c r="AB7" s="20">
        <f>'[2]GDP Production'!AJ26</f>
        <v>1872.2</v>
      </c>
      <c r="AC7" s="20">
        <f>'[2]GDP Production'!AK26</f>
        <v>1889.4</v>
      </c>
      <c r="AD7" s="20">
        <f>'[2]GDP Production'!AL26</f>
        <v>1870.9</v>
      </c>
      <c r="AE7" s="20">
        <f>'[2]GDP Production'!AM26</f>
        <v>1907.7</v>
      </c>
      <c r="AF7" s="20">
        <f>'[2]GDP Production'!AN26</f>
        <v>1916.4</v>
      </c>
      <c r="AG7" s="20">
        <f>'[2]GDP Production'!AO26</f>
        <v>1939.6</v>
      </c>
      <c r="AH7" s="20">
        <f>'[2]GDP Production'!AP26</f>
        <v>1952.9</v>
      </c>
      <c r="AI7" s="20">
        <f>'[2]GDP Production'!AQ26</f>
        <v>1977.5</v>
      </c>
      <c r="AJ7" s="20">
        <f>'[2]GDP Production'!AR26</f>
        <v>2008.5</v>
      </c>
      <c r="AK7" s="20">
        <f>'[2]GDP Production'!AS26</f>
        <v>2046.4</v>
      </c>
      <c r="AL7" s="20">
        <f>'[2]GDP Production'!AT26</f>
        <v>2025.1</v>
      </c>
      <c r="AM7" s="20">
        <f>'[2]GDP Production'!AU26</f>
        <v>2063</v>
      </c>
      <c r="AN7" s="20">
        <f>'[2]GDP Production'!AV26</f>
        <v>2132.9</v>
      </c>
      <c r="AO7" s="20">
        <f>'[2]GDP Production'!AW26</f>
        <v>2208.4</v>
      </c>
      <c r="AP7" s="20">
        <f>'[2]GDP Production'!AX26</f>
        <v>2206.3000000000002</v>
      </c>
      <c r="AQ7" s="20">
        <f>'[2]GDP Production'!AY26</f>
        <v>2235</v>
      </c>
      <c r="AR7" s="20">
        <f>'[2]GDP Production'!AZ26</f>
        <v>2236.4</v>
      </c>
      <c r="AS7" s="20">
        <f>'[2]GDP Production'!BA26</f>
        <v>2327.1999999999998</v>
      </c>
      <c r="AT7" s="20">
        <f>'[2]GDP Production'!BB26</f>
        <v>2302.9</v>
      </c>
      <c r="AU7" s="20">
        <f>'[2]GDP Production'!BC26</f>
        <v>2334.1999999999998</v>
      </c>
      <c r="AV7" s="20">
        <f>'[2]GDP Production'!BD26</f>
        <v>2369.1999999999998</v>
      </c>
      <c r="AW7" s="20">
        <f>'[2]GDP Production'!BE26</f>
        <v>2443</v>
      </c>
      <c r="AX7" s="20">
        <f>'[2]GDP Production'!BF26</f>
        <v>2428.6999999999998</v>
      </c>
      <c r="AY7" s="20">
        <f>'[2]GDP Production'!BG26</f>
        <v>2469.1</v>
      </c>
      <c r="AZ7" s="20">
        <f>'[2]GDP Production'!BH26</f>
        <v>2477.3000000000002</v>
      </c>
      <c r="BA7" s="20">
        <f>'[2]GDP Production'!BI26</f>
        <v>2544.1</v>
      </c>
      <c r="BB7" s="22">
        <f t="shared" si="0"/>
        <v>2460</v>
      </c>
      <c r="BC7" s="22">
        <f t="shared" si="0"/>
        <v>2585.8163725498812</v>
      </c>
      <c r="BD7" s="22">
        <f t="shared" si="0"/>
        <v>2592.2975801471903</v>
      </c>
      <c r="BE7" s="22">
        <f t="shared" si="0"/>
        <v>2661.5051454883301</v>
      </c>
      <c r="BF7" s="22">
        <f t="shared" si="0"/>
        <v>2576.6205490094608</v>
      </c>
      <c r="BG7" s="22">
        <f t="shared" si="0"/>
        <v>2703.9449657892328</v>
      </c>
      <c r="BH7" s="22">
        <f t="shared" si="0"/>
        <v>2698.1248081311674</v>
      </c>
      <c r="BI7" s="22">
        <f t="shared" si="0"/>
        <v>2780.7912061048792</v>
      </c>
      <c r="BK7" s="20">
        <f t="shared" si="3"/>
        <v>7985.2999999999993</v>
      </c>
      <c r="BL7" s="20">
        <f t="shared" si="4"/>
        <v>8429.4</v>
      </c>
      <c r="BM7" s="20">
        <f t="shared" si="5"/>
        <v>9004.9000000000015</v>
      </c>
      <c r="BN7" s="20">
        <f t="shared" si="6"/>
        <v>9449.2999999999993</v>
      </c>
      <c r="BO7" s="20">
        <f t="shared" si="7"/>
        <v>9919.1999999999989</v>
      </c>
      <c r="BP7" s="20">
        <f t="shared" si="8"/>
        <v>10299.619098185402</v>
      </c>
      <c r="BQ7" s="20">
        <f t="shared" si="9"/>
        <v>10759.48152903474</v>
      </c>
      <c r="BS7">
        <v>2019</v>
      </c>
    </row>
    <row r="8" spans="1:71" x14ac:dyDescent="0.3">
      <c r="A8" s="17" t="s">
        <v>60</v>
      </c>
      <c r="B8" s="18" t="str">
        <f t="shared" si="1"/>
        <v>Construction (Indonesia)</v>
      </c>
      <c r="C8" s="18" t="str">
        <f t="shared" si="2"/>
        <v>Construction</v>
      </c>
      <c r="D8" s="18" t="s">
        <v>61</v>
      </c>
      <c r="E8" s="19" t="s">
        <v>62</v>
      </c>
      <c r="F8" s="20">
        <f>'[2]GDP Production'!N27</f>
        <v>149919</v>
      </c>
      <c r="G8" s="20">
        <f>'[2]GDP Production'!O27</f>
        <v>153138.9</v>
      </c>
      <c r="H8" s="20">
        <f>'[2]GDP Production'!P27</f>
        <v>159863.4</v>
      </c>
      <c r="I8" s="20">
        <f>'[2]GDP Production'!Q27</f>
        <v>163984.1</v>
      </c>
      <c r="J8" s="20">
        <f>'[2]GDP Production'!R27</f>
        <v>162272.1</v>
      </c>
      <c r="K8" s="20">
        <f>'[2]GDP Production'!S27</f>
        <v>169063.9</v>
      </c>
      <c r="L8" s="20">
        <f>'[2]GDP Production'!T27</f>
        <v>172845.3</v>
      </c>
      <c r="M8" s="20">
        <f>'[2]GDP Production'!U27</f>
        <v>179240.6</v>
      </c>
      <c r="N8" s="20">
        <f>'[2]GDP Production'!V27</f>
        <v>172524.4</v>
      </c>
      <c r="O8" s="20">
        <f>'[2]GDP Production'!W27</f>
        <v>178851</v>
      </c>
      <c r="P8" s="20">
        <f>'[2]GDP Production'!X27</f>
        <v>184628.4</v>
      </c>
      <c r="Q8" s="20">
        <f>'[2]GDP Production'!Y27</f>
        <v>192222.6</v>
      </c>
      <c r="R8" s="20">
        <f>'[2]GDP Production'!Z27</f>
        <v>181865.3</v>
      </c>
      <c r="S8" s="20">
        <f>'[2]GDP Production'!AA27</f>
        <v>190136.1</v>
      </c>
      <c r="T8" s="20">
        <f>'[2]GDP Production'!AB27</f>
        <v>196549.1</v>
      </c>
      <c r="U8" s="20">
        <f>'[2]GDP Production'!AC27</f>
        <v>204169.1</v>
      </c>
      <c r="V8" s="20">
        <f>'[2]GDP Production'!AD27</f>
        <v>194998.3</v>
      </c>
      <c r="W8" s="20">
        <f>'[2]GDP Production'!AE27</f>
        <v>202412.3</v>
      </c>
      <c r="X8" s="20">
        <f>'[2]GDP Production'!AF27</f>
        <v>209376.3</v>
      </c>
      <c r="Y8" s="20">
        <f>'[2]GDP Production'!AG27</f>
        <v>219828.7</v>
      </c>
      <c r="Z8" s="20">
        <f>'[2]GDP Production'!AH27</f>
        <v>206755</v>
      </c>
      <c r="AA8" s="20">
        <f>'[2]GDP Production'!AI27</f>
        <v>213247.1</v>
      </c>
      <c r="AB8" s="20">
        <f>'[2]GDP Production'!AJ27</f>
        <v>223649.5</v>
      </c>
      <c r="AC8" s="20">
        <f>'[2]GDP Production'!AK27</f>
        <v>235512.3</v>
      </c>
      <c r="AD8" s="20">
        <f>'[2]GDP Production'!AL27</f>
        <v>220732.5</v>
      </c>
      <c r="AE8" s="20">
        <f>'[2]GDP Production'!AM27</f>
        <v>224160.2</v>
      </c>
      <c r="AF8" s="20">
        <f>'[2]GDP Production'!AN27</f>
        <v>234726.3</v>
      </c>
      <c r="AG8" s="20">
        <f>'[2]GDP Production'!AO27</f>
        <v>245421.3</v>
      </c>
      <c r="AH8" s="20">
        <f>'[2]GDP Production'!AP27</f>
        <v>233893.3</v>
      </c>
      <c r="AI8" s="20">
        <f>'[2]GDP Production'!AQ27</f>
        <v>239742</v>
      </c>
      <c r="AJ8" s="20">
        <f>'[2]GDP Production'!AR27</f>
        <v>251107.5</v>
      </c>
      <c r="AK8" s="20">
        <f>'[2]GDP Production'!AS27</f>
        <v>263182.09999999998</v>
      </c>
      <c r="AL8" s="20">
        <f>'[2]GDP Production'!AT27</f>
        <v>251087.9</v>
      </c>
      <c r="AM8" s="20">
        <f>'[2]GDP Production'!AU27</f>
        <v>253483.1</v>
      </c>
      <c r="AN8" s="20">
        <f>'[2]GDP Production'!AV27</f>
        <v>265639.90000000002</v>
      </c>
      <c r="AO8" s="20">
        <f>'[2]GDP Production'!AW27</f>
        <v>277871.90000000002</v>
      </c>
      <c r="AP8" s="20">
        <f>'[2]GDP Production'!AX27</f>
        <v>265916.2</v>
      </c>
      <c r="AQ8" s="20">
        <f>'[2]GDP Production'!AY27</f>
        <v>267906.2</v>
      </c>
      <c r="AR8" s="20">
        <f>'[2]GDP Production'!AZ27</f>
        <v>280645.2</v>
      </c>
      <c r="AS8" s="20">
        <f>'[2]GDP Production'!BA27</f>
        <v>293957.40000000002</v>
      </c>
      <c r="AT8" s="20">
        <f>'[2]GDP Production'!BB27</f>
        <v>273624.59999999998</v>
      </c>
      <c r="AU8" s="20">
        <f>'[2]GDP Production'!BC27</f>
        <v>253459</v>
      </c>
      <c r="AV8" s="20">
        <f>'[2]GDP Production'!BD27</f>
        <v>267958.40000000002</v>
      </c>
      <c r="AW8" s="20">
        <f>'[2]GDP Production'!BE27</f>
        <v>277292.79999999999</v>
      </c>
      <c r="AX8" s="20">
        <f>'[2]GDP Production'!BF27</f>
        <v>271471.40000000002</v>
      </c>
      <c r="AY8" s="20">
        <f>'[2]GDP Production'!BG27</f>
        <v>264663.7</v>
      </c>
      <c r="AZ8" s="20">
        <f>'[2]GDP Production'!BH27</f>
        <v>278240.8</v>
      </c>
      <c r="BA8" s="20">
        <f>'[2]GDP Production'!BI27</f>
        <v>288141.8</v>
      </c>
      <c r="BB8" s="20">
        <f t="shared" si="0"/>
        <v>284580.7</v>
      </c>
      <c r="BC8" s="20">
        <f t="shared" si="0"/>
        <v>285016.3</v>
      </c>
      <c r="BD8" s="20">
        <f t="shared" si="0"/>
        <v>300110.5</v>
      </c>
      <c r="BE8" s="20">
        <f t="shared" si="0"/>
        <v>307616.13439999998</v>
      </c>
      <c r="BF8" s="20">
        <f>BB8*(1+BF32/100)</f>
        <v>299916.7480827003</v>
      </c>
      <c r="BG8" s="20">
        <f>BC8*(1+BG32/100)</f>
        <v>301731.93225851422</v>
      </c>
      <c r="BH8" s="20">
        <f>BD8*(1+BH32/100)</f>
        <v>322778.22784485092</v>
      </c>
      <c r="BI8" s="20">
        <f>BE8*(1+BI32/100)</f>
        <v>331189.93861030281</v>
      </c>
      <c r="BK8" s="20">
        <f t="shared" si="3"/>
        <v>987924.9</v>
      </c>
      <c r="BL8" s="20">
        <f t="shared" si="4"/>
        <v>1048082.8</v>
      </c>
      <c r="BM8" s="20">
        <f t="shared" si="5"/>
        <v>1108425</v>
      </c>
      <c r="BN8" s="20">
        <f t="shared" si="6"/>
        <v>1072334.8</v>
      </c>
      <c r="BO8" s="20">
        <f t="shared" si="7"/>
        <v>1102517.7000000002</v>
      </c>
      <c r="BP8" s="20">
        <f t="shared" si="8"/>
        <v>1177323.6343999999</v>
      </c>
      <c r="BQ8" s="20">
        <f t="shared" si="9"/>
        <v>1255616.8467963682</v>
      </c>
    </row>
    <row r="9" spans="1:71" x14ac:dyDescent="0.3">
      <c r="A9" s="17" t="s">
        <v>63</v>
      </c>
      <c r="B9" s="18" t="str">
        <f t="shared" si="1"/>
        <v>Wholesales and Retail Trade, Repair of Motor Vehicles and Motorcycles (Indonesia)</v>
      </c>
      <c r="C9" s="18" t="str">
        <f t="shared" si="2"/>
        <v>Wholesales and Retail Trade, Repair of Motor Vehicles and Motorcycles</v>
      </c>
      <c r="D9" s="18" t="s">
        <v>64</v>
      </c>
      <c r="E9" s="23" t="s">
        <v>65</v>
      </c>
      <c r="F9" s="20">
        <f>'[2]GDP Production'!N28</f>
        <v>222691.8</v>
      </c>
      <c r="G9" s="20">
        <f>'[2]GDP Production'!O28</f>
        <v>230324.8</v>
      </c>
      <c r="H9" s="20">
        <f>'[2]GDP Production'!P28</f>
        <v>235277.9</v>
      </c>
      <c r="I9" s="20">
        <f>'[2]GDP Production'!Q28</f>
        <v>235629.3</v>
      </c>
      <c r="J9" s="20">
        <f>'[2]GDP Production'!R28</f>
        <v>238434.5</v>
      </c>
      <c r="K9" s="20">
        <f>'[2]GDP Production'!S28</f>
        <v>256239.6</v>
      </c>
      <c r="L9" s="20">
        <f>'[2]GDP Production'!T28</f>
        <v>263384.40000000002</v>
      </c>
      <c r="M9" s="20">
        <f>'[2]GDP Production'!U28</f>
        <v>255141.1</v>
      </c>
      <c r="N9" s="20">
        <f>'[2]GDP Production'!V28</f>
        <v>256214.7</v>
      </c>
      <c r="O9" s="20">
        <f>'[2]GDP Production'!W28</f>
        <v>270227</v>
      </c>
      <c r="P9" s="20">
        <f>'[2]GDP Production'!X28</f>
        <v>275207.09999999998</v>
      </c>
      <c r="Q9" s="20">
        <f>'[2]GDP Production'!Y28</f>
        <v>266262.7</v>
      </c>
      <c r="R9" s="20">
        <f>'[2]GDP Production'!Z28</f>
        <v>264095.3</v>
      </c>
      <c r="S9" s="20">
        <f>'[2]GDP Production'!AA28</f>
        <v>283478.59999999998</v>
      </c>
      <c r="T9" s="20">
        <f>'[2]GDP Production'!AB28</f>
        <v>288923.59999999998</v>
      </c>
      <c r="U9" s="20">
        <f>'[2]GDP Production'!AC28</f>
        <v>282774.59999999998</v>
      </c>
      <c r="V9" s="20">
        <f>'[2]GDP Production'!AD28</f>
        <v>280190.40000000002</v>
      </c>
      <c r="W9" s="20">
        <f>'[2]GDP Production'!AE28</f>
        <v>297883.8</v>
      </c>
      <c r="X9" s="20">
        <f>'[2]GDP Production'!AF28</f>
        <v>303900.59999999998</v>
      </c>
      <c r="Y9" s="20">
        <f>'[2]GDP Production'!AG28</f>
        <v>295322.7</v>
      </c>
      <c r="Z9" s="20">
        <f>'[2]GDP Production'!AH28</f>
        <v>290775.40000000002</v>
      </c>
      <c r="AA9" s="20">
        <f>'[2]GDP Production'!AI28</f>
        <v>302556</v>
      </c>
      <c r="AB9" s="20">
        <f>'[2]GDP Production'!AJ28</f>
        <v>308304.90000000002</v>
      </c>
      <c r="AC9" s="20">
        <f>'[2]GDP Production'!AK28</f>
        <v>305528.2</v>
      </c>
      <c r="AD9" s="20">
        <f>'[2]GDP Production'!AL28</f>
        <v>303316.40000000002</v>
      </c>
      <c r="AE9" s="20">
        <f>'[2]GDP Production'!AM28</f>
        <v>315531.7</v>
      </c>
      <c r="AF9" s="20">
        <f>'[2]GDP Production'!AN28</f>
        <v>319587.20000000001</v>
      </c>
      <c r="AG9" s="20">
        <f>'[2]GDP Production'!AO28</f>
        <v>317325.5</v>
      </c>
      <c r="AH9" s="20">
        <f>'[2]GDP Production'!AP28</f>
        <v>317298.59999999998</v>
      </c>
      <c r="AI9" s="20">
        <f>'[2]GDP Production'!AQ28</f>
        <v>326462.59999999998</v>
      </c>
      <c r="AJ9" s="20">
        <f>'[2]GDP Production'!AR28</f>
        <v>336254.5</v>
      </c>
      <c r="AK9" s="20">
        <f>'[2]GDP Production'!AS28</f>
        <v>331730.8</v>
      </c>
      <c r="AL9" s="20">
        <f>'[2]GDP Production'!AT28</f>
        <v>333097.90000000002</v>
      </c>
      <c r="AM9" s="20">
        <f>'[2]GDP Production'!AU28</f>
        <v>343478.3</v>
      </c>
      <c r="AN9" s="20">
        <f>'[2]GDP Production'!AV28</f>
        <v>353947</v>
      </c>
      <c r="AO9" s="20">
        <f>'[2]GDP Production'!AW28</f>
        <v>346355.5</v>
      </c>
      <c r="AP9" s="20">
        <f>'[2]GDP Production'!AX28</f>
        <v>350470.1</v>
      </c>
      <c r="AQ9" s="20">
        <f>'[2]GDP Production'!AY28</f>
        <v>359331.3</v>
      </c>
      <c r="AR9" s="20">
        <f>'[2]GDP Production'!AZ28</f>
        <v>369515.9</v>
      </c>
      <c r="AS9" s="20">
        <f>'[2]GDP Production'!BA28</f>
        <v>360868.4</v>
      </c>
      <c r="AT9" s="20">
        <f>'[2]GDP Production'!BB28</f>
        <v>355728.5</v>
      </c>
      <c r="AU9" s="20">
        <f>'[2]GDP Production'!BC28</f>
        <v>331776.59999999998</v>
      </c>
      <c r="AV9" s="20">
        <f>'[2]GDP Production'!BD28</f>
        <v>350566</v>
      </c>
      <c r="AW9" s="20">
        <f>'[2]GDP Production'!BE28</f>
        <v>347676.3</v>
      </c>
      <c r="AX9" s="20">
        <f>'[2]GDP Production'!BF28</f>
        <v>351251.8</v>
      </c>
      <c r="AY9" s="20">
        <f>'[2]GDP Production'!BG28</f>
        <v>363352.1</v>
      </c>
      <c r="AZ9" s="20">
        <f>'[2]GDP Production'!BH28</f>
        <v>368624.9</v>
      </c>
      <c r="BA9" s="20">
        <f>'[2]GDP Production'!BI28</f>
        <v>366997.5</v>
      </c>
      <c r="BB9" s="24">
        <f>AX9*(1+BB33/100)</f>
        <v>371325.7</v>
      </c>
      <c r="BC9" s="24">
        <f>AY9*(1+BC33/100)</f>
        <v>386860.99999999994</v>
      </c>
      <c r="BD9" s="24">
        <f t="shared" si="0"/>
        <v>396382.4</v>
      </c>
      <c r="BE9" s="24">
        <f t="shared" si="0"/>
        <v>378409.81749999995</v>
      </c>
      <c r="BF9" s="24">
        <f>BB9*(1+BF33/100)</f>
        <v>385660.60000000003</v>
      </c>
      <c r="BG9" s="24">
        <f>BC9*(1+BG33/100)</f>
        <v>405769.05697987188</v>
      </c>
      <c r="BH9" s="24">
        <f t="shared" si="0"/>
        <v>423960.95202927291</v>
      </c>
      <c r="BI9" s="24">
        <f t="shared" si="0"/>
        <v>404173.13695778773</v>
      </c>
      <c r="BK9" s="20">
        <f t="shared" si="3"/>
        <v>1311746.5</v>
      </c>
      <c r="BL9" s="20">
        <f t="shared" si="4"/>
        <v>1376878.7</v>
      </c>
      <c r="BM9" s="20">
        <f t="shared" si="5"/>
        <v>1440185.6999999997</v>
      </c>
      <c r="BN9" s="20">
        <f t="shared" si="6"/>
        <v>1385747.4</v>
      </c>
      <c r="BO9" s="20">
        <f t="shared" si="7"/>
        <v>1450226.2999999998</v>
      </c>
      <c r="BP9" s="20">
        <f t="shared" si="8"/>
        <v>1532978.9175</v>
      </c>
      <c r="BQ9" s="20">
        <f t="shared" si="9"/>
        <v>1619563.7459669325</v>
      </c>
    </row>
    <row r="10" spans="1:71" x14ac:dyDescent="0.3">
      <c r="A10" s="17" t="s">
        <v>66</v>
      </c>
      <c r="B10" s="18" t="str">
        <f t="shared" si="1"/>
        <v>Transportation &amp; Storage (Indonesia)</v>
      </c>
      <c r="C10" s="18" t="str">
        <f t="shared" si="2"/>
        <v>Transportation &amp; Storage</v>
      </c>
      <c r="D10" s="18" t="s">
        <v>67</v>
      </c>
      <c r="E10" s="25" t="s">
        <v>68</v>
      </c>
      <c r="F10" s="20">
        <f>'[2]GDP Production'!N29</f>
        <v>58429.5</v>
      </c>
      <c r="G10" s="20">
        <f>'[2]GDP Production'!O29</f>
        <v>60139.9</v>
      </c>
      <c r="H10" s="20">
        <f>'[2]GDP Production'!P29</f>
        <v>62509.2</v>
      </c>
      <c r="I10" s="20">
        <f>'[2]GDP Production'!Q29</f>
        <v>64296.800000000003</v>
      </c>
      <c r="J10" s="20">
        <f>'[2]GDP Production'!R29</f>
        <v>63923.4</v>
      </c>
      <c r="K10" s="20">
        <f>'[2]GDP Production'!S29</f>
        <v>65630.7</v>
      </c>
      <c r="L10" s="20">
        <f>'[2]GDP Production'!T29</f>
        <v>67705.399999999994</v>
      </c>
      <c r="M10" s="20">
        <f>'[2]GDP Production'!U29</f>
        <v>68514.5</v>
      </c>
      <c r="N10" s="20">
        <f>'[2]GDP Production'!V29</f>
        <v>68510.5</v>
      </c>
      <c r="O10" s="20">
        <f>'[2]GDP Production'!W29</f>
        <v>69785.100000000006</v>
      </c>
      <c r="P10" s="20">
        <f>'[2]GDP Production'!X29</f>
        <v>72747.600000000006</v>
      </c>
      <c r="Q10" s="20">
        <f>'[2]GDP Production'!Y29</f>
        <v>73619.399999999994</v>
      </c>
      <c r="R10" s="20">
        <f>'[2]GDP Production'!Z29</f>
        <v>73258.8</v>
      </c>
      <c r="S10" s="20">
        <f>'[2]GDP Production'!AA29</f>
        <v>75348.3</v>
      </c>
      <c r="T10" s="20">
        <f>'[2]GDP Production'!AB29</f>
        <v>77344.600000000006</v>
      </c>
      <c r="U10" s="20">
        <f>'[2]GDP Production'!AC29</f>
        <v>78554.5</v>
      </c>
      <c r="V10" s="20">
        <f>'[2]GDP Production'!AD29</f>
        <v>78378.8</v>
      </c>
      <c r="W10" s="20">
        <f>'[2]GDP Production'!AE29</f>
        <v>81046</v>
      </c>
      <c r="X10" s="20">
        <f>'[2]GDP Production'!AF29</f>
        <v>83296.800000000003</v>
      </c>
      <c r="Y10" s="20">
        <f>'[2]GDP Production'!AG29</f>
        <v>84211.4</v>
      </c>
      <c r="Z10" s="20">
        <f>'[2]GDP Production'!AH29</f>
        <v>83287.399999999994</v>
      </c>
      <c r="AA10" s="20">
        <f>'[2]GDP Production'!AI29</f>
        <v>85932.6</v>
      </c>
      <c r="AB10" s="20">
        <f>'[2]GDP Production'!AJ29</f>
        <v>89096.3</v>
      </c>
      <c r="AC10" s="20">
        <f>'[2]GDP Production'!AK29</f>
        <v>90539.6</v>
      </c>
      <c r="AD10" s="20">
        <f>'[2]GDP Production'!AL29</f>
        <v>89466.2</v>
      </c>
      <c r="AE10" s="20">
        <f>'[2]GDP Production'!AM29</f>
        <v>91533.7</v>
      </c>
      <c r="AF10" s="20">
        <f>'[2]GDP Production'!AN29</f>
        <v>96387.4</v>
      </c>
      <c r="AG10" s="20">
        <f>'[2]GDP Production'!AO29</f>
        <v>97456.1</v>
      </c>
      <c r="AH10" s="20">
        <f>'[2]GDP Production'!AP29</f>
        <v>96679.5</v>
      </c>
      <c r="AI10" s="20">
        <f>'[2]GDP Production'!AQ29</f>
        <v>99593.1</v>
      </c>
      <c r="AJ10" s="20">
        <f>'[2]GDP Production'!AR29</f>
        <v>104949.3</v>
      </c>
      <c r="AK10" s="20">
        <f>'[2]GDP Production'!AS29</f>
        <v>105457.5</v>
      </c>
      <c r="AL10" s="20">
        <f>'[2]GDP Production'!AT29</f>
        <v>104874.2</v>
      </c>
      <c r="AM10" s="20">
        <f>'[2]GDP Production'!AU29</f>
        <v>108271.6</v>
      </c>
      <c r="AN10" s="20">
        <f>'[2]GDP Production'!AV29</f>
        <v>110957.8</v>
      </c>
      <c r="AO10" s="20">
        <f>'[2]GDP Production'!AW29</f>
        <v>111232.9</v>
      </c>
      <c r="AP10" s="20">
        <f>'[2]GDP Production'!AX29</f>
        <v>110560.6</v>
      </c>
      <c r="AQ10" s="20">
        <f>'[2]GDP Production'!AY29</f>
        <v>114591.3</v>
      </c>
      <c r="AR10" s="20">
        <f>'[2]GDP Production'!AZ29</f>
        <v>118341.3</v>
      </c>
      <c r="AS10" s="20">
        <f>'[2]GDP Production'!BA29</f>
        <v>119632.7</v>
      </c>
      <c r="AT10" s="20">
        <f>'[2]GDP Production'!BB29</f>
        <v>111968.7</v>
      </c>
      <c r="AU10" s="20">
        <f>'[2]GDP Production'!BC29</f>
        <v>79314.7</v>
      </c>
      <c r="AV10" s="20">
        <f>'[2]GDP Production'!BD29</f>
        <v>98571.8</v>
      </c>
      <c r="AW10" s="20">
        <f>'[2]GDP Production'!BE29</f>
        <v>103582.7</v>
      </c>
      <c r="AX10" s="20">
        <f>'[2]GDP Production'!BF29</f>
        <v>97315.5</v>
      </c>
      <c r="AY10" s="20">
        <f>'[2]GDP Production'!BG29</f>
        <v>99221.4</v>
      </c>
      <c r="AZ10" s="20">
        <f>'[2]GDP Production'!BH29</f>
        <v>97857.600000000006</v>
      </c>
      <c r="BA10" s="20">
        <f>'[2]GDP Production'!BI29</f>
        <v>111793.1</v>
      </c>
      <c r="BB10" s="26">
        <f t="shared" si="0"/>
        <v>112686</v>
      </c>
      <c r="BC10" s="26">
        <f t="shared" si="0"/>
        <v>117776.69999999992</v>
      </c>
      <c r="BD10" s="26">
        <f t="shared" si="0"/>
        <v>116812.39999999997</v>
      </c>
      <c r="BE10" s="26">
        <f t="shared" si="0"/>
        <v>114545.769</v>
      </c>
      <c r="BF10" s="26">
        <f t="shared" si="0"/>
        <v>121821.62</v>
      </c>
      <c r="BG10" s="26">
        <f t="shared" si="0"/>
        <v>128649.4359999999</v>
      </c>
      <c r="BH10" s="26">
        <f t="shared" si="0"/>
        <v>128919.81599999988</v>
      </c>
      <c r="BI10" s="26">
        <f t="shared" si="0"/>
        <v>122576.8620353733</v>
      </c>
      <c r="BK10" s="20">
        <f t="shared" si="3"/>
        <v>406679.4</v>
      </c>
      <c r="BL10" s="20">
        <f t="shared" si="4"/>
        <v>435336.5</v>
      </c>
      <c r="BM10" s="20">
        <f t="shared" si="5"/>
        <v>463125.9</v>
      </c>
      <c r="BN10" s="20">
        <f t="shared" si="6"/>
        <v>393437.9</v>
      </c>
      <c r="BO10" s="20">
        <f t="shared" si="7"/>
        <v>406187.6</v>
      </c>
      <c r="BP10" s="20">
        <f t="shared" si="8"/>
        <v>461820.86899999983</v>
      </c>
      <c r="BQ10" s="20">
        <f t="shared" si="9"/>
        <v>501967.73403537303</v>
      </c>
    </row>
    <row r="11" spans="1:71" x14ac:dyDescent="0.3">
      <c r="A11" s="17" t="s">
        <v>69</v>
      </c>
      <c r="B11" s="18" t="str">
        <f t="shared" si="1"/>
        <v>Accommodation &amp; Food Beverages Activity (Indonesia)</v>
      </c>
      <c r="C11" s="18" t="str">
        <f t="shared" si="2"/>
        <v>Accommodation &amp; Food Beverages Activity</v>
      </c>
      <c r="D11" s="18" t="s">
        <v>70</v>
      </c>
      <c r="E11" s="23" t="s">
        <v>71</v>
      </c>
      <c r="F11" s="20">
        <f>'[2]GDP Production'!N30</f>
        <v>48274</v>
      </c>
      <c r="G11" s="20">
        <f>'[2]GDP Production'!O30</f>
        <v>49650</v>
      </c>
      <c r="H11" s="20">
        <f>'[2]GDP Production'!P30</f>
        <v>50878.9</v>
      </c>
      <c r="I11" s="20">
        <f>'[2]GDP Production'!Q30</f>
        <v>51478.9</v>
      </c>
      <c r="J11" s="20">
        <f>'[2]GDP Production'!R30</f>
        <v>52077.1</v>
      </c>
      <c r="K11" s="20">
        <f>'[2]GDP Production'!S30</f>
        <v>53120.2</v>
      </c>
      <c r="L11" s="20">
        <f>'[2]GDP Production'!T30</f>
        <v>54002.400000000001</v>
      </c>
      <c r="M11" s="20">
        <f>'[2]GDP Production'!U30</f>
        <v>54822.3</v>
      </c>
      <c r="N11" s="20">
        <f>'[2]GDP Production'!V30</f>
        <v>55663.6</v>
      </c>
      <c r="O11" s="20">
        <f>'[2]GDP Production'!W30</f>
        <v>56468.3</v>
      </c>
      <c r="P11" s="20">
        <f>'[2]GDP Production'!X30</f>
        <v>57313.1</v>
      </c>
      <c r="Q11" s="20">
        <f>'[2]GDP Production'!Y30</f>
        <v>58787.6</v>
      </c>
      <c r="R11" s="20">
        <f>'[2]GDP Production'!Z30</f>
        <v>59543.3</v>
      </c>
      <c r="S11" s="20">
        <f>'[2]GDP Production'!AA30</f>
        <v>60419.6</v>
      </c>
      <c r="T11" s="20">
        <f>'[2]GDP Production'!AB30</f>
        <v>61293.1</v>
      </c>
      <c r="U11" s="20">
        <f>'[2]GDP Production'!AC30</f>
        <v>62492.3</v>
      </c>
      <c r="V11" s="20">
        <f>'[2]GDP Production'!AD30</f>
        <v>63376.1</v>
      </c>
      <c r="W11" s="20">
        <f>'[2]GDP Production'!AE30</f>
        <v>64259</v>
      </c>
      <c r="X11" s="20">
        <f>'[2]GDP Production'!AF30</f>
        <v>64833.2</v>
      </c>
      <c r="Y11" s="20">
        <f>'[2]GDP Production'!AG30</f>
        <v>65347.199999999997</v>
      </c>
      <c r="Z11" s="20">
        <f>'[2]GDP Production'!AH30</f>
        <v>65474.2</v>
      </c>
      <c r="AA11" s="20">
        <f>'[2]GDP Production'!AI30</f>
        <v>66640.100000000006</v>
      </c>
      <c r="AB11" s="20">
        <f>'[2]GDP Production'!AJ30</f>
        <v>67715.100000000006</v>
      </c>
      <c r="AC11" s="20">
        <f>'[2]GDP Production'!AK30</f>
        <v>69093</v>
      </c>
      <c r="AD11" s="20">
        <f>'[2]GDP Production'!AL30</f>
        <v>69224.800000000003</v>
      </c>
      <c r="AE11" s="20">
        <f>'[2]GDP Production'!AM30</f>
        <v>70075.600000000006</v>
      </c>
      <c r="AF11" s="20">
        <f>'[2]GDP Production'!AN30</f>
        <v>71099.199999999997</v>
      </c>
      <c r="AG11" s="20">
        <f>'[2]GDP Production'!AO30</f>
        <v>72423.8</v>
      </c>
      <c r="AH11" s="20">
        <f>'[2]GDP Production'!AP30</f>
        <v>72934.100000000006</v>
      </c>
      <c r="AI11" s="20">
        <f>'[2]GDP Production'!AQ30</f>
        <v>74015.7</v>
      </c>
      <c r="AJ11" s="20">
        <f>'[2]GDP Production'!AR30</f>
        <v>75036.899999999994</v>
      </c>
      <c r="AK11" s="20">
        <f>'[2]GDP Production'!AS30</f>
        <v>76143</v>
      </c>
      <c r="AL11" s="20">
        <f>'[2]GDP Production'!AT30</f>
        <v>76726.8</v>
      </c>
      <c r="AM11" s="20">
        <f>'[2]GDP Production'!AU30</f>
        <v>78173.2</v>
      </c>
      <c r="AN11" s="20">
        <f>'[2]GDP Production'!AV30</f>
        <v>79484.7</v>
      </c>
      <c r="AO11" s="20">
        <f>'[2]GDP Production'!AW30</f>
        <v>80683.899999999994</v>
      </c>
      <c r="AP11" s="20">
        <f>'[2]GDP Production'!AX30</f>
        <v>81225.899999999994</v>
      </c>
      <c r="AQ11" s="20">
        <f>'[2]GDP Production'!AY30</f>
        <v>82494</v>
      </c>
      <c r="AR11" s="20">
        <f>'[2]GDP Production'!AZ30</f>
        <v>83769.100000000006</v>
      </c>
      <c r="AS11" s="20">
        <f>'[2]GDP Production'!BA30</f>
        <v>85815.6</v>
      </c>
      <c r="AT11" s="20">
        <f>'[2]GDP Production'!BB30</f>
        <v>82788</v>
      </c>
      <c r="AU11" s="20">
        <f>'[2]GDP Production'!BC30</f>
        <v>64334.8</v>
      </c>
      <c r="AV11" s="20">
        <f>'[2]GDP Production'!BD30</f>
        <v>73831.7</v>
      </c>
      <c r="AW11" s="20">
        <f>'[2]GDP Production'!BE30</f>
        <v>78167.899999999994</v>
      </c>
      <c r="AX11" s="20">
        <f>'[2]GDP Production'!BF30</f>
        <v>76770.7</v>
      </c>
      <c r="AY11" s="20">
        <f>'[2]GDP Production'!BG30</f>
        <v>78216.899999999994</v>
      </c>
      <c r="AZ11" s="20">
        <f>'[2]GDP Production'!BH30</f>
        <v>73731.600000000006</v>
      </c>
      <c r="BA11" s="20">
        <f>'[2]GDP Production'!BI30</f>
        <v>82035.5</v>
      </c>
      <c r="BB11" s="24">
        <f t="shared" si="0"/>
        <v>81806.5</v>
      </c>
      <c r="BC11" s="24">
        <f t="shared" si="0"/>
        <v>82370.22</v>
      </c>
      <c r="BD11" s="24">
        <f t="shared" si="0"/>
        <v>82608.879999999932</v>
      </c>
      <c r="BE11" s="24">
        <f t="shared" si="0"/>
        <v>85366.23000000001</v>
      </c>
      <c r="BF11" s="24">
        <f>BB11*(1+BF35/100)</f>
        <v>85934.76949999998</v>
      </c>
      <c r="BG11" s="24">
        <f>BC11*(1+BG35/100)</f>
        <v>87429.476957919629</v>
      </c>
      <c r="BH11" s="24">
        <f t="shared" si="0"/>
        <v>88865.430082953375</v>
      </c>
      <c r="BI11" s="24">
        <f t="shared" si="0"/>
        <v>89738.345081817053</v>
      </c>
      <c r="BK11" s="20">
        <f t="shared" si="3"/>
        <v>298129.69999999995</v>
      </c>
      <c r="BL11" s="20">
        <f t="shared" si="4"/>
        <v>315068.59999999998</v>
      </c>
      <c r="BM11" s="20">
        <f t="shared" si="5"/>
        <v>333304.59999999998</v>
      </c>
      <c r="BN11" s="20">
        <f t="shared" si="6"/>
        <v>299122.40000000002</v>
      </c>
      <c r="BO11" s="20">
        <f t="shared" si="7"/>
        <v>310754.69999999995</v>
      </c>
      <c r="BP11" s="20">
        <f t="shared" si="8"/>
        <v>332151.82999999996</v>
      </c>
      <c r="BQ11" s="20">
        <f t="shared" si="9"/>
        <v>351968.02162269002</v>
      </c>
    </row>
    <row r="12" spans="1:71" x14ac:dyDescent="0.3">
      <c r="A12" s="17" t="s">
        <v>72</v>
      </c>
      <c r="B12" s="18" t="str">
        <f t="shared" si="1"/>
        <v>Information &amp; Communication (Indonesia)</v>
      </c>
      <c r="C12" s="18" t="str">
        <f t="shared" si="2"/>
        <v>Information &amp; Communication</v>
      </c>
      <c r="D12" s="18" t="s">
        <v>73</v>
      </c>
      <c r="E12" s="25" t="s">
        <v>74</v>
      </c>
      <c r="F12" s="20">
        <f>'[2]GDP Production'!N31</f>
        <v>60051.8</v>
      </c>
      <c r="G12" s="20">
        <f>'[2]GDP Production'!O31</f>
        <v>62762.5</v>
      </c>
      <c r="H12" s="20">
        <f>'[2]GDP Production'!P31</f>
        <v>65804.800000000003</v>
      </c>
      <c r="I12" s="20">
        <f>'[2]GDP Production'!Q31</f>
        <v>67429</v>
      </c>
      <c r="J12" s="20">
        <f>'[2]GDP Production'!R31</f>
        <v>67953.8</v>
      </c>
      <c r="K12" s="20">
        <f>'[2]GDP Production'!S31</f>
        <v>68678.7</v>
      </c>
      <c r="L12" s="20">
        <f>'[2]GDP Production'!T31</f>
        <v>71173</v>
      </c>
      <c r="M12" s="20">
        <f>'[2]GDP Production'!U31</f>
        <v>73888.3</v>
      </c>
      <c r="N12" s="20">
        <f>'[2]GDP Production'!V31</f>
        <v>76289.7</v>
      </c>
      <c r="O12" s="20">
        <f>'[2]GDP Production'!W31</f>
        <v>77211.5</v>
      </c>
      <c r="P12" s="20">
        <f>'[2]GDP Production'!X31</f>
        <v>80289.600000000006</v>
      </c>
      <c r="Q12" s="20">
        <f>'[2]GDP Production'!Y31</f>
        <v>82487.899999999994</v>
      </c>
      <c r="R12" s="20">
        <f>'[2]GDP Production'!Z31</f>
        <v>84389.9</v>
      </c>
      <c r="S12" s="20">
        <f>'[2]GDP Production'!AA31</f>
        <v>86017.7</v>
      </c>
      <c r="T12" s="20">
        <f>'[2]GDP Production'!AB31</f>
        <v>88422.8</v>
      </c>
      <c r="U12" s="20">
        <f>'[2]GDP Production'!AC31</f>
        <v>90319.7</v>
      </c>
      <c r="V12" s="20">
        <f>'[2]GDP Production'!AD31</f>
        <v>92736.9</v>
      </c>
      <c r="W12" s="20">
        <f>'[2]GDP Production'!AE31</f>
        <v>95237.1</v>
      </c>
      <c r="X12" s="20">
        <f>'[2]GDP Production'!AF31</f>
        <v>97044.800000000003</v>
      </c>
      <c r="Y12" s="20">
        <f>'[2]GDP Production'!AG31</f>
        <v>99456.8</v>
      </c>
      <c r="Z12" s="20">
        <f>'[2]GDP Production'!AH31</f>
        <v>101692</v>
      </c>
      <c r="AA12" s="20">
        <f>'[2]GDP Production'!AI31</f>
        <v>104050.9</v>
      </c>
      <c r="AB12" s="20">
        <f>'[2]GDP Production'!AJ31</f>
        <v>107379.9</v>
      </c>
      <c r="AC12" s="20">
        <f>'[2]GDP Production'!AK31</f>
        <v>108647</v>
      </c>
      <c r="AD12" s="20">
        <f>'[2]GDP Production'!AL31</f>
        <v>109405.3</v>
      </c>
      <c r="AE12" s="20">
        <f>'[2]GDP Production'!AM31</f>
        <v>113736</v>
      </c>
      <c r="AF12" s="20">
        <f>'[2]GDP Production'!AN31</f>
        <v>116971.2</v>
      </c>
      <c r="AG12" s="20">
        <f>'[2]GDP Production'!AO31</f>
        <v>119095.6</v>
      </c>
      <c r="AH12" s="20">
        <f>'[2]GDP Production'!AP31</f>
        <v>120874.5</v>
      </c>
      <c r="AI12" s="20">
        <f>'[2]GDP Production'!AQ31</f>
        <v>126316.2</v>
      </c>
      <c r="AJ12" s="20">
        <f>'[2]GDP Production'!AR31</f>
        <v>127285.8</v>
      </c>
      <c r="AK12" s="20">
        <f>'[2]GDP Production'!AS31</f>
        <v>128944.2</v>
      </c>
      <c r="AL12" s="20">
        <f>'[2]GDP Production'!AT31</f>
        <v>130255.1</v>
      </c>
      <c r="AM12" s="20">
        <f>'[2]GDP Production'!AU31</f>
        <v>132776.29999999999</v>
      </c>
      <c r="AN12" s="20">
        <f>'[2]GDP Production'!AV31</f>
        <v>137648.20000000001</v>
      </c>
      <c r="AO12" s="20">
        <f>'[2]GDP Production'!AW31</f>
        <v>138083.1</v>
      </c>
      <c r="AP12" s="20">
        <f>'[2]GDP Production'!AX31</f>
        <v>142059.5</v>
      </c>
      <c r="AQ12" s="20">
        <f>'[2]GDP Production'!AY31</f>
        <v>145517.6</v>
      </c>
      <c r="AR12" s="20">
        <f>'[2]GDP Production'!AZ31</f>
        <v>150370</v>
      </c>
      <c r="AS12" s="20">
        <f>'[2]GDP Production'!BA31</f>
        <v>151589</v>
      </c>
      <c r="AT12" s="20">
        <f>'[2]GDP Production'!BB31</f>
        <v>156010.9</v>
      </c>
      <c r="AU12" s="20">
        <f>'[2]GDP Production'!BC31</f>
        <v>161304.20000000001</v>
      </c>
      <c r="AV12" s="20">
        <f>'[2]GDP Production'!BD31</f>
        <v>166493.70000000001</v>
      </c>
      <c r="AW12" s="20">
        <f>'[2]GDP Production'!BE31</f>
        <v>168254.1</v>
      </c>
      <c r="AX12" s="20">
        <f>'[2]GDP Production'!BF31</f>
        <v>169615.1</v>
      </c>
      <c r="AY12" s="20">
        <f>'[2]GDP Production'!BG31</f>
        <v>172426.4</v>
      </c>
      <c r="AZ12" s="20">
        <f>'[2]GDP Production'!BH31</f>
        <v>175710.5</v>
      </c>
      <c r="BA12" s="20">
        <f>'[2]GDP Production'!BI31</f>
        <v>178708.4</v>
      </c>
      <c r="BB12" s="26">
        <f t="shared" si="0"/>
        <v>181729.10000000003</v>
      </c>
      <c r="BC12" s="26">
        <f t="shared" si="0"/>
        <v>187462</v>
      </c>
      <c r="BD12" s="26">
        <f t="shared" si="0"/>
        <v>191366.2</v>
      </c>
      <c r="BE12" s="26">
        <f t="shared" si="0"/>
        <v>192757.3504</v>
      </c>
      <c r="BF12" s="26">
        <f t="shared" si="0"/>
        <v>195726.75449999998</v>
      </c>
      <c r="BG12" s="26">
        <f t="shared" si="0"/>
        <v>202936.98</v>
      </c>
      <c r="BH12" s="26">
        <f t="shared" si="0"/>
        <v>211520.1</v>
      </c>
      <c r="BI12" s="26">
        <f t="shared" si="0"/>
        <v>214292.44356071562</v>
      </c>
      <c r="BK12" s="20">
        <f t="shared" si="3"/>
        <v>503420.7</v>
      </c>
      <c r="BL12" s="20">
        <f t="shared" si="4"/>
        <v>538762.70000000007</v>
      </c>
      <c r="BM12" s="20">
        <f t="shared" si="5"/>
        <v>589536.1</v>
      </c>
      <c r="BN12" s="20">
        <f t="shared" si="6"/>
        <v>652062.9</v>
      </c>
      <c r="BO12" s="20">
        <f t="shared" si="7"/>
        <v>696460.4</v>
      </c>
      <c r="BP12" s="20">
        <f t="shared" si="8"/>
        <v>753314.65040000004</v>
      </c>
      <c r="BQ12" s="20">
        <f t="shared" si="9"/>
        <v>824476.27806071565</v>
      </c>
    </row>
    <row r="13" spans="1:71" x14ac:dyDescent="0.3">
      <c r="A13" s="17" t="s">
        <v>75</v>
      </c>
      <c r="B13" s="18" t="str">
        <f t="shared" si="1"/>
        <v>Financial &amp; Insurance Activity (Indonesia)</v>
      </c>
      <c r="C13" s="18" t="str">
        <f t="shared" si="2"/>
        <v>Financial &amp; Insurance Activity</v>
      </c>
      <c r="D13" s="18" t="s">
        <v>76</v>
      </c>
      <c r="E13" s="27" t="s">
        <v>77</v>
      </c>
      <c r="F13" s="20">
        <f>'[2]GDP Production'!N32</f>
        <v>59084.3</v>
      </c>
      <c r="G13" s="20">
        <f>'[2]GDP Production'!O32</f>
        <v>60051.3</v>
      </c>
      <c r="H13" s="20">
        <f>'[2]GDP Production'!P32</f>
        <v>60013.599999999999</v>
      </c>
      <c r="I13" s="20">
        <f>'[2]GDP Production'!Q32</f>
        <v>60579.199999999997</v>
      </c>
      <c r="J13" s="20">
        <f>'[2]GDP Production'!R32</f>
        <v>64171.1</v>
      </c>
      <c r="K13" s="20">
        <f>'[2]GDP Production'!S32</f>
        <v>65748.7</v>
      </c>
      <c r="L13" s="20">
        <f>'[2]GDP Production'!T32</f>
        <v>63884.4</v>
      </c>
      <c r="M13" s="20">
        <f>'[2]GDP Production'!U32</f>
        <v>62638.8</v>
      </c>
      <c r="N13" s="20">
        <f>'[2]GDP Production'!V32</f>
        <v>66511.8</v>
      </c>
      <c r="O13" s="20">
        <f>'[2]GDP Production'!W32</f>
        <v>69235.7</v>
      </c>
      <c r="P13" s="20">
        <f>'[2]GDP Production'!X32</f>
        <v>72333.600000000006</v>
      </c>
      <c r="Q13" s="20">
        <f>'[2]GDP Production'!Y32</f>
        <v>72815</v>
      </c>
      <c r="R13" s="20">
        <f>'[2]GDP Production'!Z32</f>
        <v>74870.7</v>
      </c>
      <c r="S13" s="20">
        <f>'[2]GDP Production'!AA32</f>
        <v>76382.3</v>
      </c>
      <c r="T13" s="20">
        <f>'[2]GDP Production'!AB32</f>
        <v>78716.2</v>
      </c>
      <c r="U13" s="20">
        <f>'[2]GDP Production'!AC32</f>
        <v>75545.899999999994</v>
      </c>
      <c r="V13" s="20">
        <f>'[2]GDP Production'!AD32</f>
        <v>77567.5</v>
      </c>
      <c r="W13" s="20">
        <f>'[2]GDP Production'!AE32</f>
        <v>80552.600000000006</v>
      </c>
      <c r="X13" s="20">
        <f>'[2]GDP Production'!AF32</f>
        <v>80214.8</v>
      </c>
      <c r="Y13" s="20">
        <f>'[2]GDP Production'!AG32</f>
        <v>81490.600000000006</v>
      </c>
      <c r="Z13" s="20">
        <f>'[2]GDP Production'!AH32</f>
        <v>84202.2</v>
      </c>
      <c r="AA13" s="20">
        <f>'[2]GDP Production'!AI32</f>
        <v>82657.3</v>
      </c>
      <c r="AB13" s="20">
        <f>'[2]GDP Production'!AJ32</f>
        <v>88511.6</v>
      </c>
      <c r="AC13" s="20">
        <f>'[2]GDP Production'!AK32</f>
        <v>91897.9</v>
      </c>
      <c r="AD13" s="20">
        <f>'[2]GDP Production'!AL32</f>
        <v>92054.7</v>
      </c>
      <c r="AE13" s="20">
        <f>'[2]GDP Production'!AM32</f>
        <v>93913.1</v>
      </c>
      <c r="AF13" s="20">
        <f>'[2]GDP Production'!AN32</f>
        <v>96546.8</v>
      </c>
      <c r="AG13" s="20">
        <f>'[2]GDP Production'!AO32</f>
        <v>95764.800000000003</v>
      </c>
      <c r="AH13" s="20">
        <f>'[2]GDP Production'!AP32</f>
        <v>97586</v>
      </c>
      <c r="AI13" s="20">
        <f>'[2]GDP Production'!AQ32</f>
        <v>99480.3</v>
      </c>
      <c r="AJ13" s="20">
        <f>'[2]GDP Production'!AR32</f>
        <v>102471.6</v>
      </c>
      <c r="AK13" s="20">
        <f>'[2]GDP Production'!AS32</f>
        <v>99433.5</v>
      </c>
      <c r="AL13" s="20">
        <f>'[2]GDP Production'!AT32</f>
        <v>101777.60000000001</v>
      </c>
      <c r="AM13" s="20">
        <f>'[2]GDP Production'!AU32</f>
        <v>102554.9</v>
      </c>
      <c r="AN13" s="20">
        <f>'[2]GDP Production'!AV32</f>
        <v>105658.2</v>
      </c>
      <c r="AO13" s="20">
        <f>'[2]GDP Production'!AW32</f>
        <v>105629.9</v>
      </c>
      <c r="AP13" s="20">
        <f>'[2]GDP Production'!AX32</f>
        <v>109137.3</v>
      </c>
      <c r="AQ13" s="20">
        <f>'[2]GDP Production'!AY32</f>
        <v>107167.9</v>
      </c>
      <c r="AR13" s="20">
        <f>'[2]GDP Production'!AZ32</f>
        <v>112168.6</v>
      </c>
      <c r="AS13" s="20">
        <f>'[2]GDP Production'!BA32</f>
        <v>114619.3</v>
      </c>
      <c r="AT13" s="20">
        <f>'[2]GDP Production'!BB32</f>
        <v>120735.3</v>
      </c>
      <c r="AU13" s="20">
        <f>'[2]GDP Production'!BC32</f>
        <v>108302.7</v>
      </c>
      <c r="AV13" s="20">
        <f>'[2]GDP Production'!BD32</f>
        <v>111106.7</v>
      </c>
      <c r="AW13" s="20">
        <f>'[2]GDP Production'!BE32</f>
        <v>117338.2</v>
      </c>
      <c r="AX13" s="20">
        <f>'[2]GDP Production'!BF32</f>
        <v>117145.9</v>
      </c>
      <c r="AY13" s="20">
        <f>'[2]GDP Production'!BG32</f>
        <v>117323.9</v>
      </c>
      <c r="AZ13" s="20">
        <f>'[2]GDP Production'!BH32</f>
        <v>115872.6</v>
      </c>
      <c r="BA13" s="20">
        <f>'[2]GDP Production'!BI32</f>
        <v>114296.2</v>
      </c>
      <c r="BB13" s="28">
        <f t="shared" si="0"/>
        <v>119062</v>
      </c>
      <c r="BC13" s="28">
        <f t="shared" si="0"/>
        <v>118403.54088000002</v>
      </c>
      <c r="BD13" s="28">
        <f t="shared" si="0"/>
        <v>120507.7644</v>
      </c>
      <c r="BE13" s="28">
        <f t="shared" si="0"/>
        <v>121257.53419999998</v>
      </c>
      <c r="BF13" s="28">
        <f t="shared" si="0"/>
        <v>123833.75999999998</v>
      </c>
      <c r="BG13" s="28">
        <f t="shared" si="0"/>
        <v>127003.13693422283</v>
      </c>
      <c r="BH13" s="28">
        <f t="shared" si="0"/>
        <v>128982.62905571492</v>
      </c>
      <c r="BI13" s="28">
        <f t="shared" si="0"/>
        <v>130828.04455062123</v>
      </c>
      <c r="BK13" s="20">
        <f t="shared" si="3"/>
        <v>398971.4</v>
      </c>
      <c r="BL13" s="20">
        <f t="shared" si="4"/>
        <v>415620.6</v>
      </c>
      <c r="BM13" s="20">
        <f t="shared" si="5"/>
        <v>443093.10000000003</v>
      </c>
      <c r="BN13" s="20">
        <f t="shared" si="6"/>
        <v>457482.9</v>
      </c>
      <c r="BO13" s="20">
        <f t="shared" si="7"/>
        <v>464638.60000000003</v>
      </c>
      <c r="BP13" s="20">
        <f t="shared" si="8"/>
        <v>479230.83948000002</v>
      </c>
      <c r="BQ13" s="20">
        <f t="shared" si="9"/>
        <v>510647.57054055895</v>
      </c>
    </row>
    <row r="14" spans="1:71" x14ac:dyDescent="0.3">
      <c r="A14" s="17" t="s">
        <v>78</v>
      </c>
      <c r="B14" s="18" t="str">
        <f t="shared" si="1"/>
        <v>Real Estate (Indonesia)</v>
      </c>
      <c r="C14" s="18" t="str">
        <f t="shared" si="2"/>
        <v>Real Estate</v>
      </c>
      <c r="D14" s="18" t="s">
        <v>79</v>
      </c>
      <c r="E14" s="27" t="s">
        <v>80</v>
      </c>
      <c r="F14" s="20">
        <f>'[2]GDP Production'!N33</f>
        <v>47326.9</v>
      </c>
      <c r="G14" s="20">
        <f>'[2]GDP Production'!O33</f>
        <v>48549.1</v>
      </c>
      <c r="H14" s="20">
        <f>'[2]GDP Production'!P33</f>
        <v>50421.8</v>
      </c>
      <c r="I14" s="20">
        <f>'[2]GDP Production'!Q33</f>
        <v>51915.7</v>
      </c>
      <c r="J14" s="20">
        <f>'[2]GDP Production'!R33</f>
        <v>52401.599999999999</v>
      </c>
      <c r="K14" s="20">
        <f>'[2]GDP Production'!S33</f>
        <v>52970.9</v>
      </c>
      <c r="L14" s="20">
        <f>'[2]GDP Production'!T33</f>
        <v>53717</v>
      </c>
      <c r="M14" s="20">
        <f>'[2]GDP Production'!U33</f>
        <v>54351.9</v>
      </c>
      <c r="N14" s="20">
        <f>'[2]GDP Production'!V33</f>
        <v>55124.800000000003</v>
      </c>
      <c r="O14" s="20">
        <f>'[2]GDP Production'!W33</f>
        <v>56343.5</v>
      </c>
      <c r="P14" s="20">
        <f>'[2]GDP Production'!X33</f>
        <v>58280.6</v>
      </c>
      <c r="Q14" s="20">
        <f>'[2]GDP Production'!Y33</f>
        <v>59505.3</v>
      </c>
      <c r="R14" s="20">
        <f>'[2]GDP Production'!Z33</f>
        <v>60037.5</v>
      </c>
      <c r="S14" s="20">
        <f>'[2]GDP Production'!AA33</f>
        <v>60660</v>
      </c>
      <c r="T14" s="20">
        <f>'[2]GDP Production'!AB33</f>
        <v>61456.2</v>
      </c>
      <c r="U14" s="20">
        <f>'[2]GDP Production'!AC33</f>
        <v>62083.8</v>
      </c>
      <c r="V14" s="20">
        <f>'[2]GDP Production'!AD33</f>
        <v>62837.4</v>
      </c>
      <c r="W14" s="20">
        <f>'[2]GDP Production'!AE33</f>
        <v>63653.4</v>
      </c>
      <c r="X14" s="20">
        <f>'[2]GDP Production'!AF33</f>
        <v>64574.3</v>
      </c>
      <c r="Y14" s="20">
        <f>'[2]GDP Production'!AG33</f>
        <v>65375.1</v>
      </c>
      <c r="Z14" s="20">
        <f>'[2]GDP Production'!AH33</f>
        <v>65691.3</v>
      </c>
      <c r="AA14" s="20">
        <f>'[2]GDP Production'!AI33</f>
        <v>66397.7</v>
      </c>
      <c r="AB14" s="20">
        <f>'[2]GDP Production'!AJ33</f>
        <v>67199.7</v>
      </c>
      <c r="AC14" s="20">
        <f>'[2]GDP Production'!AK33</f>
        <v>67690.899999999994</v>
      </c>
      <c r="AD14" s="20">
        <f>'[2]GDP Production'!AL33</f>
        <v>69142.3</v>
      </c>
      <c r="AE14" s="20">
        <f>'[2]GDP Production'!AM33</f>
        <v>69813.899999999994</v>
      </c>
      <c r="AF14" s="20">
        <f>'[2]GDP Production'!AN33</f>
        <v>70126.8</v>
      </c>
      <c r="AG14" s="20">
        <f>'[2]GDP Production'!AO33</f>
        <v>70417.5</v>
      </c>
      <c r="AH14" s="20">
        <f>'[2]GDP Production'!AP33</f>
        <v>71653.600000000006</v>
      </c>
      <c r="AI14" s="20">
        <f>'[2]GDP Production'!AQ33</f>
        <v>72387.199999999997</v>
      </c>
      <c r="AJ14" s="20">
        <f>'[2]GDP Production'!AR33</f>
        <v>72598.2</v>
      </c>
      <c r="AK14" s="20">
        <f>'[2]GDP Production'!AS33</f>
        <v>72929.5</v>
      </c>
      <c r="AL14" s="20">
        <f>'[2]GDP Production'!AT33</f>
        <v>73861.399999999994</v>
      </c>
      <c r="AM14" s="20">
        <f>'[2]GDP Production'!AU33</f>
        <v>74527</v>
      </c>
      <c r="AN14" s="20">
        <f>'[2]GDP Production'!AV33</f>
        <v>75296.3</v>
      </c>
      <c r="AO14" s="20">
        <f>'[2]GDP Production'!AW33</f>
        <v>75963.5</v>
      </c>
      <c r="AP14" s="20">
        <f>'[2]GDP Production'!AX33</f>
        <v>77859.5</v>
      </c>
      <c r="AQ14" s="20">
        <f>'[2]GDP Production'!AY33</f>
        <v>78797.899999999994</v>
      </c>
      <c r="AR14" s="20">
        <f>'[2]GDP Production'!AZ33</f>
        <v>79810.600000000006</v>
      </c>
      <c r="AS14" s="20">
        <f>'[2]GDP Production'!BA33</f>
        <v>80433.100000000006</v>
      </c>
      <c r="AT14" s="20">
        <f>'[2]GDP Production'!BB33</f>
        <v>80826.100000000006</v>
      </c>
      <c r="AU14" s="20">
        <f>'[2]GDP Production'!BC33</f>
        <v>80617.8</v>
      </c>
      <c r="AV14" s="20">
        <f>'[2]GDP Production'!BD33</f>
        <v>81378</v>
      </c>
      <c r="AW14" s="20">
        <f>'[2]GDP Production'!BE33</f>
        <v>81437.5</v>
      </c>
      <c r="AX14" s="20">
        <f>'[2]GDP Production'!BF33</f>
        <v>81587.100000000006</v>
      </c>
      <c r="AY14" s="20">
        <f>'[2]GDP Production'!BG33</f>
        <v>82887.3</v>
      </c>
      <c r="AZ14" s="20">
        <f>'[2]GDP Production'!BH33</f>
        <v>84164.3</v>
      </c>
      <c r="BA14" s="20">
        <f>'[2]GDP Production'!BI33</f>
        <v>84644.2</v>
      </c>
      <c r="BB14" s="28">
        <f t="shared" si="0"/>
        <v>84668.9</v>
      </c>
      <c r="BC14" s="28">
        <f t="shared" si="0"/>
        <v>84395.851899999994</v>
      </c>
      <c r="BD14" s="28">
        <f t="shared" si="0"/>
        <v>86470.398600000015</v>
      </c>
      <c r="BE14" s="28">
        <f t="shared" si="0"/>
        <v>87551.79</v>
      </c>
      <c r="BF14" s="28">
        <f t="shared" si="0"/>
        <v>86797.192500000005</v>
      </c>
      <c r="BG14" s="28">
        <f t="shared" si="0"/>
        <v>87924.61897409246</v>
      </c>
      <c r="BH14" s="28">
        <f t="shared" si="0"/>
        <v>91078.999987110627</v>
      </c>
      <c r="BI14" s="28">
        <f t="shared" si="0"/>
        <v>91763.590000000011</v>
      </c>
      <c r="BK14" s="20">
        <f t="shared" si="3"/>
        <v>289568.5</v>
      </c>
      <c r="BL14" s="20">
        <f t="shared" si="4"/>
        <v>299648.2</v>
      </c>
      <c r="BM14" s="20">
        <f t="shared" si="5"/>
        <v>316901.09999999998</v>
      </c>
      <c r="BN14" s="20">
        <f t="shared" si="6"/>
        <v>324259.40000000002</v>
      </c>
      <c r="BO14" s="20">
        <f t="shared" si="7"/>
        <v>333282.90000000002</v>
      </c>
      <c r="BP14" s="20">
        <f t="shared" si="8"/>
        <v>343086.94049999997</v>
      </c>
      <c r="BQ14" s="20">
        <f t="shared" si="9"/>
        <v>357564.40146120312</v>
      </c>
    </row>
    <row r="15" spans="1:71" x14ac:dyDescent="0.3">
      <c r="A15" s="17" t="s">
        <v>81</v>
      </c>
      <c r="B15" s="18" t="str">
        <f t="shared" si="1"/>
        <v>Business Services (Indonesia)</v>
      </c>
      <c r="C15" s="18" t="str">
        <f t="shared" si="2"/>
        <v>Business Services</v>
      </c>
      <c r="D15" s="18" t="s">
        <v>82</v>
      </c>
      <c r="E15" s="27" t="s">
        <v>83</v>
      </c>
      <c r="F15" s="20">
        <f>'[2]GDP Production'!N34</f>
        <v>23736.799999999999</v>
      </c>
      <c r="G15" s="20">
        <f>'[2]GDP Production'!O34</f>
        <v>24337.599999999999</v>
      </c>
      <c r="H15" s="20">
        <f>'[2]GDP Production'!P34</f>
        <v>25157.200000000001</v>
      </c>
      <c r="I15" s="20">
        <f>'[2]GDP Production'!Q34</f>
        <v>25853.8</v>
      </c>
      <c r="J15" s="20">
        <f>'[2]GDP Production'!R34</f>
        <v>26167.4</v>
      </c>
      <c r="K15" s="20">
        <f>'[2]GDP Production'!S34</f>
        <v>26668</v>
      </c>
      <c r="L15" s="20">
        <f>'[2]GDP Production'!T34</f>
        <v>27400.5</v>
      </c>
      <c r="M15" s="20">
        <f>'[2]GDP Production'!U34</f>
        <v>28003.4</v>
      </c>
      <c r="N15" s="20">
        <f>'[2]GDP Production'!V34</f>
        <v>28257.200000000001</v>
      </c>
      <c r="O15" s="20">
        <f>'[2]GDP Production'!W34</f>
        <v>28820.400000000001</v>
      </c>
      <c r="P15" s="20">
        <f>'[2]GDP Production'!X34</f>
        <v>29441.1</v>
      </c>
      <c r="Q15" s="20">
        <f>'[2]GDP Production'!Y34</f>
        <v>29774.6</v>
      </c>
      <c r="R15" s="20">
        <f>'[2]GDP Production'!Z34</f>
        <v>30461.7</v>
      </c>
      <c r="S15" s="20">
        <f>'[2]GDP Production'!AA34</f>
        <v>31002.5</v>
      </c>
      <c r="T15" s="20">
        <f>'[2]GDP Production'!AB34</f>
        <v>31869.8</v>
      </c>
      <c r="U15" s="20">
        <f>'[2]GDP Production'!AC34</f>
        <v>32156.7</v>
      </c>
      <c r="V15" s="20">
        <f>'[2]GDP Production'!AD34</f>
        <v>33589.800000000003</v>
      </c>
      <c r="W15" s="20">
        <f>'[2]GDP Production'!AE34</f>
        <v>34098.199999999997</v>
      </c>
      <c r="X15" s="20">
        <f>'[2]GDP Production'!AF34</f>
        <v>34834.9</v>
      </c>
      <c r="Y15" s="20">
        <f>'[2]GDP Production'!AG34</f>
        <v>35272.400000000001</v>
      </c>
      <c r="Z15" s="20">
        <f>'[2]GDP Production'!AH34</f>
        <v>36061.5</v>
      </c>
      <c r="AA15" s="20">
        <f>'[2]GDP Production'!AI34</f>
        <v>36703.199999999997</v>
      </c>
      <c r="AB15" s="20">
        <f>'[2]GDP Production'!AJ34</f>
        <v>37491.4</v>
      </c>
      <c r="AC15" s="20">
        <f>'[2]GDP Production'!AK34</f>
        <v>38139.4</v>
      </c>
      <c r="AD15" s="20">
        <f>'[2]GDP Production'!AL34</f>
        <v>38997.4</v>
      </c>
      <c r="AE15" s="20">
        <f>'[2]GDP Production'!AM34</f>
        <v>39480.400000000001</v>
      </c>
      <c r="AF15" s="20">
        <f>'[2]GDP Production'!AN34</f>
        <v>40097.800000000003</v>
      </c>
      <c r="AG15" s="20">
        <f>'[2]GDP Production'!AO34</f>
        <v>40746.1</v>
      </c>
      <c r="AH15" s="20">
        <f>'[2]GDP Production'!AP34</f>
        <v>41662.400000000001</v>
      </c>
      <c r="AI15" s="20">
        <f>'[2]GDP Production'!AQ34</f>
        <v>42733.4</v>
      </c>
      <c r="AJ15" s="20">
        <f>'[2]GDP Production'!AR34</f>
        <v>43853.2</v>
      </c>
      <c r="AK15" s="20">
        <f>'[2]GDP Production'!AS34</f>
        <v>44514.8</v>
      </c>
      <c r="AL15" s="20">
        <f>'[2]GDP Production'!AT34</f>
        <v>45012.800000000003</v>
      </c>
      <c r="AM15" s="20">
        <f>'[2]GDP Production'!AU34</f>
        <v>46530.7</v>
      </c>
      <c r="AN15" s="20">
        <f>'[2]GDP Production'!AV34</f>
        <v>47654.3</v>
      </c>
      <c r="AO15" s="20">
        <f>'[2]GDP Production'!AW34</f>
        <v>48493.3</v>
      </c>
      <c r="AP15" s="20">
        <f>'[2]GDP Production'!AX34</f>
        <v>49676.800000000003</v>
      </c>
      <c r="AQ15" s="20">
        <f>'[2]GDP Production'!AY34</f>
        <v>51156</v>
      </c>
      <c r="AR15" s="20">
        <f>'[2]GDP Production'!AZ34</f>
        <v>52525</v>
      </c>
      <c r="AS15" s="20">
        <f>'[2]GDP Production'!BA34</f>
        <v>53578.400000000001</v>
      </c>
      <c r="AT15" s="20">
        <f>'[2]GDP Production'!BB34</f>
        <v>52355.6</v>
      </c>
      <c r="AU15" s="20">
        <f>'[2]GDP Production'!BC34</f>
        <v>44969.3</v>
      </c>
      <c r="AV15" s="20">
        <f>'[2]GDP Production'!BD34</f>
        <v>48528.800000000003</v>
      </c>
      <c r="AW15" s="20">
        <f>'[2]GDP Production'!BE34</f>
        <v>49817.4</v>
      </c>
      <c r="AX15" s="20">
        <f>'[2]GDP Production'!BF34</f>
        <v>49162.9</v>
      </c>
      <c r="AY15" s="20">
        <f>'[2]GDP Production'!BG34</f>
        <v>49438.400000000001</v>
      </c>
      <c r="AZ15" s="20">
        <f>'[2]GDP Production'!BH34</f>
        <v>48242.2</v>
      </c>
      <c r="BA15" s="20">
        <f>'[2]GDP Production'!BI34</f>
        <v>50263.199999999997</v>
      </c>
      <c r="BB15" s="28">
        <f t="shared" si="0"/>
        <v>52092.399999999994</v>
      </c>
      <c r="BC15" s="28">
        <f t="shared" si="0"/>
        <v>53433.033199999991</v>
      </c>
      <c r="BD15" s="28">
        <f t="shared" si="0"/>
        <v>52144.993399999999</v>
      </c>
      <c r="BE15" s="28">
        <f t="shared" si="0"/>
        <v>52322.838399999964</v>
      </c>
      <c r="BF15" s="28">
        <f t="shared" si="0"/>
        <v>54361.173999999955</v>
      </c>
      <c r="BG15" s="28">
        <f t="shared" si="0"/>
        <v>58209.449872389137</v>
      </c>
      <c r="BH15" s="28">
        <f t="shared" si="0"/>
        <v>56735.523744060156</v>
      </c>
      <c r="BI15" s="28">
        <f t="shared" si="0"/>
        <v>57431.99389964572</v>
      </c>
      <c r="BK15" s="20">
        <f t="shared" si="3"/>
        <v>172763.8</v>
      </c>
      <c r="BL15" s="20">
        <f t="shared" si="4"/>
        <v>187691.09999999998</v>
      </c>
      <c r="BM15" s="20">
        <f t="shared" si="5"/>
        <v>206936.19999999998</v>
      </c>
      <c r="BN15" s="20">
        <f t="shared" si="6"/>
        <v>195671.1</v>
      </c>
      <c r="BO15" s="20">
        <f t="shared" si="7"/>
        <v>197106.7</v>
      </c>
      <c r="BP15" s="20">
        <f t="shared" si="8"/>
        <v>209993.26499999996</v>
      </c>
      <c r="BQ15" s="20">
        <f t="shared" si="9"/>
        <v>226738.14151609497</v>
      </c>
    </row>
    <row r="16" spans="1:71" x14ac:dyDescent="0.3">
      <c r="A16" s="17" t="s">
        <v>84</v>
      </c>
      <c r="B16" s="18" t="str">
        <f t="shared" si="1"/>
        <v>Public Administration, Defense &amp; Compulsory Social Security (Indonesia)</v>
      </c>
      <c r="C16" s="18" t="str">
        <f t="shared" si="2"/>
        <v>Public Administration, Defense &amp; Compulsory Social Security</v>
      </c>
      <c r="D16" s="18" t="s">
        <v>85</v>
      </c>
      <c r="E16" s="29" t="s">
        <v>86</v>
      </c>
      <c r="F16" s="20">
        <f>'[2]GDP Production'!N35</f>
        <v>58394.5</v>
      </c>
      <c r="G16" s="20">
        <f>'[2]GDP Production'!O35</f>
        <v>67522.899999999994</v>
      </c>
      <c r="H16" s="20">
        <f>'[2]GDP Production'!P35</f>
        <v>65146.9</v>
      </c>
      <c r="I16" s="20">
        <f>'[2]GDP Production'!Q35</f>
        <v>68581.8</v>
      </c>
      <c r="J16" s="20">
        <f>'[2]GDP Production'!R35</f>
        <v>66376.7</v>
      </c>
      <c r="K16" s="20">
        <f>'[2]GDP Production'!S35</f>
        <v>68294.399999999994</v>
      </c>
      <c r="L16" s="20">
        <f>'[2]GDP Production'!T35</f>
        <v>70591</v>
      </c>
      <c r="M16" s="20">
        <f>'[2]GDP Production'!U35</f>
        <v>71074.7</v>
      </c>
      <c r="N16" s="20">
        <f>'[2]GDP Production'!V35</f>
        <v>67948.800000000003</v>
      </c>
      <c r="O16" s="20">
        <f>'[2]GDP Production'!W35</f>
        <v>73484</v>
      </c>
      <c r="P16" s="20">
        <f>'[2]GDP Production'!X35</f>
        <v>69173.5</v>
      </c>
      <c r="Q16" s="20">
        <f>'[2]GDP Production'!Y35</f>
        <v>71629</v>
      </c>
      <c r="R16" s="20">
        <f>'[2]GDP Production'!Z35</f>
        <v>69167.100000000006</v>
      </c>
      <c r="S16" s="20">
        <f>'[2]GDP Production'!AA35</f>
        <v>72152.3</v>
      </c>
      <c r="T16" s="20">
        <f>'[2]GDP Production'!AB35</f>
        <v>73756</v>
      </c>
      <c r="U16" s="20">
        <f>'[2]GDP Production'!AC35</f>
        <v>74373.5</v>
      </c>
      <c r="V16" s="20">
        <f>'[2]GDP Production'!AD35</f>
        <v>71005.7</v>
      </c>
      <c r="W16" s="20">
        <f>'[2]GDP Production'!AE35</f>
        <v>70355.100000000006</v>
      </c>
      <c r="X16" s="20">
        <f>'[2]GDP Production'!AF35</f>
        <v>75509.7</v>
      </c>
      <c r="Y16" s="20">
        <f>'[2]GDP Production'!AG35</f>
        <v>79459.199999999997</v>
      </c>
      <c r="Z16" s="20">
        <f>'[2]GDP Production'!AH35</f>
        <v>74367.3</v>
      </c>
      <c r="AA16" s="20">
        <f>'[2]GDP Production'!AI35</f>
        <v>74778.7</v>
      </c>
      <c r="AB16" s="20">
        <f>'[2]GDP Production'!AJ35</f>
        <v>76467.600000000006</v>
      </c>
      <c r="AC16" s="20">
        <f>'[2]GDP Production'!AK35</f>
        <v>84441</v>
      </c>
      <c r="AD16" s="20">
        <f>'[2]GDP Production'!AL35</f>
        <v>77800.7</v>
      </c>
      <c r="AE16" s="20">
        <f>'[2]GDP Production'!AM35</f>
        <v>78100.800000000003</v>
      </c>
      <c r="AF16" s="20">
        <f>'[2]GDP Production'!AN35</f>
        <v>79388.100000000006</v>
      </c>
      <c r="AG16" s="20">
        <f>'[2]GDP Production'!AO35</f>
        <v>84675.4</v>
      </c>
      <c r="AH16" s="20">
        <f>'[2]GDP Production'!AP35</f>
        <v>77975.100000000006</v>
      </c>
      <c r="AI16" s="20">
        <f>'[2]GDP Production'!AQ35</f>
        <v>78077.2</v>
      </c>
      <c r="AJ16" s="20">
        <f>'[2]GDP Production'!AR35</f>
        <v>79922.8</v>
      </c>
      <c r="AK16" s="20">
        <f>'[2]GDP Production'!AS35</f>
        <v>90539.199999999997</v>
      </c>
      <c r="AL16" s="20">
        <f>'[2]GDP Production'!AT35</f>
        <v>82432.2</v>
      </c>
      <c r="AM16" s="20">
        <f>'[2]GDP Production'!AU35</f>
        <v>83667.100000000006</v>
      </c>
      <c r="AN16" s="20">
        <f>'[2]GDP Production'!AV35</f>
        <v>86214.3</v>
      </c>
      <c r="AO16" s="20">
        <f>'[2]GDP Production'!AW35</f>
        <v>96964</v>
      </c>
      <c r="AP16" s="20">
        <f>'[2]GDP Production'!AX35</f>
        <v>87707.8</v>
      </c>
      <c r="AQ16" s="20">
        <f>'[2]GDP Production'!AY35</f>
        <v>91077</v>
      </c>
      <c r="AR16" s="20">
        <f>'[2]GDP Production'!AZ35</f>
        <v>87806.9</v>
      </c>
      <c r="AS16" s="20">
        <f>'[2]GDP Production'!BA35</f>
        <v>98947.1</v>
      </c>
      <c r="AT16" s="20">
        <f>'[2]GDP Production'!BB35</f>
        <v>90482.2</v>
      </c>
      <c r="AU16" s="20">
        <f>'[2]GDP Production'!BC35</f>
        <v>88150.2</v>
      </c>
      <c r="AV16" s="20">
        <f>'[2]GDP Production'!BD35</f>
        <v>89393</v>
      </c>
      <c r="AW16" s="20">
        <f>'[2]GDP Production'!BE35</f>
        <v>97413.9</v>
      </c>
      <c r="AX16" s="20">
        <f>'[2]GDP Production'!BF35</f>
        <v>88437.7</v>
      </c>
      <c r="AY16" s="20">
        <f>'[2]GDP Production'!BG35</f>
        <v>96922.4</v>
      </c>
      <c r="AZ16" s="20">
        <f>'[2]GDP Production'!BH35</f>
        <v>80500.399999999994</v>
      </c>
      <c r="BA16" s="20">
        <f>'[2]GDP Production'!BI35</f>
        <v>98372.9</v>
      </c>
      <c r="BB16" s="30">
        <f t="shared" si="0"/>
        <v>87153.800000000017</v>
      </c>
      <c r="BC16" s="30">
        <f t="shared" si="0"/>
        <v>91126.442800000019</v>
      </c>
      <c r="BD16" s="30">
        <f t="shared" si="0"/>
        <v>87616.638400000011</v>
      </c>
      <c r="BE16" s="30">
        <f t="shared" si="0"/>
        <v>96939.838400000008</v>
      </c>
      <c r="BF16" s="30">
        <f t="shared" si="0"/>
        <v>87736.696000000025</v>
      </c>
      <c r="BG16" s="30">
        <f t="shared" si="0"/>
        <v>91512.219758873485</v>
      </c>
      <c r="BH16" s="30">
        <f t="shared" si="0"/>
        <v>88777.914172978024</v>
      </c>
      <c r="BI16" s="30">
        <f t="shared" si="0"/>
        <v>97025.925650486854</v>
      </c>
      <c r="BK16" s="20">
        <f t="shared" si="3"/>
        <v>326514.3</v>
      </c>
      <c r="BL16" s="20">
        <f t="shared" si="4"/>
        <v>349277.6</v>
      </c>
      <c r="BM16" s="20">
        <f t="shared" si="5"/>
        <v>365538.79999999993</v>
      </c>
      <c r="BN16" s="20">
        <f t="shared" si="6"/>
        <v>365439.30000000005</v>
      </c>
      <c r="BO16" s="20">
        <f t="shared" si="7"/>
        <v>364233.4</v>
      </c>
      <c r="BP16" s="20">
        <f t="shared" si="8"/>
        <v>362836.71960000007</v>
      </c>
      <c r="BQ16" s="20">
        <f t="shared" si="9"/>
        <v>365052.75558233837</v>
      </c>
    </row>
    <row r="17" spans="1:69" x14ac:dyDescent="0.3">
      <c r="A17" s="17" t="s">
        <v>87</v>
      </c>
      <c r="B17" s="18" t="str">
        <f t="shared" si="1"/>
        <v>Education Services (Indonesia)</v>
      </c>
      <c r="C17" s="18" t="str">
        <f t="shared" si="2"/>
        <v>Education Services</v>
      </c>
      <c r="D17" s="18" t="s">
        <v>88</v>
      </c>
      <c r="E17" s="29" t="s">
        <v>89</v>
      </c>
      <c r="F17" s="20">
        <f>'[2]GDP Production'!N36</f>
        <v>43368.3</v>
      </c>
      <c r="G17" s="20">
        <f>'[2]GDP Production'!O36</f>
        <v>50217.7</v>
      </c>
      <c r="H17" s="20">
        <f>'[2]GDP Production'!P36</f>
        <v>52991.199999999997</v>
      </c>
      <c r="I17" s="20">
        <f>'[2]GDP Production'!Q36</f>
        <v>54982.3</v>
      </c>
      <c r="J17" s="20">
        <f>'[2]GDP Production'!R36</f>
        <v>49549.7</v>
      </c>
      <c r="K17" s="20">
        <f>'[2]GDP Production'!S36</f>
        <v>52418.400000000001</v>
      </c>
      <c r="L17" s="20">
        <f>'[2]GDP Production'!T36</f>
        <v>55172.7</v>
      </c>
      <c r="M17" s="20">
        <f>'[2]GDP Production'!U36</f>
        <v>57888.3</v>
      </c>
      <c r="N17" s="20">
        <f>'[2]GDP Production'!V36</f>
        <v>53566.8</v>
      </c>
      <c r="O17" s="20">
        <f>'[2]GDP Production'!W36</f>
        <v>58048</v>
      </c>
      <c r="P17" s="20">
        <f>'[2]GDP Production'!X36</f>
        <v>57287.5</v>
      </c>
      <c r="Q17" s="20">
        <f>'[2]GDP Production'!Y36</f>
        <v>63802</v>
      </c>
      <c r="R17" s="20">
        <f>'[2]GDP Production'!Z36</f>
        <v>59538.6</v>
      </c>
      <c r="S17" s="20">
        <f>'[2]GDP Production'!AA36</f>
        <v>59650.6</v>
      </c>
      <c r="T17" s="20">
        <f>'[2]GDP Production'!AB36</f>
        <v>61717.2</v>
      </c>
      <c r="U17" s="20">
        <f>'[2]GDP Production'!AC36</f>
        <v>69109.8</v>
      </c>
      <c r="V17" s="20">
        <f>'[2]GDP Production'!AD36</f>
        <v>62229.7</v>
      </c>
      <c r="W17" s="20">
        <f>'[2]GDP Production'!AE36</f>
        <v>62274.400000000001</v>
      </c>
      <c r="X17" s="20">
        <f>'[2]GDP Production'!AF36</f>
        <v>65557.8</v>
      </c>
      <c r="Y17" s="20">
        <f>'[2]GDP Production'!AG36</f>
        <v>73623.100000000006</v>
      </c>
      <c r="Z17" s="20">
        <f>'[2]GDP Production'!AH36</f>
        <v>65283</v>
      </c>
      <c r="AA17" s="20">
        <f>'[2]GDP Production'!AI36</f>
        <v>69501</v>
      </c>
      <c r="AB17" s="20">
        <f>'[2]GDP Production'!AJ36</f>
        <v>70756.899999999994</v>
      </c>
      <c r="AC17" s="20">
        <f>'[2]GDP Production'!AK36</f>
        <v>77479.199999999997</v>
      </c>
      <c r="AD17" s="20">
        <f>'[2]GDP Production'!AL36</f>
        <v>68765.7</v>
      </c>
      <c r="AE17" s="20">
        <f>'[2]GDP Production'!AM36</f>
        <v>73080</v>
      </c>
      <c r="AF17" s="20">
        <f>'[2]GDP Production'!AN36</f>
        <v>72139.199999999997</v>
      </c>
      <c r="AG17" s="20">
        <f>'[2]GDP Production'!AO36</f>
        <v>79902.7</v>
      </c>
      <c r="AH17" s="20">
        <f>'[2]GDP Production'!AP36</f>
        <v>71583.899999999994</v>
      </c>
      <c r="AI17" s="20">
        <f>'[2]GDP Production'!AQ36</f>
        <v>73778.100000000006</v>
      </c>
      <c r="AJ17" s="20">
        <f>'[2]GDP Production'!AR36</f>
        <v>74806.399999999994</v>
      </c>
      <c r="AK17" s="20">
        <f>'[2]GDP Production'!AS36</f>
        <v>84642.4</v>
      </c>
      <c r="AL17" s="20">
        <f>'[2]GDP Production'!AT36</f>
        <v>75036.100000000006</v>
      </c>
      <c r="AM17" s="20">
        <f>'[2]GDP Production'!AU36</f>
        <v>77491.3</v>
      </c>
      <c r="AN17" s="20">
        <f>'[2]GDP Production'!AV36</f>
        <v>79752.3</v>
      </c>
      <c r="AO17" s="20">
        <f>'[2]GDP Production'!AW36</f>
        <v>88854.1</v>
      </c>
      <c r="AP17" s="20">
        <f>'[2]GDP Production'!AX36</f>
        <v>79274.600000000006</v>
      </c>
      <c r="AQ17" s="20">
        <f>'[2]GDP Production'!AY36</f>
        <v>82394</v>
      </c>
      <c r="AR17" s="20">
        <f>'[2]GDP Production'!AZ36</f>
        <v>85994.7</v>
      </c>
      <c r="AS17" s="20">
        <f>'[2]GDP Production'!BA36</f>
        <v>93686.6</v>
      </c>
      <c r="AT17" s="20">
        <f>'[2]GDP Production'!BB36</f>
        <v>83921.1</v>
      </c>
      <c r="AU17" s="20">
        <f>'[2]GDP Production'!BC36</f>
        <v>83367.5</v>
      </c>
      <c r="AV17" s="20">
        <f>'[2]GDP Production'!BD36</f>
        <v>88042.3</v>
      </c>
      <c r="AW17" s="20">
        <f>'[2]GDP Production'!BE36</f>
        <v>94933.7</v>
      </c>
      <c r="AX17" s="20">
        <f>'[2]GDP Production'!BF36</f>
        <v>82625.2</v>
      </c>
      <c r="AY17" s="20">
        <f>'[2]GDP Production'!BG36</f>
        <v>88276.3</v>
      </c>
      <c r="AZ17" s="20">
        <f>'[2]GDP Production'!BH36</f>
        <v>84152.1</v>
      </c>
      <c r="BA17" s="20">
        <f>'[2]GDP Production'!BI36</f>
        <v>95601.7</v>
      </c>
      <c r="BB17" s="30">
        <f t="shared" si="0"/>
        <v>81224.2</v>
      </c>
      <c r="BC17" s="30">
        <f t="shared" si="0"/>
        <v>89379.754740000004</v>
      </c>
      <c r="BD17" s="30">
        <f t="shared" si="0"/>
        <v>91902.508319999994</v>
      </c>
      <c r="BE17" s="30">
        <f t="shared" si="0"/>
        <v>101016.1017</v>
      </c>
      <c r="BF17" s="30">
        <f t="shared" si="0"/>
        <v>84375.829999999987</v>
      </c>
      <c r="BG17" s="30">
        <f t="shared" si="0"/>
        <v>94975.671274783133</v>
      </c>
      <c r="BH17" s="30">
        <f t="shared" si="0"/>
        <v>94676.128250064794</v>
      </c>
      <c r="BI17" s="30">
        <f t="shared" si="0"/>
        <v>106162.36712872729</v>
      </c>
      <c r="BK17" s="20">
        <f t="shared" si="3"/>
        <v>304810.8</v>
      </c>
      <c r="BL17" s="20">
        <f t="shared" si="4"/>
        <v>321133.80000000005</v>
      </c>
      <c r="BM17" s="20">
        <f t="shared" si="5"/>
        <v>341349.9</v>
      </c>
      <c r="BN17" s="20">
        <f t="shared" si="6"/>
        <v>350264.60000000003</v>
      </c>
      <c r="BO17" s="20">
        <f t="shared" si="7"/>
        <v>350655.3</v>
      </c>
      <c r="BP17" s="20">
        <f t="shared" si="8"/>
        <v>363522.56475999998</v>
      </c>
      <c r="BQ17" s="20">
        <f t="shared" si="9"/>
        <v>380189.99665357522</v>
      </c>
    </row>
    <row r="18" spans="1:69" x14ac:dyDescent="0.3">
      <c r="A18" s="17" t="s">
        <v>90</v>
      </c>
      <c r="B18" s="18" t="str">
        <f t="shared" si="1"/>
        <v>Human Health &amp; Social Work Activity (Indonesia)</v>
      </c>
      <c r="C18" s="18" t="str">
        <f t="shared" si="2"/>
        <v>Human Health &amp; Social Work Activity</v>
      </c>
      <c r="D18" s="18" t="s">
        <v>91</v>
      </c>
      <c r="E18" s="29" t="s">
        <v>92</v>
      </c>
      <c r="F18" s="20">
        <f>'[2]GDP Production'!N37</f>
        <v>15359.8</v>
      </c>
      <c r="G18" s="20">
        <f>'[2]GDP Production'!O37</f>
        <v>16486.5</v>
      </c>
      <c r="H18" s="20">
        <f>'[2]GDP Production'!P37</f>
        <v>17205.5</v>
      </c>
      <c r="I18" s="20">
        <f>'[2]GDP Production'!Q37</f>
        <v>17392.900000000001</v>
      </c>
      <c r="J18" s="20">
        <f>'[2]GDP Production'!R37</f>
        <v>17198.5</v>
      </c>
      <c r="K18" s="20">
        <f>'[2]GDP Production'!S37</f>
        <v>17822.599999999999</v>
      </c>
      <c r="L18" s="20">
        <f>'[2]GDP Production'!T37</f>
        <v>18481</v>
      </c>
      <c r="M18" s="20">
        <f>'[2]GDP Production'!U37</f>
        <v>19090</v>
      </c>
      <c r="N18" s="20">
        <f>'[2]GDP Production'!V37</f>
        <v>18641.5</v>
      </c>
      <c r="O18" s="20">
        <f>'[2]GDP Production'!W37</f>
        <v>19281.2</v>
      </c>
      <c r="P18" s="20">
        <f>'[2]GDP Production'!X37</f>
        <v>19493.599999999999</v>
      </c>
      <c r="Q18" s="20">
        <f>'[2]GDP Production'!Y37</f>
        <v>20963.8</v>
      </c>
      <c r="R18" s="20">
        <f>'[2]GDP Production'!Z37</f>
        <v>19954.2</v>
      </c>
      <c r="S18" s="20">
        <f>'[2]GDP Production'!AA37</f>
        <v>20322.7</v>
      </c>
      <c r="T18" s="20">
        <f>'[2]GDP Production'!AB37</f>
        <v>21140.5</v>
      </c>
      <c r="U18" s="20">
        <f>'[2]GDP Production'!AC37</f>
        <v>23204</v>
      </c>
      <c r="V18" s="20">
        <f>'[2]GDP Production'!AD37</f>
        <v>21478.400000000001</v>
      </c>
      <c r="W18" s="20">
        <f>'[2]GDP Production'!AE37</f>
        <v>22099.599999999999</v>
      </c>
      <c r="X18" s="20">
        <f>'[2]GDP Production'!AF37</f>
        <v>23176</v>
      </c>
      <c r="Y18" s="20">
        <f>'[2]GDP Production'!AG37</f>
        <v>24603.1</v>
      </c>
      <c r="Z18" s="20">
        <f>'[2]GDP Production'!AH37</f>
        <v>23314</v>
      </c>
      <c r="AA18" s="20">
        <f>'[2]GDP Production'!AI37</f>
        <v>23938.799999999999</v>
      </c>
      <c r="AB18" s="20">
        <f>'[2]GDP Production'!AJ37</f>
        <v>24220.7</v>
      </c>
      <c r="AC18" s="20">
        <f>'[2]GDP Production'!AK37</f>
        <v>25992.3</v>
      </c>
      <c r="AD18" s="20">
        <f>'[2]GDP Production'!AL37</f>
        <v>24864</v>
      </c>
      <c r="AE18" s="20">
        <f>'[2]GDP Production'!AM37</f>
        <v>25184.6</v>
      </c>
      <c r="AF18" s="20">
        <f>'[2]GDP Production'!AN37</f>
        <v>25344.9</v>
      </c>
      <c r="AG18" s="20">
        <f>'[2]GDP Production'!AO37</f>
        <v>27096.7</v>
      </c>
      <c r="AH18" s="20">
        <f>'[2]GDP Production'!AP37</f>
        <v>26629.8</v>
      </c>
      <c r="AI18" s="20">
        <f>'[2]GDP Production'!AQ37</f>
        <v>26790.3</v>
      </c>
      <c r="AJ18" s="20">
        <f>'[2]GDP Production'!AR37</f>
        <v>27261.7</v>
      </c>
      <c r="AK18" s="20">
        <f>'[2]GDP Production'!AS37</f>
        <v>28815.7</v>
      </c>
      <c r="AL18" s="20">
        <f>'[2]GDP Production'!AT37</f>
        <v>28240.3</v>
      </c>
      <c r="AM18" s="20">
        <f>'[2]GDP Production'!AU37</f>
        <v>28685.4</v>
      </c>
      <c r="AN18" s="20">
        <f>'[2]GDP Production'!AV37</f>
        <v>29323.9</v>
      </c>
      <c r="AO18" s="20">
        <f>'[2]GDP Production'!AW37</f>
        <v>31072.6</v>
      </c>
      <c r="AP18" s="20">
        <f>'[2]GDP Production'!AX37</f>
        <v>30683.3</v>
      </c>
      <c r="AQ18" s="20">
        <f>'[2]GDP Production'!AY37</f>
        <v>31304</v>
      </c>
      <c r="AR18" s="20">
        <f>'[2]GDP Production'!AZ37</f>
        <v>32009.599999999999</v>
      </c>
      <c r="AS18" s="20">
        <f>'[2]GDP Production'!BA37</f>
        <v>33491</v>
      </c>
      <c r="AT18" s="20">
        <f>'[2]GDP Production'!BB37</f>
        <v>33853.599999999999</v>
      </c>
      <c r="AU18" s="20">
        <f>'[2]GDP Production'!BC37</f>
        <v>32452.7</v>
      </c>
      <c r="AV18" s="20">
        <f>'[2]GDP Production'!BD37</f>
        <v>36894.400000000001</v>
      </c>
      <c r="AW18" s="20">
        <f>'[2]GDP Production'!BE37</f>
        <v>39027.699999999997</v>
      </c>
      <c r="AX18" s="20">
        <f>'[2]GDP Production'!BF37</f>
        <v>35001.599999999999</v>
      </c>
      <c r="AY18" s="20">
        <f>'[2]GDP Production'!BG37</f>
        <v>36247.5</v>
      </c>
      <c r="AZ18" s="20">
        <f>'[2]GDP Production'!BH37</f>
        <v>42080.6</v>
      </c>
      <c r="BA18" s="20">
        <f>'[2]GDP Production'!BI37</f>
        <v>43775</v>
      </c>
      <c r="BB18" s="30">
        <f t="shared" si="0"/>
        <v>36534.800000000003</v>
      </c>
      <c r="BC18" s="30">
        <f t="shared" si="0"/>
        <v>38638.347499999996</v>
      </c>
      <c r="BD18" s="30">
        <f t="shared" si="0"/>
        <v>45470.226399999992</v>
      </c>
      <c r="BE18" s="30">
        <f t="shared" si="0"/>
        <v>45690.65</v>
      </c>
      <c r="BF18" s="30">
        <f t="shared" si="0"/>
        <v>38582.247620965521</v>
      </c>
      <c r="BG18" s="30">
        <f t="shared" si="0"/>
        <v>41258.458094420748</v>
      </c>
      <c r="BH18" s="30">
        <f t="shared" si="0"/>
        <v>48566.078506253369</v>
      </c>
      <c r="BI18" s="30">
        <f t="shared" si="0"/>
        <v>47946.073597910181</v>
      </c>
      <c r="BK18" s="20">
        <f t="shared" si="3"/>
        <v>109497.5</v>
      </c>
      <c r="BL18" s="20">
        <f t="shared" si="4"/>
        <v>117322.20000000001</v>
      </c>
      <c r="BM18" s="20">
        <f t="shared" si="5"/>
        <v>127487.9</v>
      </c>
      <c r="BN18" s="20">
        <f t="shared" si="6"/>
        <v>142228.40000000002</v>
      </c>
      <c r="BO18" s="20">
        <f t="shared" si="7"/>
        <v>157104.70000000001</v>
      </c>
      <c r="BP18" s="20">
        <f t="shared" si="8"/>
        <v>166334.02389999997</v>
      </c>
      <c r="BQ18" s="20">
        <f t="shared" si="9"/>
        <v>176352.85781954983</v>
      </c>
    </row>
    <row r="19" spans="1:69" x14ac:dyDescent="0.3">
      <c r="A19" s="17" t="s">
        <v>93</v>
      </c>
      <c r="B19" s="18" t="str">
        <f t="shared" si="1"/>
        <v>Other Services (Indonesia)</v>
      </c>
      <c r="C19" s="18" t="str">
        <f t="shared" si="2"/>
        <v>Other Services</v>
      </c>
      <c r="D19" s="18" t="s">
        <v>94</v>
      </c>
      <c r="E19" s="29" t="s">
        <v>95</v>
      </c>
      <c r="F19" s="20">
        <f>'[2]GDP Production'!N38</f>
        <v>24446.1</v>
      </c>
      <c r="G19" s="20">
        <f>'[2]GDP Production'!O38</f>
        <v>24935.7</v>
      </c>
      <c r="H19" s="20">
        <f>'[2]GDP Production'!P38</f>
        <v>25425.8</v>
      </c>
      <c r="I19" s="20">
        <f>'[2]GDP Production'!Q38</f>
        <v>26253.4</v>
      </c>
      <c r="J19" s="20">
        <f>'[2]GDP Production'!R38</f>
        <v>26623.7</v>
      </c>
      <c r="K19" s="20">
        <f>'[2]GDP Production'!S38</f>
        <v>27083.7</v>
      </c>
      <c r="L19" s="20">
        <f>'[2]GDP Production'!T38</f>
        <v>27572.799999999999</v>
      </c>
      <c r="M19" s="20">
        <f>'[2]GDP Production'!U38</f>
        <v>28092.2</v>
      </c>
      <c r="N19" s="20">
        <f>'[2]GDP Production'!V38</f>
        <v>28432.3</v>
      </c>
      <c r="O19" s="20">
        <f>'[2]GDP Production'!W38</f>
        <v>28697.200000000001</v>
      </c>
      <c r="P19" s="20">
        <f>'[2]GDP Production'!X38</f>
        <v>29117</v>
      </c>
      <c r="Q19" s="20">
        <f>'[2]GDP Production'!Y38</f>
        <v>29428.9</v>
      </c>
      <c r="R19" s="20">
        <f>'[2]GDP Production'!Z38</f>
        <v>30028.2</v>
      </c>
      <c r="S19" s="20">
        <f>'[2]GDP Production'!AA38</f>
        <v>30300.1</v>
      </c>
      <c r="T19" s="20">
        <f>'[2]GDP Production'!AB38</f>
        <v>30913.7</v>
      </c>
      <c r="U19" s="20">
        <f>'[2]GDP Production'!AC38</f>
        <v>31841.1</v>
      </c>
      <c r="V19" s="20">
        <f>'[2]GDP Production'!AD38</f>
        <v>32541.4</v>
      </c>
      <c r="W19" s="20">
        <f>'[2]GDP Production'!AE38</f>
        <v>33167.4</v>
      </c>
      <c r="X19" s="20">
        <f>'[2]GDP Production'!AF38</f>
        <v>33850.699999999997</v>
      </c>
      <c r="Y19" s="20">
        <f>'[2]GDP Production'!AG38</f>
        <v>34510.6</v>
      </c>
      <c r="Z19" s="20">
        <f>'[2]GDP Production'!AH38</f>
        <v>35139.800000000003</v>
      </c>
      <c r="AA19" s="20">
        <f>'[2]GDP Production'!AI38</f>
        <v>35842.699999999997</v>
      </c>
      <c r="AB19" s="20">
        <f>'[2]GDP Production'!AJ38</f>
        <v>36597.199999999997</v>
      </c>
      <c r="AC19" s="20">
        <f>'[2]GDP Production'!AK38</f>
        <v>37324.5</v>
      </c>
      <c r="AD19" s="20">
        <f>'[2]GDP Production'!AL38</f>
        <v>37994.800000000003</v>
      </c>
      <c r="AE19" s="20">
        <f>'[2]GDP Production'!AM38</f>
        <v>38741.800000000003</v>
      </c>
      <c r="AF19" s="20">
        <f>'[2]GDP Production'!AN38</f>
        <v>39495.5</v>
      </c>
      <c r="AG19" s="20">
        <f>'[2]GDP Production'!AO38</f>
        <v>40275.4</v>
      </c>
      <c r="AH19" s="20">
        <f>'[2]GDP Production'!AP38</f>
        <v>41022.300000000003</v>
      </c>
      <c r="AI19" s="20">
        <f>'[2]GDP Production'!AQ38</f>
        <v>42069.5</v>
      </c>
      <c r="AJ19" s="20">
        <f>'[2]GDP Production'!AR38</f>
        <v>43204.2</v>
      </c>
      <c r="AK19" s="20">
        <f>'[2]GDP Production'!AS38</f>
        <v>43878.8</v>
      </c>
      <c r="AL19" s="20">
        <f>'[2]GDP Production'!AT38</f>
        <v>44470</v>
      </c>
      <c r="AM19" s="20">
        <f>'[2]GDP Production'!AU38</f>
        <v>45935.199999999997</v>
      </c>
      <c r="AN19" s="20">
        <f>'[2]GDP Production'!AV38</f>
        <v>47156</v>
      </c>
      <c r="AO19" s="20">
        <f>'[2]GDP Production'!AW38</f>
        <v>47844.4</v>
      </c>
      <c r="AP19" s="20">
        <f>'[2]GDP Production'!AX38</f>
        <v>48912.1</v>
      </c>
      <c r="AQ19" s="20">
        <f>'[2]GDP Production'!AY38</f>
        <v>50870.5</v>
      </c>
      <c r="AR19" s="20">
        <f>'[2]GDP Production'!AZ38</f>
        <v>52215.7</v>
      </c>
      <c r="AS19" s="20">
        <f>'[2]GDP Production'!BA38</f>
        <v>53013.1</v>
      </c>
      <c r="AT19" s="20">
        <f>'[2]GDP Production'!BB38</f>
        <v>52379.1</v>
      </c>
      <c r="AU19" s="20">
        <f>'[2]GDP Production'!BC38</f>
        <v>44460.9</v>
      </c>
      <c r="AV19" s="20">
        <f>'[2]GDP Production'!BD38</f>
        <v>49319.8</v>
      </c>
      <c r="AW19" s="20">
        <f>'[2]GDP Production'!BE38</f>
        <v>50448.9</v>
      </c>
      <c r="AX19" s="20">
        <f>'[2]GDP Production'!BF38</f>
        <v>49679.7</v>
      </c>
      <c r="AY19" s="20">
        <f>'[2]GDP Production'!BG38</f>
        <v>49782.8</v>
      </c>
      <c r="AZ19" s="20">
        <f>'[2]GDP Production'!BH38</f>
        <v>49170.6</v>
      </c>
      <c r="BA19" s="20">
        <f>'[2]GDP Production'!BI38</f>
        <v>52139.8</v>
      </c>
      <c r="BB19" s="30">
        <f t="shared" ref="BB19:BI19" si="10">AX19*(1+BB43/100)</f>
        <v>53775.4</v>
      </c>
      <c r="BC19" s="30">
        <f t="shared" si="10"/>
        <v>52771.753599999989</v>
      </c>
      <c r="BD19" s="30">
        <f t="shared" si="10"/>
        <v>53109.166999999994</v>
      </c>
      <c r="BE19" s="30">
        <f t="shared" si="10"/>
        <v>51364.749200000006</v>
      </c>
      <c r="BF19" s="30">
        <f t="shared" si="10"/>
        <v>54258.918000000005</v>
      </c>
      <c r="BG19" s="30">
        <f t="shared" si="10"/>
        <v>55814.644757689814</v>
      </c>
      <c r="BH19" s="30">
        <f t="shared" si="10"/>
        <v>56278.032505170733</v>
      </c>
      <c r="BI19" s="30">
        <f t="shared" si="10"/>
        <v>52095.586660729663</v>
      </c>
      <c r="BK19" s="20">
        <f t="shared" si="3"/>
        <v>170174.8</v>
      </c>
      <c r="BL19" s="20">
        <f t="shared" si="4"/>
        <v>185405.6</v>
      </c>
      <c r="BM19" s="20">
        <f t="shared" si="5"/>
        <v>205011.4</v>
      </c>
      <c r="BN19" s="20">
        <f t="shared" si="6"/>
        <v>196608.69999999998</v>
      </c>
      <c r="BO19" s="20">
        <f t="shared" si="7"/>
        <v>200772.90000000002</v>
      </c>
      <c r="BP19" s="20">
        <f t="shared" si="8"/>
        <v>211021.0698</v>
      </c>
      <c r="BQ19" s="20">
        <f t="shared" si="9"/>
        <v>218447.18192359022</v>
      </c>
    </row>
    <row r="20" spans="1:69" x14ac:dyDescent="0.3">
      <c r="A20" s="17" t="s">
        <v>96</v>
      </c>
      <c r="B20" s="18" t="str">
        <f t="shared" si="1"/>
        <v>Gross Value Added at Basic Price (Indonesia)</v>
      </c>
      <c r="C20" s="18" t="str">
        <f t="shared" si="2"/>
        <v>Gross Value Added at Basic Price</v>
      </c>
      <c r="D20" s="18" t="s">
        <v>97</v>
      </c>
      <c r="E20" s="19" t="s">
        <v>98</v>
      </c>
      <c r="F20" s="20">
        <f>'[2]GDP Production'!N39</f>
        <v>1598575.2</v>
      </c>
      <c r="G20" s="20">
        <f>'[2]GDP Production'!O39</f>
        <v>1664889</v>
      </c>
      <c r="H20" s="20">
        <f>'[2]GDP Production'!P39</f>
        <v>1727464.4</v>
      </c>
      <c r="I20" s="20">
        <f>'[2]GDP Production'!Q39</f>
        <v>1692751.2</v>
      </c>
      <c r="J20" s="20">
        <f>'[2]GDP Production'!R39</f>
        <v>1711170.1</v>
      </c>
      <c r="K20" s="20">
        <f>'[2]GDP Production'!S39</f>
        <v>1781785.2</v>
      </c>
      <c r="L20" s="20">
        <f>'[2]GDP Production'!T39</f>
        <v>1846148.7</v>
      </c>
      <c r="M20" s="20">
        <f>'[2]GDP Production'!U39</f>
        <v>1803530.2</v>
      </c>
      <c r="N20" s="20">
        <f>'[2]GDP Production'!V39</f>
        <v>1821843.4</v>
      </c>
      <c r="O20" s="20">
        <f>'[2]GDP Production'!W39</f>
        <v>1888965.9</v>
      </c>
      <c r="P20" s="20">
        <f>'[2]GDP Production'!X39</f>
        <v>1946220.4</v>
      </c>
      <c r="Q20" s="20">
        <f>'[2]GDP Production'!Y39</f>
        <v>1903233.1</v>
      </c>
      <c r="R20" s="20">
        <f>'[2]GDP Production'!Z39</f>
        <v>1914452.2</v>
      </c>
      <c r="S20" s="20">
        <f>'[2]GDP Production'!AA39</f>
        <v>1986410.5</v>
      </c>
      <c r="T20" s="20">
        <f>'[2]GDP Production'!AB39</f>
        <v>2047064.8</v>
      </c>
      <c r="U20" s="20">
        <f>'[2]GDP Production'!AC39</f>
        <v>2005384.8</v>
      </c>
      <c r="V20" s="20">
        <f>'[2]GDP Production'!AD39</f>
        <v>2009085.5</v>
      </c>
      <c r="W20" s="20">
        <f>'[2]GDP Production'!AE39</f>
        <v>2085625.3</v>
      </c>
      <c r="X20" s="20">
        <f>'[2]GDP Production'!AF39</f>
        <v>2147396.7999999998</v>
      </c>
      <c r="Y20" s="20">
        <f>'[2]GDP Production'!AG39</f>
        <v>2109261.1</v>
      </c>
      <c r="Z20" s="20">
        <f>'[2]GDP Production'!AH39</f>
        <v>2100200.6</v>
      </c>
      <c r="AA20" s="20">
        <f>'[2]GDP Production'!AI39</f>
        <v>2172743.9</v>
      </c>
      <c r="AB20" s="20">
        <f>'[2]GDP Production'!AJ39</f>
        <v>2230749</v>
      </c>
      <c r="AC20" s="20">
        <f>'[2]GDP Production'!AK39</f>
        <v>2195841.7999999998</v>
      </c>
      <c r="AD20" s="20">
        <f>'[2]GDP Production'!AL39</f>
        <v>2200145</v>
      </c>
      <c r="AE20" s="20">
        <f>'[2]GDP Production'!AM39</f>
        <v>2280764</v>
      </c>
      <c r="AF20" s="20">
        <f>'[2]GDP Production'!AN39</f>
        <v>2329197.1</v>
      </c>
      <c r="AG20" s="20">
        <f>'[2]GDP Production'!AO39</f>
        <v>2287591.7999999998</v>
      </c>
      <c r="AH20" s="20">
        <f>'[2]GDP Production'!AP39</f>
        <v>2307496.7999999998</v>
      </c>
      <c r="AI20" s="20">
        <f>'[2]GDP Production'!AQ39</f>
        <v>2380881.9</v>
      </c>
      <c r="AJ20" s="20">
        <f>'[2]GDP Production'!AR39</f>
        <v>2445456.1</v>
      </c>
      <c r="AK20" s="20">
        <f>'[2]GDP Production'!AS39</f>
        <v>2397424.2999999998</v>
      </c>
      <c r="AL20" s="20">
        <f>'[2]GDP Production'!AT39</f>
        <v>2421305.1</v>
      </c>
      <c r="AM20" s="20">
        <f>'[2]GDP Production'!AU39</f>
        <v>2498177.1</v>
      </c>
      <c r="AN20" s="20">
        <f>'[2]GDP Production'!AV39</f>
        <v>2568166.5</v>
      </c>
      <c r="AO20" s="20">
        <f>'[2]GDP Production'!AW39</f>
        <v>2515244.1</v>
      </c>
      <c r="AP20" s="20">
        <f>'[2]GDP Production'!AX39</f>
        <v>2539979.7000000002</v>
      </c>
      <c r="AQ20" s="20">
        <f>'[2]GDP Production'!AY39</f>
        <v>2622192.9</v>
      </c>
      <c r="AR20" s="20">
        <f>'[2]GDP Production'!AZ39</f>
        <v>2694647</v>
      </c>
      <c r="AS20" s="20">
        <f>'[2]GDP Production'!BA39</f>
        <v>2641790.7999999998</v>
      </c>
      <c r="AT20" s="20">
        <f>'[2]GDP Production'!BB39</f>
        <v>2614720.4</v>
      </c>
      <c r="AU20" s="20">
        <f>'[2]GDP Production'!BC39</f>
        <v>2498448.1</v>
      </c>
      <c r="AV20" s="20">
        <f>'[2]GDP Production'!BD39</f>
        <v>2624971</v>
      </c>
      <c r="AW20" s="20">
        <f>'[2]GDP Production'!BE39</f>
        <v>2593522.9</v>
      </c>
      <c r="AX20" s="20">
        <f>'[2]GDP Production'!BF39</f>
        <v>2589897.9</v>
      </c>
      <c r="AY20" s="20">
        <f>'[2]GDP Production'!BG39</f>
        <v>2674095.5</v>
      </c>
      <c r="AZ20" s="20">
        <f>'[2]GDP Production'!BH39</f>
        <v>2703631.8</v>
      </c>
      <c r="BA20" s="20">
        <f>'[2]GDP Production'!BI39</f>
        <v>2701727.5</v>
      </c>
      <c r="BB20" s="20">
        <f t="shared" ref="BB20:BI20" si="11">SUM(BB3:BB19)</f>
        <v>2708208.0999999996</v>
      </c>
      <c r="BC20" s="20">
        <f t="shared" si="11"/>
        <v>2805039.20989255</v>
      </c>
      <c r="BD20" s="20">
        <f t="shared" si="11"/>
        <v>2875506.0765001476</v>
      </c>
      <c r="BE20" s="20">
        <f t="shared" si="11"/>
        <v>2805291.9663454886</v>
      </c>
      <c r="BF20" s="20">
        <f t="shared" si="11"/>
        <v>2825724.0832396345</v>
      </c>
      <c r="BG20" s="20">
        <f t="shared" si="11"/>
        <v>2953180.655729468</v>
      </c>
      <c r="BH20" s="20">
        <f t="shared" si="11"/>
        <v>3049031.5709107122</v>
      </c>
      <c r="BI20" s="20">
        <f t="shared" si="11"/>
        <v>2965706.572875781</v>
      </c>
      <c r="BK20" s="20">
        <f t="shared" si="3"/>
        <v>9531259.0999999978</v>
      </c>
      <c r="BL20" s="20">
        <f t="shared" si="4"/>
        <v>10002892.800000001</v>
      </c>
      <c r="BM20" s="20">
        <f t="shared" si="5"/>
        <v>10498610.399999999</v>
      </c>
      <c r="BN20" s="20">
        <f t="shared" si="6"/>
        <v>10331662.4</v>
      </c>
      <c r="BO20" s="20">
        <f t="shared" si="7"/>
        <v>10669352.699999999</v>
      </c>
      <c r="BP20" s="20">
        <f t="shared" si="8"/>
        <v>11194045.352738187</v>
      </c>
      <c r="BQ20" s="20">
        <f t="shared" si="9"/>
        <v>11793642.882755596</v>
      </c>
    </row>
    <row r="21" spans="1:69" x14ac:dyDescent="0.3">
      <c r="A21" s="17" t="s">
        <v>99</v>
      </c>
      <c r="B21" s="18" t="str">
        <f t="shared" si="1"/>
        <v>Taxes Minus Subsidies of Products (Indonesia)</v>
      </c>
      <c r="C21" s="18" t="str">
        <f t="shared" si="2"/>
        <v>Taxes Minus Subsidies of Products</v>
      </c>
      <c r="D21" s="18" t="s">
        <v>100</v>
      </c>
      <c r="E21" s="19" t="s">
        <v>101</v>
      </c>
      <c r="F21" s="20">
        <f>'[2]GDP Production'!N40</f>
        <v>43781.1</v>
      </c>
      <c r="G21" s="20">
        <f>'[2]GDP Production'!O40</f>
        <v>44243</v>
      </c>
      <c r="H21" s="20">
        <f>'[2]GDP Production'!P40</f>
        <v>47645.5</v>
      </c>
      <c r="I21" s="20">
        <f>'[2]GDP Production'!Q40</f>
        <v>44783.7</v>
      </c>
      <c r="J21" s="20">
        <f>'[2]GDP Production'!R40</f>
        <v>37561.1</v>
      </c>
      <c r="K21" s="20">
        <f>'[2]GDP Production'!S40</f>
        <v>34483</v>
      </c>
      <c r="L21" s="20">
        <f>'[2]GDP Production'!T40</f>
        <v>35701</v>
      </c>
      <c r="M21" s="20">
        <f>'[2]GDP Production'!U40</f>
        <v>37256</v>
      </c>
      <c r="N21" s="20">
        <f>'[2]GDP Production'!V40</f>
        <v>33736.800000000003</v>
      </c>
      <c r="O21" s="20">
        <f>'[2]GDP Production'!W40</f>
        <v>40052.800000000003</v>
      </c>
      <c r="P21" s="20">
        <f>'[2]GDP Production'!X40</f>
        <v>47411.9</v>
      </c>
      <c r="Q21" s="20">
        <f>'[2]GDP Production'!Y40</f>
        <v>45619.1</v>
      </c>
      <c r="R21" s="20">
        <f>'[2]GDP Production'!Z40</f>
        <v>43943.3</v>
      </c>
      <c r="S21" s="20">
        <f>'[2]GDP Production'!AA40</f>
        <v>50406.1</v>
      </c>
      <c r="T21" s="20">
        <f>'[2]GDP Production'!AB40</f>
        <v>56533.3</v>
      </c>
      <c r="U21" s="20">
        <f>'[2]GDP Production'!AC40</f>
        <v>52302.8</v>
      </c>
      <c r="V21" s="20">
        <f>'[2]GDP Production'!AD40</f>
        <v>49499.4</v>
      </c>
      <c r="W21" s="20">
        <f>'[2]GDP Production'!AE40</f>
        <v>51760.3</v>
      </c>
      <c r="X21" s="20">
        <f>'[2]GDP Production'!AF40</f>
        <v>59946.8</v>
      </c>
      <c r="Y21" s="20">
        <f>'[2]GDP Production'!AG40</f>
        <v>52291.4</v>
      </c>
      <c r="Z21" s="20">
        <f>'[2]GDP Production'!AH40</f>
        <v>57839.4</v>
      </c>
      <c r="AA21" s="20">
        <f>'[2]GDP Production'!AI40</f>
        <v>65960.5</v>
      </c>
      <c r="AB21" s="20">
        <f>'[2]GDP Production'!AJ40</f>
        <v>82094.5</v>
      </c>
      <c r="AC21" s="20">
        <f>'[2]GDP Production'!AK40</f>
        <v>77087.399999999994</v>
      </c>
      <c r="AD21" s="20">
        <f>'[2]GDP Production'!AL40</f>
        <v>64576</v>
      </c>
      <c r="AE21" s="20">
        <f>'[2]GDP Production'!AM40</f>
        <v>74681</v>
      </c>
      <c r="AF21" s="20">
        <f>'[2]GDP Production'!AN40</f>
        <v>100063.5</v>
      </c>
      <c r="AG21" s="20">
        <f>'[2]GDP Production'!AO40</f>
        <v>97595</v>
      </c>
      <c r="AH21" s="20">
        <f>'[2]GDP Production'!AP40</f>
        <v>70649.600000000006</v>
      </c>
      <c r="AI21" s="20">
        <f>'[2]GDP Production'!AQ40</f>
        <v>92631</v>
      </c>
      <c r="AJ21" s="20">
        <f>'[2]GDP Production'!AR40</f>
        <v>106840.8</v>
      </c>
      <c r="AK21" s="20">
        <f>'[2]GDP Production'!AS40</f>
        <v>111547.6</v>
      </c>
      <c r="AL21" s="20">
        <f>'[2]GDP Production'!AT40</f>
        <v>77392.399999999994</v>
      </c>
      <c r="AM21" s="20">
        <f>'[2]GDP Production'!AU40</f>
        <v>105675.5</v>
      </c>
      <c r="AN21" s="20">
        <f>'[2]GDP Production'!AV40</f>
        <v>116165.7</v>
      </c>
      <c r="AO21" s="20">
        <f>'[2]GDP Production'!AW40</f>
        <v>123725.5</v>
      </c>
      <c r="AP21" s="20">
        <f>'[2]GDP Production'!AX40</f>
        <v>85200.8</v>
      </c>
      <c r="AQ21" s="20">
        <f>'[2]GDP Production'!AY40</f>
        <v>113221.2</v>
      </c>
      <c r="AR21" s="20">
        <f>'[2]GDP Production'!AZ40</f>
        <v>124165.7</v>
      </c>
      <c r="AS21" s="20">
        <f>'[2]GDP Production'!BA40</f>
        <v>127957.3</v>
      </c>
      <c r="AT21" s="20">
        <f>'[2]GDP Production'!BB40</f>
        <v>88312.6</v>
      </c>
      <c r="AU21" s="20">
        <f>'[2]GDP Production'!BC40</f>
        <v>91341</v>
      </c>
      <c r="AV21" s="20">
        <f>'[2]GDP Production'!BD40</f>
        <v>95520.9</v>
      </c>
      <c r="AW21" s="20">
        <f>'[2]GDP Production'!BE40</f>
        <v>116217.9</v>
      </c>
      <c r="AX21" s="20">
        <f>'[2]GDP Production'!BF40</f>
        <v>94302.9</v>
      </c>
      <c r="AY21" s="20">
        <f>'[2]GDP Production'!BG40</f>
        <v>98843.9</v>
      </c>
      <c r="AZ21" s="20">
        <f>'[2]GDP Production'!BH40</f>
        <v>112237.9</v>
      </c>
      <c r="BA21" s="20">
        <f>'[2]GDP Production'!BI40</f>
        <v>144131.1</v>
      </c>
      <c r="BB21" s="20">
        <f t="shared" ref="BB21:BI21" si="12">BB22-BB20</f>
        <v>110471.16008000029</v>
      </c>
      <c r="BC21" s="20">
        <f t="shared" si="12"/>
        <v>108488.21768744988</v>
      </c>
      <c r="BD21" s="20">
        <f t="shared" si="12"/>
        <v>89886.304569852538</v>
      </c>
      <c r="BE21" s="20">
        <f t="shared" si="12"/>
        <v>176314.08887451189</v>
      </c>
      <c r="BF21" s="20">
        <f t="shared" si="12"/>
        <v>135580.34740041336</v>
      </c>
      <c r="BG21" s="20">
        <f t="shared" si="12"/>
        <v>110393.43437090237</v>
      </c>
      <c r="BH21" s="20">
        <f t="shared" si="12"/>
        <v>72636.988641676959</v>
      </c>
      <c r="BI21" s="20">
        <f t="shared" si="12"/>
        <v>167365.06994939549</v>
      </c>
      <c r="BK21" s="20">
        <f t="shared" si="3"/>
        <v>381669</v>
      </c>
      <c r="BL21" s="20">
        <f t="shared" si="4"/>
        <v>422959.1</v>
      </c>
      <c r="BM21" s="20">
        <f t="shared" si="5"/>
        <v>450545</v>
      </c>
      <c r="BN21" s="20">
        <f t="shared" si="6"/>
        <v>391392.4</v>
      </c>
      <c r="BO21" s="20">
        <f t="shared" si="7"/>
        <v>449515.79999999993</v>
      </c>
      <c r="BP21" s="20">
        <f t="shared" si="8"/>
        <v>485159.7712118146</v>
      </c>
      <c r="BQ21" s="20">
        <f t="shared" si="9"/>
        <v>485975.84036238817</v>
      </c>
    </row>
    <row r="22" spans="1:69" x14ac:dyDescent="0.3">
      <c r="A22" s="17"/>
      <c r="B22" s="18"/>
      <c r="C22" s="18"/>
      <c r="D22" s="18"/>
      <c r="E22" s="19" t="s">
        <v>102</v>
      </c>
      <c r="F22" s="20">
        <f>'[2]GDP Expenditure'!F21</f>
        <v>1642356.3</v>
      </c>
      <c r="G22" s="20">
        <f>'[2]GDP Expenditure'!G21</f>
        <v>1709132</v>
      </c>
      <c r="H22" s="20">
        <f>'[2]GDP Expenditure'!H21</f>
        <v>1775109.9</v>
      </c>
      <c r="I22" s="20">
        <f>'[2]GDP Expenditure'!I21</f>
        <v>1737534.9</v>
      </c>
      <c r="J22" s="20">
        <f>'[2]GDP Expenditure'!J21</f>
        <v>1748731.2</v>
      </c>
      <c r="K22" s="20">
        <f>'[2]GDP Expenditure'!K21</f>
        <v>1816268.2</v>
      </c>
      <c r="L22" s="20">
        <f>'[2]GDP Expenditure'!L21</f>
        <v>1881849.7</v>
      </c>
      <c r="M22" s="20">
        <f>'[2]GDP Expenditure'!M21</f>
        <v>1840786.2</v>
      </c>
      <c r="N22" s="20">
        <f>'[2]GDP Expenditure'!N21</f>
        <v>1855580.2</v>
      </c>
      <c r="O22" s="20">
        <f>'[2]GDP Expenditure'!O21</f>
        <v>1929018.7</v>
      </c>
      <c r="P22" s="20">
        <f>'[2]GDP Expenditure'!P21</f>
        <v>1993632.3</v>
      </c>
      <c r="Q22" s="20">
        <f>'[2]GDP Expenditure'!Q21</f>
        <v>1948852.2</v>
      </c>
      <c r="R22" s="20">
        <f>'[2]GDP Expenditure'!R21</f>
        <v>1958395.5</v>
      </c>
      <c r="S22" s="20">
        <f>'[2]GDP Expenditure'!S21</f>
        <v>2036816.6</v>
      </c>
      <c r="T22" s="20">
        <f>'[2]GDP Expenditure'!T21</f>
        <v>2103598.1</v>
      </c>
      <c r="U22" s="20">
        <f>'[2]GDP Expenditure'!U21</f>
        <v>2057687.6</v>
      </c>
      <c r="V22" s="20">
        <f>'[2]GDP Expenditure'!V21</f>
        <v>2058584.9</v>
      </c>
      <c r="W22" s="20">
        <f>'[2]GDP Expenditure'!W21</f>
        <v>2137385.6</v>
      </c>
      <c r="X22" s="20">
        <f>'[2]GDP Expenditure'!X21</f>
        <v>2207343.6</v>
      </c>
      <c r="Y22" s="20">
        <f>'[2]GDP Expenditure'!Y21</f>
        <v>2161552.5</v>
      </c>
      <c r="Z22" s="20">
        <f>'[2]GDP Expenditure'!Z21</f>
        <v>2158040</v>
      </c>
      <c r="AA22" s="20">
        <f>'[2]GDP Expenditure'!AA21</f>
        <v>2238704.4</v>
      </c>
      <c r="AB22" s="20">
        <f>'[2]GDP Expenditure'!AB21</f>
        <v>2312843.5</v>
      </c>
      <c r="AC22" s="20">
        <f>'[2]GDP Expenditure'!AC21</f>
        <v>2272929.2000000002</v>
      </c>
      <c r="AD22" s="20">
        <f>'[2]GDP Expenditure'!AD21</f>
        <v>2264721</v>
      </c>
      <c r="AE22" s="20">
        <f>'[2]GDP Expenditure'!AE21</f>
        <v>2355445</v>
      </c>
      <c r="AF22" s="20">
        <f>'[2]GDP Expenditure'!AF21</f>
        <v>2429260.6</v>
      </c>
      <c r="AG22" s="20">
        <f>'[2]GDP Expenditure'!AG21</f>
        <v>2385186.7999999998</v>
      </c>
      <c r="AH22" s="20">
        <f>'[2]GDP Expenditure'!AH21</f>
        <v>2378146.4</v>
      </c>
      <c r="AI22" s="20">
        <f>'[2]GDP Expenditure'!AI21</f>
        <v>2473512.9</v>
      </c>
      <c r="AJ22" s="20">
        <f>'[2]GDP Expenditure'!AJ21</f>
        <v>2552296.9</v>
      </c>
      <c r="AK22" s="20">
        <f>'[2]GDP Expenditure'!AK21</f>
        <v>2508971.9</v>
      </c>
      <c r="AL22" s="20">
        <f>'[2]GDP Expenditure'!AL21</f>
        <v>2498697.5</v>
      </c>
      <c r="AM22" s="20">
        <f>'[2]GDP Expenditure'!AM21</f>
        <v>2603852.6</v>
      </c>
      <c r="AN22" s="20">
        <f>'[2]GDP Expenditure'!AN21</f>
        <v>2684332.2000000002</v>
      </c>
      <c r="AO22" s="20">
        <f>'[2]GDP Expenditure'!AO21</f>
        <v>2638969.6</v>
      </c>
      <c r="AP22" s="20">
        <f>'[2]GDP Expenditure'!AP21</f>
        <v>2625180.5</v>
      </c>
      <c r="AQ22" s="20">
        <f>'[2]GDP Expenditure'!AQ21</f>
        <v>2735414.1</v>
      </c>
      <c r="AR22" s="20">
        <f>'[2]GDP Expenditure'!AR21</f>
        <v>2818812.7</v>
      </c>
      <c r="AS22" s="20">
        <f>'[2]GDP Expenditure'!AS21</f>
        <v>2769748.1</v>
      </c>
      <c r="AT22" s="20">
        <f>'[2]GDP Expenditure'!AT21</f>
        <v>2703033</v>
      </c>
      <c r="AU22" s="20">
        <f>'[2]GDP Expenditure'!AU21</f>
        <v>2589789.1</v>
      </c>
      <c r="AV22" s="20">
        <f>'[2]GDP Expenditure'!AV21</f>
        <v>2720491.9</v>
      </c>
      <c r="AW22" s="20">
        <f>'[2]GDP Expenditure'!AW21</f>
        <v>2709740.8</v>
      </c>
      <c r="AX22" s="31">
        <f>'[2]GDP Expenditure'!AX21</f>
        <v>2684200.7999999998</v>
      </c>
      <c r="AY22" s="31">
        <f>'[2]GDP Expenditure'!AY21</f>
        <v>2772939.4</v>
      </c>
      <c r="AZ22" s="31">
        <f>'[2]GDP Expenditure'!AZ21</f>
        <v>2815869.7</v>
      </c>
      <c r="BA22" s="31">
        <f>'[2]GDP Expenditure'!BA21</f>
        <v>2845858.6</v>
      </c>
      <c r="BB22" s="20">
        <f t="shared" ref="BB22:BI22" si="13">AX22*(1+BB46/100)</f>
        <v>2818679.2600799999</v>
      </c>
      <c r="BC22" s="20">
        <f t="shared" si="13"/>
        <v>2913527.4275799999</v>
      </c>
      <c r="BD22" s="20">
        <f t="shared" si="13"/>
        <v>2965392.3810700001</v>
      </c>
      <c r="BE22" s="20">
        <f t="shared" si="13"/>
        <v>2981606.0552200004</v>
      </c>
      <c r="BF22" s="20">
        <f t="shared" si="13"/>
        <v>2961304.4306400479</v>
      </c>
      <c r="BG22" s="20">
        <f t="shared" si="13"/>
        <v>3063574.0901003703</v>
      </c>
      <c r="BH22" s="20">
        <f t="shared" si="13"/>
        <v>3121668.5595523892</v>
      </c>
      <c r="BI22" s="20">
        <f t="shared" si="13"/>
        <v>3133071.6428251765</v>
      </c>
      <c r="BK22" s="20">
        <f t="shared" si="3"/>
        <v>9912928.0999999996</v>
      </c>
      <c r="BL22" s="20">
        <f t="shared" si="4"/>
        <v>10425851.9</v>
      </c>
      <c r="BM22" s="20">
        <f t="shared" si="5"/>
        <v>10949155.4</v>
      </c>
      <c r="BN22" s="20">
        <f t="shared" si="6"/>
        <v>10723054.800000001</v>
      </c>
      <c r="BO22" s="20">
        <f t="shared" si="7"/>
        <v>11118868.5</v>
      </c>
      <c r="BP22" s="20">
        <f t="shared" si="8"/>
        <v>11679205.123950001</v>
      </c>
      <c r="BQ22" s="20">
        <f t="shared" si="9"/>
        <v>12279618.723117983</v>
      </c>
    </row>
    <row r="23" spans="1:69" x14ac:dyDescent="0.3">
      <c r="A23" s="17"/>
      <c r="B23" s="18"/>
      <c r="C23" s="18"/>
      <c r="D23" s="18"/>
      <c r="E23" s="19" t="s">
        <v>103</v>
      </c>
      <c r="F23" s="20">
        <f>F22-F20-F21</f>
        <v>9.4587448984384537E-11</v>
      </c>
      <c r="G23" s="20">
        <f t="shared" ref="G23:BI23" si="14">G22-G20-G21</f>
        <v>0</v>
      </c>
      <c r="H23" s="20">
        <f t="shared" si="14"/>
        <v>0</v>
      </c>
      <c r="I23" s="20">
        <f t="shared" si="14"/>
        <v>0</v>
      </c>
      <c r="J23" s="20">
        <f t="shared" si="14"/>
        <v>-1.3824319466948509E-10</v>
      </c>
      <c r="K23" s="20">
        <f t="shared" si="14"/>
        <v>0</v>
      </c>
      <c r="L23" s="20">
        <f t="shared" si="14"/>
        <v>0</v>
      </c>
      <c r="M23" s="20">
        <f t="shared" si="14"/>
        <v>0</v>
      </c>
      <c r="N23" s="20">
        <f t="shared" si="14"/>
        <v>0</v>
      </c>
      <c r="O23" s="20">
        <f t="shared" si="14"/>
        <v>0</v>
      </c>
      <c r="P23" s="20">
        <f t="shared" si="14"/>
        <v>1.3824319466948509E-10</v>
      </c>
      <c r="Q23" s="20">
        <f t="shared" si="14"/>
        <v>-1.3824319466948509E-10</v>
      </c>
      <c r="R23" s="20">
        <f t="shared" si="14"/>
        <v>0</v>
      </c>
      <c r="S23" s="20">
        <f t="shared" si="14"/>
        <v>9.4587448984384537E-11</v>
      </c>
      <c r="T23" s="20">
        <f t="shared" si="14"/>
        <v>0</v>
      </c>
      <c r="U23" s="20">
        <f t="shared" si="14"/>
        <v>0</v>
      </c>
      <c r="V23" s="20">
        <f t="shared" si="14"/>
        <v>-9.4587448984384537E-11</v>
      </c>
      <c r="W23" s="20">
        <f t="shared" si="14"/>
        <v>0</v>
      </c>
      <c r="X23" s="20">
        <f t="shared" si="14"/>
        <v>2.7648638933897018E-10</v>
      </c>
      <c r="Y23" s="20">
        <f t="shared" si="14"/>
        <v>-9.4587448984384537E-11</v>
      </c>
      <c r="Z23" s="20">
        <f t="shared" si="14"/>
        <v>-9.4587448984384537E-11</v>
      </c>
      <c r="AA23" s="20">
        <f t="shared" si="14"/>
        <v>0</v>
      </c>
      <c r="AB23" s="20">
        <f t="shared" si="14"/>
        <v>0</v>
      </c>
      <c r="AC23" s="20">
        <f t="shared" si="14"/>
        <v>3.7834979593753815E-10</v>
      </c>
      <c r="AD23" s="20">
        <f t="shared" si="14"/>
        <v>0</v>
      </c>
      <c r="AE23" s="20">
        <f t="shared" si="14"/>
        <v>0</v>
      </c>
      <c r="AF23" s="20">
        <f t="shared" si="14"/>
        <v>0</v>
      </c>
      <c r="AG23" s="20">
        <f t="shared" si="14"/>
        <v>0</v>
      </c>
      <c r="AH23" s="20">
        <f t="shared" si="14"/>
        <v>0</v>
      </c>
      <c r="AI23" s="20">
        <f t="shared" si="14"/>
        <v>0</v>
      </c>
      <c r="AJ23" s="20">
        <f t="shared" si="14"/>
        <v>-1.8917489796876907E-10</v>
      </c>
      <c r="AK23" s="20">
        <f t="shared" si="14"/>
        <v>0</v>
      </c>
      <c r="AL23" s="20">
        <f t="shared" si="14"/>
        <v>0</v>
      </c>
      <c r="AM23" s="20">
        <f t="shared" si="14"/>
        <v>0</v>
      </c>
      <c r="AN23" s="20">
        <f t="shared" si="14"/>
        <v>1.8917489796876907E-10</v>
      </c>
      <c r="AO23" s="20">
        <f t="shared" si="14"/>
        <v>0</v>
      </c>
      <c r="AP23" s="20">
        <f t="shared" si="14"/>
        <v>-1.8917489796876907E-10</v>
      </c>
      <c r="AQ23" s="20">
        <f t="shared" si="14"/>
        <v>1.8917489796876907E-10</v>
      </c>
      <c r="AR23" s="20">
        <f t="shared" si="14"/>
        <v>1.8917489796876907E-10</v>
      </c>
      <c r="AS23" s="20">
        <f t="shared" si="14"/>
        <v>2.7648638933897018E-10</v>
      </c>
      <c r="AT23" s="20">
        <f t="shared" si="14"/>
        <v>0</v>
      </c>
      <c r="AU23" s="20">
        <f t="shared" si="14"/>
        <v>0</v>
      </c>
      <c r="AV23" s="20">
        <f t="shared" si="14"/>
        <v>0</v>
      </c>
      <c r="AW23" s="20">
        <f t="shared" si="14"/>
        <v>0</v>
      </c>
      <c r="AX23" s="20">
        <f t="shared" si="14"/>
        <v>0</v>
      </c>
      <c r="AY23" s="20">
        <f t="shared" si="14"/>
        <v>0</v>
      </c>
      <c r="AZ23" s="20">
        <f t="shared" si="14"/>
        <v>3.7834979593753815E-10</v>
      </c>
      <c r="BA23" s="20">
        <f t="shared" si="14"/>
        <v>0</v>
      </c>
      <c r="BB23" s="20">
        <f t="shared" si="14"/>
        <v>0</v>
      </c>
      <c r="BC23" s="20">
        <f t="shared" si="14"/>
        <v>0</v>
      </c>
      <c r="BD23" s="20">
        <f t="shared" si="14"/>
        <v>0</v>
      </c>
      <c r="BE23" s="20">
        <f t="shared" si="14"/>
        <v>0</v>
      </c>
      <c r="BF23" s="20">
        <f t="shared" si="14"/>
        <v>0</v>
      </c>
      <c r="BG23" s="20">
        <f t="shared" si="14"/>
        <v>0</v>
      </c>
      <c r="BH23" s="20">
        <f t="shared" si="14"/>
        <v>0</v>
      </c>
      <c r="BI23" s="20">
        <f t="shared" si="14"/>
        <v>0</v>
      </c>
    </row>
    <row r="25" spans="1:69" x14ac:dyDescent="0.3">
      <c r="F25" s="80" t="s">
        <v>25</v>
      </c>
      <c r="G25" s="81"/>
      <c r="H25" s="81"/>
      <c r="I25" s="82"/>
      <c r="J25" s="80" t="s">
        <v>26</v>
      </c>
      <c r="K25" s="81"/>
      <c r="L25" s="81"/>
      <c r="M25" s="82"/>
      <c r="N25" s="80" t="s">
        <v>27</v>
      </c>
      <c r="O25" s="81"/>
      <c r="P25" s="81"/>
      <c r="Q25" s="82"/>
      <c r="R25" s="80" t="s">
        <v>28</v>
      </c>
      <c r="S25" s="81"/>
      <c r="T25" s="81"/>
      <c r="U25" s="82"/>
      <c r="V25" s="80" t="s">
        <v>29</v>
      </c>
      <c r="W25" s="81"/>
      <c r="X25" s="81"/>
      <c r="Y25" s="82"/>
      <c r="Z25" s="80" t="s">
        <v>30</v>
      </c>
      <c r="AA25" s="81"/>
      <c r="AB25" s="81"/>
      <c r="AC25" s="82"/>
      <c r="AD25" s="80" t="s">
        <v>31</v>
      </c>
      <c r="AE25" s="81"/>
      <c r="AF25" s="81"/>
      <c r="AG25" s="82"/>
      <c r="AH25" s="80" t="s">
        <v>32</v>
      </c>
      <c r="AI25" s="81"/>
      <c r="AJ25" s="81"/>
      <c r="AK25" s="82"/>
      <c r="AL25" s="80" t="s">
        <v>33</v>
      </c>
      <c r="AM25" s="81"/>
      <c r="AN25" s="81"/>
      <c r="AO25" s="82"/>
      <c r="AP25" s="80" t="s">
        <v>34</v>
      </c>
      <c r="AQ25" s="81"/>
      <c r="AR25" s="81"/>
      <c r="AS25" s="82"/>
      <c r="AT25" s="80" t="s">
        <v>35</v>
      </c>
      <c r="AU25" s="81"/>
      <c r="AV25" s="81"/>
      <c r="AW25" s="82"/>
      <c r="AX25" s="80" t="s">
        <v>36</v>
      </c>
      <c r="AY25" s="81"/>
      <c r="AZ25" s="81"/>
      <c r="BA25" s="82"/>
      <c r="BB25" s="80" t="s">
        <v>37</v>
      </c>
      <c r="BC25" s="81"/>
      <c r="BD25" s="81"/>
      <c r="BE25" s="82"/>
      <c r="BF25" s="80" t="s">
        <v>38</v>
      </c>
      <c r="BG25" s="81"/>
      <c r="BH25" s="81"/>
      <c r="BI25" s="82"/>
    </row>
    <row r="26" spans="1:69" x14ac:dyDescent="0.3">
      <c r="E26" t="s">
        <v>39</v>
      </c>
      <c r="F26" s="16" t="s">
        <v>40</v>
      </c>
      <c r="G26" s="16" t="s">
        <v>41</v>
      </c>
      <c r="H26" s="16" t="s">
        <v>42</v>
      </c>
      <c r="I26" s="16" t="s">
        <v>43</v>
      </c>
      <c r="J26" s="16" t="s">
        <v>40</v>
      </c>
      <c r="K26" s="16" t="s">
        <v>41</v>
      </c>
      <c r="L26" s="16" t="s">
        <v>42</v>
      </c>
      <c r="M26" s="16" t="s">
        <v>43</v>
      </c>
      <c r="N26" s="16" t="s">
        <v>40</v>
      </c>
      <c r="O26" s="16" t="s">
        <v>41</v>
      </c>
      <c r="P26" s="16" t="s">
        <v>42</v>
      </c>
      <c r="Q26" s="16" t="s">
        <v>43</v>
      </c>
      <c r="R26" s="16" t="s">
        <v>40</v>
      </c>
      <c r="S26" s="16" t="s">
        <v>41</v>
      </c>
      <c r="T26" s="16" t="s">
        <v>42</v>
      </c>
      <c r="U26" s="16" t="s">
        <v>43</v>
      </c>
      <c r="V26" s="16" t="s">
        <v>40</v>
      </c>
      <c r="W26" s="16" t="s">
        <v>41</v>
      </c>
      <c r="X26" s="16" t="s">
        <v>42</v>
      </c>
      <c r="Y26" s="16" t="s">
        <v>43</v>
      </c>
      <c r="Z26" s="16" t="s">
        <v>40</v>
      </c>
      <c r="AA26" s="16" t="s">
        <v>41</v>
      </c>
      <c r="AB26" s="16" t="s">
        <v>42</v>
      </c>
      <c r="AC26" s="16" t="s">
        <v>43</v>
      </c>
      <c r="AD26" s="16" t="s">
        <v>40</v>
      </c>
      <c r="AE26" s="16" t="s">
        <v>41</v>
      </c>
      <c r="AF26" s="16" t="s">
        <v>42</v>
      </c>
      <c r="AG26" s="16" t="s">
        <v>43</v>
      </c>
      <c r="AH26" s="16" t="s">
        <v>40</v>
      </c>
      <c r="AI26" s="16" t="s">
        <v>41</v>
      </c>
      <c r="AJ26" s="16" t="s">
        <v>42</v>
      </c>
      <c r="AK26" s="16" t="s">
        <v>43</v>
      </c>
      <c r="AL26" s="16" t="s">
        <v>40</v>
      </c>
      <c r="AM26" s="16" t="s">
        <v>41</v>
      </c>
      <c r="AN26" s="16" t="s">
        <v>42</v>
      </c>
      <c r="AO26" s="16" t="s">
        <v>43</v>
      </c>
      <c r="AP26" s="16" t="s">
        <v>40</v>
      </c>
      <c r="AQ26" s="16" t="s">
        <v>41</v>
      </c>
      <c r="AR26" s="16" t="s">
        <v>42</v>
      </c>
      <c r="AS26" s="16" t="s">
        <v>43</v>
      </c>
      <c r="AT26" s="16" t="s">
        <v>40</v>
      </c>
      <c r="AU26" s="16" t="s">
        <v>41</v>
      </c>
      <c r="AV26" s="16" t="s">
        <v>42</v>
      </c>
      <c r="AW26" s="16" t="s">
        <v>43</v>
      </c>
      <c r="AX26" s="16" t="s">
        <v>40</v>
      </c>
      <c r="AY26" s="16" t="s">
        <v>41</v>
      </c>
      <c r="AZ26" s="16" t="s">
        <v>42</v>
      </c>
      <c r="BA26" s="16" t="s">
        <v>43</v>
      </c>
      <c r="BB26" s="16" t="s">
        <v>40</v>
      </c>
      <c r="BC26" s="16" t="s">
        <v>41</v>
      </c>
      <c r="BD26" s="16" t="s">
        <v>42</v>
      </c>
      <c r="BE26" s="16" t="s">
        <v>43</v>
      </c>
      <c r="BF26" s="16" t="s">
        <v>40</v>
      </c>
      <c r="BG26" s="16" t="s">
        <v>41</v>
      </c>
      <c r="BH26" s="16" t="s">
        <v>42</v>
      </c>
      <c r="BI26" s="16" t="s">
        <v>43</v>
      </c>
      <c r="BL26">
        <v>2018</v>
      </c>
      <c r="BM26">
        <v>2019</v>
      </c>
      <c r="BN26">
        <v>2020</v>
      </c>
      <c r="BO26">
        <v>2021</v>
      </c>
      <c r="BP26">
        <v>2022</v>
      </c>
      <c r="BQ26">
        <v>2023</v>
      </c>
    </row>
    <row r="27" spans="1:69" x14ac:dyDescent="0.3">
      <c r="D27" s="18" t="s">
        <v>46</v>
      </c>
      <c r="E27" s="19" t="s">
        <v>47</v>
      </c>
      <c r="F27" s="20"/>
      <c r="G27" s="20"/>
      <c r="H27" s="20"/>
      <c r="I27" s="20"/>
      <c r="J27" s="20">
        <f t="shared" ref="J27:BA32" si="15">(J3/F3-1)*100</f>
        <v>4.1798215237611513</v>
      </c>
      <c r="K27" s="20">
        <f t="shared" si="15"/>
        <v>4.9513566931923991</v>
      </c>
      <c r="L27" s="20">
        <f t="shared" si="15"/>
        <v>3.6943531813471653</v>
      </c>
      <c r="M27" s="20">
        <f t="shared" si="15"/>
        <v>2.8921754355684559</v>
      </c>
      <c r="N27" s="20">
        <f t="shared" si="15"/>
        <v>5.4907915443834776</v>
      </c>
      <c r="O27" s="20">
        <f t="shared" si="15"/>
        <v>4.2116242788535985</v>
      </c>
      <c r="P27" s="20">
        <f t="shared" si="15"/>
        <v>5.6041119923960769</v>
      </c>
      <c r="Q27" s="20">
        <f t="shared" si="15"/>
        <v>2.7820399712767285</v>
      </c>
      <c r="R27" s="20">
        <f t="shared" si="15"/>
        <v>4.2147106234431631</v>
      </c>
      <c r="S27" s="20">
        <f t="shared" si="15"/>
        <v>4.5991134257292954</v>
      </c>
      <c r="T27" s="20">
        <f t="shared" si="15"/>
        <v>3.5090141749466452</v>
      </c>
      <c r="U27" s="20">
        <f t="shared" si="15"/>
        <v>4.6333138125780549</v>
      </c>
      <c r="V27" s="20">
        <f t="shared" si="15"/>
        <v>5.1576820298623538</v>
      </c>
      <c r="W27" s="20">
        <f t="shared" si="15"/>
        <v>4.8828559426879803</v>
      </c>
      <c r="X27" s="20">
        <f t="shared" si="15"/>
        <v>3.5957972547909334</v>
      </c>
      <c r="Y27" s="20">
        <f t="shared" si="15"/>
        <v>3.3224008801570282</v>
      </c>
      <c r="Z27" s="20">
        <f t="shared" si="15"/>
        <v>3.7123455550122753</v>
      </c>
      <c r="AA27" s="20">
        <f t="shared" si="15"/>
        <v>6.5391999802660417</v>
      </c>
      <c r="AB27" s="20">
        <f t="shared" si="15"/>
        <v>2.8834065907425988</v>
      </c>
      <c r="AC27" s="20">
        <f t="shared" si="15"/>
        <v>1.6378348901295192</v>
      </c>
      <c r="AD27" s="20">
        <f t="shared" si="15"/>
        <v>1.4810521110402375</v>
      </c>
      <c r="AE27" s="20">
        <f t="shared" si="15"/>
        <v>3.5250712609850021</v>
      </c>
      <c r="AF27" s="20">
        <f t="shared" si="15"/>
        <v>3.2180406123090366</v>
      </c>
      <c r="AG27" s="20">
        <f t="shared" si="15"/>
        <v>5.5031129951512936</v>
      </c>
      <c r="AH27" s="20">
        <f t="shared" si="15"/>
        <v>7.1394264045202993</v>
      </c>
      <c r="AI27" s="20">
        <f t="shared" si="15"/>
        <v>3.3513029945811512</v>
      </c>
      <c r="AJ27" s="20">
        <f t="shared" si="15"/>
        <v>2.8623887373417034</v>
      </c>
      <c r="AK27" s="20">
        <f t="shared" si="15"/>
        <v>2.4666476696752149</v>
      </c>
      <c r="AL27" s="20">
        <f t="shared" si="15"/>
        <v>3.341480340980163</v>
      </c>
      <c r="AM27" s="20">
        <f t="shared" si="15"/>
        <v>4.6976680720508757</v>
      </c>
      <c r="AN27" s="20">
        <f t="shared" si="15"/>
        <v>3.6215227689013085</v>
      </c>
      <c r="AO27" s="20">
        <f t="shared" si="15"/>
        <v>3.835583627133432</v>
      </c>
      <c r="AP27" s="20">
        <f t="shared" si="15"/>
        <v>1.7945009429038761</v>
      </c>
      <c r="AQ27" s="20">
        <f t="shared" si="15"/>
        <v>5.2849070117596986</v>
      </c>
      <c r="AR27" s="20">
        <f t="shared" si="15"/>
        <v>3.0713579412463998</v>
      </c>
      <c r="AS27" s="20">
        <f t="shared" si="15"/>
        <v>4.2491465584431953</v>
      </c>
      <c r="AT27" s="20">
        <f t="shared" si="15"/>
        <v>2.0811486700034187E-2</v>
      </c>
      <c r="AU27" s="20">
        <f t="shared" si="15"/>
        <v>2.1968832521495507</v>
      </c>
      <c r="AV27" s="20">
        <f t="shared" si="15"/>
        <v>2.1740843467977999</v>
      </c>
      <c r="AW27" s="20">
        <f t="shared" si="15"/>
        <v>2.6306938948937431</v>
      </c>
      <c r="AX27" s="20">
        <f t="shared" si="15"/>
        <v>3.4412742042115418</v>
      </c>
      <c r="AY27" s="20">
        <f t="shared" si="15"/>
        <v>0.5257487771392011</v>
      </c>
      <c r="AZ27" s="20">
        <f t="shared" si="15"/>
        <v>1.4295980977077294</v>
      </c>
      <c r="BA27" s="20">
        <f t="shared" si="15"/>
        <v>2.2808987092091337</v>
      </c>
      <c r="BB27" s="32">
        <v>1.1556651002389799</v>
      </c>
      <c r="BC27" s="33">
        <v>1.9199901058525</v>
      </c>
      <c r="BD27" s="33">
        <v>1.3100031872543301</v>
      </c>
      <c r="BE27" s="34">
        <v>4.2980642024226698</v>
      </c>
      <c r="BF27" s="34">
        <v>3.6154575997539</v>
      </c>
      <c r="BG27" s="34">
        <v>4.4636423836403401</v>
      </c>
      <c r="BH27" s="34">
        <v>4.0510067845506601</v>
      </c>
      <c r="BI27" s="34">
        <v>4.3742982886527004</v>
      </c>
      <c r="BL27" s="7">
        <f t="shared" ref="BL27:BQ42" si="16">(BL3/BK3-1)*100</f>
        <v>3.8841579664959935</v>
      </c>
      <c r="BM27" s="7">
        <f t="shared" si="16"/>
        <v>3.6065015723811822</v>
      </c>
      <c r="BN27" s="7">
        <f>(BN3/BM3-1)*100</f>
        <v>1.767005013514833</v>
      </c>
      <c r="BO27" s="7">
        <f>(BO3/BN3-1)*100</f>
        <v>1.8412553033327006</v>
      </c>
      <c r="BP27" s="7">
        <f>(BP3/BO3-1)*100</f>
        <v>2.0954832550883262</v>
      </c>
      <c r="BQ27" s="7">
        <f>(BQ3/BP3-1)*100</f>
        <v>4.1317992120735836</v>
      </c>
    </row>
    <row r="28" spans="1:69" x14ac:dyDescent="0.3">
      <c r="D28" s="18" t="s">
        <v>49</v>
      </c>
      <c r="E28" s="19" t="s">
        <v>50</v>
      </c>
      <c r="F28" s="20"/>
      <c r="G28" s="20"/>
      <c r="H28" s="20"/>
      <c r="I28" s="20"/>
      <c r="J28" s="20">
        <f t="shared" si="15"/>
        <v>5.1226039343737595</v>
      </c>
      <c r="K28" s="20">
        <f t="shared" si="15"/>
        <v>2.7218622607838805</v>
      </c>
      <c r="L28" s="20">
        <f t="shared" si="15"/>
        <v>2.7975193076583693</v>
      </c>
      <c r="M28" s="20">
        <f t="shared" si="15"/>
        <v>6.5177317984492777</v>
      </c>
      <c r="N28" s="20">
        <f t="shared" si="15"/>
        <v>7.273726110580947</v>
      </c>
      <c r="O28" s="20">
        <f t="shared" si="15"/>
        <v>5.4937256608396545</v>
      </c>
      <c r="P28" s="20">
        <f t="shared" si="15"/>
        <v>0.62051774416360672</v>
      </c>
      <c r="Q28" s="20">
        <f t="shared" si="15"/>
        <v>-0.83847378609870349</v>
      </c>
      <c r="R28" s="20">
        <f t="shared" si="15"/>
        <v>0.84221329407665468</v>
      </c>
      <c r="S28" s="20">
        <f t="shared" si="15"/>
        <v>1.4624548800468817</v>
      </c>
      <c r="T28" s="20">
        <f t="shared" si="15"/>
        <v>4.1671922655571514</v>
      </c>
      <c r="U28" s="20">
        <f t="shared" si="15"/>
        <v>3.6296205417618799</v>
      </c>
      <c r="V28" s="20">
        <f t="shared" si="15"/>
        <v>-1.2183913003739222</v>
      </c>
      <c r="W28" s="20">
        <f t="shared" si="15"/>
        <v>0.71315832618512598</v>
      </c>
      <c r="X28" s="20">
        <f t="shared" si="15"/>
        <v>0.73191051456837908</v>
      </c>
      <c r="Y28" s="20">
        <f t="shared" si="15"/>
        <v>1.4619578702385949</v>
      </c>
      <c r="Z28" s="20">
        <f t="shared" si="15"/>
        <v>0.58260966296177497</v>
      </c>
      <c r="AA28" s="20">
        <f t="shared" si="15"/>
        <v>-3.5945329296428352</v>
      </c>
      <c r="AB28" s="20">
        <f t="shared" si="15"/>
        <v>-4.4098867660996692</v>
      </c>
      <c r="AC28" s="20">
        <f t="shared" si="15"/>
        <v>-6.0280526047110872</v>
      </c>
      <c r="AD28" s="20">
        <f t="shared" si="15"/>
        <v>1.2172823708530345</v>
      </c>
      <c r="AE28" s="20">
        <f t="shared" si="15"/>
        <v>1.043697453191883</v>
      </c>
      <c r="AF28" s="20">
        <f t="shared" si="15"/>
        <v>0.1695459206437322</v>
      </c>
      <c r="AG28" s="20">
        <f t="shared" si="15"/>
        <v>1.3523469342353378</v>
      </c>
      <c r="AH28" s="20">
        <f t="shared" si="15"/>
        <v>-1.2994506055593047</v>
      </c>
      <c r="AI28" s="20">
        <f t="shared" si="15"/>
        <v>2.1136109082565246</v>
      </c>
      <c r="AJ28" s="20">
        <f t="shared" si="15"/>
        <v>1.8341335233784672</v>
      </c>
      <c r="AK28" s="20">
        <f t="shared" si="15"/>
        <v>3.8284819660638902E-2</v>
      </c>
      <c r="AL28" s="20">
        <f t="shared" si="15"/>
        <v>1.0557817357881527</v>
      </c>
      <c r="AM28" s="20">
        <f t="shared" si="15"/>
        <v>2.6464027514708555</v>
      </c>
      <c r="AN28" s="20">
        <f t="shared" si="15"/>
        <v>2.6730770312945129</v>
      </c>
      <c r="AO28" s="20">
        <f t="shared" si="15"/>
        <v>2.246254753792698</v>
      </c>
      <c r="AP28" s="20">
        <f t="shared" si="15"/>
        <v>2.3248266298230069</v>
      </c>
      <c r="AQ28" s="20">
        <f t="shared" si="15"/>
        <v>-0.70691864637874025</v>
      </c>
      <c r="AR28" s="20">
        <f t="shared" si="15"/>
        <v>2.3358211223401204</v>
      </c>
      <c r="AS28" s="20">
        <f t="shared" si="15"/>
        <v>0.94127475581053943</v>
      </c>
      <c r="AT28" s="20">
        <f t="shared" si="15"/>
        <v>0.44774760442525263</v>
      </c>
      <c r="AU28" s="20">
        <f t="shared" si="15"/>
        <v>-2.72000330203781</v>
      </c>
      <c r="AV28" s="20">
        <f t="shared" si="15"/>
        <v>-4.2813539038007438</v>
      </c>
      <c r="AW28" s="20">
        <f t="shared" si="15"/>
        <v>-1.2008604625752595</v>
      </c>
      <c r="AX28" s="20">
        <f t="shared" si="15"/>
        <v>-2.0212227643183422</v>
      </c>
      <c r="AY28" s="20">
        <f t="shared" si="15"/>
        <v>5.223285548337353</v>
      </c>
      <c r="AZ28" s="20">
        <f t="shared" si="15"/>
        <v>7.7799576692986427</v>
      </c>
      <c r="BA28" s="20">
        <f t="shared" si="15"/>
        <v>5.1507648332819622</v>
      </c>
      <c r="BB28" s="32">
        <v>3.81560962170244</v>
      </c>
      <c r="BC28" s="33">
        <v>2.2100148458787201</v>
      </c>
      <c r="BD28" s="33">
        <v>2.1000057105128702</v>
      </c>
      <c r="BE28" s="34">
        <v>2.71287799687236</v>
      </c>
      <c r="BF28" s="34">
        <v>2.8203509335443302</v>
      </c>
      <c r="BG28" s="34">
        <v>2.0086929150451001</v>
      </c>
      <c r="BH28" s="34">
        <v>2.33326993301272</v>
      </c>
      <c r="BI28" s="34">
        <v>2.3510094941386201</v>
      </c>
      <c r="BL28" s="7">
        <f t="shared" si="16"/>
        <v>2.1581462305483967</v>
      </c>
      <c r="BM28" s="7">
        <f t="shared" si="16"/>
        <v>1.2179710108536579</v>
      </c>
      <c r="BN28" s="7">
        <f t="shared" si="16"/>
        <v>-1.9512377850728346</v>
      </c>
      <c r="BO28" s="7">
        <f t="shared" si="16"/>
        <v>4.0006694707183543</v>
      </c>
      <c r="BP28" s="7">
        <f t="shared" si="16"/>
        <v>2.6944062123867019</v>
      </c>
      <c r="BQ28" s="7">
        <f t="shared" si="16"/>
        <v>2.3757253371097908</v>
      </c>
    </row>
    <row r="29" spans="1:69" x14ac:dyDescent="0.3">
      <c r="D29" s="18" t="s">
        <v>52</v>
      </c>
      <c r="E29" s="19" t="s">
        <v>53</v>
      </c>
      <c r="F29" s="20"/>
      <c r="G29" s="20"/>
      <c r="H29" s="20"/>
      <c r="I29" s="20"/>
      <c r="J29" s="20">
        <f t="shared" si="15"/>
        <v>4.5891849484674285</v>
      </c>
      <c r="K29" s="20">
        <f t="shared" si="15"/>
        <v>6.2559990276831678</v>
      </c>
      <c r="L29" s="20">
        <f t="shared" si="15"/>
        <v>7.143261215157648</v>
      </c>
      <c r="M29" s="20">
        <f t="shared" si="15"/>
        <v>7.0047864362159817</v>
      </c>
      <c r="N29" s="20">
        <f t="shared" si="15"/>
        <v>5.8815330831253787</v>
      </c>
      <c r="O29" s="20">
        <f t="shared" si="15"/>
        <v>5.389023404964699</v>
      </c>
      <c r="P29" s="20">
        <f t="shared" si="15"/>
        <v>5.2319483238772557</v>
      </c>
      <c r="Q29" s="20">
        <f t="shared" si="15"/>
        <v>5.9846660853439593</v>
      </c>
      <c r="R29" s="20">
        <f t="shared" si="15"/>
        <v>4.6221673235402827</v>
      </c>
      <c r="S29" s="20">
        <f t="shared" si="15"/>
        <v>5.2011152068381694</v>
      </c>
      <c r="T29" s="20">
        <f t="shared" si="15"/>
        <v>3.5127509286167591</v>
      </c>
      <c r="U29" s="20">
        <f t="shared" si="15"/>
        <v>4.1685080604610736</v>
      </c>
      <c r="V29" s="20">
        <f t="shared" si="15"/>
        <v>4.4503912785200717</v>
      </c>
      <c r="W29" s="20">
        <f t="shared" si="15"/>
        <v>4.8568205429475375</v>
      </c>
      <c r="X29" s="20">
        <f t="shared" si="15"/>
        <v>5.0236912585258864</v>
      </c>
      <c r="Y29" s="20">
        <f t="shared" si="15"/>
        <v>4.2459062457029795</v>
      </c>
      <c r="Z29" s="20">
        <f t="shared" si="15"/>
        <v>4.0713276875396609</v>
      </c>
      <c r="AA29" s="20">
        <f t="shared" si="15"/>
        <v>4.2019070517433699</v>
      </c>
      <c r="AB29" s="20">
        <f t="shared" si="15"/>
        <v>4.600787794421346</v>
      </c>
      <c r="AC29" s="20">
        <f t="shared" si="15"/>
        <v>4.4319592146327302</v>
      </c>
      <c r="AD29" s="20">
        <f t="shared" si="15"/>
        <v>4.6751183343815228</v>
      </c>
      <c r="AE29" s="20">
        <f t="shared" si="15"/>
        <v>4.6232679727782333</v>
      </c>
      <c r="AF29" s="20">
        <f t="shared" si="15"/>
        <v>4.4726981772365892</v>
      </c>
      <c r="AG29" s="20">
        <f t="shared" si="15"/>
        <v>3.2807511179432813</v>
      </c>
      <c r="AH29" s="20">
        <f t="shared" si="15"/>
        <v>4.2784977314675343</v>
      </c>
      <c r="AI29" s="20">
        <f t="shared" si="15"/>
        <v>3.5013122728597468</v>
      </c>
      <c r="AJ29" s="20">
        <f t="shared" si="15"/>
        <v>4.8773091242265254</v>
      </c>
      <c r="AK29" s="20">
        <f t="shared" si="15"/>
        <v>4.5106067051076115</v>
      </c>
      <c r="AL29" s="20">
        <f t="shared" si="15"/>
        <v>4.6082017974532485</v>
      </c>
      <c r="AM29" s="20">
        <f t="shared" si="15"/>
        <v>3.8904004537296588</v>
      </c>
      <c r="AN29" s="20">
        <f t="shared" si="15"/>
        <v>4.3572887268670479</v>
      </c>
      <c r="AO29" s="20">
        <f t="shared" si="15"/>
        <v>4.2476255260775142</v>
      </c>
      <c r="AP29" s="20">
        <f t="shared" si="15"/>
        <v>3.852636414031041</v>
      </c>
      <c r="AQ29" s="20">
        <f t="shared" si="15"/>
        <v>3.5244224234346477</v>
      </c>
      <c r="AR29" s="20">
        <f t="shared" si="15"/>
        <v>4.1417527421544253</v>
      </c>
      <c r="AS29" s="20">
        <f t="shared" si="15"/>
        <v>3.666375351679263</v>
      </c>
      <c r="AT29" s="20">
        <f t="shared" si="15"/>
        <v>2.0645142700724595</v>
      </c>
      <c r="AU29" s="20">
        <f t="shared" si="15"/>
        <v>-6.1822262897118563</v>
      </c>
      <c r="AV29" s="20">
        <f t="shared" si="15"/>
        <v>-4.3388521548792358</v>
      </c>
      <c r="AW29" s="20">
        <f t="shared" si="15"/>
        <v>-3.1374891612758637</v>
      </c>
      <c r="AX29" s="20">
        <f t="shared" si="15"/>
        <v>-1.3841150979617134</v>
      </c>
      <c r="AY29" s="20">
        <f t="shared" si="15"/>
        <v>6.5806484967229295</v>
      </c>
      <c r="AZ29" s="20">
        <f t="shared" si="15"/>
        <v>3.6789470984919914</v>
      </c>
      <c r="BA29" s="20">
        <f t="shared" si="15"/>
        <v>4.9238733378203614</v>
      </c>
      <c r="BB29" s="32">
        <v>5.0738270644069097</v>
      </c>
      <c r="BC29" s="33">
        <v>5.1999989378002303</v>
      </c>
      <c r="BD29" s="33">
        <v>5.9700041735338996</v>
      </c>
      <c r="BE29" s="34">
        <v>2.6232085555625702</v>
      </c>
      <c r="BF29" s="34">
        <v>4.4141023097730097</v>
      </c>
      <c r="BG29" s="34">
        <v>5.05044614241588</v>
      </c>
      <c r="BH29" s="34">
        <v>5.6793971963021104</v>
      </c>
      <c r="BI29" s="34">
        <v>4.9434452008603396</v>
      </c>
      <c r="BL29" s="7">
        <f t="shared" si="16"/>
        <v>4.2740075535327104</v>
      </c>
      <c r="BM29" s="7">
        <f t="shared" si="16"/>
        <v>3.7977842664278283</v>
      </c>
      <c r="BN29" s="7">
        <f t="shared" si="16"/>
        <v>-2.9318067396569503</v>
      </c>
      <c r="BO29" s="7">
        <f t="shared" si="16"/>
        <v>3.3893258503485457</v>
      </c>
      <c r="BP29" s="7">
        <f t="shared" si="16"/>
        <v>4.7066167132428616</v>
      </c>
      <c r="BQ29" s="7">
        <f t="shared" si="16"/>
        <v>5.028559939256616</v>
      </c>
    </row>
    <row r="30" spans="1:69" x14ac:dyDescent="0.3">
      <c r="D30" s="18" t="s">
        <v>55</v>
      </c>
      <c r="E30" s="21" t="s">
        <v>56</v>
      </c>
      <c r="F30" s="22"/>
      <c r="G30" s="22"/>
      <c r="H30" s="22"/>
      <c r="I30" s="22"/>
      <c r="J30" s="22">
        <f t="shared" si="15"/>
        <v>6.5838853051553681</v>
      </c>
      <c r="K30" s="22">
        <f t="shared" si="15"/>
        <v>4.2040776103714261</v>
      </c>
      <c r="L30" s="22">
        <f t="shared" si="15"/>
        <v>5.2738214534084449</v>
      </c>
      <c r="M30" s="22">
        <f t="shared" si="15"/>
        <v>6.7251415016037708</v>
      </c>
      <c r="N30" s="22">
        <f t="shared" si="15"/>
        <v>6.5498404456703962</v>
      </c>
      <c r="O30" s="22">
        <f t="shared" si="15"/>
        <v>10.994824913967483</v>
      </c>
      <c r="P30" s="22">
        <f t="shared" si="15"/>
        <v>12.132119635890781</v>
      </c>
      <c r="Q30" s="22">
        <f t="shared" si="15"/>
        <v>10.430192768908132</v>
      </c>
      <c r="R30" s="22">
        <f t="shared" si="15"/>
        <v>9.7598984771573694</v>
      </c>
      <c r="S30" s="22">
        <f t="shared" si="15"/>
        <v>4.6979579858185572</v>
      </c>
      <c r="T30" s="22">
        <f t="shared" si="15"/>
        <v>2.4270088229563669</v>
      </c>
      <c r="U30" s="22">
        <f t="shared" si="15"/>
        <v>4.4240188283187987</v>
      </c>
      <c r="V30" s="22">
        <f t="shared" si="15"/>
        <v>3.2909858620801202</v>
      </c>
      <c r="W30" s="22">
        <f t="shared" si="15"/>
        <v>6.445225081040018</v>
      </c>
      <c r="X30" s="22">
        <f t="shared" si="15"/>
        <v>5.9319040243471788</v>
      </c>
      <c r="Y30" s="22">
        <f t="shared" si="15"/>
        <v>7.8105216441646252</v>
      </c>
      <c r="Z30" s="22">
        <f t="shared" si="15"/>
        <v>1.7314175953578204</v>
      </c>
      <c r="AA30" s="22">
        <f t="shared" si="15"/>
        <v>0.78065603989074805</v>
      </c>
      <c r="AB30" s="22">
        <f t="shared" si="15"/>
        <v>0.57929748956837557</v>
      </c>
      <c r="AC30" s="22">
        <f t="shared" si="15"/>
        <v>0.57147008257256715</v>
      </c>
      <c r="AD30" s="22">
        <f t="shared" si="15"/>
        <v>7.501430394788966</v>
      </c>
      <c r="AE30" s="22">
        <f t="shared" si="15"/>
        <v>6.2373304225791459</v>
      </c>
      <c r="AF30" s="22">
        <f t="shared" si="15"/>
        <v>4.8771779188043762</v>
      </c>
      <c r="AG30" s="22">
        <f t="shared" si="15"/>
        <v>3.1432836539619036</v>
      </c>
      <c r="AH30" s="22">
        <f t="shared" si="15"/>
        <v>1.6016114372743084</v>
      </c>
      <c r="AI30" s="22">
        <f t="shared" si="15"/>
        <v>-2.5293457261753138</v>
      </c>
      <c r="AJ30" s="22">
        <f t="shared" si="15"/>
        <v>4.8838217830610375</v>
      </c>
      <c r="AK30" s="22">
        <f t="shared" si="15"/>
        <v>2.2674307768323798</v>
      </c>
      <c r="AL30" s="22">
        <f t="shared" si="15"/>
        <v>3.3062546843644958</v>
      </c>
      <c r="AM30" s="22">
        <f t="shared" si="15"/>
        <v>7.5639486375938647</v>
      </c>
      <c r="AN30" s="22">
        <f t="shared" si="15"/>
        <v>5.576100439364251</v>
      </c>
      <c r="AO30" s="22">
        <f t="shared" si="15"/>
        <v>5.4603418562803707</v>
      </c>
      <c r="AP30" s="22">
        <f t="shared" si="15"/>
        <v>4.1233212804880459</v>
      </c>
      <c r="AQ30" s="22">
        <f t="shared" si="15"/>
        <v>2.2040183132165492</v>
      </c>
      <c r="AR30" s="22">
        <f t="shared" si="15"/>
        <v>3.7454293902559499</v>
      </c>
      <c r="AS30" s="22">
        <f t="shared" si="15"/>
        <v>6.0069549658744892</v>
      </c>
      <c r="AT30" s="22">
        <f t="shared" si="15"/>
        <v>3.8510238179080059</v>
      </c>
      <c r="AU30" s="22">
        <f t="shared" si="15"/>
        <v>-5.4647094755937209</v>
      </c>
      <c r="AV30" s="22">
        <f t="shared" si="15"/>
        <v>-2.4364429203446059</v>
      </c>
      <c r="AW30" s="22">
        <f t="shared" si="15"/>
        <v>-5.0077586910952103</v>
      </c>
      <c r="AX30" s="22">
        <f t="shared" si="15"/>
        <v>1.6809632713132405</v>
      </c>
      <c r="AY30" s="22">
        <f t="shared" si="15"/>
        <v>9.092867156966399</v>
      </c>
      <c r="AZ30" s="22">
        <f t="shared" si="15"/>
        <v>3.8536920517827422</v>
      </c>
      <c r="BA30" s="22">
        <f t="shared" si="15"/>
        <v>7.8134179718285734</v>
      </c>
      <c r="BB30" s="35">
        <v>7.0405346918213896</v>
      </c>
      <c r="BC30" s="36">
        <v>3.0500044871541898</v>
      </c>
      <c r="BD30" s="37">
        <v>5.5999972144555601</v>
      </c>
      <c r="BE30" s="37">
        <v>3.6302287022484698</v>
      </c>
      <c r="BF30" s="37">
        <v>3.81157163723522</v>
      </c>
      <c r="BG30" s="37">
        <v>3.8841130584311201</v>
      </c>
      <c r="BH30" s="37">
        <v>3.8793211258486102</v>
      </c>
      <c r="BI30" s="37">
        <v>3.6992753598871402</v>
      </c>
      <c r="BL30" s="7">
        <f t="shared" si="16"/>
        <v>5.4724065570800118</v>
      </c>
      <c r="BM30" s="7">
        <f t="shared" si="16"/>
        <v>4.0408519950778876</v>
      </c>
      <c r="BN30" s="7">
        <f t="shared" si="16"/>
        <v>-2.3424060475588204</v>
      </c>
      <c r="BO30" s="7">
        <f>(BO6/BN6-1)*100</f>
        <v>5.5452537251990286</v>
      </c>
      <c r="BP30" s="7">
        <f t="shared" si="16"/>
        <v>4.8189520211803671</v>
      </c>
      <c r="BQ30" s="7">
        <f t="shared" si="16"/>
        <v>3.8168442512094058</v>
      </c>
    </row>
    <row r="31" spans="1:69" x14ac:dyDescent="0.3">
      <c r="D31" s="18" t="s">
        <v>58</v>
      </c>
      <c r="E31" s="21" t="s">
        <v>59</v>
      </c>
      <c r="F31" s="22"/>
      <c r="G31" s="22"/>
      <c r="H31" s="22"/>
      <c r="I31" s="22"/>
      <c r="J31" s="22">
        <f t="shared" si="15"/>
        <v>8.3690374178805982</v>
      </c>
      <c r="K31" s="22">
        <f t="shared" si="15"/>
        <v>4.7842272163242772</v>
      </c>
      <c r="L31" s="22">
        <f t="shared" si="15"/>
        <v>3.543173980661285</v>
      </c>
      <c r="M31" s="22">
        <f t="shared" si="15"/>
        <v>2.4759647043329558</v>
      </c>
      <c r="N31" s="22">
        <f t="shared" si="15"/>
        <v>3.2814971006853044</v>
      </c>
      <c r="O31" s="22">
        <f t="shared" si="15"/>
        <v>3.8092105263157983</v>
      </c>
      <c r="P31" s="22">
        <f t="shared" si="15"/>
        <v>3.6243714490955314</v>
      </c>
      <c r="Q31" s="22">
        <f t="shared" si="15"/>
        <v>2.6667523454568798</v>
      </c>
      <c r="R31" s="22">
        <f t="shared" si="15"/>
        <v>3.1963761643486022</v>
      </c>
      <c r="S31" s="22">
        <f t="shared" si="15"/>
        <v>2.8835794410292159</v>
      </c>
      <c r="T31" s="22">
        <f t="shared" si="15"/>
        <v>3.346357448953885</v>
      </c>
      <c r="U31" s="22">
        <f t="shared" si="15"/>
        <v>3.843024347499524</v>
      </c>
      <c r="V31" s="22">
        <f t="shared" si="15"/>
        <v>4.4574961360123622</v>
      </c>
      <c r="W31" s="22">
        <f t="shared" si="15"/>
        <v>5.1620056671183967</v>
      </c>
      <c r="X31" s="22">
        <f t="shared" si="15"/>
        <v>5.2930056710775109</v>
      </c>
      <c r="Y31" s="22">
        <f t="shared" si="15"/>
        <v>6.0213368693870173</v>
      </c>
      <c r="Z31" s="22">
        <f t="shared" si="15"/>
        <v>5.0662878787878896</v>
      </c>
      <c r="AA31" s="22">
        <f t="shared" si="15"/>
        <v>7.321930646672925</v>
      </c>
      <c r="AB31" s="22">
        <f t="shared" si="15"/>
        <v>8.4264782533155724</v>
      </c>
      <c r="AC31" s="22">
        <f t="shared" si="15"/>
        <v>7.4133030130756117</v>
      </c>
      <c r="AD31" s="22">
        <f t="shared" si="15"/>
        <v>5.3909418657052788</v>
      </c>
      <c r="AE31" s="22">
        <f t="shared" si="15"/>
        <v>4.1207291780373412</v>
      </c>
      <c r="AF31" s="22">
        <f t="shared" si="15"/>
        <v>2.3608588825980048</v>
      </c>
      <c r="AG31" s="22">
        <f t="shared" si="15"/>
        <v>2.6569281253307819</v>
      </c>
      <c r="AH31" s="22">
        <f t="shared" si="15"/>
        <v>4.3829173125233822</v>
      </c>
      <c r="AI31" s="22">
        <f t="shared" si="15"/>
        <v>3.6588562142894521</v>
      </c>
      <c r="AJ31" s="22">
        <f t="shared" si="15"/>
        <v>4.8058860363180855</v>
      </c>
      <c r="AK31" s="22">
        <f t="shared" si="15"/>
        <v>5.506289956692112</v>
      </c>
      <c r="AL31" s="22">
        <f t="shared" si="15"/>
        <v>3.6970659019919028</v>
      </c>
      <c r="AM31" s="22">
        <f t="shared" si="15"/>
        <v>4.3236409608091053</v>
      </c>
      <c r="AN31" s="22">
        <f t="shared" si="15"/>
        <v>6.1936768732885339</v>
      </c>
      <c r="AO31" s="22">
        <f t="shared" si="15"/>
        <v>7.9163408913213384</v>
      </c>
      <c r="AP31" s="22">
        <f t="shared" si="15"/>
        <v>8.9477062861093479</v>
      </c>
      <c r="AQ31" s="22">
        <f t="shared" si="15"/>
        <v>8.3373727581192547</v>
      </c>
      <c r="AR31" s="22">
        <f t="shared" si="15"/>
        <v>4.8525481738478149</v>
      </c>
      <c r="AS31" s="22">
        <f t="shared" si="15"/>
        <v>5.3794602427096327</v>
      </c>
      <c r="AT31" s="22">
        <f t="shared" si="15"/>
        <v>4.3783710284186039</v>
      </c>
      <c r="AU31" s="22">
        <f t="shared" si="15"/>
        <v>4.438478747203578</v>
      </c>
      <c r="AV31" s="22">
        <f t="shared" si="15"/>
        <v>5.9381148274011641</v>
      </c>
      <c r="AW31" s="22">
        <f t="shared" si="15"/>
        <v>4.9759367480233907</v>
      </c>
      <c r="AX31" s="22">
        <f t="shared" si="15"/>
        <v>5.462677493595014</v>
      </c>
      <c r="AY31" s="22">
        <f t="shared" si="15"/>
        <v>5.7792819809785012</v>
      </c>
      <c r="AZ31" s="22">
        <f t="shared" si="15"/>
        <v>4.5627215937869448</v>
      </c>
      <c r="BA31" s="22">
        <f t="shared" si="15"/>
        <v>4.1383544821940177</v>
      </c>
      <c r="BB31" s="35">
        <v>1.28875530118994</v>
      </c>
      <c r="BC31" s="36">
        <v>4.7270816309538297</v>
      </c>
      <c r="BD31" s="37">
        <v>4.6420530475594397</v>
      </c>
      <c r="BE31" s="37">
        <v>4.6148007345752902</v>
      </c>
      <c r="BF31" s="37">
        <v>4.7406727239618203</v>
      </c>
      <c r="BG31" s="37">
        <v>4.5683287681740801</v>
      </c>
      <c r="BH31" s="37">
        <v>4.0823719002958097</v>
      </c>
      <c r="BI31" s="37">
        <v>4.48190231075667</v>
      </c>
      <c r="BL31" s="7">
        <f t="shared" si="16"/>
        <v>5.5614691996543675</v>
      </c>
      <c r="BM31" s="7">
        <f t="shared" si="16"/>
        <v>6.8272949438868968</v>
      </c>
      <c r="BN31" s="7">
        <f t="shared" si="16"/>
        <v>4.9350908949571615</v>
      </c>
      <c r="BO31" s="7">
        <f t="shared" si="16"/>
        <v>4.9728551321261749</v>
      </c>
      <c r="BP31" s="7">
        <f t="shared" si="16"/>
        <v>3.8351792300326926</v>
      </c>
      <c r="BQ31" s="7">
        <f t="shared" si="16"/>
        <v>4.4648489081538623</v>
      </c>
    </row>
    <row r="32" spans="1:69" x14ac:dyDescent="0.3">
      <c r="D32" s="18" t="s">
        <v>61</v>
      </c>
      <c r="E32" s="19" t="s">
        <v>62</v>
      </c>
      <c r="F32" s="20"/>
      <c r="G32" s="20"/>
      <c r="H32" s="20"/>
      <c r="I32" s="20"/>
      <c r="J32" s="20">
        <f t="shared" si="15"/>
        <v>8.2398495187401277</v>
      </c>
      <c r="K32" s="20">
        <f t="shared" si="15"/>
        <v>10.399056020384112</v>
      </c>
      <c r="L32" s="20">
        <f t="shared" si="15"/>
        <v>8.1206204797345638</v>
      </c>
      <c r="M32" s="20">
        <f t="shared" si="15"/>
        <v>9.3036459022551643</v>
      </c>
      <c r="N32" s="20">
        <f t="shared" si="15"/>
        <v>6.3179683999898817</v>
      </c>
      <c r="O32" s="20">
        <f t="shared" si="15"/>
        <v>5.7889945754238559</v>
      </c>
      <c r="P32" s="20">
        <f t="shared" si="15"/>
        <v>6.8171364798464307</v>
      </c>
      <c r="Q32" s="20">
        <f t="shared" si="15"/>
        <v>7.2427787008077393</v>
      </c>
      <c r="R32" s="20">
        <f t="shared" si="15"/>
        <v>5.4142486512052779</v>
      </c>
      <c r="S32" s="20">
        <f t="shared" si="15"/>
        <v>6.3097774124830197</v>
      </c>
      <c r="T32" s="20">
        <f t="shared" si="15"/>
        <v>6.4565906436929499</v>
      </c>
      <c r="U32" s="20">
        <f t="shared" si="15"/>
        <v>6.2149299822185311</v>
      </c>
      <c r="V32" s="20">
        <f t="shared" si="15"/>
        <v>7.2212786056493394</v>
      </c>
      <c r="W32" s="20">
        <f t="shared" si="15"/>
        <v>6.4565329782192871</v>
      </c>
      <c r="X32" s="20">
        <f t="shared" si="15"/>
        <v>6.5262064288261756</v>
      </c>
      <c r="Y32" s="20">
        <f t="shared" si="15"/>
        <v>7.669916750379957</v>
      </c>
      <c r="Z32" s="20">
        <f t="shared" si="15"/>
        <v>6.0291294847185872</v>
      </c>
      <c r="AA32" s="20">
        <f t="shared" si="15"/>
        <v>5.3528367594261939</v>
      </c>
      <c r="AB32" s="20">
        <f t="shared" si="15"/>
        <v>6.817008419768622</v>
      </c>
      <c r="AC32" s="20">
        <f t="shared" si="15"/>
        <v>7.1344642442046746</v>
      </c>
      <c r="AD32" s="20">
        <f t="shared" si="15"/>
        <v>6.7604169185751184</v>
      </c>
      <c r="AE32" s="20">
        <f t="shared" si="15"/>
        <v>5.1175842485079448</v>
      </c>
      <c r="AF32" s="20">
        <f t="shared" si="15"/>
        <v>4.9527497266928844</v>
      </c>
      <c r="AG32" s="20">
        <f t="shared" si="15"/>
        <v>4.2074235613171806</v>
      </c>
      <c r="AH32" s="20">
        <f t="shared" si="15"/>
        <v>5.9623299695332532</v>
      </c>
      <c r="AI32" s="20">
        <f t="shared" si="15"/>
        <v>6.9511893726004859</v>
      </c>
      <c r="AJ32" s="20">
        <f t="shared" si="15"/>
        <v>6.9788515390052153</v>
      </c>
      <c r="AK32" s="20">
        <f t="shared" si="15"/>
        <v>7.2368616741904646</v>
      </c>
      <c r="AL32" s="20">
        <f t="shared" si="15"/>
        <v>7.3514718035959215</v>
      </c>
      <c r="AM32" s="20">
        <f t="shared" si="15"/>
        <v>5.7316198246448291</v>
      </c>
      <c r="AN32" s="20">
        <f t="shared" si="15"/>
        <v>5.7873221628187199</v>
      </c>
      <c r="AO32" s="20">
        <f t="shared" si="15"/>
        <v>5.5816106034567214</v>
      </c>
      <c r="AP32" s="20">
        <f t="shared" si="15"/>
        <v>5.9056210992246116</v>
      </c>
      <c r="AQ32" s="20">
        <f t="shared" si="15"/>
        <v>5.6899651298252252</v>
      </c>
      <c r="AR32" s="20">
        <f t="shared" si="15"/>
        <v>5.6487372567148197</v>
      </c>
      <c r="AS32" s="20">
        <f t="shared" ref="AS32:BH46" si="17">(AS8/AO8-1)*100</f>
        <v>5.7888185167337847</v>
      </c>
      <c r="AT32" s="20">
        <f t="shared" si="17"/>
        <v>2.8988079703304859</v>
      </c>
      <c r="AU32" s="20">
        <f t="shared" si="17"/>
        <v>-5.3926336904483785</v>
      </c>
      <c r="AV32" s="20">
        <f t="shared" si="17"/>
        <v>-4.5205832845172438</v>
      </c>
      <c r="AW32" s="20">
        <f t="shared" si="17"/>
        <v>-5.6690527266876174</v>
      </c>
      <c r="AX32" s="20">
        <f t="shared" si="17"/>
        <v>-0.78691755054185464</v>
      </c>
      <c r="AY32" s="20">
        <f t="shared" si="17"/>
        <v>4.4207149874338603</v>
      </c>
      <c r="AZ32" s="20">
        <f t="shared" si="17"/>
        <v>3.8373120603795163</v>
      </c>
      <c r="BA32" s="20">
        <f t="shared" si="17"/>
        <v>3.9124708611258496</v>
      </c>
      <c r="BB32" s="32">
        <v>4.82898014302795</v>
      </c>
      <c r="BC32" s="33">
        <v>7.6899854419022899</v>
      </c>
      <c r="BD32" s="33">
        <v>7.85999033930322</v>
      </c>
      <c r="BE32" s="34">
        <v>6.7585939978163498</v>
      </c>
      <c r="BF32" s="34">
        <v>5.3889979477527197</v>
      </c>
      <c r="BG32" s="34">
        <v>5.8647987004652702</v>
      </c>
      <c r="BH32" s="34">
        <v>7.5531272130935001</v>
      </c>
      <c r="BI32" s="34">
        <v>7.6633835401004298</v>
      </c>
      <c r="BL32" s="7">
        <f t="shared" si="16"/>
        <v>6.089319137517446</v>
      </c>
      <c r="BM32" s="7">
        <f t="shared" si="16"/>
        <v>5.7573886337987767</v>
      </c>
      <c r="BN32" s="7">
        <f t="shared" si="16"/>
        <v>-3.2559893542639329</v>
      </c>
      <c r="BO32" s="7">
        <f t="shared" si="16"/>
        <v>2.8146899643656242</v>
      </c>
      <c r="BP32" s="7">
        <f t="shared" si="16"/>
        <v>6.7850098370302536</v>
      </c>
      <c r="BQ32" s="7">
        <f t="shared" si="16"/>
        <v>6.6501011369120233</v>
      </c>
    </row>
    <row r="33" spans="4:69" x14ac:dyDescent="0.3">
      <c r="D33" s="18" t="s">
        <v>64</v>
      </c>
      <c r="E33" s="23" t="s">
        <v>65</v>
      </c>
      <c r="F33" s="24"/>
      <c r="G33" s="24"/>
      <c r="H33" s="24"/>
      <c r="I33" s="24"/>
      <c r="J33" s="24">
        <f t="shared" ref="J33:AR40" si="18">(J9/F9-1)*100</f>
        <v>7.0692769109594655</v>
      </c>
      <c r="K33" s="24">
        <f t="shared" si="18"/>
        <v>11.251415392523967</v>
      </c>
      <c r="L33" s="24">
        <f t="shared" si="18"/>
        <v>11.94608588396957</v>
      </c>
      <c r="M33" s="24">
        <f t="shared" si="18"/>
        <v>8.280718908896322</v>
      </c>
      <c r="N33" s="24">
        <f t="shared" si="18"/>
        <v>7.4570584374325177</v>
      </c>
      <c r="O33" s="24">
        <f t="shared" si="18"/>
        <v>5.4587191050875727</v>
      </c>
      <c r="P33" s="24">
        <f t="shared" si="18"/>
        <v>4.4887624323991737</v>
      </c>
      <c r="Q33" s="24">
        <f t="shared" si="18"/>
        <v>4.3589997848249462</v>
      </c>
      <c r="R33" s="24">
        <f t="shared" si="18"/>
        <v>3.0757798049838581</v>
      </c>
      <c r="S33" s="24">
        <f t="shared" si="18"/>
        <v>4.9038771107254187</v>
      </c>
      <c r="T33" s="24">
        <f t="shared" si="18"/>
        <v>4.98406472798123</v>
      </c>
      <c r="U33" s="24">
        <f t="shared" si="18"/>
        <v>6.2013567803526293</v>
      </c>
      <c r="V33" s="24">
        <f t="shared" si="18"/>
        <v>6.0944287914249218</v>
      </c>
      <c r="W33" s="24">
        <f t="shared" si="18"/>
        <v>5.0815828778609795</v>
      </c>
      <c r="X33" s="24">
        <f t="shared" si="18"/>
        <v>5.1837233095531232</v>
      </c>
      <c r="Y33" s="24">
        <f t="shared" si="18"/>
        <v>4.4374919105181432</v>
      </c>
      <c r="Z33" s="24">
        <f t="shared" si="18"/>
        <v>3.7777882468492896</v>
      </c>
      <c r="AA33" s="24">
        <f t="shared" si="18"/>
        <v>1.5684639446656767</v>
      </c>
      <c r="AB33" s="24">
        <f t="shared" si="18"/>
        <v>1.4492567635602027</v>
      </c>
      <c r="AC33" s="24">
        <f t="shared" si="18"/>
        <v>3.4557113286584507</v>
      </c>
      <c r="AD33" s="24">
        <f t="shared" si="18"/>
        <v>4.3129508204614364</v>
      </c>
      <c r="AE33" s="24">
        <f t="shared" si="18"/>
        <v>4.2886936633218298</v>
      </c>
      <c r="AF33" s="24">
        <f t="shared" si="18"/>
        <v>3.6594617860436163</v>
      </c>
      <c r="AG33" s="24">
        <f t="shared" si="18"/>
        <v>3.8612802353432452</v>
      </c>
      <c r="AH33" s="24">
        <f t="shared" si="18"/>
        <v>4.6097738203407346</v>
      </c>
      <c r="AI33" s="24">
        <f t="shared" si="18"/>
        <v>3.4642795002847393</v>
      </c>
      <c r="AJ33" s="24">
        <f t="shared" si="18"/>
        <v>5.2152589340248801</v>
      </c>
      <c r="AK33" s="24">
        <f t="shared" si="18"/>
        <v>4.5395973535060863</v>
      </c>
      <c r="AL33" s="24">
        <f t="shared" si="18"/>
        <v>4.9793160133703829</v>
      </c>
      <c r="AM33" s="24">
        <f t="shared" si="18"/>
        <v>5.2121437493912071</v>
      </c>
      <c r="AN33" s="24">
        <f t="shared" si="18"/>
        <v>5.2616396211797811</v>
      </c>
      <c r="AO33" s="24">
        <f t="shared" si="18"/>
        <v>4.4086048084772456</v>
      </c>
      <c r="AP33" s="24">
        <f t="shared" si="18"/>
        <v>5.2153435971826756</v>
      </c>
      <c r="AQ33" s="24">
        <f t="shared" si="18"/>
        <v>4.6154298539383687</v>
      </c>
      <c r="AR33" s="24">
        <f t="shared" si="18"/>
        <v>4.3986529056610157</v>
      </c>
      <c r="AS33" s="24">
        <f t="shared" si="17"/>
        <v>4.1901745460949824</v>
      </c>
      <c r="AT33" s="24">
        <f t="shared" si="17"/>
        <v>1.5003847689146754</v>
      </c>
      <c r="AU33" s="24">
        <f t="shared" si="17"/>
        <v>-7.6683272512024452</v>
      </c>
      <c r="AV33" s="24">
        <f t="shared" si="17"/>
        <v>-5.1283043571332172</v>
      </c>
      <c r="AW33" s="24">
        <f t="shared" si="17"/>
        <v>-3.6556539724730719</v>
      </c>
      <c r="AX33" s="24">
        <f t="shared" si="17"/>
        <v>-1.258459752311103</v>
      </c>
      <c r="AY33" s="24">
        <f t="shared" si="17"/>
        <v>9.5170967452195221</v>
      </c>
      <c r="AZ33" s="24">
        <f t="shared" si="17"/>
        <v>5.1513552369596649</v>
      </c>
      <c r="BA33" s="24">
        <f t="shared" si="17"/>
        <v>5.5572381551460381</v>
      </c>
      <c r="BB33" s="38">
        <v>5.7149600372154703</v>
      </c>
      <c r="BC33" s="39">
        <v>6.4700052648656703</v>
      </c>
      <c r="BD33" s="39">
        <v>7.5300122156696396</v>
      </c>
      <c r="BE33" s="40">
        <v>3.1096444798670202</v>
      </c>
      <c r="BF33" s="40">
        <v>3.8604653542698402</v>
      </c>
      <c r="BG33" s="40">
        <v>4.8875583167783603</v>
      </c>
      <c r="BH33" s="40">
        <v>6.9575621998537001</v>
      </c>
      <c r="BI33" s="40">
        <v>6.8083115887414198</v>
      </c>
      <c r="BL33" s="7">
        <f t="shared" si="16"/>
        <v>4.9653038906526392</v>
      </c>
      <c r="BM33" s="7">
        <f t="shared" si="16"/>
        <v>4.5978632685653276</v>
      </c>
      <c r="BN33" s="7">
        <f t="shared" si="16"/>
        <v>-3.7799500439422373</v>
      </c>
      <c r="BO33" s="7">
        <f t="shared" si="16"/>
        <v>4.6530053024093743</v>
      </c>
      <c r="BP33" s="7">
        <f t="shared" si="16"/>
        <v>5.7061865103398057</v>
      </c>
      <c r="BQ33" s="7">
        <f t="shared" si="16"/>
        <v>5.6481421550229838</v>
      </c>
    </row>
    <row r="34" spans="4:69" x14ac:dyDescent="0.3">
      <c r="D34" s="18" t="s">
        <v>67</v>
      </c>
      <c r="E34" s="25" t="s">
        <v>68</v>
      </c>
      <c r="F34" s="26"/>
      <c r="G34" s="26"/>
      <c r="H34" s="26"/>
      <c r="I34" s="26"/>
      <c r="J34" s="26">
        <f t="shared" si="18"/>
        <v>9.4026134058994302</v>
      </c>
      <c r="K34" s="26">
        <f t="shared" si="18"/>
        <v>9.1300451114817207</v>
      </c>
      <c r="L34" s="26">
        <f t="shared" si="18"/>
        <v>8.3126963710941748</v>
      </c>
      <c r="M34" s="26">
        <f t="shared" si="18"/>
        <v>6.5597354767266802</v>
      </c>
      <c r="N34" s="26">
        <f t="shared" si="18"/>
        <v>7.1759324441440731</v>
      </c>
      <c r="O34" s="26">
        <f t="shared" si="18"/>
        <v>6.3299644830849155</v>
      </c>
      <c r="P34" s="26">
        <f t="shared" si="18"/>
        <v>7.4472641768603465</v>
      </c>
      <c r="Q34" s="26">
        <f t="shared" si="18"/>
        <v>7.4508315757978227</v>
      </c>
      <c r="R34" s="26">
        <f t="shared" si="18"/>
        <v>6.9307624378744936</v>
      </c>
      <c r="S34" s="26">
        <f t="shared" si="18"/>
        <v>7.9719023115249588</v>
      </c>
      <c r="T34" s="26">
        <f t="shared" si="18"/>
        <v>6.3191088090878589</v>
      </c>
      <c r="U34" s="26">
        <f t="shared" si="18"/>
        <v>6.7035319494589851</v>
      </c>
      <c r="V34" s="26">
        <f t="shared" si="18"/>
        <v>6.9889214674551114</v>
      </c>
      <c r="W34" s="26">
        <f t="shared" si="18"/>
        <v>7.5618162586282622</v>
      </c>
      <c r="X34" s="26">
        <f t="shared" si="18"/>
        <v>7.6956891625271862</v>
      </c>
      <c r="Y34" s="26">
        <f t="shared" si="18"/>
        <v>7.2012424495095706</v>
      </c>
      <c r="Z34" s="26">
        <f t="shared" si="18"/>
        <v>6.2626628629170122</v>
      </c>
      <c r="AA34" s="26">
        <f t="shared" si="18"/>
        <v>6.0294153937270334</v>
      </c>
      <c r="AB34" s="26">
        <f t="shared" si="18"/>
        <v>6.9624523391054627</v>
      </c>
      <c r="AC34" s="26">
        <f t="shared" si="18"/>
        <v>7.5146595354073309</v>
      </c>
      <c r="AD34" s="26">
        <f t="shared" si="18"/>
        <v>7.4186491594166792</v>
      </c>
      <c r="AE34" s="26">
        <f t="shared" si="18"/>
        <v>6.5180152817440495</v>
      </c>
      <c r="AF34" s="26">
        <f t="shared" si="18"/>
        <v>8.1833925763471491</v>
      </c>
      <c r="AG34" s="26">
        <f t="shared" si="18"/>
        <v>7.6391987594378596</v>
      </c>
      <c r="AH34" s="26">
        <f t="shared" si="18"/>
        <v>8.062597942016092</v>
      </c>
      <c r="AI34" s="26">
        <f t="shared" si="18"/>
        <v>8.8048445545192635</v>
      </c>
      <c r="AJ34" s="26">
        <f t="shared" si="18"/>
        <v>8.8828000340293478</v>
      </c>
      <c r="AK34" s="26">
        <f t="shared" si="18"/>
        <v>8.2102608251304776</v>
      </c>
      <c r="AL34" s="26">
        <f t="shared" si="18"/>
        <v>8.476150580009211</v>
      </c>
      <c r="AM34" s="26">
        <f t="shared" si="18"/>
        <v>8.7139570914049216</v>
      </c>
      <c r="AN34" s="26">
        <f t="shared" si="18"/>
        <v>5.7251453797214413</v>
      </c>
      <c r="AO34" s="26">
        <f t="shared" si="18"/>
        <v>5.4765189768390066</v>
      </c>
      <c r="AP34" s="26">
        <f t="shared" si="18"/>
        <v>5.4221152580901766</v>
      </c>
      <c r="AQ34" s="26">
        <f t="shared" si="18"/>
        <v>5.8368953631423137</v>
      </c>
      <c r="AR34" s="26">
        <f t="shared" si="18"/>
        <v>6.6543316468062663</v>
      </c>
      <c r="AS34" s="26">
        <f t="shared" si="17"/>
        <v>7.5515427539873503</v>
      </c>
      <c r="AT34" s="26">
        <f t="shared" si="17"/>
        <v>1.2736001794490859</v>
      </c>
      <c r="AU34" s="26">
        <f t="shared" si="17"/>
        <v>-30.784710532125914</v>
      </c>
      <c r="AV34" s="26">
        <f t="shared" si="17"/>
        <v>-16.705495038503038</v>
      </c>
      <c r="AW34" s="26">
        <f t="shared" si="17"/>
        <v>-13.416064336924604</v>
      </c>
      <c r="AX34" s="26">
        <f t="shared" si="17"/>
        <v>-13.086871598937911</v>
      </c>
      <c r="AY34" s="26">
        <f t="shared" si="17"/>
        <v>25.098373945813314</v>
      </c>
      <c r="AZ34" s="26">
        <f t="shared" si="17"/>
        <v>-0.72454799445682561</v>
      </c>
      <c r="BA34" s="26">
        <f t="shared" si="17"/>
        <v>7.926420145448998</v>
      </c>
      <c r="BB34" s="41">
        <v>15.794503444980499</v>
      </c>
      <c r="BC34" s="42">
        <v>18.700905248262899</v>
      </c>
      <c r="BD34" s="42">
        <v>19.369778126583899</v>
      </c>
      <c r="BE34" s="43">
        <v>2.4622888174672601</v>
      </c>
      <c r="BF34" s="43">
        <v>8.1071472942512894</v>
      </c>
      <c r="BG34" s="43">
        <v>9.2316527802188197</v>
      </c>
      <c r="BH34" s="43">
        <v>10.364837979529501</v>
      </c>
      <c r="BI34" s="43">
        <v>7.0112524499907796</v>
      </c>
      <c r="BL34" s="7">
        <f t="shared" si="16"/>
        <v>7.0466072291834658</v>
      </c>
      <c r="BM34" s="7">
        <f t="shared" si="16"/>
        <v>6.383429829568632</v>
      </c>
      <c r="BN34" s="7">
        <f t="shared" si="16"/>
        <v>-15.047312188759044</v>
      </c>
      <c r="BO34" s="7">
        <f t="shared" si="16"/>
        <v>3.2405876505542386</v>
      </c>
      <c r="BP34" s="7">
        <f t="shared" si="16"/>
        <v>13.696446912707305</v>
      </c>
      <c r="BQ34" s="7">
        <f t="shared" si="16"/>
        <v>8.693168223927362</v>
      </c>
    </row>
    <row r="35" spans="4:69" x14ac:dyDescent="0.3">
      <c r="D35" s="18" t="s">
        <v>70</v>
      </c>
      <c r="E35" s="23" t="s">
        <v>71</v>
      </c>
      <c r="F35" s="24"/>
      <c r="G35" s="24"/>
      <c r="H35" s="24"/>
      <c r="I35" s="24"/>
      <c r="J35" s="24">
        <f t="shared" si="18"/>
        <v>7.8781538716493404</v>
      </c>
      <c r="K35" s="24">
        <f t="shared" si="18"/>
        <v>6.9893252769385628</v>
      </c>
      <c r="L35" s="24">
        <f t="shared" si="18"/>
        <v>6.1390871264905389</v>
      </c>
      <c r="M35" s="24">
        <f t="shared" si="18"/>
        <v>6.494699770197121</v>
      </c>
      <c r="N35" s="24">
        <f t="shared" si="18"/>
        <v>6.8869042246976209</v>
      </c>
      <c r="O35" s="24">
        <f t="shared" si="18"/>
        <v>6.3028753656801051</v>
      </c>
      <c r="P35" s="24">
        <f t="shared" si="18"/>
        <v>6.1306534524391498</v>
      </c>
      <c r="Q35" s="24">
        <f t="shared" si="18"/>
        <v>7.2330055470128052</v>
      </c>
      <c r="R35" s="24">
        <f t="shared" si="18"/>
        <v>6.9699049288942883</v>
      </c>
      <c r="S35" s="24">
        <f t="shared" si="18"/>
        <v>6.9973772895589148</v>
      </c>
      <c r="T35" s="24">
        <f t="shared" si="18"/>
        <v>6.9443111609736707</v>
      </c>
      <c r="U35" s="24">
        <f t="shared" si="18"/>
        <v>6.3018391633609783</v>
      </c>
      <c r="V35" s="24">
        <f t="shared" si="18"/>
        <v>6.4369962699413641</v>
      </c>
      <c r="W35" s="24">
        <f t="shared" si="18"/>
        <v>6.354560440651702</v>
      </c>
      <c r="X35" s="24">
        <f t="shared" si="18"/>
        <v>5.7756909015859836</v>
      </c>
      <c r="Y35" s="24">
        <f t="shared" si="18"/>
        <v>4.5684028272283017</v>
      </c>
      <c r="Z35" s="24">
        <f t="shared" si="18"/>
        <v>3.310553978550268</v>
      </c>
      <c r="AA35" s="24">
        <f t="shared" si="18"/>
        <v>3.7054731632923055</v>
      </c>
      <c r="AB35" s="24">
        <f t="shared" si="18"/>
        <v>4.4450991158850872</v>
      </c>
      <c r="AC35" s="24">
        <f t="shared" si="18"/>
        <v>5.7321507271925976</v>
      </c>
      <c r="AD35" s="24">
        <f t="shared" si="18"/>
        <v>5.728363233151379</v>
      </c>
      <c r="AE35" s="24">
        <f t="shared" si="18"/>
        <v>5.1553043887989425</v>
      </c>
      <c r="AF35" s="24">
        <f t="shared" si="18"/>
        <v>4.9975559365636135</v>
      </c>
      <c r="AG35" s="24">
        <f t="shared" si="18"/>
        <v>4.8207488457586267</v>
      </c>
      <c r="AH35" s="24">
        <f t="shared" si="18"/>
        <v>5.3583397857415394</v>
      </c>
      <c r="AI35" s="24">
        <f t="shared" si="18"/>
        <v>5.6226418325351357</v>
      </c>
      <c r="AJ35" s="24">
        <f t="shared" si="18"/>
        <v>5.5383182933141262</v>
      </c>
      <c r="AK35" s="24">
        <f t="shared" si="18"/>
        <v>5.1353284417553269</v>
      </c>
      <c r="AL35" s="24">
        <f t="shared" si="18"/>
        <v>5.2001738555764732</v>
      </c>
      <c r="AM35" s="24">
        <f t="shared" si="18"/>
        <v>5.6170515174483349</v>
      </c>
      <c r="AN35" s="24">
        <f t="shared" si="18"/>
        <v>5.9274836780304208</v>
      </c>
      <c r="AO35" s="24">
        <f t="shared" si="18"/>
        <v>5.9636473477535645</v>
      </c>
      <c r="AP35" s="24">
        <f t="shared" si="18"/>
        <v>5.8637920517993658</v>
      </c>
      <c r="AQ35" s="24">
        <f t="shared" si="18"/>
        <v>5.5272139300936995</v>
      </c>
      <c r="AR35" s="24">
        <f t="shared" si="18"/>
        <v>5.3902197529839269</v>
      </c>
      <c r="AS35" s="24">
        <f t="shared" si="17"/>
        <v>6.3602527889702998</v>
      </c>
      <c r="AT35" s="24">
        <f t="shared" si="17"/>
        <v>1.9231550527602614</v>
      </c>
      <c r="AU35" s="24">
        <f t="shared" si="17"/>
        <v>-22.012752442601879</v>
      </c>
      <c r="AV35" s="24">
        <f t="shared" si="17"/>
        <v>-11.862846801505578</v>
      </c>
      <c r="AW35" s="24">
        <f t="shared" si="17"/>
        <v>-8.9117829392325039</v>
      </c>
      <c r="AX35" s="24">
        <f t="shared" si="17"/>
        <v>-7.2683239116780207</v>
      </c>
      <c r="AY35" s="24">
        <f t="shared" si="17"/>
        <v>21.57790185094224</v>
      </c>
      <c r="AZ35" s="24">
        <f t="shared" si="17"/>
        <v>-0.1355786200236353</v>
      </c>
      <c r="BA35" s="24">
        <f t="shared" si="17"/>
        <v>4.9478110579918466</v>
      </c>
      <c r="BB35" s="38">
        <v>6.5595337804657197</v>
      </c>
      <c r="BC35" s="39">
        <v>5.3100033368747601</v>
      </c>
      <c r="BD35" s="39">
        <v>12.039993706904401</v>
      </c>
      <c r="BE35" s="40">
        <v>4.0601081239219701</v>
      </c>
      <c r="BF35" s="40">
        <v>5.0463832336061101</v>
      </c>
      <c r="BG35" s="40">
        <v>6.1420947496796998</v>
      </c>
      <c r="BH35" s="40">
        <v>7.5737016201568697</v>
      </c>
      <c r="BI35" s="40">
        <v>5.1215979454838703</v>
      </c>
      <c r="BL35" s="7">
        <f t="shared" si="16"/>
        <v>5.6817217472798109</v>
      </c>
      <c r="BM35" s="7">
        <f t="shared" si="16"/>
        <v>5.7879458632183578</v>
      </c>
      <c r="BN35" s="7">
        <f t="shared" si="16"/>
        <v>-10.255544027895191</v>
      </c>
      <c r="BO35" s="7">
        <f t="shared" si="16"/>
        <v>3.8888093970895987</v>
      </c>
      <c r="BP35" s="7">
        <f t="shared" si="16"/>
        <v>6.8855370489971701</v>
      </c>
      <c r="BQ35" s="7">
        <f t="shared" si="16"/>
        <v>5.9660040478145326</v>
      </c>
    </row>
    <row r="36" spans="4:69" x14ac:dyDescent="0.3">
      <c r="D36" s="18" t="s">
        <v>73</v>
      </c>
      <c r="E36" s="25" t="s">
        <v>74</v>
      </c>
      <c r="F36" s="26"/>
      <c r="G36" s="26"/>
      <c r="H36" s="26"/>
      <c r="I36" s="26"/>
      <c r="J36" s="26">
        <f t="shared" si="18"/>
        <v>13.158639707719001</v>
      </c>
      <c r="K36" s="26">
        <f t="shared" si="18"/>
        <v>9.4263294164508959</v>
      </c>
      <c r="L36" s="26">
        <f t="shared" si="18"/>
        <v>8.1577635673993232</v>
      </c>
      <c r="M36" s="26">
        <f t="shared" si="18"/>
        <v>9.5794094529060292</v>
      </c>
      <c r="N36" s="26">
        <f t="shared" si="18"/>
        <v>12.267010822058499</v>
      </c>
      <c r="O36" s="26">
        <f t="shared" si="18"/>
        <v>12.424230511060941</v>
      </c>
      <c r="P36" s="26">
        <f t="shared" si="18"/>
        <v>12.809070855521053</v>
      </c>
      <c r="Q36" s="26">
        <f t="shared" si="18"/>
        <v>11.638649150136082</v>
      </c>
      <c r="R36" s="26">
        <f t="shared" si="18"/>
        <v>10.617684956160534</v>
      </c>
      <c r="S36" s="26">
        <f t="shared" si="18"/>
        <v>11.405295843235773</v>
      </c>
      <c r="T36" s="26">
        <f t="shared" si="18"/>
        <v>10.129830015344442</v>
      </c>
      <c r="U36" s="26">
        <f t="shared" si="18"/>
        <v>9.4944834333277939</v>
      </c>
      <c r="V36" s="26">
        <f t="shared" si="18"/>
        <v>9.8909940644555725</v>
      </c>
      <c r="W36" s="26">
        <f t="shared" si="18"/>
        <v>10.718026638703449</v>
      </c>
      <c r="X36" s="26">
        <f t="shared" si="18"/>
        <v>9.7508787326345612</v>
      </c>
      <c r="Y36" s="26">
        <f t="shared" si="18"/>
        <v>10.11639764082477</v>
      </c>
      <c r="Z36" s="26">
        <f t="shared" si="18"/>
        <v>9.6564582167400594</v>
      </c>
      <c r="AA36" s="26">
        <f t="shared" si="18"/>
        <v>9.2545867104311128</v>
      </c>
      <c r="AB36" s="26">
        <f t="shared" si="18"/>
        <v>10.649823586632134</v>
      </c>
      <c r="AC36" s="26">
        <f t="shared" si="18"/>
        <v>9.2403938192260338</v>
      </c>
      <c r="AD36" s="26">
        <f t="shared" si="18"/>
        <v>7.5849624355898149</v>
      </c>
      <c r="AE36" s="26">
        <f t="shared" si="18"/>
        <v>9.3080405839834235</v>
      </c>
      <c r="AF36" s="26">
        <f t="shared" si="18"/>
        <v>8.9321185808517214</v>
      </c>
      <c r="AG36" s="26">
        <f t="shared" si="18"/>
        <v>9.617016576619708</v>
      </c>
      <c r="AH36" s="26">
        <f t="shared" si="18"/>
        <v>10.48322156239232</v>
      </c>
      <c r="AI36" s="26">
        <f t="shared" si="18"/>
        <v>11.060877822325388</v>
      </c>
      <c r="AJ36" s="26">
        <f t="shared" si="18"/>
        <v>8.8180680372604634</v>
      </c>
      <c r="AK36" s="26">
        <f t="shared" si="18"/>
        <v>8.2694910643214214</v>
      </c>
      <c r="AL36" s="26">
        <f t="shared" si="18"/>
        <v>7.7606112124559035</v>
      </c>
      <c r="AM36" s="26">
        <f t="shared" si="18"/>
        <v>5.1142292120883948</v>
      </c>
      <c r="AN36" s="26">
        <f t="shared" si="18"/>
        <v>8.1410495122001159</v>
      </c>
      <c r="AO36" s="26">
        <f t="shared" si="18"/>
        <v>7.0874843536971932</v>
      </c>
      <c r="AP36" s="26">
        <f t="shared" si="18"/>
        <v>9.0625242312968979</v>
      </c>
      <c r="AQ36" s="26">
        <f t="shared" si="18"/>
        <v>9.5960649603882722</v>
      </c>
      <c r="AR36" s="26">
        <f t="shared" si="18"/>
        <v>9.2422567094956563</v>
      </c>
      <c r="AS36" s="26">
        <f t="shared" si="17"/>
        <v>9.7809941984210891</v>
      </c>
      <c r="AT36" s="26">
        <f t="shared" si="17"/>
        <v>9.8208145178604767</v>
      </c>
      <c r="AU36" s="26">
        <f t="shared" si="17"/>
        <v>10.848584638559178</v>
      </c>
      <c r="AV36" s="26">
        <f t="shared" si="17"/>
        <v>10.722684046019815</v>
      </c>
      <c r="AW36" s="26">
        <f t="shared" si="17"/>
        <v>10.993607715599429</v>
      </c>
      <c r="AX36" s="26">
        <f t="shared" si="17"/>
        <v>8.7200317413719262</v>
      </c>
      <c r="AY36" s="26">
        <f t="shared" si="17"/>
        <v>6.8951707395095596</v>
      </c>
      <c r="AZ36" s="26">
        <f t="shared" si="17"/>
        <v>5.5358250792672647</v>
      </c>
      <c r="BA36" s="26">
        <f t="shared" si="17"/>
        <v>6.2133998517718059</v>
      </c>
      <c r="BB36" s="41">
        <v>7.1420528007235298</v>
      </c>
      <c r="BC36" s="42">
        <v>8.7200103928400701</v>
      </c>
      <c r="BD36" s="42">
        <v>8.9099399296001103</v>
      </c>
      <c r="BE36" s="43">
        <v>7.8613822293747804</v>
      </c>
      <c r="BF36" s="43">
        <v>7.7024838069411903</v>
      </c>
      <c r="BG36" s="43">
        <v>8.2549956791243098</v>
      </c>
      <c r="BH36" s="43">
        <v>10.531588127893</v>
      </c>
      <c r="BI36" s="43">
        <v>11.1721255329704</v>
      </c>
      <c r="BL36" s="7">
        <f t="shared" si="16"/>
        <v>7.020370834969647</v>
      </c>
      <c r="BM36" s="7">
        <f t="shared" si="16"/>
        <v>9.4240748292337084</v>
      </c>
      <c r="BN36" s="7">
        <f t="shared" si="16"/>
        <v>10.606101984255091</v>
      </c>
      <c r="BO36" s="7">
        <f t="shared" si="16"/>
        <v>6.8087756564588986</v>
      </c>
      <c r="BP36" s="7">
        <f t="shared" si="16"/>
        <v>8.1633141525347277</v>
      </c>
      <c r="BQ36" s="7">
        <f t="shared" si="16"/>
        <v>9.446468036023159</v>
      </c>
    </row>
    <row r="37" spans="4:69" x14ac:dyDescent="0.3">
      <c r="D37" s="18" t="s">
        <v>76</v>
      </c>
      <c r="E37" s="27" t="s">
        <v>77</v>
      </c>
      <c r="F37" s="28"/>
      <c r="G37" s="28"/>
      <c r="H37" s="28"/>
      <c r="I37" s="28"/>
      <c r="J37" s="28">
        <f t="shared" si="18"/>
        <v>8.609393696802691</v>
      </c>
      <c r="K37" s="28">
        <f t="shared" si="18"/>
        <v>9.4875548073064095</v>
      </c>
      <c r="L37" s="28">
        <f t="shared" si="18"/>
        <v>6.4498713624911774</v>
      </c>
      <c r="M37" s="28">
        <f t="shared" si="18"/>
        <v>3.3998468121071435</v>
      </c>
      <c r="N37" s="28">
        <f t="shared" si="18"/>
        <v>3.6475921403871903</v>
      </c>
      <c r="O37" s="28">
        <f t="shared" si="18"/>
        <v>5.3035269138401286</v>
      </c>
      <c r="P37" s="28">
        <f t="shared" si="18"/>
        <v>13.225764036290567</v>
      </c>
      <c r="Q37" s="28">
        <f t="shared" si="18"/>
        <v>16.245841235783566</v>
      </c>
      <c r="R37" s="28">
        <f t="shared" si="18"/>
        <v>12.56754440565433</v>
      </c>
      <c r="S37" s="28">
        <f t="shared" si="18"/>
        <v>10.322131501523057</v>
      </c>
      <c r="T37" s="28">
        <f t="shared" si="18"/>
        <v>8.8238384374619727</v>
      </c>
      <c r="U37" s="28">
        <f t="shared" si="18"/>
        <v>3.7504635033990263</v>
      </c>
      <c r="V37" s="28">
        <f t="shared" si="18"/>
        <v>3.6019430832087806</v>
      </c>
      <c r="W37" s="28">
        <f t="shared" si="18"/>
        <v>5.4597727483985281</v>
      </c>
      <c r="X37" s="28">
        <f t="shared" si="18"/>
        <v>1.9038012505685042</v>
      </c>
      <c r="Y37" s="28">
        <f t="shared" si="18"/>
        <v>7.8689909048671236</v>
      </c>
      <c r="Z37" s="28">
        <f t="shared" si="18"/>
        <v>8.5534534437747833</v>
      </c>
      <c r="AA37" s="28">
        <f t="shared" si="18"/>
        <v>2.6128268982006819</v>
      </c>
      <c r="AB37" s="28">
        <f t="shared" si="18"/>
        <v>10.343228431661</v>
      </c>
      <c r="AC37" s="28">
        <f t="shared" si="18"/>
        <v>12.771166244941124</v>
      </c>
      <c r="AD37" s="28">
        <f t="shared" si="18"/>
        <v>9.325765835096945</v>
      </c>
      <c r="AE37" s="28">
        <f t="shared" si="18"/>
        <v>13.61743003945206</v>
      </c>
      <c r="AF37" s="28">
        <f t="shared" si="18"/>
        <v>9.0781321318335717</v>
      </c>
      <c r="AG37" s="28">
        <f t="shared" si="18"/>
        <v>4.2078219415242479</v>
      </c>
      <c r="AH37" s="28">
        <f t="shared" si="18"/>
        <v>6.008710038705245</v>
      </c>
      <c r="AI37" s="28">
        <f t="shared" si="18"/>
        <v>5.9280334692391135</v>
      </c>
      <c r="AJ37" s="28">
        <f t="shared" si="18"/>
        <v>6.1367129723616021</v>
      </c>
      <c r="AK37" s="28">
        <f t="shared" si="18"/>
        <v>3.8309483233923025</v>
      </c>
      <c r="AL37" s="28">
        <f t="shared" si="18"/>
        <v>4.2952882585616914</v>
      </c>
      <c r="AM37" s="28">
        <f t="shared" si="18"/>
        <v>3.0906621713042703</v>
      </c>
      <c r="AN37" s="28">
        <f t="shared" si="18"/>
        <v>3.109739674212153</v>
      </c>
      <c r="AO37" s="28">
        <f t="shared" si="18"/>
        <v>6.2317025952018046</v>
      </c>
      <c r="AP37" s="28">
        <f t="shared" si="18"/>
        <v>7.2311589190548808</v>
      </c>
      <c r="AQ37" s="28">
        <f t="shared" si="18"/>
        <v>4.4980785901014952</v>
      </c>
      <c r="AR37" s="28">
        <f t="shared" si="18"/>
        <v>6.1617555476054076</v>
      </c>
      <c r="AS37" s="28">
        <f t="shared" si="17"/>
        <v>8.5102797598028737</v>
      </c>
      <c r="AT37" s="28">
        <f t="shared" si="17"/>
        <v>10.626980876382319</v>
      </c>
      <c r="AU37" s="28">
        <f t="shared" si="17"/>
        <v>1.0588991666347969</v>
      </c>
      <c r="AV37" s="28">
        <f t="shared" si="17"/>
        <v>-0.94669987857565197</v>
      </c>
      <c r="AW37" s="28">
        <f t="shared" si="17"/>
        <v>2.3721135969247742</v>
      </c>
      <c r="AX37" s="28">
        <f t="shared" si="17"/>
        <v>-2.9729499160560446</v>
      </c>
      <c r="AY37" s="28">
        <f t="shared" si="17"/>
        <v>8.3296168978243443</v>
      </c>
      <c r="AZ37" s="28">
        <f t="shared" si="17"/>
        <v>4.2894802923676201</v>
      </c>
      <c r="BA37" s="28">
        <f t="shared" si="17"/>
        <v>-2.592506106280823</v>
      </c>
      <c r="BB37" s="44">
        <v>1.63565263487668</v>
      </c>
      <c r="BC37" s="45">
        <v>0.92022246106718997</v>
      </c>
      <c r="BD37" s="46">
        <v>4.0002247295736799</v>
      </c>
      <c r="BE37" s="46">
        <v>6.0906086116598699</v>
      </c>
      <c r="BF37" s="46">
        <v>4.0077942584535604</v>
      </c>
      <c r="BG37" s="46">
        <v>7.2629551365683902</v>
      </c>
      <c r="BH37" s="46">
        <v>7.0326295553740401</v>
      </c>
      <c r="BI37" s="46">
        <v>7.89271397753794</v>
      </c>
      <c r="BL37" s="7">
        <f t="shared" si="16"/>
        <v>4.1730309490855655</v>
      </c>
      <c r="BM37" s="7">
        <f t="shared" si="16"/>
        <v>6.6099947885162713</v>
      </c>
      <c r="BN37" s="7">
        <f t="shared" si="16"/>
        <v>3.2475793461915758</v>
      </c>
      <c r="BO37" s="7">
        <f t="shared" si="16"/>
        <v>1.5641458948520315</v>
      </c>
      <c r="BP37" s="7">
        <f t="shared" si="16"/>
        <v>3.1405568715126009</v>
      </c>
      <c r="BQ37" s="7">
        <f t="shared" si="16"/>
        <v>6.5556572057525297</v>
      </c>
    </row>
    <row r="38" spans="4:69" x14ac:dyDescent="0.3">
      <c r="D38" s="18" t="s">
        <v>79</v>
      </c>
      <c r="E38" s="27" t="s">
        <v>80</v>
      </c>
      <c r="F38" s="28"/>
      <c r="G38" s="28"/>
      <c r="H38" s="28"/>
      <c r="I38" s="28"/>
      <c r="J38" s="28">
        <f t="shared" si="18"/>
        <v>10.72265455797865</v>
      </c>
      <c r="K38" s="28">
        <f t="shared" si="18"/>
        <v>9.1078928342646961</v>
      </c>
      <c r="L38" s="28">
        <f t="shared" si="18"/>
        <v>6.535268475143674</v>
      </c>
      <c r="M38" s="28">
        <f t="shared" si="18"/>
        <v>4.6926074385975847</v>
      </c>
      <c r="N38" s="28">
        <f t="shared" si="18"/>
        <v>5.1967878843394155</v>
      </c>
      <c r="O38" s="28">
        <f t="shared" si="18"/>
        <v>6.3668920105189875</v>
      </c>
      <c r="P38" s="28">
        <f t="shared" si="18"/>
        <v>8.4956345291062441</v>
      </c>
      <c r="Q38" s="28">
        <f t="shared" si="18"/>
        <v>9.4815452633670638</v>
      </c>
      <c r="R38" s="28">
        <f t="shared" si="18"/>
        <v>8.9119597712826071</v>
      </c>
      <c r="S38" s="28">
        <f t="shared" si="18"/>
        <v>7.6610434211577205</v>
      </c>
      <c r="T38" s="28">
        <f t="shared" si="18"/>
        <v>5.4488114398273169</v>
      </c>
      <c r="U38" s="28">
        <f t="shared" si="18"/>
        <v>4.3332274604110932</v>
      </c>
      <c r="V38" s="28">
        <f t="shared" si="18"/>
        <v>4.6635852592129989</v>
      </c>
      <c r="W38" s="28">
        <f t="shared" si="18"/>
        <v>4.9347181008902119</v>
      </c>
      <c r="X38" s="28">
        <f t="shared" si="18"/>
        <v>5.0736947614724137</v>
      </c>
      <c r="Y38" s="28">
        <f t="shared" si="18"/>
        <v>5.3013829694702919</v>
      </c>
      <c r="Z38" s="28">
        <f t="shared" si="18"/>
        <v>4.5417219681272547</v>
      </c>
      <c r="AA38" s="28">
        <f t="shared" si="18"/>
        <v>4.3113172273594014</v>
      </c>
      <c r="AB38" s="28">
        <f t="shared" si="18"/>
        <v>4.0657041578460618</v>
      </c>
      <c r="AC38" s="28">
        <f t="shared" si="18"/>
        <v>3.5423272775108483</v>
      </c>
      <c r="AD38" s="28">
        <f t="shared" si="18"/>
        <v>5.2533592728412959</v>
      </c>
      <c r="AE38" s="28">
        <f t="shared" si="18"/>
        <v>5.1450577354336113</v>
      </c>
      <c r="AF38" s="28">
        <f t="shared" si="18"/>
        <v>4.3558230170670509</v>
      </c>
      <c r="AG38" s="28">
        <f t="shared" si="18"/>
        <v>4.0280155825967778</v>
      </c>
      <c r="AH38" s="28">
        <f t="shared" si="18"/>
        <v>3.6320747212632565</v>
      </c>
      <c r="AI38" s="28">
        <f t="shared" si="18"/>
        <v>3.6859421977571749</v>
      </c>
      <c r="AJ38" s="28">
        <f t="shared" si="18"/>
        <v>3.5241876144355588</v>
      </c>
      <c r="AK38" s="28">
        <f t="shared" si="18"/>
        <v>3.5672950615968979</v>
      </c>
      <c r="AL38" s="28">
        <f t="shared" si="18"/>
        <v>3.0812129467326033</v>
      </c>
      <c r="AM38" s="28">
        <f t="shared" si="18"/>
        <v>2.9560474780071733</v>
      </c>
      <c r="AN38" s="28">
        <f t="shared" si="18"/>
        <v>3.7164833287877785</v>
      </c>
      <c r="AO38" s="28">
        <f t="shared" si="18"/>
        <v>4.1601820936657985</v>
      </c>
      <c r="AP38" s="28">
        <f t="shared" si="18"/>
        <v>5.4129761959562206</v>
      </c>
      <c r="AQ38" s="28">
        <f t="shared" si="18"/>
        <v>5.7306747890026433</v>
      </c>
      <c r="AR38" s="28">
        <f t="shared" si="18"/>
        <v>5.9953809151312987</v>
      </c>
      <c r="AS38" s="28">
        <f t="shared" si="17"/>
        <v>5.8838784416199941</v>
      </c>
      <c r="AT38" s="28">
        <f t="shared" si="17"/>
        <v>3.8101965720303888</v>
      </c>
      <c r="AU38" s="28">
        <f t="shared" si="17"/>
        <v>2.3095793162000611</v>
      </c>
      <c r="AV38" s="28">
        <f t="shared" si="17"/>
        <v>1.9638995321423325</v>
      </c>
      <c r="AW38" s="28">
        <f t="shared" si="17"/>
        <v>1.2487396357967029</v>
      </c>
      <c r="AX38" s="28">
        <f t="shared" si="17"/>
        <v>0.94152755112519859</v>
      </c>
      <c r="AY38" s="28">
        <f t="shared" si="17"/>
        <v>2.8151351190431884</v>
      </c>
      <c r="AZ38" s="28">
        <f t="shared" si="17"/>
        <v>3.4238983509056631</v>
      </c>
      <c r="BA38" s="28">
        <f t="shared" si="17"/>
        <v>3.9376208749040575</v>
      </c>
      <c r="BB38" s="44">
        <v>3.7773128349947398</v>
      </c>
      <c r="BC38" s="45">
        <v>1.8200036676306299</v>
      </c>
      <c r="BD38" s="46">
        <v>2.73999617414986</v>
      </c>
      <c r="BE38" s="46">
        <v>3.4350729288007802</v>
      </c>
      <c r="BF38" s="46">
        <v>2.5136649938761599</v>
      </c>
      <c r="BG38" s="46">
        <v>4.1812091407924497</v>
      </c>
      <c r="BH38" s="46">
        <v>5.3296867618586496</v>
      </c>
      <c r="BI38" s="46">
        <v>4.8106383661601999</v>
      </c>
      <c r="BL38" s="7">
        <f t="shared" si="16"/>
        <v>3.4809380163933534</v>
      </c>
      <c r="BM38" s="7">
        <f t="shared" si="16"/>
        <v>5.7577185512877938</v>
      </c>
      <c r="BN38" s="7">
        <f t="shared" si="16"/>
        <v>2.3219547044803779</v>
      </c>
      <c r="BO38" s="7">
        <f t="shared" si="16"/>
        <v>2.7828029040946944</v>
      </c>
      <c r="BP38" s="7">
        <f t="shared" si="16"/>
        <v>2.9416572227377813</v>
      </c>
      <c r="BQ38" s="7">
        <f t="shared" si="16"/>
        <v>4.2197645121974992</v>
      </c>
    </row>
    <row r="39" spans="4:69" x14ac:dyDescent="0.3">
      <c r="D39" s="18" t="s">
        <v>82</v>
      </c>
      <c r="E39" s="27" t="s">
        <v>83</v>
      </c>
      <c r="F39" s="28"/>
      <c r="G39" s="28"/>
      <c r="H39" s="28"/>
      <c r="I39" s="28"/>
      <c r="J39" s="28">
        <f t="shared" si="18"/>
        <v>10.239796434228721</v>
      </c>
      <c r="K39" s="28">
        <f t="shared" si="18"/>
        <v>9.5753073433699321</v>
      </c>
      <c r="L39" s="28">
        <f t="shared" si="18"/>
        <v>8.9171290922678068</v>
      </c>
      <c r="M39" s="28">
        <f t="shared" si="18"/>
        <v>8.3144450719043306</v>
      </c>
      <c r="N39" s="28">
        <f t="shared" si="18"/>
        <v>7.9862729961708068</v>
      </c>
      <c r="O39" s="28">
        <f t="shared" si="18"/>
        <v>8.0710964451777389</v>
      </c>
      <c r="P39" s="28">
        <f t="shared" si="18"/>
        <v>7.4473093556686853</v>
      </c>
      <c r="Q39" s="28">
        <f t="shared" si="18"/>
        <v>6.3249462565259762</v>
      </c>
      <c r="R39" s="28">
        <f t="shared" si="18"/>
        <v>7.8015514629899529</v>
      </c>
      <c r="S39" s="28">
        <f t="shared" si="18"/>
        <v>7.5713730551970171</v>
      </c>
      <c r="T39" s="28">
        <f t="shared" si="18"/>
        <v>8.2493520962192424</v>
      </c>
      <c r="U39" s="28">
        <f t="shared" si="18"/>
        <v>8.0004433308927823</v>
      </c>
      <c r="V39" s="28">
        <f t="shared" si="18"/>
        <v>10.268960694905417</v>
      </c>
      <c r="W39" s="28">
        <f t="shared" si="18"/>
        <v>9.9853237642125503</v>
      </c>
      <c r="X39" s="28">
        <f t="shared" si="18"/>
        <v>9.3037923049407389</v>
      </c>
      <c r="Y39" s="28">
        <f t="shared" si="18"/>
        <v>9.6891161095510547</v>
      </c>
      <c r="Z39" s="28">
        <f t="shared" si="18"/>
        <v>7.3584838254469931</v>
      </c>
      <c r="AA39" s="28">
        <f t="shared" si="18"/>
        <v>7.6396994562762943</v>
      </c>
      <c r="AB39" s="28">
        <f t="shared" si="18"/>
        <v>7.6259728031370821</v>
      </c>
      <c r="AC39" s="28">
        <f t="shared" si="18"/>
        <v>8.1281681994987522</v>
      </c>
      <c r="AD39" s="28">
        <f t="shared" si="18"/>
        <v>8.1413696047030868</v>
      </c>
      <c r="AE39" s="28">
        <f t="shared" si="18"/>
        <v>7.5666426905556028</v>
      </c>
      <c r="AF39" s="28">
        <f t="shared" si="18"/>
        <v>6.9519943240316406</v>
      </c>
      <c r="AG39" s="28">
        <f t="shared" si="18"/>
        <v>6.8346644152765812</v>
      </c>
      <c r="AH39" s="28">
        <f t="shared" si="18"/>
        <v>6.8337889192612744</v>
      </c>
      <c r="AI39" s="28">
        <f t="shared" si="18"/>
        <v>8.2395315143716896</v>
      </c>
      <c r="AJ39" s="28">
        <f t="shared" si="18"/>
        <v>9.3656011052975394</v>
      </c>
      <c r="AK39" s="28">
        <f t="shared" si="18"/>
        <v>9.2492287605439714</v>
      </c>
      <c r="AL39" s="28">
        <f t="shared" si="18"/>
        <v>8.0417834786282061</v>
      </c>
      <c r="AM39" s="28">
        <f t="shared" si="18"/>
        <v>8.8860235787463502</v>
      </c>
      <c r="AN39" s="28">
        <f t="shared" si="18"/>
        <v>8.6677825107403841</v>
      </c>
      <c r="AO39" s="28">
        <f t="shared" si="18"/>
        <v>8.9374769739502433</v>
      </c>
      <c r="AP39" s="28">
        <f t="shared" si="18"/>
        <v>10.361497174137124</v>
      </c>
      <c r="AQ39" s="28">
        <f t="shared" si="18"/>
        <v>9.9403189722054641</v>
      </c>
      <c r="AR39" s="28">
        <f t="shared" si="18"/>
        <v>10.220903465164731</v>
      </c>
      <c r="AS39" s="28">
        <f t="shared" si="17"/>
        <v>10.486190875852941</v>
      </c>
      <c r="AT39" s="28">
        <f t="shared" si="17"/>
        <v>5.3924568410203433</v>
      </c>
      <c r="AU39" s="28">
        <f t="shared" si="17"/>
        <v>-12.093791539604338</v>
      </c>
      <c r="AV39" s="28">
        <f t="shared" si="17"/>
        <v>-7.6081865778200752</v>
      </c>
      <c r="AW39" s="28">
        <f t="shared" si="17"/>
        <v>-7.0196198468039377</v>
      </c>
      <c r="AX39" s="28">
        <f t="shared" si="17"/>
        <v>-6.0981060287724649</v>
      </c>
      <c r="AY39" s="28">
        <f t="shared" si="17"/>
        <v>9.9381133350974871</v>
      </c>
      <c r="AZ39" s="28">
        <f t="shared" si="17"/>
        <v>-0.59057714182094712</v>
      </c>
      <c r="BA39" s="28">
        <f t="shared" si="17"/>
        <v>0.89486805814835702</v>
      </c>
      <c r="BB39" s="44">
        <v>5.9587615864808496</v>
      </c>
      <c r="BC39" s="45">
        <v>8.0800211980970094</v>
      </c>
      <c r="BD39" s="46">
        <v>8.08999879773312</v>
      </c>
      <c r="BE39" s="46">
        <v>4.0977064731253998</v>
      </c>
      <c r="BF39" s="46">
        <v>4.3552879114802998</v>
      </c>
      <c r="BG39" s="46">
        <v>8.9390708075864005</v>
      </c>
      <c r="BH39" s="46">
        <v>8.8033961551141999</v>
      </c>
      <c r="BI39" s="46">
        <v>9.7646757245603908</v>
      </c>
      <c r="BL39" s="7">
        <f t="shared" si="16"/>
        <v>8.6402938578567845</v>
      </c>
      <c r="BM39" s="7">
        <f t="shared" si="16"/>
        <v>10.253602861297107</v>
      </c>
      <c r="BN39" s="7">
        <f t="shared" si="16"/>
        <v>-5.4437551283922136</v>
      </c>
      <c r="BO39" s="7">
        <f t="shared" si="16"/>
        <v>0.73368013978558633</v>
      </c>
      <c r="BP39" s="7">
        <f t="shared" si="16"/>
        <v>6.537862487677959</v>
      </c>
      <c r="BQ39" s="7">
        <f t="shared" si="16"/>
        <v>7.9740064597286109</v>
      </c>
    </row>
    <row r="40" spans="4:69" x14ac:dyDescent="0.3">
      <c r="D40" s="18" t="s">
        <v>85</v>
      </c>
      <c r="E40" s="29" t="s">
        <v>86</v>
      </c>
      <c r="F40" s="30"/>
      <c r="G40" s="30"/>
      <c r="H40" s="30"/>
      <c r="I40" s="30"/>
      <c r="J40" s="30">
        <f t="shared" si="18"/>
        <v>13.669438046391358</v>
      </c>
      <c r="K40" s="30">
        <f t="shared" si="18"/>
        <v>1.142575333701612</v>
      </c>
      <c r="L40" s="30">
        <f t="shared" si="18"/>
        <v>8.3566524270533229</v>
      </c>
      <c r="M40" s="30">
        <f t="shared" si="18"/>
        <v>3.6349293835973961</v>
      </c>
      <c r="N40" s="30">
        <f t="shared" si="18"/>
        <v>2.3684515801478678</v>
      </c>
      <c r="O40" s="30">
        <f t="shared" si="18"/>
        <v>7.5988660856527224</v>
      </c>
      <c r="P40" s="30">
        <f t="shared" si="18"/>
        <v>-2.0080463515179003</v>
      </c>
      <c r="Q40" s="30">
        <f t="shared" si="18"/>
        <v>0.77988369982568972</v>
      </c>
      <c r="R40" s="30">
        <f t="shared" si="18"/>
        <v>1.7929676462277611</v>
      </c>
      <c r="S40" s="30">
        <f t="shared" si="18"/>
        <v>-1.8122312340101199</v>
      </c>
      <c r="T40" s="30">
        <f t="shared" ref="T40:AR46" si="19">(T16/P16-1)*100</f>
        <v>6.6246467216491967</v>
      </c>
      <c r="U40" s="30">
        <f t="shared" si="19"/>
        <v>3.8315486744195715</v>
      </c>
      <c r="V40" s="30">
        <f t="shared" si="19"/>
        <v>2.6582002136853911</v>
      </c>
      <c r="W40" s="30">
        <f t="shared" si="19"/>
        <v>-2.4908422877718328</v>
      </c>
      <c r="X40" s="30">
        <f t="shared" si="19"/>
        <v>2.3777048646889787</v>
      </c>
      <c r="Y40" s="30">
        <f t="shared" si="19"/>
        <v>6.838053876716832</v>
      </c>
      <c r="Z40" s="30">
        <f t="shared" si="19"/>
        <v>4.7342678123023951</v>
      </c>
      <c r="AA40" s="30">
        <f t="shared" si="19"/>
        <v>6.2875328156736243</v>
      </c>
      <c r="AB40" s="30">
        <f t="shared" si="19"/>
        <v>1.2685787388905023</v>
      </c>
      <c r="AC40" s="30">
        <f t="shared" si="19"/>
        <v>6.2696327171680499</v>
      </c>
      <c r="AD40" s="30">
        <f t="shared" si="19"/>
        <v>4.6168141105028537</v>
      </c>
      <c r="AE40" s="30">
        <f t="shared" si="19"/>
        <v>4.4425752252981177</v>
      </c>
      <c r="AF40" s="30">
        <f t="shared" si="19"/>
        <v>3.8192646297255273</v>
      </c>
      <c r="AG40" s="30">
        <f t="shared" si="19"/>
        <v>0.27759027012943527</v>
      </c>
      <c r="AH40" s="30">
        <f t="shared" si="19"/>
        <v>0.2241625075352971</v>
      </c>
      <c r="AI40" s="30">
        <f t="shared" si="19"/>
        <v>-3.0217360129480841E-2</v>
      </c>
      <c r="AJ40" s="30">
        <f t="shared" si="19"/>
        <v>0.67352663686370828</v>
      </c>
      <c r="AK40" s="30">
        <f t="shared" si="19"/>
        <v>6.9250337169945553</v>
      </c>
      <c r="AL40" s="30">
        <f t="shared" si="19"/>
        <v>5.716055510028184</v>
      </c>
      <c r="AM40" s="30">
        <f t="shared" si="19"/>
        <v>7.1594524393805203</v>
      </c>
      <c r="AN40" s="30">
        <f t="shared" si="19"/>
        <v>7.8719714524516204</v>
      </c>
      <c r="AO40" s="30">
        <f t="shared" si="19"/>
        <v>7.0961528266209495</v>
      </c>
      <c r="AP40" s="30">
        <f t="shared" si="19"/>
        <v>6.3999262424149883</v>
      </c>
      <c r="AQ40" s="30">
        <f t="shared" si="19"/>
        <v>8.8564083134230707</v>
      </c>
      <c r="AR40" s="30">
        <f t="shared" si="19"/>
        <v>1.8472573575381235</v>
      </c>
      <c r="AS40" s="30">
        <f t="shared" si="17"/>
        <v>2.0451920300317727</v>
      </c>
      <c r="AT40" s="30">
        <f t="shared" si="17"/>
        <v>3.1632306362717966</v>
      </c>
      <c r="AU40" s="30">
        <f t="shared" si="17"/>
        <v>-3.2135445831549148</v>
      </c>
      <c r="AV40" s="30">
        <f t="shared" si="17"/>
        <v>1.8063500704386559</v>
      </c>
      <c r="AW40" s="30">
        <f t="shared" si="17"/>
        <v>-1.5495148417689952</v>
      </c>
      <c r="AX40" s="30">
        <f t="shared" si="17"/>
        <v>-2.2595604439326178</v>
      </c>
      <c r="AY40" s="30">
        <f t="shared" si="17"/>
        <v>9.9514238197984781</v>
      </c>
      <c r="AZ40" s="30">
        <f t="shared" si="17"/>
        <v>-9.9477587730583021</v>
      </c>
      <c r="BA40" s="30">
        <f t="shared" si="17"/>
        <v>0.9844590966997524</v>
      </c>
      <c r="BB40" s="47">
        <v>-1.4517564341903799</v>
      </c>
      <c r="BC40" s="48">
        <v>-5.9799976063324696</v>
      </c>
      <c r="BD40" s="49">
        <v>8.8400037763787598</v>
      </c>
      <c r="BE40" s="49">
        <v>-1.4567646170845701</v>
      </c>
      <c r="BF40" s="49">
        <v>0.66881306380215</v>
      </c>
      <c r="BG40" s="49">
        <v>0.42334249754503001</v>
      </c>
      <c r="BH40" s="49">
        <v>1.3254055327669401</v>
      </c>
      <c r="BI40" s="49">
        <v>8.8804821534404998E-2</v>
      </c>
      <c r="BL40" s="7">
        <f t="shared" si="16"/>
        <v>6.9716089004371318</v>
      </c>
      <c r="BM40" s="7">
        <f t="shared" si="16"/>
        <v>4.6556664383859525</v>
      </c>
      <c r="BN40" s="7">
        <f t="shared" si="16"/>
        <v>-2.7220092641300209E-2</v>
      </c>
      <c r="BO40" s="7">
        <f t="shared" si="16"/>
        <v>-0.32998640266660439</v>
      </c>
      <c r="BP40" s="7">
        <f t="shared" si="16"/>
        <v>-0.38345753025393892</v>
      </c>
      <c r="BQ40" s="7">
        <f t="shared" si="16"/>
        <v>0.61075295377526206</v>
      </c>
    </row>
    <row r="41" spans="4:69" x14ac:dyDescent="0.3">
      <c r="D41" s="18" t="s">
        <v>88</v>
      </c>
      <c r="E41" s="29" t="s">
        <v>89</v>
      </c>
      <c r="F41" s="30"/>
      <c r="G41" s="30"/>
      <c r="H41" s="30"/>
      <c r="I41" s="30"/>
      <c r="J41" s="30">
        <f t="shared" ref="J41:Y46" si="20">(J17/F17-1)*100</f>
        <v>14.253267939946902</v>
      </c>
      <c r="K41" s="30">
        <f t="shared" si="20"/>
        <v>4.3823193814133354</v>
      </c>
      <c r="L41" s="30">
        <f t="shared" si="20"/>
        <v>4.1167212669273479</v>
      </c>
      <c r="M41" s="30">
        <f t="shared" si="20"/>
        <v>5.285337281270519</v>
      </c>
      <c r="N41" s="30">
        <f t="shared" si="20"/>
        <v>8.1072135653697419</v>
      </c>
      <c r="O41" s="30">
        <f t="shared" si="20"/>
        <v>10.739740243883823</v>
      </c>
      <c r="P41" s="30">
        <f t="shared" si="20"/>
        <v>3.8330551160265847</v>
      </c>
      <c r="Q41" s="30">
        <f t="shared" si="20"/>
        <v>10.215708528320921</v>
      </c>
      <c r="R41" s="30">
        <f t="shared" si="20"/>
        <v>11.148323215125778</v>
      </c>
      <c r="S41" s="30">
        <f t="shared" si="20"/>
        <v>2.7608186328555551</v>
      </c>
      <c r="T41" s="30">
        <f t="shared" si="19"/>
        <v>7.7324023565350064</v>
      </c>
      <c r="U41" s="30">
        <f t="shared" si="19"/>
        <v>8.3191749474938135</v>
      </c>
      <c r="V41" s="30">
        <f t="shared" si="19"/>
        <v>4.5199248890635646</v>
      </c>
      <c r="W41" s="30">
        <f t="shared" si="19"/>
        <v>4.3986145990149383</v>
      </c>
      <c r="X41" s="30">
        <f t="shared" si="19"/>
        <v>6.2229005852501462</v>
      </c>
      <c r="Y41" s="30">
        <f t="shared" si="19"/>
        <v>6.5306222851173157</v>
      </c>
      <c r="Z41" s="30">
        <f t="shared" si="19"/>
        <v>4.9064996295980823</v>
      </c>
      <c r="AA41" s="30">
        <f t="shared" si="19"/>
        <v>11.604447413383356</v>
      </c>
      <c r="AB41" s="30">
        <f t="shared" si="19"/>
        <v>7.930558987641434</v>
      </c>
      <c r="AC41" s="30">
        <f t="shared" si="19"/>
        <v>5.2376224310032971</v>
      </c>
      <c r="AD41" s="30">
        <f t="shared" si="19"/>
        <v>5.3347732181425522</v>
      </c>
      <c r="AE41" s="30">
        <f t="shared" si="19"/>
        <v>5.1495661932921877</v>
      </c>
      <c r="AF41" s="30">
        <f t="shared" si="19"/>
        <v>1.9535903918911135</v>
      </c>
      <c r="AG41" s="30">
        <f t="shared" si="19"/>
        <v>3.1279362719284665</v>
      </c>
      <c r="AH41" s="30">
        <f t="shared" si="19"/>
        <v>4.0982641055060887</v>
      </c>
      <c r="AI41" s="30">
        <f t="shared" si="19"/>
        <v>0.95525451559934638</v>
      </c>
      <c r="AJ41" s="30">
        <f t="shared" si="19"/>
        <v>3.6972963381906032</v>
      </c>
      <c r="AK41" s="30">
        <f t="shared" si="19"/>
        <v>5.931839599913391</v>
      </c>
      <c r="AL41" s="30">
        <f t="shared" si="19"/>
        <v>4.822592789719482</v>
      </c>
      <c r="AM41" s="30">
        <f t="shared" si="19"/>
        <v>5.0329298260594957</v>
      </c>
      <c r="AN41" s="30">
        <f t="shared" si="19"/>
        <v>6.6116000769987693</v>
      </c>
      <c r="AO41" s="30">
        <f t="shared" si="19"/>
        <v>4.9758749751897424</v>
      </c>
      <c r="AP41" s="30">
        <f t="shared" si="19"/>
        <v>5.6486144669032567</v>
      </c>
      <c r="AQ41" s="30">
        <f t="shared" si="19"/>
        <v>6.3267747476168257</v>
      </c>
      <c r="AR41" s="30">
        <f t="shared" si="19"/>
        <v>7.8272350766059429</v>
      </c>
      <c r="AS41" s="30">
        <f t="shared" si="17"/>
        <v>5.4386910677166167</v>
      </c>
      <c r="AT41" s="30">
        <f t="shared" si="17"/>
        <v>5.8612720846273669</v>
      </c>
      <c r="AU41" s="30">
        <f t="shared" si="17"/>
        <v>1.1815180717042573</v>
      </c>
      <c r="AV41" s="30">
        <f t="shared" si="17"/>
        <v>2.3810769733483728</v>
      </c>
      <c r="AW41" s="30">
        <f t="shared" si="17"/>
        <v>1.3311402057498034</v>
      </c>
      <c r="AX41" s="30">
        <f t="shared" si="17"/>
        <v>-1.5441885294639968</v>
      </c>
      <c r="AY41" s="30">
        <f t="shared" si="17"/>
        <v>5.8881458601973247</v>
      </c>
      <c r="AZ41" s="30">
        <f t="shared" si="17"/>
        <v>-4.4185578977377844</v>
      </c>
      <c r="BA41" s="30">
        <f t="shared" si="17"/>
        <v>0.70364896764794072</v>
      </c>
      <c r="BB41" s="47">
        <v>-1.69560860367055</v>
      </c>
      <c r="BC41" s="48">
        <v>1.25000112147881</v>
      </c>
      <c r="BD41" s="49">
        <v>9.2099998930507905</v>
      </c>
      <c r="BE41" s="49">
        <v>5.6634993938392402</v>
      </c>
      <c r="BF41" s="49">
        <v>3.8801613312288601</v>
      </c>
      <c r="BG41" s="49">
        <v>6.2608322780268297</v>
      </c>
      <c r="BH41" s="49">
        <v>3.0180024253605602</v>
      </c>
      <c r="BI41" s="49">
        <v>5.0945001263370697</v>
      </c>
      <c r="BL41" s="7">
        <f t="shared" si="16"/>
        <v>5.3551252120987991</v>
      </c>
      <c r="BM41" s="7">
        <f t="shared" si="16"/>
        <v>6.2952264756932941</v>
      </c>
      <c r="BN41" s="7">
        <f t="shared" si="16"/>
        <v>2.6116017611254705</v>
      </c>
      <c r="BO41" s="7">
        <f t="shared" si="16"/>
        <v>0.11154424398009954</v>
      </c>
      <c r="BP41" s="7">
        <f t="shared" si="16"/>
        <v>3.6694910243763479</v>
      </c>
      <c r="BQ41" s="7">
        <f t="shared" si="16"/>
        <v>4.5849786256265013</v>
      </c>
    </row>
    <row r="42" spans="4:69" x14ac:dyDescent="0.3">
      <c r="D42" s="18" t="s">
        <v>91</v>
      </c>
      <c r="E42" s="29" t="s">
        <v>92</v>
      </c>
      <c r="F42" s="30"/>
      <c r="G42" s="30"/>
      <c r="H42" s="30"/>
      <c r="I42" s="30"/>
      <c r="J42" s="30">
        <f t="shared" si="20"/>
        <v>11.970858995559851</v>
      </c>
      <c r="K42" s="30">
        <f t="shared" si="20"/>
        <v>8.1042064719619056</v>
      </c>
      <c r="L42" s="30">
        <f t="shared" si="20"/>
        <v>7.4133271337653683</v>
      </c>
      <c r="M42" s="30">
        <f t="shared" si="20"/>
        <v>9.7574297558199028</v>
      </c>
      <c r="N42" s="30">
        <f t="shared" si="20"/>
        <v>8.3902665930168254</v>
      </c>
      <c r="O42" s="30">
        <f t="shared" si="20"/>
        <v>8.1839911124078633</v>
      </c>
      <c r="P42" s="30">
        <f t="shared" si="20"/>
        <v>5.4791407391374891</v>
      </c>
      <c r="Q42" s="30">
        <f t="shared" si="20"/>
        <v>9.8156102671555843</v>
      </c>
      <c r="R42" s="30">
        <f t="shared" si="20"/>
        <v>7.0418153045624043</v>
      </c>
      <c r="S42" s="30">
        <f t="shared" si="20"/>
        <v>5.4016347530236652</v>
      </c>
      <c r="T42" s="30">
        <f t="shared" si="19"/>
        <v>8.4484138383879923</v>
      </c>
      <c r="U42" s="30">
        <f t="shared" si="19"/>
        <v>10.686039744702768</v>
      </c>
      <c r="V42" s="30">
        <f t="shared" si="19"/>
        <v>7.6384921470166622</v>
      </c>
      <c r="W42" s="30">
        <f t="shared" si="19"/>
        <v>8.7434248402033177</v>
      </c>
      <c r="X42" s="30">
        <f t="shared" si="19"/>
        <v>9.6284383056219003</v>
      </c>
      <c r="Y42" s="30">
        <f t="shared" si="19"/>
        <v>6.0295638682985597</v>
      </c>
      <c r="Z42" s="30">
        <f t="shared" si="19"/>
        <v>8.5462604290822419</v>
      </c>
      <c r="AA42" s="30">
        <f t="shared" si="19"/>
        <v>8.3223225759742281</v>
      </c>
      <c r="AB42" s="30">
        <f t="shared" si="19"/>
        <v>4.5076803589920722</v>
      </c>
      <c r="AC42" s="30">
        <f t="shared" si="19"/>
        <v>5.6464429279237116</v>
      </c>
      <c r="AD42" s="30">
        <f t="shared" si="19"/>
        <v>6.6483657887964398</v>
      </c>
      <c r="AE42" s="30">
        <f t="shared" si="19"/>
        <v>5.204103798018278</v>
      </c>
      <c r="AF42" s="30">
        <f t="shared" si="19"/>
        <v>4.6414843501632941</v>
      </c>
      <c r="AG42" s="30">
        <f t="shared" si="19"/>
        <v>4.2489506507696673</v>
      </c>
      <c r="AH42" s="30">
        <f t="shared" si="19"/>
        <v>7.1018339768339711</v>
      </c>
      <c r="AI42" s="30">
        <f t="shared" si="19"/>
        <v>6.3757216711800124</v>
      </c>
      <c r="AJ42" s="30">
        <f t="shared" si="19"/>
        <v>7.5628627455622155</v>
      </c>
      <c r="AK42" s="30">
        <f t="shared" si="19"/>
        <v>6.3439459417567345</v>
      </c>
      <c r="AL42" s="30">
        <f t="shared" si="19"/>
        <v>6.0477359950131149</v>
      </c>
      <c r="AM42" s="30">
        <f t="shared" si="19"/>
        <v>7.0738289604819649</v>
      </c>
      <c r="AN42" s="30">
        <f t="shared" si="19"/>
        <v>7.5644585627455463</v>
      </c>
      <c r="AO42" s="30">
        <f t="shared" si="19"/>
        <v>7.8321887026863823</v>
      </c>
      <c r="AP42" s="30">
        <f t="shared" si="19"/>
        <v>8.6507579593701145</v>
      </c>
      <c r="AQ42" s="30">
        <f t="shared" si="19"/>
        <v>9.1286856728509882</v>
      </c>
      <c r="AR42" s="30">
        <f t="shared" si="19"/>
        <v>9.1587408223326339</v>
      </c>
      <c r="AS42" s="30">
        <f t="shared" si="17"/>
        <v>7.7830628914220323</v>
      </c>
      <c r="AT42" s="30">
        <f t="shared" si="17"/>
        <v>10.332330616328743</v>
      </c>
      <c r="AU42" s="30">
        <f t="shared" si="17"/>
        <v>3.669499105545615</v>
      </c>
      <c r="AV42" s="30">
        <f t="shared" si="17"/>
        <v>15.260421873437968</v>
      </c>
      <c r="AW42" s="30">
        <f t="shared" si="17"/>
        <v>16.531904093637095</v>
      </c>
      <c r="AX42" s="30">
        <f t="shared" si="17"/>
        <v>3.3910721459460724</v>
      </c>
      <c r="AY42" s="30">
        <f t="shared" si="17"/>
        <v>11.693325979040271</v>
      </c>
      <c r="AZ42" s="30">
        <f t="shared" si="17"/>
        <v>14.056875840235916</v>
      </c>
      <c r="BA42" s="30">
        <f t="shared" si="17"/>
        <v>12.163924597145105</v>
      </c>
      <c r="BB42" s="47">
        <v>4.3803711830316496</v>
      </c>
      <c r="BC42" s="48">
        <v>6.5958962687081897</v>
      </c>
      <c r="BD42" s="49">
        <v>8.0550809636744596</v>
      </c>
      <c r="BE42" s="49">
        <v>4.3761279268989197</v>
      </c>
      <c r="BF42" s="49">
        <v>5.6041024474350998</v>
      </c>
      <c r="BG42" s="49">
        <v>6.7811145246849698</v>
      </c>
      <c r="BH42" s="49">
        <v>6.8085258230721601</v>
      </c>
      <c r="BI42" s="49">
        <v>4.9362913373090196</v>
      </c>
      <c r="BL42" s="7">
        <f t="shared" si="16"/>
        <v>7.1460078997237497</v>
      </c>
      <c r="BM42" s="7">
        <f t="shared" si="16"/>
        <v>8.6647710322513394</v>
      </c>
      <c r="BN42" s="7">
        <f t="shared" si="16"/>
        <v>11.562273753038554</v>
      </c>
      <c r="BO42" s="7">
        <f t="shared" si="16"/>
        <v>10.459444105396653</v>
      </c>
      <c r="BP42" s="7">
        <f t="shared" si="16"/>
        <v>5.8746325857851112</v>
      </c>
      <c r="BQ42" s="7">
        <f t="shared" si="16"/>
        <v>6.0233220387749364</v>
      </c>
    </row>
    <row r="43" spans="4:69" x14ac:dyDescent="0.3">
      <c r="D43" s="18" t="s">
        <v>94</v>
      </c>
      <c r="E43" s="29" t="s">
        <v>95</v>
      </c>
      <c r="F43" s="30"/>
      <c r="G43" s="30"/>
      <c r="H43" s="30"/>
      <c r="I43" s="30"/>
      <c r="J43" s="30">
        <f t="shared" si="20"/>
        <v>8.9077603380498296</v>
      </c>
      <c r="K43" s="30">
        <f t="shared" si="20"/>
        <v>8.6141556082243618</v>
      </c>
      <c r="L43" s="30">
        <f t="shared" si="20"/>
        <v>8.4441787475713745</v>
      </c>
      <c r="M43" s="30">
        <f t="shared" si="20"/>
        <v>7.004045190337238</v>
      </c>
      <c r="N43" s="30">
        <f t="shared" si="20"/>
        <v>6.7931955363078611</v>
      </c>
      <c r="O43" s="30">
        <f t="shared" si="20"/>
        <v>5.957457806725075</v>
      </c>
      <c r="P43" s="30">
        <f t="shared" si="20"/>
        <v>5.6004468171531485</v>
      </c>
      <c r="Q43" s="30">
        <f t="shared" si="20"/>
        <v>4.758260300012096</v>
      </c>
      <c r="R43" s="30">
        <f t="shared" si="20"/>
        <v>5.6129824178838827</v>
      </c>
      <c r="S43" s="30">
        <f t="shared" si="20"/>
        <v>5.5855623545154165</v>
      </c>
      <c r="T43" s="30">
        <f t="shared" si="19"/>
        <v>6.1706219734176004</v>
      </c>
      <c r="U43" s="30">
        <f t="shared" si="19"/>
        <v>8.1967045999000945</v>
      </c>
      <c r="V43" s="30">
        <f t="shared" si="19"/>
        <v>8.3694660352601868</v>
      </c>
      <c r="W43" s="30">
        <f t="shared" si="19"/>
        <v>9.4630050725905246</v>
      </c>
      <c r="X43" s="30">
        <f t="shared" si="19"/>
        <v>9.5006421101323966</v>
      </c>
      <c r="Y43" s="30">
        <f t="shared" si="19"/>
        <v>8.3838183982337213</v>
      </c>
      <c r="Z43" s="30">
        <f t="shared" si="19"/>
        <v>7.9849053820671534</v>
      </c>
      <c r="AA43" s="30">
        <f t="shared" si="19"/>
        <v>8.0660528108926108</v>
      </c>
      <c r="AB43" s="30">
        <f t="shared" si="19"/>
        <v>8.1135692910338619</v>
      </c>
      <c r="AC43" s="30">
        <f t="shared" si="19"/>
        <v>8.1537266810776998</v>
      </c>
      <c r="AD43" s="30">
        <f t="shared" si="19"/>
        <v>8.1246905218584011</v>
      </c>
      <c r="AE43" s="30">
        <f t="shared" si="19"/>
        <v>8.0883973584579429</v>
      </c>
      <c r="AF43" s="30">
        <f t="shared" si="19"/>
        <v>7.9194583192156776</v>
      </c>
      <c r="AG43" s="30">
        <f t="shared" si="19"/>
        <v>7.9060670605098471</v>
      </c>
      <c r="AH43" s="30">
        <f t="shared" si="19"/>
        <v>7.9681956478254934</v>
      </c>
      <c r="AI43" s="30">
        <f t="shared" si="19"/>
        <v>8.5894305375589184</v>
      </c>
      <c r="AJ43" s="30">
        <f t="shared" si="19"/>
        <v>9.3901836918129931</v>
      </c>
      <c r="AK43" s="30">
        <f t="shared" si="19"/>
        <v>8.9469005894416966</v>
      </c>
      <c r="AL43" s="30">
        <f t="shared" si="19"/>
        <v>8.4044531876564577</v>
      </c>
      <c r="AM43" s="30">
        <f t="shared" si="19"/>
        <v>9.1888422729055499</v>
      </c>
      <c r="AN43" s="30">
        <f t="shared" si="19"/>
        <v>9.1467959133602719</v>
      </c>
      <c r="AO43" s="30">
        <f t="shared" si="19"/>
        <v>9.037621812811647</v>
      </c>
      <c r="AP43" s="30">
        <f t="shared" si="19"/>
        <v>9.9889813357319603</v>
      </c>
      <c r="AQ43" s="30">
        <f t="shared" si="19"/>
        <v>10.744048137376128</v>
      </c>
      <c r="AR43" s="30">
        <f t="shared" si="19"/>
        <v>10.729705657816613</v>
      </c>
      <c r="AS43" s="30">
        <f t="shared" si="17"/>
        <v>10.803145195675977</v>
      </c>
      <c r="AT43" s="30">
        <f t="shared" si="17"/>
        <v>7.0882256128851573</v>
      </c>
      <c r="AU43" s="30">
        <f t="shared" si="17"/>
        <v>-12.599836840605061</v>
      </c>
      <c r="AV43" s="30">
        <f t="shared" si="17"/>
        <v>-5.5460330896645926</v>
      </c>
      <c r="AW43" s="30">
        <f t="shared" si="17"/>
        <v>-4.8369176675199128</v>
      </c>
      <c r="AX43" s="30">
        <f t="shared" si="17"/>
        <v>-5.1535822494086396</v>
      </c>
      <c r="AY43" s="30">
        <f t="shared" si="17"/>
        <v>11.969843165567951</v>
      </c>
      <c r="AZ43" s="30">
        <f t="shared" si="17"/>
        <v>-0.30251541977056595</v>
      </c>
      <c r="BA43" s="30">
        <f t="shared" si="17"/>
        <v>3.3517083623230581</v>
      </c>
      <c r="BB43" s="47">
        <v>8.2442124247932203</v>
      </c>
      <c r="BC43" s="48">
        <v>6.0039885261576096</v>
      </c>
      <c r="BD43" s="49">
        <v>8.0100039454470693</v>
      </c>
      <c r="BE43" s="49">
        <v>-1.4864859473952701</v>
      </c>
      <c r="BF43" s="49">
        <v>0.89914347452553001</v>
      </c>
      <c r="BG43" s="49">
        <v>5.7661361431237896</v>
      </c>
      <c r="BH43" s="49">
        <v>5.9667015774710599</v>
      </c>
      <c r="BI43" s="49">
        <v>1.4228385655772999</v>
      </c>
      <c r="BL43" s="7">
        <f t="shared" ref="BL43:BQ46" si="21">(BL19/BK19-1)*100</f>
        <v>8.9500913178684591</v>
      </c>
      <c r="BM43" s="7">
        <f t="shared" si="21"/>
        <v>10.574545752663344</v>
      </c>
      <c r="BN43" s="7">
        <f t="shared" si="21"/>
        <v>-4.098650123846781</v>
      </c>
      <c r="BO43" s="7">
        <f t="shared" si="21"/>
        <v>2.1180141061916569</v>
      </c>
      <c r="BP43" s="7">
        <f t="shared" si="21"/>
        <v>5.1043591042416514</v>
      </c>
      <c r="BQ43" s="7">
        <f t="shared" si="21"/>
        <v>3.5191330091485673</v>
      </c>
    </row>
    <row r="44" spans="4:69" x14ac:dyDescent="0.3">
      <c r="D44" s="18" t="s">
        <v>97</v>
      </c>
      <c r="E44" s="19" t="s">
        <v>98</v>
      </c>
      <c r="F44" s="20"/>
      <c r="G44" s="20"/>
      <c r="H44" s="20"/>
      <c r="I44" s="20"/>
      <c r="J44" s="20">
        <f t="shared" si="20"/>
        <v>7.0434534452930464</v>
      </c>
      <c r="K44" s="20">
        <f t="shared" si="20"/>
        <v>7.021260876851243</v>
      </c>
      <c r="L44" s="20">
        <f t="shared" si="20"/>
        <v>6.8704339145860382</v>
      </c>
      <c r="M44" s="20">
        <f t="shared" si="20"/>
        <v>6.5443167312479344</v>
      </c>
      <c r="N44" s="20">
        <f t="shared" si="20"/>
        <v>6.4676971623101487</v>
      </c>
      <c r="O44" s="20">
        <f t="shared" si="20"/>
        <v>6.0153547127902884</v>
      </c>
      <c r="P44" s="20">
        <f t="shared" si="20"/>
        <v>5.4205655264930597</v>
      </c>
      <c r="Q44" s="20">
        <f t="shared" si="20"/>
        <v>5.5282079557082087</v>
      </c>
      <c r="R44" s="20">
        <f t="shared" si="20"/>
        <v>5.0832470013613795</v>
      </c>
      <c r="S44" s="20">
        <f t="shared" si="20"/>
        <v>5.1586214446751155</v>
      </c>
      <c r="T44" s="20">
        <f t="shared" si="19"/>
        <v>5.1815508664897481</v>
      </c>
      <c r="U44" s="20">
        <f t="shared" si="19"/>
        <v>5.3672721433859039</v>
      </c>
      <c r="V44" s="20">
        <f t="shared" si="19"/>
        <v>4.9431006948097211</v>
      </c>
      <c r="W44" s="20">
        <f t="shared" si="19"/>
        <v>4.9946775855242542</v>
      </c>
      <c r="X44" s="20">
        <f t="shared" si="19"/>
        <v>4.9012615526386805</v>
      </c>
      <c r="Y44" s="20">
        <f t="shared" si="19"/>
        <v>5.1798687214543504</v>
      </c>
      <c r="Z44" s="20">
        <f t="shared" si="19"/>
        <v>4.5351529340090346</v>
      </c>
      <c r="AA44" s="20">
        <f t="shared" si="19"/>
        <v>4.177097391367468</v>
      </c>
      <c r="AB44" s="20">
        <f t="shared" si="19"/>
        <v>3.8815462517221011</v>
      </c>
      <c r="AC44" s="20">
        <f t="shared" si="19"/>
        <v>4.1047881649170836</v>
      </c>
      <c r="AD44" s="20">
        <f t="shared" si="19"/>
        <v>4.7588025639074605</v>
      </c>
      <c r="AE44" s="20">
        <f t="shared" si="19"/>
        <v>4.9715983554251331</v>
      </c>
      <c r="AF44" s="20">
        <f t="shared" si="19"/>
        <v>4.4132307130923421</v>
      </c>
      <c r="AG44" s="20">
        <f t="shared" si="19"/>
        <v>4.1783520106047689</v>
      </c>
      <c r="AH44" s="20">
        <f t="shared" si="19"/>
        <v>4.8793056821254899</v>
      </c>
      <c r="AI44" s="20">
        <f t="shared" si="19"/>
        <v>4.3896650420648387</v>
      </c>
      <c r="AJ44" s="20">
        <f t="shared" si="19"/>
        <v>4.9913766421914252</v>
      </c>
      <c r="AK44" s="20">
        <f t="shared" si="19"/>
        <v>4.8012280862346213</v>
      </c>
      <c r="AL44" s="20">
        <f t="shared" si="19"/>
        <v>4.9321108484310816</v>
      </c>
      <c r="AM44" s="20">
        <f t="shared" si="19"/>
        <v>4.9265442355624689</v>
      </c>
      <c r="AN44" s="20">
        <f t="shared" si="19"/>
        <v>5.0178942079557309</v>
      </c>
      <c r="AO44" s="20">
        <f t="shared" si="19"/>
        <v>4.9144325432924019</v>
      </c>
      <c r="AP44" s="20">
        <f t="shared" si="19"/>
        <v>4.9012658503878814</v>
      </c>
      <c r="AQ44" s="20">
        <f t="shared" si="19"/>
        <v>4.9642517337942005</v>
      </c>
      <c r="AR44" s="20">
        <f t="shared" si="19"/>
        <v>4.9249338000476151</v>
      </c>
      <c r="AS44" s="20">
        <f t="shared" si="17"/>
        <v>5.0311896169441317</v>
      </c>
      <c r="AT44" s="20">
        <f t="shared" si="17"/>
        <v>2.9425707614907148</v>
      </c>
      <c r="AU44" s="20">
        <f t="shared" si="17"/>
        <v>-4.7191341262498243</v>
      </c>
      <c r="AV44" s="20">
        <f t="shared" si="17"/>
        <v>-2.5857190199681024</v>
      </c>
      <c r="AW44" s="20">
        <f t="shared" si="17"/>
        <v>-1.8270901692897024</v>
      </c>
      <c r="AX44" s="20">
        <f t="shared" si="17"/>
        <v>-0.94933668624760381</v>
      </c>
      <c r="AY44" s="20">
        <f t="shared" si="17"/>
        <v>7.0302601042623092</v>
      </c>
      <c r="AZ44" s="20">
        <f t="shared" si="17"/>
        <v>2.9966350104439154</v>
      </c>
      <c r="BA44" s="20">
        <f t="shared" si="17"/>
        <v>4.1721089102394249</v>
      </c>
      <c r="BB44" s="50">
        <f t="shared" si="17"/>
        <v>4.5681414699783929</v>
      </c>
      <c r="BC44" s="50">
        <f t="shared" si="17"/>
        <v>4.8967477000185777</v>
      </c>
      <c r="BD44" s="20">
        <f t="shared" si="17"/>
        <v>6.3571628540597835</v>
      </c>
      <c r="BE44" s="20">
        <f t="shared" si="17"/>
        <v>3.8332683938512968</v>
      </c>
      <c r="BF44" s="20">
        <f t="shared" si="17"/>
        <v>4.3392523358760648</v>
      </c>
      <c r="BG44" s="20">
        <f t="shared" si="17"/>
        <v>5.2812611429625234</v>
      </c>
      <c r="BH44" s="20">
        <f t="shared" si="17"/>
        <v>6.0346071193759121</v>
      </c>
      <c r="BI44" s="20">
        <f t="shared" ref="BI44:BI45" si="22">(BI20/BE20-1)*100</f>
        <v>5.7182855993156423</v>
      </c>
      <c r="BL44" s="7">
        <f t="shared" si="21"/>
        <v>4.9482832756063022</v>
      </c>
      <c r="BM44" s="7">
        <f t="shared" si="21"/>
        <v>4.9557424028376929</v>
      </c>
      <c r="BN44" s="7">
        <f t="shared" si="21"/>
        <v>-1.5901914028545905</v>
      </c>
      <c r="BO44" s="7">
        <f t="shared" si="21"/>
        <v>3.2684991720209444</v>
      </c>
      <c r="BP44" s="7">
        <f t="shared" si="21"/>
        <v>4.9177552518081757</v>
      </c>
      <c r="BQ44" s="7">
        <f t="shared" si="21"/>
        <v>5.3563971837110813</v>
      </c>
    </row>
    <row r="45" spans="4:69" x14ac:dyDescent="0.3">
      <c r="D45" s="18" t="s">
        <v>100</v>
      </c>
      <c r="E45" s="19" t="s">
        <v>101</v>
      </c>
      <c r="F45" s="20"/>
      <c r="G45" s="20"/>
      <c r="H45" s="20"/>
      <c r="I45" s="20"/>
      <c r="J45" s="20">
        <f t="shared" si="20"/>
        <v>-14.207043678664999</v>
      </c>
      <c r="K45" s="20">
        <f t="shared" si="20"/>
        <v>-22.059986890581563</v>
      </c>
      <c r="L45" s="20">
        <f t="shared" si="20"/>
        <v>-25.069523879484944</v>
      </c>
      <c r="M45" s="20">
        <f t="shared" si="20"/>
        <v>-16.809017566659289</v>
      </c>
      <c r="N45" s="20">
        <f t="shared" si="20"/>
        <v>-10.181544203976978</v>
      </c>
      <c r="O45" s="20">
        <f t="shared" si="20"/>
        <v>16.152306933851477</v>
      </c>
      <c r="P45" s="20">
        <f t="shared" si="20"/>
        <v>32.802722612811962</v>
      </c>
      <c r="Q45" s="20">
        <f t="shared" si="20"/>
        <v>22.447659437406053</v>
      </c>
      <c r="R45" s="20">
        <f t="shared" si="20"/>
        <v>30.253313888691281</v>
      </c>
      <c r="S45" s="20">
        <f t="shared" si="20"/>
        <v>25.849129149522621</v>
      </c>
      <c r="T45" s="20">
        <f t="shared" si="19"/>
        <v>19.238629964207309</v>
      </c>
      <c r="U45" s="20">
        <f t="shared" si="19"/>
        <v>14.651100087463377</v>
      </c>
      <c r="V45" s="20">
        <f t="shared" si="19"/>
        <v>12.643793251758506</v>
      </c>
      <c r="W45" s="20">
        <f t="shared" si="19"/>
        <v>2.6865796004848619</v>
      </c>
      <c r="X45" s="20">
        <f t="shared" si="19"/>
        <v>6.0380342205390347</v>
      </c>
      <c r="Y45" s="20">
        <f t="shared" si="19"/>
        <v>-2.1796156228737207E-2</v>
      </c>
      <c r="Z45" s="20">
        <f t="shared" si="19"/>
        <v>16.848689075019085</v>
      </c>
      <c r="AA45" s="20">
        <f t="shared" si="19"/>
        <v>27.434539598881756</v>
      </c>
      <c r="AB45" s="20">
        <f t="shared" si="19"/>
        <v>36.945591758025451</v>
      </c>
      <c r="AC45" s="20">
        <f t="shared" si="19"/>
        <v>47.418887235759598</v>
      </c>
      <c r="AD45" s="20">
        <f t="shared" si="19"/>
        <v>11.647077943408824</v>
      </c>
      <c r="AE45" s="20">
        <f t="shared" si="19"/>
        <v>13.220791231115591</v>
      </c>
      <c r="AF45" s="20">
        <f t="shared" si="19"/>
        <v>21.888189830012973</v>
      </c>
      <c r="AG45" s="20">
        <f t="shared" si="19"/>
        <v>26.6030505633865</v>
      </c>
      <c r="AH45" s="20">
        <f t="shared" si="19"/>
        <v>9.405351833498532</v>
      </c>
      <c r="AI45" s="20">
        <f t="shared" si="19"/>
        <v>24.035564601438118</v>
      </c>
      <c r="AJ45" s="20">
        <f t="shared" si="19"/>
        <v>6.7729991455425909</v>
      </c>
      <c r="AK45" s="20">
        <f t="shared" si="19"/>
        <v>14.296429120344278</v>
      </c>
      <c r="AL45" s="20">
        <f t="shared" si="19"/>
        <v>9.5440030799891051</v>
      </c>
      <c r="AM45" s="20">
        <f t="shared" si="19"/>
        <v>14.082218695685022</v>
      </c>
      <c r="AN45" s="20">
        <f t="shared" si="19"/>
        <v>8.7278455421524228</v>
      </c>
      <c r="AO45" s="20">
        <f t="shared" si="19"/>
        <v>10.917222782023096</v>
      </c>
      <c r="AP45" s="20">
        <f t="shared" si="19"/>
        <v>10.089362779807853</v>
      </c>
      <c r="AQ45" s="20">
        <f t="shared" si="19"/>
        <v>7.1404440953674264</v>
      </c>
      <c r="AR45" s="20">
        <f t="shared" si="19"/>
        <v>6.8867144088142984</v>
      </c>
      <c r="AS45" s="20">
        <f t="shared" si="17"/>
        <v>3.4203135166154031</v>
      </c>
      <c r="AT45" s="20">
        <f t="shared" si="17"/>
        <v>3.6523131238204387</v>
      </c>
      <c r="AU45" s="20">
        <f t="shared" si="17"/>
        <v>-19.325179383366365</v>
      </c>
      <c r="AV45" s="20">
        <f t="shared" si="17"/>
        <v>-23.069817187838517</v>
      </c>
      <c r="AW45" s="20">
        <f t="shared" si="17"/>
        <v>-9.1744667947823331</v>
      </c>
      <c r="AX45" s="20">
        <f t="shared" si="17"/>
        <v>6.7830637983707698</v>
      </c>
      <c r="AY45" s="20">
        <f t="shared" si="17"/>
        <v>8.2141645044393918</v>
      </c>
      <c r="AZ45" s="20">
        <f t="shared" si="17"/>
        <v>17.500882005927497</v>
      </c>
      <c r="BA45" s="20">
        <f t="shared" si="17"/>
        <v>24.017986902189769</v>
      </c>
      <c r="BB45" s="50">
        <f t="shared" si="17"/>
        <v>17.145029559006453</v>
      </c>
      <c r="BC45" s="50">
        <f t="shared" si="17"/>
        <v>9.7571197488665273</v>
      </c>
      <c r="BD45" s="51">
        <f>(BD21/AZ21-1)*100</f>
        <v>-19.914481142419326</v>
      </c>
      <c r="BE45" s="51">
        <f t="shared" si="17"/>
        <v>22.32896916384588</v>
      </c>
      <c r="BF45" s="51">
        <f t="shared" si="17"/>
        <v>22.72917864013526</v>
      </c>
      <c r="BG45" s="51">
        <f t="shared" si="17"/>
        <v>1.7561507821442168</v>
      </c>
      <c r="BH45" s="51">
        <f t="shared" si="17"/>
        <v>-19.1901491675751</v>
      </c>
      <c r="BI45" s="51">
        <f t="shared" si="22"/>
        <v>-5.0756119276921137</v>
      </c>
      <c r="BL45" s="7">
        <f t="shared" si="21"/>
        <v>10.818300674144353</v>
      </c>
      <c r="BM45" s="7">
        <f t="shared" si="21"/>
        <v>6.5221199874881508</v>
      </c>
      <c r="BN45" s="7">
        <f t="shared" si="21"/>
        <v>-13.129121397418675</v>
      </c>
      <c r="BO45" s="7">
        <f t="shared" si="21"/>
        <v>14.850416104145081</v>
      </c>
      <c r="BP45" s="7">
        <f t="shared" si="21"/>
        <v>7.9294145415610862</v>
      </c>
      <c r="BQ45" s="7">
        <f t="shared" si="21"/>
        <v>0.16820626915030612</v>
      </c>
    </row>
    <row r="46" spans="4:69" x14ac:dyDescent="0.3">
      <c r="E46" s="19" t="s">
        <v>102</v>
      </c>
      <c r="J46" s="20">
        <f>(J22/F22-1)*100</f>
        <v>6.4769684872886479</v>
      </c>
      <c r="K46" s="20">
        <f t="shared" si="20"/>
        <v>6.2684567371039668</v>
      </c>
      <c r="L46" s="20">
        <f t="shared" si="20"/>
        <v>6.0131375527791242</v>
      </c>
      <c r="M46" s="20">
        <f t="shared" si="20"/>
        <v>5.9424015022662369</v>
      </c>
      <c r="N46" s="20">
        <f t="shared" si="20"/>
        <v>6.1100871306007498</v>
      </c>
      <c r="O46" s="20">
        <f t="shared" si="20"/>
        <v>6.2078111591669094</v>
      </c>
      <c r="P46" s="20">
        <f t="shared" si="20"/>
        <v>5.9400386757773482</v>
      </c>
      <c r="Q46" s="20">
        <f t="shared" si="20"/>
        <v>5.8706437499368436</v>
      </c>
      <c r="R46" s="20">
        <f t="shared" si="20"/>
        <v>5.5408707206511476</v>
      </c>
      <c r="S46" s="20">
        <f t="shared" si="20"/>
        <v>5.5882247279406938</v>
      </c>
      <c r="T46" s="20">
        <f t="shared" si="20"/>
        <v>5.5158516442575634</v>
      </c>
      <c r="U46" s="20">
        <f t="shared" si="20"/>
        <v>5.5845897395400357</v>
      </c>
      <c r="V46" s="20">
        <f t="shared" si="20"/>
        <v>5.1158920657242035</v>
      </c>
      <c r="W46" s="20">
        <f t="shared" si="20"/>
        <v>4.9375579519530532</v>
      </c>
      <c r="X46" s="20">
        <f t="shared" si="20"/>
        <v>4.9318118323077087</v>
      </c>
      <c r="Y46" s="20">
        <f t="shared" si="20"/>
        <v>5.0476515482719586</v>
      </c>
      <c r="Z46" s="20">
        <f t="shared" si="19"/>
        <v>4.831236253603155</v>
      </c>
      <c r="AA46" s="20">
        <f t="shared" si="19"/>
        <v>4.7403145225643817</v>
      </c>
      <c r="AB46" s="20">
        <f t="shared" si="19"/>
        <v>4.7794960422110844</v>
      </c>
      <c r="AC46" s="20">
        <f t="shared" si="19"/>
        <v>5.1526252543021789</v>
      </c>
      <c r="AD46" s="20">
        <f t="shared" si="19"/>
        <v>4.9434208819113534</v>
      </c>
      <c r="AE46" s="20">
        <f t="shared" si="19"/>
        <v>5.2146500449099076</v>
      </c>
      <c r="AF46" s="20">
        <f t="shared" si="19"/>
        <v>5.033505293375895</v>
      </c>
      <c r="AG46" s="20">
        <f t="shared" si="19"/>
        <v>4.9388955890046882</v>
      </c>
      <c r="AH46" s="20">
        <f t="shared" si="19"/>
        <v>5.0083608532794921</v>
      </c>
      <c r="AI46" s="20">
        <f t="shared" si="19"/>
        <v>5.0125517683494936</v>
      </c>
      <c r="AJ46" s="20">
        <f t="shared" si="19"/>
        <v>5.064763327573818</v>
      </c>
      <c r="AK46" s="20">
        <f t="shared" si="19"/>
        <v>5.1897444678127513</v>
      </c>
      <c r="AL46" s="20">
        <f t="shared" si="19"/>
        <v>5.0691202190075391</v>
      </c>
      <c r="AM46" s="20">
        <f t="shared" si="19"/>
        <v>5.2694166260462971</v>
      </c>
      <c r="AN46" s="20">
        <f t="shared" si="19"/>
        <v>5.1731951717686186</v>
      </c>
      <c r="AO46" s="20">
        <f t="shared" si="19"/>
        <v>5.1813135093302654</v>
      </c>
      <c r="AP46" s="20">
        <f t="shared" si="19"/>
        <v>5.0619572797427459</v>
      </c>
      <c r="AQ46" s="20">
        <f t="shared" si="19"/>
        <v>5.0525709481404668</v>
      </c>
      <c r="AR46" s="20">
        <f t="shared" si="19"/>
        <v>5.00983075045629</v>
      </c>
      <c r="AS46" s="20">
        <f t="shared" si="17"/>
        <v>4.9556652717787975</v>
      </c>
      <c r="AT46" s="20">
        <f t="shared" si="17"/>
        <v>2.96560560311947</v>
      </c>
      <c r="AU46" s="20">
        <f t="shared" si="17"/>
        <v>-5.3236912100438456</v>
      </c>
      <c r="AV46" s="20">
        <f t="shared" si="17"/>
        <v>-3.4880217475960817</v>
      </c>
      <c r="AW46" s="20">
        <f t="shared" si="17"/>
        <v>-2.1665255407161466</v>
      </c>
      <c r="AX46" s="20">
        <f t="shared" si="17"/>
        <v>-0.69670625552852306</v>
      </c>
      <c r="AY46" s="20">
        <f t="shared" si="17"/>
        <v>7.0720160186016567</v>
      </c>
      <c r="AZ46" s="20">
        <f t="shared" si="17"/>
        <v>3.5059027376630025</v>
      </c>
      <c r="BA46" s="20">
        <f t="shared" si="17"/>
        <v>5.0232775031471721</v>
      </c>
      <c r="BB46" s="50">
        <f>BB75</f>
        <v>5.01</v>
      </c>
      <c r="BC46" s="50">
        <f>BC75</f>
        <v>5.07</v>
      </c>
      <c r="BD46" s="51">
        <f>BD75</f>
        <v>5.31</v>
      </c>
      <c r="BE46" s="51">
        <f>BE75</f>
        <v>4.7699999999999996</v>
      </c>
      <c r="BF46" s="51">
        <f t="shared" ref="BF46:BI46" si="23">BF75</f>
        <v>5.0599999999999996</v>
      </c>
      <c r="BG46" s="51">
        <f t="shared" si="23"/>
        <v>5.15</v>
      </c>
      <c r="BH46" s="51">
        <f t="shared" si="23"/>
        <v>5.27</v>
      </c>
      <c r="BI46" s="51">
        <f t="shared" si="23"/>
        <v>5.08</v>
      </c>
      <c r="BL46" s="7">
        <f t="shared" si="21"/>
        <v>5.1742915395502687</v>
      </c>
      <c r="BM46" s="7">
        <f t="shared" si="21"/>
        <v>5.019287680462825</v>
      </c>
      <c r="BN46" s="7">
        <f t="shared" si="21"/>
        <v>-2.0650049409290494</v>
      </c>
      <c r="BO46" s="7">
        <f t="shared" si="21"/>
        <v>3.6912401119128857</v>
      </c>
      <c r="BP46" s="7">
        <f>(BP22/BO22-1)*100</f>
        <v>5.0395112052094237</v>
      </c>
      <c r="BQ46" s="7">
        <f>(BQ22/BP22-1)*100</f>
        <v>5.1408772497431476</v>
      </c>
    </row>
    <row r="47" spans="4:69" x14ac:dyDescent="0.3">
      <c r="E47" s="19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0"/>
      <c r="AQ47" s="20"/>
      <c r="AR47" s="20"/>
      <c r="AS47" s="20"/>
      <c r="AT47" s="20"/>
      <c r="AU47" s="20"/>
      <c r="AV47" s="52"/>
      <c r="AW47" s="52"/>
      <c r="AX47" s="52"/>
      <c r="AY47" s="52"/>
      <c r="AZ47" s="52"/>
      <c r="BA47" s="52"/>
      <c r="BB47" s="52"/>
      <c r="BC47" s="52"/>
      <c r="BD47" s="52"/>
      <c r="BE47" s="52"/>
      <c r="BF47" s="52"/>
      <c r="BG47" s="52"/>
      <c r="BH47" s="52"/>
      <c r="BI47" s="52"/>
    </row>
    <row r="48" spans="4:69" x14ac:dyDescent="0.3">
      <c r="E48" s="19"/>
      <c r="F48" s="80" t="s">
        <v>25</v>
      </c>
      <c r="G48" s="81"/>
      <c r="H48" s="81"/>
      <c r="I48" s="82"/>
      <c r="J48" s="80" t="s">
        <v>26</v>
      </c>
      <c r="K48" s="81"/>
      <c r="L48" s="81"/>
      <c r="M48" s="82"/>
      <c r="N48" s="80" t="s">
        <v>27</v>
      </c>
      <c r="O48" s="81"/>
      <c r="P48" s="81"/>
      <c r="Q48" s="82"/>
      <c r="R48" s="80" t="s">
        <v>28</v>
      </c>
      <c r="S48" s="81"/>
      <c r="T48" s="81"/>
      <c r="U48" s="82"/>
      <c r="V48" s="80" t="s">
        <v>29</v>
      </c>
      <c r="W48" s="81"/>
      <c r="X48" s="81"/>
      <c r="Y48" s="82"/>
      <c r="Z48" s="80" t="s">
        <v>30</v>
      </c>
      <c r="AA48" s="81"/>
      <c r="AB48" s="81"/>
      <c r="AC48" s="82"/>
      <c r="AD48" s="80" t="s">
        <v>31</v>
      </c>
      <c r="AE48" s="81"/>
      <c r="AF48" s="81"/>
      <c r="AG48" s="82"/>
      <c r="AH48" s="80" t="s">
        <v>32</v>
      </c>
      <c r="AI48" s="81"/>
      <c r="AJ48" s="81"/>
      <c r="AK48" s="82"/>
      <c r="AL48" s="80" t="s">
        <v>33</v>
      </c>
      <c r="AM48" s="81"/>
      <c r="AN48" s="81"/>
      <c r="AO48" s="82"/>
      <c r="AP48" s="80" t="s">
        <v>34</v>
      </c>
      <c r="AQ48" s="81"/>
      <c r="AR48" s="81"/>
      <c r="AS48" s="82"/>
      <c r="AT48" s="80" t="s">
        <v>35</v>
      </c>
      <c r="AU48" s="81"/>
      <c r="AV48" s="81"/>
      <c r="AW48" s="82"/>
      <c r="AX48" s="80" t="s">
        <v>36</v>
      </c>
      <c r="AY48" s="81"/>
      <c r="AZ48" s="81"/>
      <c r="BA48" s="82"/>
      <c r="BB48" s="80" t="s">
        <v>37</v>
      </c>
      <c r="BC48" s="81"/>
      <c r="BD48" s="81"/>
      <c r="BE48" s="82"/>
      <c r="BF48" s="80" t="s">
        <v>38</v>
      </c>
      <c r="BG48" s="81"/>
      <c r="BH48" s="81"/>
      <c r="BI48" s="82"/>
    </row>
    <row r="49" spans="4:69" x14ac:dyDescent="0.3">
      <c r="E49" s="19" t="s">
        <v>104</v>
      </c>
      <c r="F49" s="16" t="s">
        <v>40</v>
      </c>
      <c r="G49" s="16" t="s">
        <v>41</v>
      </c>
      <c r="H49" s="16" t="s">
        <v>42</v>
      </c>
      <c r="I49" s="16" t="s">
        <v>43</v>
      </c>
      <c r="J49" s="16" t="s">
        <v>40</v>
      </c>
      <c r="K49" s="16" t="s">
        <v>41</v>
      </c>
      <c r="L49" s="16" t="s">
        <v>42</v>
      </c>
      <c r="M49" s="16" t="s">
        <v>43</v>
      </c>
      <c r="N49" s="16" t="s">
        <v>40</v>
      </c>
      <c r="O49" s="16" t="s">
        <v>41</v>
      </c>
      <c r="P49" s="16" t="s">
        <v>42</v>
      </c>
      <c r="Q49" s="16" t="s">
        <v>43</v>
      </c>
      <c r="R49" s="16" t="s">
        <v>40</v>
      </c>
      <c r="S49" s="16" t="s">
        <v>41</v>
      </c>
      <c r="T49" s="16" t="s">
        <v>42</v>
      </c>
      <c r="U49" s="16" t="s">
        <v>43</v>
      </c>
      <c r="V49" s="16" t="s">
        <v>40</v>
      </c>
      <c r="W49" s="16" t="s">
        <v>41</v>
      </c>
      <c r="X49" s="16" t="s">
        <v>42</v>
      </c>
      <c r="Y49" s="16" t="s">
        <v>43</v>
      </c>
      <c r="Z49" s="16" t="s">
        <v>40</v>
      </c>
      <c r="AA49" s="16" t="s">
        <v>41</v>
      </c>
      <c r="AB49" s="16" t="s">
        <v>42</v>
      </c>
      <c r="AC49" s="16" t="s">
        <v>43</v>
      </c>
      <c r="AD49" s="16" t="s">
        <v>40</v>
      </c>
      <c r="AE49" s="16" t="s">
        <v>41</v>
      </c>
      <c r="AF49" s="16" t="s">
        <v>42</v>
      </c>
      <c r="AG49" s="16" t="s">
        <v>43</v>
      </c>
      <c r="AH49" s="16" t="s">
        <v>40</v>
      </c>
      <c r="AI49" s="16" t="s">
        <v>41</v>
      </c>
      <c r="AJ49" s="16" t="s">
        <v>42</v>
      </c>
      <c r="AK49" s="16" t="s">
        <v>43</v>
      </c>
      <c r="AL49" s="16" t="s">
        <v>40</v>
      </c>
      <c r="AM49" s="16" t="s">
        <v>41</v>
      </c>
      <c r="AN49" s="16" t="s">
        <v>42</v>
      </c>
      <c r="AO49" s="16" t="s">
        <v>43</v>
      </c>
      <c r="AP49" s="16" t="s">
        <v>40</v>
      </c>
      <c r="AQ49" s="16" t="s">
        <v>41</v>
      </c>
      <c r="AR49" s="16" t="s">
        <v>42</v>
      </c>
      <c r="AS49" s="16" t="s">
        <v>43</v>
      </c>
      <c r="AT49" s="16" t="s">
        <v>40</v>
      </c>
      <c r="AU49" s="16" t="s">
        <v>41</v>
      </c>
      <c r="AV49" s="16" t="s">
        <v>42</v>
      </c>
      <c r="AW49" s="16" t="s">
        <v>43</v>
      </c>
      <c r="AX49" s="16" t="s">
        <v>40</v>
      </c>
      <c r="AY49" s="16" t="s">
        <v>41</v>
      </c>
      <c r="AZ49" s="16" t="s">
        <v>42</v>
      </c>
      <c r="BA49" s="16" t="s">
        <v>43</v>
      </c>
      <c r="BB49" s="16" t="s">
        <v>40</v>
      </c>
      <c r="BC49" s="16" t="s">
        <v>41</v>
      </c>
      <c r="BD49" s="16" t="s">
        <v>42</v>
      </c>
      <c r="BE49" s="16" t="s">
        <v>43</v>
      </c>
      <c r="BF49" s="16" t="s">
        <v>40</v>
      </c>
      <c r="BG49" s="16" t="s">
        <v>41</v>
      </c>
      <c r="BH49" s="16" t="s">
        <v>42</v>
      </c>
      <c r="BI49" s="16" t="s">
        <v>43</v>
      </c>
      <c r="BK49">
        <v>2017</v>
      </c>
      <c r="BL49">
        <v>2018</v>
      </c>
      <c r="BM49">
        <v>2019</v>
      </c>
      <c r="BN49">
        <v>2020</v>
      </c>
      <c r="BO49">
        <v>2021</v>
      </c>
      <c r="BP49">
        <v>2022</v>
      </c>
      <c r="BQ49">
        <v>2023</v>
      </c>
    </row>
    <row r="50" spans="4:69" x14ac:dyDescent="0.3">
      <c r="D50" t="s">
        <v>105</v>
      </c>
      <c r="E50" s="53" t="s">
        <v>106</v>
      </c>
      <c r="F50" s="20">
        <f t="shared" ref="F50:BI52" si="24">F3</f>
        <v>225677.1</v>
      </c>
      <c r="G50" s="20">
        <f t="shared" si="24"/>
        <v>243260.6</v>
      </c>
      <c r="H50" s="20">
        <f t="shared" si="24"/>
        <v>270493.90000000002</v>
      </c>
      <c r="I50" s="20">
        <f t="shared" si="24"/>
        <v>216688.1</v>
      </c>
      <c r="J50" s="20">
        <f t="shared" si="24"/>
        <v>235110</v>
      </c>
      <c r="K50" s="20">
        <f t="shared" si="24"/>
        <v>255305.3</v>
      </c>
      <c r="L50" s="20">
        <f t="shared" si="24"/>
        <v>280486.90000000002</v>
      </c>
      <c r="M50" s="20">
        <f t="shared" si="24"/>
        <v>222955.1</v>
      </c>
      <c r="N50" s="20">
        <f t="shared" si="24"/>
        <v>248019.4</v>
      </c>
      <c r="O50" s="20">
        <f t="shared" si="24"/>
        <v>266057.8</v>
      </c>
      <c r="P50" s="20">
        <f t="shared" si="24"/>
        <v>296205.7</v>
      </c>
      <c r="Q50" s="20">
        <f t="shared" si="24"/>
        <v>229157.8</v>
      </c>
      <c r="R50" s="20">
        <f t="shared" si="24"/>
        <v>258472.7</v>
      </c>
      <c r="S50" s="20">
        <f t="shared" si="24"/>
        <v>278294.09999999998</v>
      </c>
      <c r="T50" s="20">
        <f t="shared" si="24"/>
        <v>306599.59999999998</v>
      </c>
      <c r="U50" s="20">
        <f t="shared" si="24"/>
        <v>239775.4</v>
      </c>
      <c r="V50" s="20">
        <f t="shared" si="24"/>
        <v>271803.90000000002</v>
      </c>
      <c r="W50" s="20">
        <f t="shared" si="24"/>
        <v>291882.8</v>
      </c>
      <c r="X50" s="20">
        <f t="shared" si="24"/>
        <v>317624.3</v>
      </c>
      <c r="Y50" s="20">
        <f t="shared" si="24"/>
        <v>247741.7</v>
      </c>
      <c r="Z50" s="20">
        <f t="shared" si="24"/>
        <v>281894.2</v>
      </c>
      <c r="AA50" s="20">
        <f t="shared" si="24"/>
        <v>310969.59999999998</v>
      </c>
      <c r="AB50" s="20">
        <f t="shared" si="24"/>
        <v>326782.7</v>
      </c>
      <c r="AC50" s="20">
        <f t="shared" si="24"/>
        <v>251799.3</v>
      </c>
      <c r="AD50" s="20">
        <f t="shared" si="24"/>
        <v>286069.2</v>
      </c>
      <c r="AE50" s="20">
        <f t="shared" si="24"/>
        <v>321931.5</v>
      </c>
      <c r="AF50" s="20">
        <f t="shared" si="24"/>
        <v>337298.7</v>
      </c>
      <c r="AG50" s="20">
        <f t="shared" si="24"/>
        <v>265656.09999999998</v>
      </c>
      <c r="AH50" s="20">
        <f t="shared" si="24"/>
        <v>306492.90000000002</v>
      </c>
      <c r="AI50" s="20">
        <f t="shared" si="24"/>
        <v>332720.40000000002</v>
      </c>
      <c r="AJ50" s="20">
        <f t="shared" si="24"/>
        <v>346953.5</v>
      </c>
      <c r="AK50" s="20">
        <f t="shared" si="24"/>
        <v>272208.90000000002</v>
      </c>
      <c r="AL50" s="20">
        <f t="shared" si="24"/>
        <v>316734.3</v>
      </c>
      <c r="AM50" s="20">
        <f t="shared" si="24"/>
        <v>348350.5</v>
      </c>
      <c r="AN50" s="20">
        <f t="shared" si="24"/>
        <v>359518.5</v>
      </c>
      <c r="AO50" s="20">
        <f t="shared" si="24"/>
        <v>282649.7</v>
      </c>
      <c r="AP50" s="20">
        <f t="shared" si="24"/>
        <v>322418.09999999998</v>
      </c>
      <c r="AQ50" s="20">
        <f t="shared" si="24"/>
        <v>366760.5</v>
      </c>
      <c r="AR50" s="20">
        <f t="shared" si="24"/>
        <v>370560.6</v>
      </c>
      <c r="AS50" s="20">
        <f t="shared" si="24"/>
        <v>294659.90000000002</v>
      </c>
      <c r="AT50" s="20">
        <f t="shared" si="24"/>
        <v>322485.2</v>
      </c>
      <c r="AU50" s="20">
        <f t="shared" si="24"/>
        <v>374817.8</v>
      </c>
      <c r="AV50" s="20">
        <f t="shared" si="24"/>
        <v>378616.9</v>
      </c>
      <c r="AW50" s="20">
        <f t="shared" si="24"/>
        <v>302411.5</v>
      </c>
      <c r="AX50" s="20">
        <f t="shared" si="24"/>
        <v>333582.8</v>
      </c>
      <c r="AY50" s="20">
        <f t="shared" si="24"/>
        <v>376788.4</v>
      </c>
      <c r="AZ50" s="20">
        <f t="shared" si="24"/>
        <v>384029.6</v>
      </c>
      <c r="BA50" s="20">
        <f t="shared" si="24"/>
        <v>309309.2</v>
      </c>
      <c r="BB50" s="20">
        <f t="shared" si="24"/>
        <v>337437.9</v>
      </c>
      <c r="BC50" s="20">
        <f t="shared" si="24"/>
        <v>384022.7</v>
      </c>
      <c r="BD50" s="20">
        <f t="shared" si="24"/>
        <v>389060.40000000008</v>
      </c>
      <c r="BE50" s="20">
        <f t="shared" si="24"/>
        <v>322603.50799999997</v>
      </c>
      <c r="BF50" s="20">
        <f t="shared" si="24"/>
        <v>349637.82419999997</v>
      </c>
      <c r="BG50" s="20">
        <f t="shared" si="24"/>
        <v>401164.10000000003</v>
      </c>
      <c r="BH50" s="20">
        <f t="shared" si="24"/>
        <v>404821.26320000004</v>
      </c>
      <c r="BI50" s="20">
        <f t="shared" si="24"/>
        <v>336715.14772957755</v>
      </c>
      <c r="BK50" s="20">
        <f>SUM(AH50:AK50)</f>
        <v>1258375.7000000002</v>
      </c>
      <c r="BL50" s="20">
        <f>SUM(AL50:AO50)</f>
        <v>1307253</v>
      </c>
      <c r="BM50" s="20">
        <f>SUM(AP50:AS50)</f>
        <v>1354399.1</v>
      </c>
      <c r="BN50" s="20">
        <f>SUM(AT50:AW50)</f>
        <v>1378331.4</v>
      </c>
      <c r="BO50" s="20">
        <f>SUM(AX50:BA50)</f>
        <v>1403709.9999999998</v>
      </c>
      <c r="BP50" s="20">
        <f>SUM(BB50:BE50)</f>
        <v>1433124.5080000001</v>
      </c>
      <c r="BQ50" s="20">
        <f>SUM(BF50:BI50)</f>
        <v>1492338.3351295777</v>
      </c>
    </row>
    <row r="51" spans="4:69" x14ac:dyDescent="0.3">
      <c r="D51" t="s">
        <v>107</v>
      </c>
      <c r="E51" s="53" t="s">
        <v>108</v>
      </c>
      <c r="F51" s="20">
        <f t="shared" si="24"/>
        <v>171254.7</v>
      </c>
      <c r="G51" s="20">
        <f t="shared" si="24"/>
        <v>176963.4</v>
      </c>
      <c r="H51" s="20">
        <f t="shared" si="24"/>
        <v>184706.5</v>
      </c>
      <c r="I51" s="20">
        <f t="shared" si="24"/>
        <v>185204</v>
      </c>
      <c r="J51" s="20">
        <f t="shared" si="24"/>
        <v>180027.4</v>
      </c>
      <c r="K51" s="20">
        <f t="shared" si="24"/>
        <v>181780.1</v>
      </c>
      <c r="L51" s="20">
        <f t="shared" si="24"/>
        <v>189873.7</v>
      </c>
      <c r="M51" s="20">
        <f t="shared" si="24"/>
        <v>197275.1</v>
      </c>
      <c r="N51" s="20">
        <f t="shared" si="24"/>
        <v>193122.1</v>
      </c>
      <c r="O51" s="20">
        <f t="shared" si="24"/>
        <v>191766.6</v>
      </c>
      <c r="P51" s="20">
        <f t="shared" si="24"/>
        <v>191051.9</v>
      </c>
      <c r="Q51" s="20">
        <f t="shared" si="24"/>
        <v>195621</v>
      </c>
      <c r="R51" s="20">
        <f t="shared" si="24"/>
        <v>194748.6</v>
      </c>
      <c r="S51" s="20">
        <f t="shared" si="24"/>
        <v>194571.1</v>
      </c>
      <c r="T51" s="20">
        <f t="shared" si="24"/>
        <v>199013.4</v>
      </c>
      <c r="U51" s="20">
        <f t="shared" si="24"/>
        <v>202721.3</v>
      </c>
      <c r="V51" s="20">
        <f t="shared" si="24"/>
        <v>192375.8</v>
      </c>
      <c r="W51" s="20">
        <f t="shared" si="24"/>
        <v>195958.7</v>
      </c>
      <c r="X51" s="20">
        <f t="shared" si="24"/>
        <v>200470</v>
      </c>
      <c r="Y51" s="20">
        <f t="shared" si="24"/>
        <v>205685</v>
      </c>
      <c r="Z51" s="20">
        <f t="shared" si="24"/>
        <v>193496.6</v>
      </c>
      <c r="AA51" s="20">
        <f t="shared" si="24"/>
        <v>188914.9</v>
      </c>
      <c r="AB51" s="20">
        <f t="shared" si="24"/>
        <v>191629.5</v>
      </c>
      <c r="AC51" s="20">
        <f t="shared" si="24"/>
        <v>193286.2</v>
      </c>
      <c r="AD51" s="20">
        <f t="shared" si="24"/>
        <v>195852</v>
      </c>
      <c r="AE51" s="20">
        <f t="shared" si="24"/>
        <v>190886.6</v>
      </c>
      <c r="AF51" s="20">
        <f t="shared" si="24"/>
        <v>191954.4</v>
      </c>
      <c r="AG51" s="20">
        <f t="shared" si="24"/>
        <v>195900.1</v>
      </c>
      <c r="AH51" s="20">
        <f t="shared" si="24"/>
        <v>193307</v>
      </c>
      <c r="AI51" s="20">
        <f t="shared" si="24"/>
        <v>194921.2</v>
      </c>
      <c r="AJ51" s="20">
        <f t="shared" si="24"/>
        <v>195475.1</v>
      </c>
      <c r="AK51" s="20">
        <f t="shared" si="24"/>
        <v>195975.1</v>
      </c>
      <c r="AL51" s="20">
        <f t="shared" si="24"/>
        <v>195347.9</v>
      </c>
      <c r="AM51" s="20">
        <f t="shared" si="24"/>
        <v>200079.6</v>
      </c>
      <c r="AN51" s="20">
        <f t="shared" si="24"/>
        <v>200700.3</v>
      </c>
      <c r="AO51" s="20">
        <f t="shared" si="24"/>
        <v>200377.2</v>
      </c>
      <c r="AP51" s="20">
        <f t="shared" si="24"/>
        <v>199889.4</v>
      </c>
      <c r="AQ51" s="20">
        <f t="shared" si="24"/>
        <v>198665.2</v>
      </c>
      <c r="AR51" s="20">
        <f t="shared" si="24"/>
        <v>205388.3</v>
      </c>
      <c r="AS51" s="20">
        <f t="shared" si="24"/>
        <v>202263.3</v>
      </c>
      <c r="AT51" s="20">
        <f t="shared" si="24"/>
        <v>200784.4</v>
      </c>
      <c r="AU51" s="20">
        <f t="shared" si="24"/>
        <v>193261.5</v>
      </c>
      <c r="AV51" s="20">
        <f t="shared" si="24"/>
        <v>196594.9</v>
      </c>
      <c r="AW51" s="20">
        <f t="shared" si="24"/>
        <v>199834.4</v>
      </c>
      <c r="AX51" s="20">
        <f t="shared" si="24"/>
        <v>196726.1</v>
      </c>
      <c r="AY51" s="20">
        <f t="shared" si="24"/>
        <v>203356.1</v>
      </c>
      <c r="AZ51" s="20">
        <f t="shared" si="24"/>
        <v>211889.9</v>
      </c>
      <c r="BA51" s="20">
        <f t="shared" si="24"/>
        <v>210127.4</v>
      </c>
      <c r="BB51" s="20">
        <f t="shared" si="24"/>
        <v>204232.39999999997</v>
      </c>
      <c r="BC51" s="20">
        <f t="shared" si="24"/>
        <v>207850.3</v>
      </c>
      <c r="BD51" s="20">
        <f t="shared" si="24"/>
        <v>216339.6</v>
      </c>
      <c r="BE51" s="20">
        <f t="shared" si="24"/>
        <v>215827.89999999997</v>
      </c>
      <c r="BF51" s="20">
        <f t="shared" si="24"/>
        <v>209992.47039999996</v>
      </c>
      <c r="BG51" s="20">
        <f t="shared" si="24"/>
        <v>212025.37424999999</v>
      </c>
      <c r="BH51" s="20">
        <f t="shared" si="24"/>
        <v>221387.38684000002</v>
      </c>
      <c r="BI51" s="20">
        <f t="shared" si="24"/>
        <v>220902.03441999998</v>
      </c>
      <c r="BK51" s="20">
        <f t="shared" ref="BK51:BK60" si="25">SUM(AH51:AK51)</f>
        <v>779678.4</v>
      </c>
      <c r="BL51" s="20">
        <f t="shared" ref="BL51:BL60" si="26">SUM(AL51:AO51)</f>
        <v>796505</v>
      </c>
      <c r="BM51" s="20">
        <f t="shared" ref="BM51:BM60" si="27">SUM(AP51:AS51)</f>
        <v>806206.2</v>
      </c>
      <c r="BN51" s="20">
        <f t="shared" ref="BN51:BN60" si="28">SUM(AT51:AW51)</f>
        <v>790475.20000000007</v>
      </c>
      <c r="BO51" s="20">
        <f t="shared" ref="BO51:BO60" si="29">SUM(AX51:BA51)</f>
        <v>822099.5</v>
      </c>
      <c r="BP51" s="20">
        <f t="shared" ref="BP51:BP60" si="30">SUM(BB51:BE51)</f>
        <v>844250.2</v>
      </c>
      <c r="BQ51" s="20">
        <f t="shared" ref="BQ51:BQ60" si="31">SUM(BF51:BI51)</f>
        <v>864307.26591000007</v>
      </c>
    </row>
    <row r="52" spans="4:69" x14ac:dyDescent="0.3">
      <c r="D52" t="s">
        <v>109</v>
      </c>
      <c r="E52" s="53" t="s">
        <v>110</v>
      </c>
      <c r="F52" s="20">
        <f t="shared" si="24"/>
        <v>371813.3</v>
      </c>
      <c r="G52" s="20">
        <f t="shared" si="24"/>
        <v>376831.9</v>
      </c>
      <c r="H52" s="20">
        <f t="shared" si="24"/>
        <v>381827</v>
      </c>
      <c r="I52" s="20">
        <f t="shared" si="24"/>
        <v>382288.6</v>
      </c>
      <c r="J52" s="20">
        <f t="shared" si="24"/>
        <v>388876.5</v>
      </c>
      <c r="K52" s="20">
        <f t="shared" si="24"/>
        <v>400406.5</v>
      </c>
      <c r="L52" s="20">
        <f t="shared" si="24"/>
        <v>409101.9</v>
      </c>
      <c r="M52" s="20">
        <f t="shared" si="24"/>
        <v>409067.1</v>
      </c>
      <c r="N52" s="20">
        <f t="shared" si="24"/>
        <v>411748.4</v>
      </c>
      <c r="O52" s="20">
        <f t="shared" si="24"/>
        <v>421984.5</v>
      </c>
      <c r="P52" s="20">
        <f t="shared" si="24"/>
        <v>430505.9</v>
      </c>
      <c r="Q52" s="20">
        <f t="shared" si="24"/>
        <v>433548.4</v>
      </c>
      <c r="R52" s="20">
        <f t="shared" si="24"/>
        <v>430780.1</v>
      </c>
      <c r="S52" s="20">
        <f t="shared" si="24"/>
        <v>443932.4</v>
      </c>
      <c r="T52" s="20">
        <f t="shared" si="24"/>
        <v>445628.5</v>
      </c>
      <c r="U52" s="20">
        <f t="shared" si="24"/>
        <v>451620.9</v>
      </c>
      <c r="V52" s="20">
        <f t="shared" si="24"/>
        <v>449951.5</v>
      </c>
      <c r="W52" s="20">
        <f t="shared" si="24"/>
        <v>465493.4</v>
      </c>
      <c r="X52" s="20">
        <f t="shared" si="24"/>
        <v>468015.5</v>
      </c>
      <c r="Y52" s="20">
        <f t="shared" si="24"/>
        <v>470796.3</v>
      </c>
      <c r="Z52" s="20">
        <f t="shared" si="24"/>
        <v>468270.5</v>
      </c>
      <c r="AA52" s="20">
        <f t="shared" si="24"/>
        <v>485053</v>
      </c>
      <c r="AB52" s="20">
        <f t="shared" si="24"/>
        <v>489547.9</v>
      </c>
      <c r="AC52" s="20">
        <f t="shared" si="24"/>
        <v>491661.8</v>
      </c>
      <c r="AD52" s="20">
        <f t="shared" si="24"/>
        <v>490162.7</v>
      </c>
      <c r="AE52" s="20">
        <f t="shared" si="24"/>
        <v>507478.3</v>
      </c>
      <c r="AF52" s="20">
        <f t="shared" si="24"/>
        <v>511443.9</v>
      </c>
      <c r="AG52" s="20">
        <f t="shared" si="24"/>
        <v>507792</v>
      </c>
      <c r="AH52" s="20">
        <f t="shared" si="24"/>
        <v>511134.3</v>
      </c>
      <c r="AI52" s="20">
        <f t="shared" si="24"/>
        <v>525246.69999999995</v>
      </c>
      <c r="AJ52" s="20">
        <f t="shared" si="24"/>
        <v>536388.6</v>
      </c>
      <c r="AK52" s="20">
        <f t="shared" si="24"/>
        <v>530696.5</v>
      </c>
      <c r="AL52" s="20">
        <f t="shared" si="24"/>
        <v>534688.4</v>
      </c>
      <c r="AM52" s="20">
        <f t="shared" si="24"/>
        <v>545680.9</v>
      </c>
      <c r="AN52" s="20">
        <f t="shared" si="24"/>
        <v>559760.6</v>
      </c>
      <c r="AO52" s="20">
        <f t="shared" si="24"/>
        <v>553238.5</v>
      </c>
      <c r="AP52" s="20">
        <f t="shared" si="24"/>
        <v>555288</v>
      </c>
      <c r="AQ52" s="20">
        <f t="shared" si="24"/>
        <v>564913</v>
      </c>
      <c r="AR52" s="20">
        <f t="shared" si="24"/>
        <v>582944.5</v>
      </c>
      <c r="AS52" s="20">
        <f t="shared" si="24"/>
        <v>573522.30000000005</v>
      </c>
      <c r="AT52" s="20">
        <f t="shared" si="24"/>
        <v>566752</v>
      </c>
      <c r="AU52" s="20">
        <f t="shared" si="24"/>
        <v>529988.80000000005</v>
      </c>
      <c r="AV52" s="20">
        <f t="shared" si="24"/>
        <v>557651.4</v>
      </c>
      <c r="AW52" s="20">
        <f t="shared" si="24"/>
        <v>555528.1</v>
      </c>
      <c r="AX52" s="20">
        <f t="shared" si="24"/>
        <v>558907.5</v>
      </c>
      <c r="AY52" s="20">
        <f t="shared" si="24"/>
        <v>564865.5</v>
      </c>
      <c r="AZ52" s="20">
        <f t="shared" si="24"/>
        <v>578167.1</v>
      </c>
      <c r="BA52" s="20">
        <f t="shared" si="24"/>
        <v>582881.6</v>
      </c>
      <c r="BB52" s="20">
        <f t="shared" si="24"/>
        <v>587265.5</v>
      </c>
      <c r="BC52" s="20">
        <f t="shared" si="24"/>
        <v>594238.5</v>
      </c>
      <c r="BD52" s="20">
        <f t="shared" si="24"/>
        <v>612683.69999999995</v>
      </c>
      <c r="BE52" s="20">
        <f t="shared" si="24"/>
        <v>598171.80000000005</v>
      </c>
      <c r="BF52" s="20">
        <f t="shared" si="24"/>
        <v>613188</v>
      </c>
      <c r="BG52" s="20">
        <f t="shared" si="24"/>
        <v>624250.19539999997</v>
      </c>
      <c r="BH52" s="20">
        <f t="shared" si="24"/>
        <v>647480.44088000001</v>
      </c>
      <c r="BI52" s="20">
        <f t="shared" si="24"/>
        <v>627742.09513999999</v>
      </c>
      <c r="BK52" s="20">
        <f t="shared" si="25"/>
        <v>2103466.1</v>
      </c>
      <c r="BL52" s="20">
        <f t="shared" si="26"/>
        <v>2193368.4</v>
      </c>
      <c r="BM52" s="20">
        <f t="shared" si="27"/>
        <v>2276667.7999999998</v>
      </c>
      <c r="BN52" s="20">
        <f t="shared" si="28"/>
        <v>2209920.3000000003</v>
      </c>
      <c r="BO52" s="20">
        <f t="shared" si="29"/>
        <v>2284821.7000000002</v>
      </c>
      <c r="BP52" s="20">
        <f t="shared" si="30"/>
        <v>2392359.5</v>
      </c>
      <c r="BQ52" s="20">
        <f t="shared" si="31"/>
        <v>2512660.7314200001</v>
      </c>
    </row>
    <row r="53" spans="4:69" x14ac:dyDescent="0.3">
      <c r="D53" t="s">
        <v>111</v>
      </c>
      <c r="E53" s="54" t="s">
        <v>112</v>
      </c>
      <c r="F53" s="22">
        <f>F6+F7</f>
        <v>18747.300000000003</v>
      </c>
      <c r="G53" s="22">
        <f t="shared" ref="G53:BI53" si="32">G6+G7</f>
        <v>19716.199999999997</v>
      </c>
      <c r="H53" s="22">
        <f t="shared" si="32"/>
        <v>19740.800000000003</v>
      </c>
      <c r="I53" s="22">
        <f t="shared" si="32"/>
        <v>20193.3</v>
      </c>
      <c r="J53" s="22">
        <f t="shared" si="32"/>
        <v>20006.599999999999</v>
      </c>
      <c r="K53" s="22">
        <f t="shared" si="32"/>
        <v>20553.5</v>
      </c>
      <c r="L53" s="22">
        <f t="shared" si="32"/>
        <v>20756.3</v>
      </c>
      <c r="M53" s="22">
        <f t="shared" si="32"/>
        <v>21486.799999999999</v>
      </c>
      <c r="N53" s="22">
        <f t="shared" si="32"/>
        <v>21267.4</v>
      </c>
      <c r="O53" s="22">
        <f t="shared" si="32"/>
        <v>22704.100000000002</v>
      </c>
      <c r="P53" s="22">
        <f t="shared" si="32"/>
        <v>23144.2</v>
      </c>
      <c r="Q53" s="22">
        <f t="shared" si="32"/>
        <v>23607.100000000002</v>
      </c>
      <c r="R53" s="22">
        <f t="shared" si="32"/>
        <v>23240.2</v>
      </c>
      <c r="S53" s="22">
        <f t="shared" si="32"/>
        <v>23742.100000000002</v>
      </c>
      <c r="T53" s="22">
        <f t="shared" si="32"/>
        <v>23720.5</v>
      </c>
      <c r="U53" s="22">
        <f t="shared" si="32"/>
        <v>24642.199999999997</v>
      </c>
      <c r="V53" s="22">
        <f t="shared" si="32"/>
        <v>24023.899999999998</v>
      </c>
      <c r="W53" s="22">
        <f t="shared" si="32"/>
        <v>25251.5</v>
      </c>
      <c r="X53" s="22">
        <f t="shared" si="32"/>
        <v>25117.100000000002</v>
      </c>
      <c r="Y53" s="22">
        <f t="shared" si="32"/>
        <v>26537.200000000001</v>
      </c>
      <c r="Z53" s="22">
        <f t="shared" si="32"/>
        <v>24496.2</v>
      </c>
      <c r="AA53" s="22">
        <f t="shared" si="32"/>
        <v>25560.3</v>
      </c>
      <c r="AB53" s="22">
        <f t="shared" si="32"/>
        <v>25398.100000000002</v>
      </c>
      <c r="AC53" s="22">
        <f t="shared" si="32"/>
        <v>26809.200000000001</v>
      </c>
      <c r="AD53" s="22">
        <f t="shared" si="32"/>
        <v>26296.300000000003</v>
      </c>
      <c r="AE53" s="22">
        <f t="shared" si="32"/>
        <v>27115.8</v>
      </c>
      <c r="AF53" s="22">
        <f t="shared" si="32"/>
        <v>26589.7</v>
      </c>
      <c r="AG53" s="22">
        <f t="shared" si="32"/>
        <v>27642.699999999997</v>
      </c>
      <c r="AH53" s="22">
        <f t="shared" si="32"/>
        <v>26769.5</v>
      </c>
      <c r="AI53" s="22">
        <f t="shared" si="32"/>
        <v>26548</v>
      </c>
      <c r="AJ53" s="22">
        <f t="shared" si="32"/>
        <v>27886.799999999999</v>
      </c>
      <c r="AK53" s="22">
        <f t="shared" si="32"/>
        <v>28332.300000000003</v>
      </c>
      <c r="AL53" s="22">
        <f t="shared" si="32"/>
        <v>27662.199999999997</v>
      </c>
      <c r="AM53" s="22">
        <f t="shared" si="32"/>
        <v>28492</v>
      </c>
      <c r="AN53" s="22">
        <f t="shared" si="32"/>
        <v>29454.2</v>
      </c>
      <c r="AO53" s="22">
        <f t="shared" si="32"/>
        <v>29929.600000000002</v>
      </c>
      <c r="AP53" s="22">
        <f t="shared" si="32"/>
        <v>28900.5</v>
      </c>
      <c r="AQ53" s="22">
        <f t="shared" si="32"/>
        <v>29246.5</v>
      </c>
      <c r="AR53" s="22">
        <f t="shared" si="32"/>
        <v>30581</v>
      </c>
      <c r="AS53" s="22">
        <f t="shared" si="32"/>
        <v>31713.600000000002</v>
      </c>
      <c r="AT53" s="22">
        <f t="shared" si="32"/>
        <v>30025.100000000002</v>
      </c>
      <c r="AU53" s="22">
        <f t="shared" si="32"/>
        <v>27869.600000000002</v>
      </c>
      <c r="AV53" s="22">
        <f t="shared" si="32"/>
        <v>30023.200000000001</v>
      </c>
      <c r="AW53" s="22">
        <f t="shared" si="32"/>
        <v>30357.8</v>
      </c>
      <c r="AX53" s="22">
        <f t="shared" si="32"/>
        <v>30616.9</v>
      </c>
      <c r="AY53" s="22">
        <f t="shared" si="32"/>
        <v>30326.399999999998</v>
      </c>
      <c r="AZ53" s="22">
        <f t="shared" si="32"/>
        <v>31197</v>
      </c>
      <c r="BA53" s="22">
        <f t="shared" si="32"/>
        <v>32640</v>
      </c>
      <c r="BB53" s="22">
        <f t="shared" si="32"/>
        <v>32632.799999999999</v>
      </c>
      <c r="BC53" s="22">
        <f t="shared" si="32"/>
        <v>31292.765272549888</v>
      </c>
      <c r="BD53" s="22">
        <f t="shared" si="32"/>
        <v>32920.299980147189</v>
      </c>
      <c r="BE53" s="22">
        <f t="shared" si="32"/>
        <v>33849.955145488333</v>
      </c>
      <c r="BF53" s="22">
        <f t="shared" si="32"/>
        <v>33899.478435969169</v>
      </c>
      <c r="BG53" s="22">
        <f t="shared" si="32"/>
        <v>32525.904216691291</v>
      </c>
      <c r="BH53" s="22">
        <f t="shared" si="32"/>
        <v>34202.647812282237</v>
      </c>
      <c r="BI53" s="22">
        <f t="shared" si="32"/>
        <v>35122.9878520856</v>
      </c>
      <c r="BK53" s="20">
        <f t="shared" si="25"/>
        <v>109536.6</v>
      </c>
      <c r="BL53" s="20">
        <f t="shared" si="26"/>
        <v>115538</v>
      </c>
      <c r="BM53" s="20">
        <f t="shared" si="27"/>
        <v>120441.60000000001</v>
      </c>
      <c r="BN53" s="20">
        <f t="shared" si="28"/>
        <v>118275.70000000001</v>
      </c>
      <c r="BO53" s="20">
        <f t="shared" si="29"/>
        <v>124780.3</v>
      </c>
      <c r="BP53" s="20">
        <f t="shared" si="30"/>
        <v>130695.82039818542</v>
      </c>
      <c r="BQ53" s="20">
        <f t="shared" si="31"/>
        <v>135751.0183170283</v>
      </c>
    </row>
    <row r="54" spans="4:69" x14ac:dyDescent="0.3">
      <c r="D54" t="s">
        <v>113</v>
      </c>
      <c r="E54" s="53" t="s">
        <v>114</v>
      </c>
      <c r="F54" s="20">
        <f>F8</f>
        <v>149919</v>
      </c>
      <c r="G54" s="20">
        <f t="shared" ref="G54:BI54" si="33">G8</f>
        <v>153138.9</v>
      </c>
      <c r="H54" s="20">
        <f t="shared" si="33"/>
        <v>159863.4</v>
      </c>
      <c r="I54" s="20">
        <f t="shared" si="33"/>
        <v>163984.1</v>
      </c>
      <c r="J54" s="20">
        <f t="shared" si="33"/>
        <v>162272.1</v>
      </c>
      <c r="K54" s="20">
        <f t="shared" si="33"/>
        <v>169063.9</v>
      </c>
      <c r="L54" s="20">
        <f t="shared" si="33"/>
        <v>172845.3</v>
      </c>
      <c r="M54" s="20">
        <f t="shared" si="33"/>
        <v>179240.6</v>
      </c>
      <c r="N54" s="20">
        <f t="shared" si="33"/>
        <v>172524.4</v>
      </c>
      <c r="O54" s="20">
        <f t="shared" si="33"/>
        <v>178851</v>
      </c>
      <c r="P54" s="20">
        <f t="shared" si="33"/>
        <v>184628.4</v>
      </c>
      <c r="Q54" s="20">
        <f t="shared" si="33"/>
        <v>192222.6</v>
      </c>
      <c r="R54" s="20">
        <f t="shared" si="33"/>
        <v>181865.3</v>
      </c>
      <c r="S54" s="20">
        <f t="shared" si="33"/>
        <v>190136.1</v>
      </c>
      <c r="T54" s="20">
        <f t="shared" si="33"/>
        <v>196549.1</v>
      </c>
      <c r="U54" s="20">
        <f t="shared" si="33"/>
        <v>204169.1</v>
      </c>
      <c r="V54" s="20">
        <f t="shared" si="33"/>
        <v>194998.3</v>
      </c>
      <c r="W54" s="20">
        <f t="shared" si="33"/>
        <v>202412.3</v>
      </c>
      <c r="X54" s="20">
        <f t="shared" si="33"/>
        <v>209376.3</v>
      </c>
      <c r="Y54" s="20">
        <f t="shared" si="33"/>
        <v>219828.7</v>
      </c>
      <c r="Z54" s="20">
        <f t="shared" si="33"/>
        <v>206755</v>
      </c>
      <c r="AA54" s="20">
        <f t="shared" si="33"/>
        <v>213247.1</v>
      </c>
      <c r="AB54" s="20">
        <f t="shared" si="33"/>
        <v>223649.5</v>
      </c>
      <c r="AC54" s="20">
        <f t="shared" si="33"/>
        <v>235512.3</v>
      </c>
      <c r="AD54" s="20">
        <f t="shared" si="33"/>
        <v>220732.5</v>
      </c>
      <c r="AE54" s="20">
        <f t="shared" si="33"/>
        <v>224160.2</v>
      </c>
      <c r="AF54" s="20">
        <f t="shared" si="33"/>
        <v>234726.3</v>
      </c>
      <c r="AG54" s="20">
        <f t="shared" si="33"/>
        <v>245421.3</v>
      </c>
      <c r="AH54" s="20">
        <f t="shared" si="33"/>
        <v>233893.3</v>
      </c>
      <c r="AI54" s="20">
        <f t="shared" si="33"/>
        <v>239742</v>
      </c>
      <c r="AJ54" s="20">
        <f t="shared" si="33"/>
        <v>251107.5</v>
      </c>
      <c r="AK54" s="20">
        <f t="shared" si="33"/>
        <v>263182.09999999998</v>
      </c>
      <c r="AL54" s="20">
        <f t="shared" si="33"/>
        <v>251087.9</v>
      </c>
      <c r="AM54" s="20">
        <f t="shared" si="33"/>
        <v>253483.1</v>
      </c>
      <c r="AN54" s="20">
        <f t="shared" si="33"/>
        <v>265639.90000000002</v>
      </c>
      <c r="AO54" s="20">
        <f t="shared" si="33"/>
        <v>277871.90000000002</v>
      </c>
      <c r="AP54" s="20">
        <f t="shared" si="33"/>
        <v>265916.2</v>
      </c>
      <c r="AQ54" s="20">
        <f t="shared" si="33"/>
        <v>267906.2</v>
      </c>
      <c r="AR54" s="20">
        <f t="shared" si="33"/>
        <v>280645.2</v>
      </c>
      <c r="AS54" s="20">
        <f t="shared" si="33"/>
        <v>293957.40000000002</v>
      </c>
      <c r="AT54" s="20">
        <f t="shared" si="33"/>
        <v>273624.59999999998</v>
      </c>
      <c r="AU54" s="20">
        <f t="shared" si="33"/>
        <v>253459</v>
      </c>
      <c r="AV54" s="20">
        <f t="shared" si="33"/>
        <v>267958.40000000002</v>
      </c>
      <c r="AW54" s="20">
        <f t="shared" si="33"/>
        <v>277292.79999999999</v>
      </c>
      <c r="AX54" s="20">
        <f t="shared" si="33"/>
        <v>271471.40000000002</v>
      </c>
      <c r="AY54" s="20">
        <f t="shared" si="33"/>
        <v>264663.7</v>
      </c>
      <c r="AZ54" s="20">
        <f t="shared" si="33"/>
        <v>278240.8</v>
      </c>
      <c r="BA54" s="20">
        <f t="shared" si="33"/>
        <v>288141.8</v>
      </c>
      <c r="BB54" s="20">
        <f t="shared" si="33"/>
        <v>284580.7</v>
      </c>
      <c r="BC54" s="20">
        <f t="shared" si="33"/>
        <v>285016.3</v>
      </c>
      <c r="BD54" s="20">
        <f t="shared" si="33"/>
        <v>300110.5</v>
      </c>
      <c r="BE54" s="20">
        <f t="shared" si="33"/>
        <v>307616.13439999998</v>
      </c>
      <c r="BF54" s="20">
        <f t="shared" si="33"/>
        <v>299916.7480827003</v>
      </c>
      <c r="BG54" s="20">
        <f t="shared" si="33"/>
        <v>301731.93225851422</v>
      </c>
      <c r="BH54" s="20">
        <f t="shared" si="33"/>
        <v>322778.22784485092</v>
      </c>
      <c r="BI54" s="20">
        <f t="shared" si="33"/>
        <v>331189.93861030281</v>
      </c>
      <c r="BK54" s="20">
        <f t="shared" si="25"/>
        <v>987924.9</v>
      </c>
      <c r="BL54" s="20">
        <f t="shared" si="26"/>
        <v>1048082.8</v>
      </c>
      <c r="BM54" s="20">
        <f t="shared" si="27"/>
        <v>1108425</v>
      </c>
      <c r="BN54" s="20">
        <f t="shared" si="28"/>
        <v>1072334.8</v>
      </c>
      <c r="BO54" s="20">
        <f t="shared" si="29"/>
        <v>1102517.7000000002</v>
      </c>
      <c r="BP54" s="20">
        <f t="shared" si="30"/>
        <v>1177323.6343999999</v>
      </c>
      <c r="BQ54" s="20">
        <f t="shared" si="31"/>
        <v>1255616.8467963682</v>
      </c>
    </row>
    <row r="55" spans="4:69" x14ac:dyDescent="0.3">
      <c r="D55" t="s">
        <v>115</v>
      </c>
      <c r="E55" s="55" t="s">
        <v>116</v>
      </c>
      <c r="F55" s="24">
        <f t="shared" ref="F55:BI56" si="34">F9+F11</f>
        <v>270965.8</v>
      </c>
      <c r="G55" s="24">
        <f t="shared" si="34"/>
        <v>279974.8</v>
      </c>
      <c r="H55" s="24">
        <f t="shared" si="34"/>
        <v>286156.79999999999</v>
      </c>
      <c r="I55" s="24">
        <f t="shared" si="34"/>
        <v>287108.2</v>
      </c>
      <c r="J55" s="24">
        <f t="shared" si="34"/>
        <v>290511.59999999998</v>
      </c>
      <c r="K55" s="24">
        <f t="shared" si="34"/>
        <v>309359.8</v>
      </c>
      <c r="L55" s="24">
        <f t="shared" si="34"/>
        <v>317386.80000000005</v>
      </c>
      <c r="M55" s="24">
        <f t="shared" si="34"/>
        <v>309963.40000000002</v>
      </c>
      <c r="N55" s="24">
        <f t="shared" si="34"/>
        <v>311878.3</v>
      </c>
      <c r="O55" s="24">
        <f t="shared" si="34"/>
        <v>326695.3</v>
      </c>
      <c r="P55" s="24">
        <f t="shared" si="34"/>
        <v>332520.19999999995</v>
      </c>
      <c r="Q55" s="24">
        <f t="shared" si="34"/>
        <v>325050.3</v>
      </c>
      <c r="R55" s="24">
        <f t="shared" si="34"/>
        <v>323638.59999999998</v>
      </c>
      <c r="S55" s="24">
        <f t="shared" si="34"/>
        <v>343898.19999999995</v>
      </c>
      <c r="T55" s="24">
        <f t="shared" si="34"/>
        <v>350216.69999999995</v>
      </c>
      <c r="U55" s="24">
        <f t="shared" si="34"/>
        <v>345266.89999999997</v>
      </c>
      <c r="V55" s="24">
        <f t="shared" si="34"/>
        <v>343566.5</v>
      </c>
      <c r="W55" s="24">
        <f t="shared" si="34"/>
        <v>362142.8</v>
      </c>
      <c r="X55" s="24">
        <f t="shared" si="34"/>
        <v>368733.8</v>
      </c>
      <c r="Y55" s="24">
        <f t="shared" si="34"/>
        <v>360669.9</v>
      </c>
      <c r="Z55" s="24">
        <f t="shared" si="34"/>
        <v>356249.60000000003</v>
      </c>
      <c r="AA55" s="24">
        <f t="shared" si="34"/>
        <v>369196.1</v>
      </c>
      <c r="AB55" s="24">
        <f t="shared" si="34"/>
        <v>376020</v>
      </c>
      <c r="AC55" s="24">
        <f t="shared" si="34"/>
        <v>374621.2</v>
      </c>
      <c r="AD55" s="24">
        <f t="shared" si="34"/>
        <v>372541.2</v>
      </c>
      <c r="AE55" s="24">
        <f t="shared" si="34"/>
        <v>385607.30000000005</v>
      </c>
      <c r="AF55" s="24">
        <f t="shared" si="34"/>
        <v>390686.4</v>
      </c>
      <c r="AG55" s="24">
        <f t="shared" si="34"/>
        <v>389749.3</v>
      </c>
      <c r="AH55" s="24">
        <f t="shared" si="34"/>
        <v>390232.69999999995</v>
      </c>
      <c r="AI55" s="24">
        <f t="shared" si="34"/>
        <v>400478.3</v>
      </c>
      <c r="AJ55" s="24">
        <f t="shared" si="34"/>
        <v>411291.4</v>
      </c>
      <c r="AK55" s="24">
        <f t="shared" si="34"/>
        <v>407873.8</v>
      </c>
      <c r="AL55" s="24">
        <f t="shared" si="34"/>
        <v>409824.7</v>
      </c>
      <c r="AM55" s="24">
        <f t="shared" si="34"/>
        <v>421651.5</v>
      </c>
      <c r="AN55" s="24">
        <f t="shared" si="34"/>
        <v>433431.7</v>
      </c>
      <c r="AO55" s="24">
        <f t="shared" si="34"/>
        <v>427039.4</v>
      </c>
      <c r="AP55" s="24">
        <f t="shared" si="34"/>
        <v>431696</v>
      </c>
      <c r="AQ55" s="24">
        <f t="shared" si="34"/>
        <v>441825.3</v>
      </c>
      <c r="AR55" s="24">
        <f t="shared" si="34"/>
        <v>453285</v>
      </c>
      <c r="AS55" s="24">
        <f t="shared" si="34"/>
        <v>446684</v>
      </c>
      <c r="AT55" s="24">
        <f t="shared" si="34"/>
        <v>438516.5</v>
      </c>
      <c r="AU55" s="24">
        <f t="shared" si="34"/>
        <v>396111.39999999997</v>
      </c>
      <c r="AV55" s="24">
        <f t="shared" si="34"/>
        <v>424397.7</v>
      </c>
      <c r="AW55" s="24">
        <f t="shared" si="34"/>
        <v>425844.19999999995</v>
      </c>
      <c r="AX55" s="24">
        <f t="shared" si="34"/>
        <v>428022.5</v>
      </c>
      <c r="AY55" s="24">
        <f t="shared" si="34"/>
        <v>441569</v>
      </c>
      <c r="AZ55" s="24">
        <f t="shared" si="34"/>
        <v>442356.5</v>
      </c>
      <c r="BA55" s="24">
        <f t="shared" si="34"/>
        <v>449033</v>
      </c>
      <c r="BB55" s="24">
        <f t="shared" si="34"/>
        <v>453132.2</v>
      </c>
      <c r="BC55" s="24">
        <f t="shared" si="34"/>
        <v>469231.22</v>
      </c>
      <c r="BD55" s="24">
        <f t="shared" si="34"/>
        <v>478991.27999999997</v>
      </c>
      <c r="BE55" s="24">
        <f t="shared" si="34"/>
        <v>463776.04749999999</v>
      </c>
      <c r="BF55" s="24">
        <f t="shared" si="34"/>
        <v>471595.36950000003</v>
      </c>
      <c r="BG55" s="24">
        <f t="shared" si="34"/>
        <v>493198.53393779148</v>
      </c>
      <c r="BH55" s="24">
        <f t="shared" si="34"/>
        <v>512826.38211222627</v>
      </c>
      <c r="BI55" s="24">
        <f t="shared" si="34"/>
        <v>493911.4820396048</v>
      </c>
      <c r="BK55" s="20">
        <f t="shared" si="25"/>
        <v>1609876.2</v>
      </c>
      <c r="BL55" s="20">
        <f t="shared" si="26"/>
        <v>1691947.2999999998</v>
      </c>
      <c r="BM55" s="20">
        <f t="shared" si="27"/>
        <v>1773490.3</v>
      </c>
      <c r="BN55" s="20">
        <f t="shared" si="28"/>
        <v>1684869.7999999998</v>
      </c>
      <c r="BO55" s="20">
        <f t="shared" si="29"/>
        <v>1760981</v>
      </c>
      <c r="BP55" s="20">
        <f t="shared" si="30"/>
        <v>1865130.7475000001</v>
      </c>
      <c r="BQ55" s="20">
        <f t="shared" si="31"/>
        <v>1971531.7675896226</v>
      </c>
    </row>
    <row r="56" spans="4:69" x14ac:dyDescent="0.3">
      <c r="D56" t="s">
        <v>117</v>
      </c>
      <c r="E56" s="56" t="s">
        <v>118</v>
      </c>
      <c r="F56" s="26">
        <f t="shared" si="34"/>
        <v>118481.3</v>
      </c>
      <c r="G56" s="26">
        <f t="shared" si="34"/>
        <v>122902.39999999999</v>
      </c>
      <c r="H56" s="26">
        <f t="shared" si="34"/>
        <v>128314</v>
      </c>
      <c r="I56" s="26">
        <f t="shared" si="34"/>
        <v>131725.79999999999</v>
      </c>
      <c r="J56" s="26">
        <f t="shared" si="34"/>
        <v>131877.20000000001</v>
      </c>
      <c r="K56" s="26">
        <f t="shared" si="34"/>
        <v>134309.4</v>
      </c>
      <c r="L56" s="26">
        <f t="shared" si="34"/>
        <v>138878.39999999999</v>
      </c>
      <c r="M56" s="26">
        <f t="shared" si="34"/>
        <v>142402.79999999999</v>
      </c>
      <c r="N56" s="26">
        <f t="shared" si="34"/>
        <v>144800.20000000001</v>
      </c>
      <c r="O56" s="26">
        <f t="shared" si="34"/>
        <v>146996.6</v>
      </c>
      <c r="P56" s="26">
        <f t="shared" si="34"/>
        <v>153037.20000000001</v>
      </c>
      <c r="Q56" s="26">
        <f t="shared" si="34"/>
        <v>156107.29999999999</v>
      </c>
      <c r="R56" s="26">
        <f t="shared" si="34"/>
        <v>157648.70000000001</v>
      </c>
      <c r="S56" s="26">
        <f t="shared" si="34"/>
        <v>161366</v>
      </c>
      <c r="T56" s="26">
        <f t="shared" si="34"/>
        <v>165767.40000000002</v>
      </c>
      <c r="U56" s="26">
        <f t="shared" si="34"/>
        <v>168874.2</v>
      </c>
      <c r="V56" s="26">
        <f t="shared" si="34"/>
        <v>171115.7</v>
      </c>
      <c r="W56" s="26">
        <f t="shared" si="34"/>
        <v>176283.1</v>
      </c>
      <c r="X56" s="26">
        <f t="shared" si="34"/>
        <v>180341.6</v>
      </c>
      <c r="Y56" s="26">
        <f t="shared" si="34"/>
        <v>183668.2</v>
      </c>
      <c r="Z56" s="26">
        <f t="shared" si="34"/>
        <v>184979.4</v>
      </c>
      <c r="AA56" s="26">
        <f t="shared" si="34"/>
        <v>189983.5</v>
      </c>
      <c r="AB56" s="26">
        <f t="shared" si="34"/>
        <v>196476.2</v>
      </c>
      <c r="AC56" s="26">
        <f t="shared" si="34"/>
        <v>199186.6</v>
      </c>
      <c r="AD56" s="26">
        <f t="shared" si="34"/>
        <v>198871.5</v>
      </c>
      <c r="AE56" s="26">
        <f t="shared" si="34"/>
        <v>205269.7</v>
      </c>
      <c r="AF56" s="26">
        <f t="shared" si="34"/>
        <v>213358.59999999998</v>
      </c>
      <c r="AG56" s="26">
        <f t="shared" si="34"/>
        <v>216551.7</v>
      </c>
      <c r="AH56" s="26">
        <f t="shared" si="34"/>
        <v>217554</v>
      </c>
      <c r="AI56" s="26">
        <f t="shared" si="34"/>
        <v>225909.3</v>
      </c>
      <c r="AJ56" s="26">
        <f t="shared" si="34"/>
        <v>232235.1</v>
      </c>
      <c r="AK56" s="26">
        <f t="shared" si="34"/>
        <v>234401.7</v>
      </c>
      <c r="AL56" s="26">
        <f t="shared" si="34"/>
        <v>235129.3</v>
      </c>
      <c r="AM56" s="26">
        <f t="shared" si="34"/>
        <v>241047.9</v>
      </c>
      <c r="AN56" s="26">
        <f t="shared" si="34"/>
        <v>248606</v>
      </c>
      <c r="AO56" s="26">
        <f t="shared" si="34"/>
        <v>249316</v>
      </c>
      <c r="AP56" s="26">
        <f t="shared" si="34"/>
        <v>252620.1</v>
      </c>
      <c r="AQ56" s="26">
        <f t="shared" si="34"/>
        <v>260108.90000000002</v>
      </c>
      <c r="AR56" s="26">
        <f t="shared" si="34"/>
        <v>268711.3</v>
      </c>
      <c r="AS56" s="26">
        <f t="shared" si="34"/>
        <v>271221.7</v>
      </c>
      <c r="AT56" s="26">
        <f t="shared" si="34"/>
        <v>267979.59999999998</v>
      </c>
      <c r="AU56" s="26">
        <f t="shared" si="34"/>
        <v>240618.90000000002</v>
      </c>
      <c r="AV56" s="26">
        <f t="shared" si="34"/>
        <v>265065.5</v>
      </c>
      <c r="AW56" s="26">
        <f t="shared" si="34"/>
        <v>271836.79999999999</v>
      </c>
      <c r="AX56" s="26">
        <f t="shared" si="34"/>
        <v>266930.59999999998</v>
      </c>
      <c r="AY56" s="26">
        <f t="shared" si="34"/>
        <v>271647.8</v>
      </c>
      <c r="AZ56" s="26">
        <f t="shared" si="34"/>
        <v>273568.09999999998</v>
      </c>
      <c r="BA56" s="26">
        <f t="shared" si="34"/>
        <v>290501.5</v>
      </c>
      <c r="BB56" s="26">
        <f t="shared" si="34"/>
        <v>294415.10000000003</v>
      </c>
      <c r="BC56" s="26">
        <f t="shared" si="34"/>
        <v>305238.69999999995</v>
      </c>
      <c r="BD56" s="26">
        <f t="shared" si="34"/>
        <v>308178.59999999998</v>
      </c>
      <c r="BE56" s="26">
        <f t="shared" si="34"/>
        <v>307303.11939999997</v>
      </c>
      <c r="BF56" s="26">
        <f t="shared" si="34"/>
        <v>317548.37449999998</v>
      </c>
      <c r="BG56" s="26">
        <f t="shared" si="34"/>
        <v>331586.41599999991</v>
      </c>
      <c r="BH56" s="26">
        <f t="shared" si="34"/>
        <v>340439.91599999985</v>
      </c>
      <c r="BI56" s="26">
        <f t="shared" si="34"/>
        <v>336869.30559608893</v>
      </c>
      <c r="BK56" s="20">
        <f t="shared" si="25"/>
        <v>910100.10000000009</v>
      </c>
      <c r="BL56" s="20">
        <f t="shared" si="26"/>
        <v>974099.2</v>
      </c>
      <c r="BM56" s="20">
        <f t="shared" si="27"/>
        <v>1052662</v>
      </c>
      <c r="BN56" s="20">
        <f t="shared" si="28"/>
        <v>1045500.8</v>
      </c>
      <c r="BO56" s="20">
        <f t="shared" si="29"/>
        <v>1102648</v>
      </c>
      <c r="BP56" s="20">
        <f t="shared" si="30"/>
        <v>1215135.5194000001</v>
      </c>
      <c r="BQ56" s="20">
        <f t="shared" si="31"/>
        <v>1326444.0120960886</v>
      </c>
    </row>
    <row r="57" spans="4:69" x14ac:dyDescent="0.3">
      <c r="D57" t="s">
        <v>119</v>
      </c>
      <c r="E57" s="57" t="s">
        <v>120</v>
      </c>
      <c r="F57" s="28">
        <f>F13+F14+F15</f>
        <v>130148.00000000001</v>
      </c>
      <c r="G57" s="28">
        <f t="shared" ref="G57:BI57" si="35">G13+G14+G15</f>
        <v>132938</v>
      </c>
      <c r="H57" s="28">
        <f t="shared" si="35"/>
        <v>135592.6</v>
      </c>
      <c r="I57" s="28">
        <f t="shared" si="35"/>
        <v>138348.69999999998</v>
      </c>
      <c r="J57" s="28">
        <f t="shared" si="35"/>
        <v>142740.1</v>
      </c>
      <c r="K57" s="28">
        <f t="shared" si="35"/>
        <v>145387.6</v>
      </c>
      <c r="L57" s="28">
        <f t="shared" si="35"/>
        <v>145001.9</v>
      </c>
      <c r="M57" s="28">
        <f t="shared" si="35"/>
        <v>144994.1</v>
      </c>
      <c r="N57" s="28">
        <f t="shared" si="35"/>
        <v>149893.80000000002</v>
      </c>
      <c r="O57" s="28">
        <f t="shared" si="35"/>
        <v>154399.6</v>
      </c>
      <c r="P57" s="28">
        <f t="shared" si="35"/>
        <v>160055.30000000002</v>
      </c>
      <c r="Q57" s="28">
        <f t="shared" si="35"/>
        <v>162094.9</v>
      </c>
      <c r="R57" s="28">
        <f t="shared" si="35"/>
        <v>165369.90000000002</v>
      </c>
      <c r="S57" s="28">
        <f t="shared" si="35"/>
        <v>168044.79999999999</v>
      </c>
      <c r="T57" s="28">
        <f t="shared" si="35"/>
        <v>172042.19999999998</v>
      </c>
      <c r="U57" s="28">
        <f t="shared" si="35"/>
        <v>169786.40000000002</v>
      </c>
      <c r="V57" s="28">
        <f t="shared" si="35"/>
        <v>173994.7</v>
      </c>
      <c r="W57" s="28">
        <f t="shared" si="35"/>
        <v>178304.2</v>
      </c>
      <c r="X57" s="28">
        <f t="shared" si="35"/>
        <v>179624</v>
      </c>
      <c r="Y57" s="28">
        <f t="shared" si="35"/>
        <v>182138.1</v>
      </c>
      <c r="Z57" s="28">
        <f t="shared" si="35"/>
        <v>185955</v>
      </c>
      <c r="AA57" s="28">
        <f t="shared" si="35"/>
        <v>185758.2</v>
      </c>
      <c r="AB57" s="28">
        <f t="shared" si="35"/>
        <v>193202.69999999998</v>
      </c>
      <c r="AC57" s="28">
        <f t="shared" si="35"/>
        <v>197728.19999999998</v>
      </c>
      <c r="AD57" s="28">
        <f t="shared" si="35"/>
        <v>200194.4</v>
      </c>
      <c r="AE57" s="28">
        <f t="shared" si="35"/>
        <v>203207.4</v>
      </c>
      <c r="AF57" s="28">
        <f t="shared" si="35"/>
        <v>206771.40000000002</v>
      </c>
      <c r="AG57" s="28">
        <f t="shared" si="35"/>
        <v>206928.4</v>
      </c>
      <c r="AH57" s="28">
        <f t="shared" si="35"/>
        <v>210902</v>
      </c>
      <c r="AI57" s="28">
        <f t="shared" si="35"/>
        <v>214600.9</v>
      </c>
      <c r="AJ57" s="28">
        <f t="shared" si="35"/>
        <v>218923</v>
      </c>
      <c r="AK57" s="28">
        <f t="shared" si="35"/>
        <v>216877.8</v>
      </c>
      <c r="AL57" s="28">
        <f t="shared" si="35"/>
        <v>220651.8</v>
      </c>
      <c r="AM57" s="28">
        <f t="shared" si="35"/>
        <v>223612.59999999998</v>
      </c>
      <c r="AN57" s="28">
        <f t="shared" si="35"/>
        <v>228608.8</v>
      </c>
      <c r="AO57" s="28">
        <f t="shared" si="35"/>
        <v>230086.7</v>
      </c>
      <c r="AP57" s="28">
        <f t="shared" si="35"/>
        <v>236673.59999999998</v>
      </c>
      <c r="AQ57" s="28">
        <f t="shared" si="35"/>
        <v>237121.8</v>
      </c>
      <c r="AR57" s="28">
        <f t="shared" si="35"/>
        <v>244504.2</v>
      </c>
      <c r="AS57" s="28">
        <f t="shared" si="35"/>
        <v>248630.80000000002</v>
      </c>
      <c r="AT57" s="28">
        <f t="shared" si="35"/>
        <v>253917.00000000003</v>
      </c>
      <c r="AU57" s="28">
        <f t="shared" si="35"/>
        <v>233889.8</v>
      </c>
      <c r="AV57" s="28">
        <f t="shared" si="35"/>
        <v>241013.5</v>
      </c>
      <c r="AW57" s="28">
        <f t="shared" si="35"/>
        <v>248593.1</v>
      </c>
      <c r="AX57" s="28">
        <f t="shared" si="35"/>
        <v>247895.9</v>
      </c>
      <c r="AY57" s="28">
        <f t="shared" si="35"/>
        <v>249649.6</v>
      </c>
      <c r="AZ57" s="28">
        <f t="shared" si="35"/>
        <v>248279.10000000003</v>
      </c>
      <c r="BA57" s="28">
        <f t="shared" si="35"/>
        <v>249203.59999999998</v>
      </c>
      <c r="BB57" s="28">
        <f t="shared" si="35"/>
        <v>255823.3</v>
      </c>
      <c r="BC57" s="28">
        <f t="shared" si="35"/>
        <v>256232.42598</v>
      </c>
      <c r="BD57" s="28">
        <f t="shared" si="35"/>
        <v>259123.15640000001</v>
      </c>
      <c r="BE57" s="28">
        <f t="shared" si="35"/>
        <v>261132.16259999992</v>
      </c>
      <c r="BF57" s="28">
        <f t="shared" si="35"/>
        <v>264992.12649999995</v>
      </c>
      <c r="BG57" s="28">
        <f t="shared" si="35"/>
        <v>273137.20578070445</v>
      </c>
      <c r="BH57" s="28">
        <f t="shared" si="35"/>
        <v>276797.15278688568</v>
      </c>
      <c r="BI57" s="28">
        <f t="shared" si="35"/>
        <v>280023.62845026696</v>
      </c>
      <c r="BK57" s="20">
        <f t="shared" si="25"/>
        <v>861303.7</v>
      </c>
      <c r="BL57" s="20">
        <f t="shared" si="26"/>
        <v>902959.89999999991</v>
      </c>
      <c r="BM57" s="20">
        <f t="shared" si="27"/>
        <v>966930.4</v>
      </c>
      <c r="BN57" s="20">
        <f t="shared" si="28"/>
        <v>977413.4</v>
      </c>
      <c r="BO57" s="20">
        <f t="shared" si="29"/>
        <v>995028.20000000007</v>
      </c>
      <c r="BP57" s="20">
        <f t="shared" si="30"/>
        <v>1032311.0449799999</v>
      </c>
      <c r="BQ57" s="20">
        <f t="shared" si="31"/>
        <v>1094950.1135178572</v>
      </c>
    </row>
    <row r="58" spans="4:69" x14ac:dyDescent="0.3">
      <c r="D58" t="s">
        <v>121</v>
      </c>
      <c r="E58" s="58" t="s">
        <v>122</v>
      </c>
      <c r="F58" s="30">
        <f>F16+F17+F18+F19</f>
        <v>141568.70000000001</v>
      </c>
      <c r="G58" s="30">
        <f t="shared" ref="G58:BI58" si="36">G16+G17+G18+G19</f>
        <v>159162.79999999999</v>
      </c>
      <c r="H58" s="30">
        <f t="shared" si="36"/>
        <v>160769.4</v>
      </c>
      <c r="I58" s="30">
        <f t="shared" si="36"/>
        <v>167210.4</v>
      </c>
      <c r="J58" s="30">
        <f t="shared" si="36"/>
        <v>159748.6</v>
      </c>
      <c r="K58" s="30">
        <f t="shared" si="36"/>
        <v>165619.1</v>
      </c>
      <c r="L58" s="30">
        <f t="shared" si="36"/>
        <v>171817.5</v>
      </c>
      <c r="M58" s="30">
        <f t="shared" si="36"/>
        <v>176145.2</v>
      </c>
      <c r="N58" s="30">
        <f t="shared" si="36"/>
        <v>168589.4</v>
      </c>
      <c r="O58" s="30">
        <f t="shared" si="36"/>
        <v>179510.40000000002</v>
      </c>
      <c r="P58" s="30">
        <f t="shared" si="36"/>
        <v>175071.6</v>
      </c>
      <c r="Q58" s="30">
        <f t="shared" si="36"/>
        <v>185823.69999999998</v>
      </c>
      <c r="R58" s="30">
        <f t="shared" si="36"/>
        <v>178688.10000000003</v>
      </c>
      <c r="S58" s="30">
        <f t="shared" si="36"/>
        <v>182425.7</v>
      </c>
      <c r="T58" s="30">
        <f t="shared" si="36"/>
        <v>187527.40000000002</v>
      </c>
      <c r="U58" s="30">
        <f t="shared" si="36"/>
        <v>198528.4</v>
      </c>
      <c r="V58" s="30">
        <f t="shared" si="36"/>
        <v>187255.19999999998</v>
      </c>
      <c r="W58" s="30">
        <f t="shared" si="36"/>
        <v>187896.5</v>
      </c>
      <c r="X58" s="30">
        <f t="shared" si="36"/>
        <v>198094.2</v>
      </c>
      <c r="Y58" s="30">
        <f t="shared" si="36"/>
        <v>212196</v>
      </c>
      <c r="Z58" s="30">
        <f t="shared" si="36"/>
        <v>198104.09999999998</v>
      </c>
      <c r="AA58" s="30">
        <f t="shared" si="36"/>
        <v>204061.2</v>
      </c>
      <c r="AB58" s="30">
        <f t="shared" si="36"/>
        <v>208042.40000000002</v>
      </c>
      <c r="AC58" s="30">
        <f t="shared" si="36"/>
        <v>225237</v>
      </c>
      <c r="AD58" s="30">
        <f t="shared" si="36"/>
        <v>209425.2</v>
      </c>
      <c r="AE58" s="30">
        <f t="shared" si="36"/>
        <v>215107.20000000001</v>
      </c>
      <c r="AF58" s="30">
        <f t="shared" si="36"/>
        <v>216367.69999999998</v>
      </c>
      <c r="AG58" s="30">
        <f t="shared" si="36"/>
        <v>231950.19999999998</v>
      </c>
      <c r="AH58" s="30">
        <f t="shared" si="36"/>
        <v>217211.09999999998</v>
      </c>
      <c r="AI58" s="30">
        <f t="shared" si="36"/>
        <v>220715.09999999998</v>
      </c>
      <c r="AJ58" s="30">
        <f t="shared" si="36"/>
        <v>225195.10000000003</v>
      </c>
      <c r="AK58" s="30">
        <f t="shared" si="36"/>
        <v>247876.09999999998</v>
      </c>
      <c r="AL58" s="30">
        <f t="shared" si="36"/>
        <v>230178.59999999998</v>
      </c>
      <c r="AM58" s="30">
        <f t="shared" si="36"/>
        <v>235779</v>
      </c>
      <c r="AN58" s="30">
        <f t="shared" si="36"/>
        <v>242446.5</v>
      </c>
      <c r="AO58" s="30">
        <f t="shared" si="36"/>
        <v>264735.10000000003</v>
      </c>
      <c r="AP58" s="30">
        <f t="shared" si="36"/>
        <v>246577.80000000002</v>
      </c>
      <c r="AQ58" s="30">
        <f t="shared" si="36"/>
        <v>255645.5</v>
      </c>
      <c r="AR58" s="30">
        <f t="shared" si="36"/>
        <v>258026.89999999997</v>
      </c>
      <c r="AS58" s="30">
        <f t="shared" si="36"/>
        <v>279137.8</v>
      </c>
      <c r="AT58" s="30">
        <f t="shared" si="36"/>
        <v>260636</v>
      </c>
      <c r="AU58" s="30">
        <f t="shared" si="36"/>
        <v>248431.30000000002</v>
      </c>
      <c r="AV58" s="30">
        <f t="shared" si="36"/>
        <v>263649.5</v>
      </c>
      <c r="AW58" s="30">
        <f t="shared" si="36"/>
        <v>281824.2</v>
      </c>
      <c r="AX58" s="30">
        <f t="shared" si="36"/>
        <v>255744.2</v>
      </c>
      <c r="AY58" s="30">
        <f t="shared" si="36"/>
        <v>271229</v>
      </c>
      <c r="AZ58" s="30">
        <f t="shared" si="36"/>
        <v>255903.7</v>
      </c>
      <c r="BA58" s="30">
        <f t="shared" si="36"/>
        <v>289889.39999999997</v>
      </c>
      <c r="BB58" s="30">
        <f t="shared" si="36"/>
        <v>258688.19999999998</v>
      </c>
      <c r="BC58" s="30">
        <f t="shared" si="36"/>
        <v>271916.29863999999</v>
      </c>
      <c r="BD58" s="30">
        <f t="shared" si="36"/>
        <v>278098.54012000002</v>
      </c>
      <c r="BE58" s="30">
        <f t="shared" si="36"/>
        <v>295011.33929999999</v>
      </c>
      <c r="BF58" s="30">
        <f t="shared" si="36"/>
        <v>264953.69162096555</v>
      </c>
      <c r="BG58" s="30">
        <f t="shared" si="36"/>
        <v>283560.99388576718</v>
      </c>
      <c r="BH58" s="30">
        <f t="shared" si="36"/>
        <v>288298.15343446692</v>
      </c>
      <c r="BI58" s="30">
        <f t="shared" si="36"/>
        <v>303229.95303785399</v>
      </c>
      <c r="BK58" s="20">
        <f t="shared" si="25"/>
        <v>910997.4</v>
      </c>
      <c r="BL58" s="20">
        <f t="shared" si="26"/>
        <v>973139.2</v>
      </c>
      <c r="BM58" s="20">
        <f t="shared" si="27"/>
        <v>1039388</v>
      </c>
      <c r="BN58" s="20">
        <f t="shared" si="28"/>
        <v>1054541</v>
      </c>
      <c r="BO58" s="20">
        <f t="shared" si="29"/>
        <v>1072766.2999999998</v>
      </c>
      <c r="BP58" s="20">
        <f t="shared" si="30"/>
        <v>1103714.37806</v>
      </c>
      <c r="BQ58" s="20">
        <f t="shared" si="31"/>
        <v>1140042.7919790535</v>
      </c>
    </row>
    <row r="59" spans="4:69" x14ac:dyDescent="0.3">
      <c r="E59" s="59" t="s">
        <v>123</v>
      </c>
      <c r="F59" s="20">
        <f>F21</f>
        <v>43781.1</v>
      </c>
      <c r="G59" s="20">
        <f t="shared" ref="G59:BI59" si="37">G21</f>
        <v>44243</v>
      </c>
      <c r="H59" s="20">
        <f t="shared" si="37"/>
        <v>47645.5</v>
      </c>
      <c r="I59" s="20">
        <f t="shared" si="37"/>
        <v>44783.7</v>
      </c>
      <c r="J59" s="20">
        <f t="shared" si="37"/>
        <v>37561.1</v>
      </c>
      <c r="K59" s="20">
        <f t="shared" si="37"/>
        <v>34483</v>
      </c>
      <c r="L59" s="20">
        <f t="shared" si="37"/>
        <v>35701</v>
      </c>
      <c r="M59" s="20">
        <f t="shared" si="37"/>
        <v>37256</v>
      </c>
      <c r="N59" s="20">
        <f t="shared" si="37"/>
        <v>33736.800000000003</v>
      </c>
      <c r="O59" s="20">
        <f t="shared" si="37"/>
        <v>40052.800000000003</v>
      </c>
      <c r="P59" s="20">
        <f t="shared" si="37"/>
        <v>47411.9</v>
      </c>
      <c r="Q59" s="20">
        <f t="shared" si="37"/>
        <v>45619.1</v>
      </c>
      <c r="R59" s="20">
        <f t="shared" si="37"/>
        <v>43943.3</v>
      </c>
      <c r="S59" s="20">
        <f t="shared" si="37"/>
        <v>50406.1</v>
      </c>
      <c r="T59" s="20">
        <f t="shared" si="37"/>
        <v>56533.3</v>
      </c>
      <c r="U59" s="20">
        <f t="shared" si="37"/>
        <v>52302.8</v>
      </c>
      <c r="V59" s="20">
        <f t="shared" si="37"/>
        <v>49499.4</v>
      </c>
      <c r="W59" s="20">
        <f t="shared" si="37"/>
        <v>51760.3</v>
      </c>
      <c r="X59" s="20">
        <f t="shared" si="37"/>
        <v>59946.8</v>
      </c>
      <c r="Y59" s="20">
        <f t="shared" si="37"/>
        <v>52291.4</v>
      </c>
      <c r="Z59" s="20">
        <f t="shared" si="37"/>
        <v>57839.4</v>
      </c>
      <c r="AA59" s="20">
        <f t="shared" si="37"/>
        <v>65960.5</v>
      </c>
      <c r="AB59" s="20">
        <f t="shared" si="37"/>
        <v>82094.5</v>
      </c>
      <c r="AC59" s="20">
        <f t="shared" si="37"/>
        <v>77087.399999999994</v>
      </c>
      <c r="AD59" s="20">
        <f t="shared" si="37"/>
        <v>64576</v>
      </c>
      <c r="AE59" s="20">
        <f t="shared" si="37"/>
        <v>74681</v>
      </c>
      <c r="AF59" s="20">
        <f t="shared" si="37"/>
        <v>100063.5</v>
      </c>
      <c r="AG59" s="20">
        <f t="shared" si="37"/>
        <v>97595</v>
      </c>
      <c r="AH59" s="20">
        <f t="shared" si="37"/>
        <v>70649.600000000006</v>
      </c>
      <c r="AI59" s="20">
        <f t="shared" si="37"/>
        <v>92631</v>
      </c>
      <c r="AJ59" s="20">
        <f t="shared" si="37"/>
        <v>106840.8</v>
      </c>
      <c r="AK59" s="20">
        <f t="shared" si="37"/>
        <v>111547.6</v>
      </c>
      <c r="AL59" s="20">
        <f t="shared" si="37"/>
        <v>77392.399999999994</v>
      </c>
      <c r="AM59" s="20">
        <f t="shared" si="37"/>
        <v>105675.5</v>
      </c>
      <c r="AN59" s="20">
        <f t="shared" si="37"/>
        <v>116165.7</v>
      </c>
      <c r="AO59" s="20">
        <f t="shared" si="37"/>
        <v>123725.5</v>
      </c>
      <c r="AP59" s="20">
        <f t="shared" si="37"/>
        <v>85200.8</v>
      </c>
      <c r="AQ59" s="20">
        <f t="shared" si="37"/>
        <v>113221.2</v>
      </c>
      <c r="AR59" s="20">
        <f t="shared" si="37"/>
        <v>124165.7</v>
      </c>
      <c r="AS59" s="20">
        <f t="shared" si="37"/>
        <v>127957.3</v>
      </c>
      <c r="AT59" s="20">
        <f t="shared" si="37"/>
        <v>88312.6</v>
      </c>
      <c r="AU59" s="20">
        <f t="shared" si="37"/>
        <v>91341</v>
      </c>
      <c r="AV59" s="20">
        <f t="shared" si="37"/>
        <v>95520.9</v>
      </c>
      <c r="AW59" s="20">
        <f t="shared" si="37"/>
        <v>116217.9</v>
      </c>
      <c r="AX59" s="20">
        <f t="shared" si="37"/>
        <v>94302.9</v>
      </c>
      <c r="AY59" s="20">
        <f t="shared" si="37"/>
        <v>98843.9</v>
      </c>
      <c r="AZ59" s="20">
        <f t="shared" si="37"/>
        <v>112237.9</v>
      </c>
      <c r="BA59" s="20">
        <f t="shared" si="37"/>
        <v>144131.1</v>
      </c>
      <c r="BB59" s="20">
        <f t="shared" si="37"/>
        <v>110471.16008000029</v>
      </c>
      <c r="BC59" s="20">
        <f t="shared" si="37"/>
        <v>108488.21768744988</v>
      </c>
      <c r="BD59" s="20">
        <f t="shared" si="37"/>
        <v>89886.304569852538</v>
      </c>
      <c r="BE59" s="20">
        <f t="shared" si="37"/>
        <v>176314.08887451189</v>
      </c>
      <c r="BF59" s="20">
        <f t="shared" si="37"/>
        <v>135580.34740041336</v>
      </c>
      <c r="BG59" s="20">
        <f t="shared" si="37"/>
        <v>110393.43437090237</v>
      </c>
      <c r="BH59" s="20">
        <f t="shared" si="37"/>
        <v>72636.988641676959</v>
      </c>
      <c r="BI59" s="20">
        <f t="shared" si="37"/>
        <v>167365.06994939549</v>
      </c>
      <c r="BK59" s="20">
        <f t="shared" si="25"/>
        <v>381669</v>
      </c>
      <c r="BL59" s="20">
        <f t="shared" si="26"/>
        <v>422959.1</v>
      </c>
      <c r="BM59" s="20">
        <f t="shared" si="27"/>
        <v>450545</v>
      </c>
      <c r="BN59" s="20">
        <f t="shared" si="28"/>
        <v>391392.4</v>
      </c>
      <c r="BO59" s="20">
        <f t="shared" si="29"/>
        <v>449515.79999999993</v>
      </c>
      <c r="BP59" s="20">
        <f t="shared" si="30"/>
        <v>485159.7712118146</v>
      </c>
      <c r="BQ59" s="20">
        <f t="shared" si="31"/>
        <v>485975.84036238817</v>
      </c>
    </row>
    <row r="60" spans="4:69" x14ac:dyDescent="0.3">
      <c r="E60" s="60" t="s">
        <v>124</v>
      </c>
      <c r="F60" s="20">
        <f>SUM(F50:F59)</f>
        <v>1642356.3000000003</v>
      </c>
      <c r="G60" s="20">
        <f t="shared" ref="G60:BI60" si="38">SUM(G50:G59)</f>
        <v>1709132</v>
      </c>
      <c r="H60" s="20">
        <f t="shared" si="38"/>
        <v>1775109.9000000001</v>
      </c>
      <c r="I60" s="20">
        <f t="shared" si="38"/>
        <v>1737534.9</v>
      </c>
      <c r="J60" s="20">
        <f t="shared" si="38"/>
        <v>1748731.2000000002</v>
      </c>
      <c r="K60" s="20">
        <f t="shared" si="38"/>
        <v>1816268.2000000002</v>
      </c>
      <c r="L60" s="20">
        <f t="shared" si="38"/>
        <v>1881849.7</v>
      </c>
      <c r="M60" s="20">
        <f t="shared" si="38"/>
        <v>1840786.2000000002</v>
      </c>
      <c r="N60" s="20">
        <f t="shared" si="38"/>
        <v>1855580.2</v>
      </c>
      <c r="O60" s="20">
        <f t="shared" si="38"/>
        <v>1929018.7000000004</v>
      </c>
      <c r="P60" s="20">
        <f t="shared" si="38"/>
        <v>1993632.2999999998</v>
      </c>
      <c r="Q60" s="20">
        <f t="shared" si="38"/>
        <v>1948852.2</v>
      </c>
      <c r="R60" s="20">
        <f t="shared" si="38"/>
        <v>1958395.5000000002</v>
      </c>
      <c r="S60" s="20">
        <f t="shared" si="38"/>
        <v>2036816.6</v>
      </c>
      <c r="T60" s="20">
        <f t="shared" si="38"/>
        <v>2103598.1</v>
      </c>
      <c r="U60" s="20">
        <f t="shared" si="38"/>
        <v>2057687.5999999999</v>
      </c>
      <c r="V60" s="20">
        <f t="shared" si="38"/>
        <v>2058584.8999999997</v>
      </c>
      <c r="W60" s="20">
        <f t="shared" si="38"/>
        <v>2137385.6</v>
      </c>
      <c r="X60" s="20">
        <f t="shared" si="38"/>
        <v>2207343.6</v>
      </c>
      <c r="Y60" s="20">
        <f t="shared" si="38"/>
        <v>2161552.4999999995</v>
      </c>
      <c r="Z60" s="20">
        <f t="shared" si="38"/>
        <v>2158040</v>
      </c>
      <c r="AA60" s="20">
        <f t="shared" si="38"/>
        <v>2238704.4</v>
      </c>
      <c r="AB60" s="20">
        <f t="shared" si="38"/>
        <v>2312843.5</v>
      </c>
      <c r="AC60" s="20">
        <f t="shared" si="38"/>
        <v>2272929.1999999997</v>
      </c>
      <c r="AD60" s="20">
        <f t="shared" si="38"/>
        <v>2264721</v>
      </c>
      <c r="AE60" s="20">
        <f t="shared" si="38"/>
        <v>2355445</v>
      </c>
      <c r="AF60" s="20">
        <f t="shared" si="38"/>
        <v>2429260.6</v>
      </c>
      <c r="AG60" s="20">
        <f t="shared" si="38"/>
        <v>2385186.7999999998</v>
      </c>
      <c r="AH60" s="20">
        <f t="shared" si="38"/>
        <v>2378146.4</v>
      </c>
      <c r="AI60" s="20">
        <f t="shared" si="38"/>
        <v>2473512.9000000004</v>
      </c>
      <c r="AJ60" s="20">
        <f t="shared" si="38"/>
        <v>2552296.9</v>
      </c>
      <c r="AK60" s="20">
        <f t="shared" si="38"/>
        <v>2508971.9</v>
      </c>
      <c r="AL60" s="20">
        <f t="shared" si="38"/>
        <v>2498697.5</v>
      </c>
      <c r="AM60" s="20">
        <f t="shared" si="38"/>
        <v>2603852.6</v>
      </c>
      <c r="AN60" s="20">
        <f t="shared" si="38"/>
        <v>2684332.2000000002</v>
      </c>
      <c r="AO60" s="20">
        <f t="shared" si="38"/>
        <v>2638969.6</v>
      </c>
      <c r="AP60" s="20">
        <f t="shared" si="38"/>
        <v>2625180.4999999995</v>
      </c>
      <c r="AQ60" s="20">
        <f t="shared" si="38"/>
        <v>2735414.1</v>
      </c>
      <c r="AR60" s="20">
        <f t="shared" si="38"/>
        <v>2818812.7</v>
      </c>
      <c r="AS60" s="20">
        <f t="shared" si="38"/>
        <v>2769748.0999999996</v>
      </c>
      <c r="AT60" s="20">
        <f t="shared" si="38"/>
        <v>2703033.0000000005</v>
      </c>
      <c r="AU60" s="20">
        <f t="shared" si="38"/>
        <v>2589789.0999999996</v>
      </c>
      <c r="AV60" s="20">
        <f t="shared" si="38"/>
        <v>2720491.9</v>
      </c>
      <c r="AW60" s="20">
        <f t="shared" si="38"/>
        <v>2709740.8000000003</v>
      </c>
      <c r="AX60" s="20">
        <f t="shared" si="38"/>
        <v>2684200.7999999998</v>
      </c>
      <c r="AY60" s="20">
        <f t="shared" si="38"/>
        <v>2772939.4</v>
      </c>
      <c r="AZ60" s="20">
        <f t="shared" si="38"/>
        <v>2815869.7</v>
      </c>
      <c r="BA60" s="20">
        <f t="shared" si="38"/>
        <v>2845858.6</v>
      </c>
      <c r="BB60" s="20">
        <f t="shared" si="38"/>
        <v>2818679.2600800004</v>
      </c>
      <c r="BC60" s="20">
        <f t="shared" si="38"/>
        <v>2913527.4275799999</v>
      </c>
      <c r="BD60" s="20">
        <f t="shared" si="38"/>
        <v>2965392.3810700001</v>
      </c>
      <c r="BE60" s="20">
        <f t="shared" si="38"/>
        <v>2981606.0552200004</v>
      </c>
      <c r="BF60" s="20">
        <f t="shared" si="38"/>
        <v>2961304.4306400479</v>
      </c>
      <c r="BG60" s="20">
        <f t="shared" si="38"/>
        <v>3063574.0901003708</v>
      </c>
      <c r="BH60" s="20">
        <f t="shared" si="38"/>
        <v>3121668.5595523892</v>
      </c>
      <c r="BI60" s="20">
        <f t="shared" si="38"/>
        <v>3133071.642825176</v>
      </c>
      <c r="BK60" s="20">
        <f t="shared" si="25"/>
        <v>9912928.1000000015</v>
      </c>
      <c r="BL60" s="20">
        <f t="shared" si="26"/>
        <v>10425851.9</v>
      </c>
      <c r="BM60" s="20">
        <f t="shared" si="27"/>
        <v>10949155.399999999</v>
      </c>
      <c r="BN60" s="20">
        <f t="shared" si="28"/>
        <v>10723054.800000001</v>
      </c>
      <c r="BO60" s="20">
        <f t="shared" si="29"/>
        <v>11118868.5</v>
      </c>
      <c r="BP60" s="20">
        <f t="shared" si="30"/>
        <v>11679205.123950001</v>
      </c>
      <c r="BQ60" s="20">
        <f t="shared" si="31"/>
        <v>12279618.723117985</v>
      </c>
    </row>
    <row r="61" spans="4:69" x14ac:dyDescent="0.3">
      <c r="E61" s="53" t="s">
        <v>103</v>
      </c>
      <c r="F61" s="20">
        <f>F60-F22</f>
        <v>0</v>
      </c>
      <c r="G61" s="20">
        <f t="shared" ref="G61:AT61" si="39">G60-G22</f>
        <v>0</v>
      </c>
      <c r="H61" s="20">
        <f t="shared" si="39"/>
        <v>0</v>
      </c>
      <c r="I61" s="20">
        <f t="shared" si="39"/>
        <v>0</v>
      </c>
      <c r="J61" s="20">
        <f t="shared" si="39"/>
        <v>0</v>
      </c>
      <c r="K61" s="20">
        <f t="shared" si="39"/>
        <v>0</v>
      </c>
      <c r="L61" s="20">
        <f t="shared" si="39"/>
        <v>0</v>
      </c>
      <c r="M61" s="20">
        <f t="shared" si="39"/>
        <v>0</v>
      </c>
      <c r="N61" s="20">
        <f t="shared" si="39"/>
        <v>0</v>
      </c>
      <c r="O61" s="20">
        <f t="shared" si="39"/>
        <v>0</v>
      </c>
      <c r="P61" s="20">
        <f t="shared" si="39"/>
        <v>0</v>
      </c>
      <c r="Q61" s="20">
        <f t="shared" si="39"/>
        <v>0</v>
      </c>
      <c r="R61" s="20">
        <f t="shared" si="39"/>
        <v>0</v>
      </c>
      <c r="S61" s="20">
        <f t="shared" si="39"/>
        <v>0</v>
      </c>
      <c r="T61" s="20">
        <f t="shared" si="39"/>
        <v>0</v>
      </c>
      <c r="U61" s="20">
        <f t="shared" si="39"/>
        <v>0</v>
      </c>
      <c r="V61" s="20">
        <f t="shared" si="39"/>
        <v>0</v>
      </c>
      <c r="W61" s="20">
        <f t="shared" si="39"/>
        <v>0</v>
      </c>
      <c r="X61" s="20">
        <f t="shared" si="39"/>
        <v>0</v>
      </c>
      <c r="Y61" s="20">
        <f t="shared" si="39"/>
        <v>0</v>
      </c>
      <c r="Z61" s="20">
        <f t="shared" si="39"/>
        <v>0</v>
      </c>
      <c r="AA61" s="20">
        <f t="shared" si="39"/>
        <v>0</v>
      </c>
      <c r="AB61" s="20">
        <f t="shared" si="39"/>
        <v>0</v>
      </c>
      <c r="AC61" s="20">
        <f t="shared" si="39"/>
        <v>0</v>
      </c>
      <c r="AD61" s="20">
        <f t="shared" si="39"/>
        <v>0</v>
      </c>
      <c r="AE61" s="20">
        <f t="shared" si="39"/>
        <v>0</v>
      </c>
      <c r="AF61" s="20">
        <f t="shared" si="39"/>
        <v>0</v>
      </c>
      <c r="AG61" s="20">
        <f t="shared" si="39"/>
        <v>0</v>
      </c>
      <c r="AH61" s="20">
        <f t="shared" si="39"/>
        <v>0</v>
      </c>
      <c r="AI61" s="20">
        <f t="shared" si="39"/>
        <v>0</v>
      </c>
      <c r="AJ61" s="20">
        <f t="shared" si="39"/>
        <v>0</v>
      </c>
      <c r="AK61" s="20">
        <f t="shared" si="39"/>
        <v>0</v>
      </c>
      <c r="AL61" s="20">
        <f t="shared" si="39"/>
        <v>0</v>
      </c>
      <c r="AM61" s="20">
        <f t="shared" si="39"/>
        <v>0</v>
      </c>
      <c r="AN61" s="20">
        <f t="shared" si="39"/>
        <v>0</v>
      </c>
      <c r="AO61" s="20">
        <f t="shared" si="39"/>
        <v>0</v>
      </c>
      <c r="AP61" s="20">
        <f t="shared" si="39"/>
        <v>0</v>
      </c>
      <c r="AQ61" s="20">
        <f t="shared" si="39"/>
        <v>0</v>
      </c>
      <c r="AR61" s="20">
        <f t="shared" si="39"/>
        <v>0</v>
      </c>
      <c r="AS61" s="20">
        <f t="shared" si="39"/>
        <v>0</v>
      </c>
      <c r="AT61" s="20">
        <f t="shared" si="39"/>
        <v>0</v>
      </c>
      <c r="AU61" s="20">
        <f>AU60-AU22</f>
        <v>0</v>
      </c>
      <c r="AV61" s="20">
        <f t="shared" ref="AV61:BI61" si="40">AV60-AV22</f>
        <v>0</v>
      </c>
      <c r="AW61" s="20">
        <f t="shared" si="40"/>
        <v>0</v>
      </c>
      <c r="AX61" s="20">
        <f t="shared" si="40"/>
        <v>0</v>
      </c>
      <c r="AY61" s="20">
        <f t="shared" si="40"/>
        <v>0</v>
      </c>
      <c r="AZ61" s="20">
        <f t="shared" si="40"/>
        <v>0</v>
      </c>
      <c r="BA61" s="20">
        <f t="shared" si="40"/>
        <v>0</v>
      </c>
      <c r="BB61" s="20">
        <f t="shared" si="40"/>
        <v>0</v>
      </c>
      <c r="BC61" s="20">
        <f t="shared" si="40"/>
        <v>0</v>
      </c>
      <c r="BD61" s="20">
        <f t="shared" si="40"/>
        <v>0</v>
      </c>
      <c r="BE61" s="20">
        <f t="shared" si="40"/>
        <v>0</v>
      </c>
      <c r="BF61" s="20">
        <f t="shared" si="40"/>
        <v>0</v>
      </c>
      <c r="BG61" s="20">
        <f t="shared" si="40"/>
        <v>0</v>
      </c>
      <c r="BH61" s="20">
        <f t="shared" si="40"/>
        <v>0</v>
      </c>
      <c r="BI61" s="20">
        <f t="shared" si="40"/>
        <v>0</v>
      </c>
    </row>
    <row r="62" spans="4:69" x14ac:dyDescent="0.3">
      <c r="E62" s="61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20"/>
      <c r="AN62" s="20"/>
      <c r="AO62" s="20"/>
      <c r="AP62" s="20"/>
      <c r="AQ62" s="20"/>
      <c r="AR62" s="20"/>
      <c r="AS62" s="20"/>
      <c r="AT62" s="20"/>
      <c r="AU62" s="20"/>
    </row>
    <row r="63" spans="4:69" x14ac:dyDescent="0.3">
      <c r="E63" s="61"/>
      <c r="F63" s="80" t="s">
        <v>25</v>
      </c>
      <c r="G63" s="81"/>
      <c r="H63" s="81"/>
      <c r="I63" s="82"/>
      <c r="J63" s="80" t="s">
        <v>26</v>
      </c>
      <c r="K63" s="81"/>
      <c r="L63" s="81"/>
      <c r="M63" s="82"/>
      <c r="N63" s="80" t="s">
        <v>27</v>
      </c>
      <c r="O63" s="81"/>
      <c r="P63" s="81"/>
      <c r="Q63" s="82"/>
      <c r="R63" s="80" t="s">
        <v>28</v>
      </c>
      <c r="S63" s="81"/>
      <c r="T63" s="81"/>
      <c r="U63" s="82"/>
      <c r="V63" s="80" t="s">
        <v>29</v>
      </c>
      <c r="W63" s="81"/>
      <c r="X63" s="81"/>
      <c r="Y63" s="82"/>
      <c r="Z63" s="80" t="s">
        <v>30</v>
      </c>
      <c r="AA63" s="81"/>
      <c r="AB63" s="81"/>
      <c r="AC63" s="82"/>
      <c r="AD63" s="80" t="s">
        <v>31</v>
      </c>
      <c r="AE63" s="81"/>
      <c r="AF63" s="81"/>
      <c r="AG63" s="82"/>
      <c r="AH63" s="80" t="s">
        <v>32</v>
      </c>
      <c r="AI63" s="81"/>
      <c r="AJ63" s="81"/>
      <c r="AK63" s="82"/>
      <c r="AL63" s="80" t="s">
        <v>33</v>
      </c>
      <c r="AM63" s="81"/>
      <c r="AN63" s="81"/>
      <c r="AO63" s="82"/>
      <c r="AP63" s="80" t="s">
        <v>34</v>
      </c>
      <c r="AQ63" s="81"/>
      <c r="AR63" s="81"/>
      <c r="AS63" s="82"/>
      <c r="AT63" s="80" t="s">
        <v>35</v>
      </c>
      <c r="AU63" s="81"/>
      <c r="AV63" s="81"/>
      <c r="AW63" s="82"/>
      <c r="AX63" s="80" t="s">
        <v>36</v>
      </c>
      <c r="AY63" s="81"/>
      <c r="AZ63" s="81"/>
      <c r="BA63" s="82"/>
      <c r="BB63" s="80" t="s">
        <v>37</v>
      </c>
      <c r="BC63" s="81"/>
      <c r="BD63" s="81"/>
      <c r="BE63" s="82"/>
      <c r="BF63" s="80" t="s">
        <v>38</v>
      </c>
      <c r="BG63" s="81"/>
      <c r="BH63" s="81"/>
      <c r="BI63" s="82"/>
    </row>
    <row r="64" spans="4:69" x14ac:dyDescent="0.3">
      <c r="F64" s="16" t="s">
        <v>40</v>
      </c>
      <c r="G64" s="16" t="s">
        <v>41</v>
      </c>
      <c r="H64" s="16" t="s">
        <v>42</v>
      </c>
      <c r="I64" s="16" t="s">
        <v>43</v>
      </c>
      <c r="J64" s="16" t="s">
        <v>40</v>
      </c>
      <c r="K64" s="16" t="s">
        <v>41</v>
      </c>
      <c r="L64" s="16" t="s">
        <v>42</v>
      </c>
      <c r="M64" s="16" t="s">
        <v>43</v>
      </c>
      <c r="N64" s="16" t="s">
        <v>40</v>
      </c>
      <c r="O64" s="16" t="s">
        <v>41</v>
      </c>
      <c r="P64" s="16" t="s">
        <v>42</v>
      </c>
      <c r="Q64" s="16" t="s">
        <v>43</v>
      </c>
      <c r="R64" s="16" t="s">
        <v>40</v>
      </c>
      <c r="S64" s="16" t="s">
        <v>41</v>
      </c>
      <c r="T64" s="16" t="s">
        <v>42</v>
      </c>
      <c r="U64" s="16" t="s">
        <v>43</v>
      </c>
      <c r="V64" s="16" t="s">
        <v>40</v>
      </c>
      <c r="W64" s="16" t="s">
        <v>41</v>
      </c>
      <c r="X64" s="16" t="s">
        <v>42</v>
      </c>
      <c r="Y64" s="16" t="s">
        <v>43</v>
      </c>
      <c r="Z64" s="16" t="s">
        <v>40</v>
      </c>
      <c r="AA64" s="16" t="s">
        <v>41</v>
      </c>
      <c r="AB64" s="16" t="s">
        <v>42</v>
      </c>
      <c r="AC64" s="16" t="s">
        <v>43</v>
      </c>
      <c r="AD64" s="16" t="s">
        <v>40</v>
      </c>
      <c r="AE64" s="16" t="s">
        <v>41</v>
      </c>
      <c r="AF64" s="16" t="s">
        <v>42</v>
      </c>
      <c r="AG64" s="16" t="s">
        <v>43</v>
      </c>
      <c r="AH64" s="16" t="s">
        <v>40</v>
      </c>
      <c r="AI64" s="16" t="s">
        <v>41</v>
      </c>
      <c r="AJ64" s="16" t="s">
        <v>42</v>
      </c>
      <c r="AK64" s="16" t="s">
        <v>43</v>
      </c>
      <c r="AL64" s="16" t="s">
        <v>40</v>
      </c>
      <c r="AM64" s="16" t="s">
        <v>41</v>
      </c>
      <c r="AN64" s="16" t="s">
        <v>42</v>
      </c>
      <c r="AO64" s="16" t="s">
        <v>43</v>
      </c>
      <c r="AP64" s="16" t="s">
        <v>40</v>
      </c>
      <c r="AQ64" s="16" t="s">
        <v>41</v>
      </c>
      <c r="AR64" s="16" t="s">
        <v>42</v>
      </c>
      <c r="AS64" s="16" t="s">
        <v>43</v>
      </c>
      <c r="AT64" s="16" t="s">
        <v>40</v>
      </c>
      <c r="AU64" s="16" t="s">
        <v>41</v>
      </c>
      <c r="AV64" s="16" t="s">
        <v>42</v>
      </c>
      <c r="AW64" s="16" t="s">
        <v>43</v>
      </c>
      <c r="AX64" s="16" t="s">
        <v>40</v>
      </c>
      <c r="AY64" s="16" t="s">
        <v>41</v>
      </c>
      <c r="AZ64" s="16" t="s">
        <v>42</v>
      </c>
      <c r="BA64" s="16" t="s">
        <v>43</v>
      </c>
      <c r="BB64" s="16" t="s">
        <v>40</v>
      </c>
      <c r="BC64" s="16" t="s">
        <v>41</v>
      </c>
      <c r="BD64" s="16" t="s">
        <v>42</v>
      </c>
      <c r="BE64" s="16" t="s">
        <v>43</v>
      </c>
      <c r="BF64" s="16" t="s">
        <v>40</v>
      </c>
      <c r="BG64" s="16" t="s">
        <v>41</v>
      </c>
      <c r="BH64" s="16" t="s">
        <v>42</v>
      </c>
      <c r="BI64" s="16" t="s">
        <v>43</v>
      </c>
      <c r="BL64">
        <v>2018</v>
      </c>
      <c r="BM64">
        <v>2019</v>
      </c>
      <c r="BN64">
        <v>2020</v>
      </c>
      <c r="BO64">
        <v>2021</v>
      </c>
      <c r="BP64">
        <v>2022</v>
      </c>
      <c r="BQ64">
        <v>2023</v>
      </c>
    </row>
    <row r="65" spans="2:69" x14ac:dyDescent="0.3">
      <c r="D65" t="s">
        <v>105</v>
      </c>
      <c r="E65" s="53" t="s">
        <v>106</v>
      </c>
      <c r="J65" s="20">
        <f>(J50/F50-1)*100</f>
        <v>4.1798215237611513</v>
      </c>
      <c r="K65" s="20">
        <f t="shared" ref="K65:BI69" si="41">(K50/G50-1)*100</f>
        <v>4.9513566931923991</v>
      </c>
      <c r="L65" s="20">
        <f t="shared" si="41"/>
        <v>3.6943531813471653</v>
      </c>
      <c r="M65" s="20">
        <f t="shared" si="41"/>
        <v>2.8921754355684559</v>
      </c>
      <c r="N65" s="20">
        <f t="shared" si="41"/>
        <v>5.4907915443834776</v>
      </c>
      <c r="O65" s="20">
        <f t="shared" si="41"/>
        <v>4.2116242788535985</v>
      </c>
      <c r="P65" s="20">
        <f t="shared" si="41"/>
        <v>5.6041119923960769</v>
      </c>
      <c r="Q65" s="20">
        <f t="shared" si="41"/>
        <v>2.7820399712767285</v>
      </c>
      <c r="R65" s="20">
        <f t="shared" si="41"/>
        <v>4.2147106234431631</v>
      </c>
      <c r="S65" s="20">
        <f t="shared" si="41"/>
        <v>4.5991134257292954</v>
      </c>
      <c r="T65" s="20">
        <f t="shared" si="41"/>
        <v>3.5090141749466452</v>
      </c>
      <c r="U65" s="20">
        <f t="shared" si="41"/>
        <v>4.6333138125780549</v>
      </c>
      <c r="V65" s="20">
        <f t="shared" si="41"/>
        <v>5.1576820298623538</v>
      </c>
      <c r="W65" s="20">
        <f t="shared" si="41"/>
        <v>4.8828559426879803</v>
      </c>
      <c r="X65" s="20">
        <f t="shared" si="41"/>
        <v>3.5957972547909334</v>
      </c>
      <c r="Y65" s="20">
        <f t="shared" si="41"/>
        <v>3.3224008801570282</v>
      </c>
      <c r="Z65" s="20">
        <f t="shared" si="41"/>
        <v>3.7123455550122753</v>
      </c>
      <c r="AA65" s="20">
        <f t="shared" si="41"/>
        <v>6.5391999802660417</v>
      </c>
      <c r="AB65" s="20">
        <f t="shared" si="41"/>
        <v>2.8834065907425988</v>
      </c>
      <c r="AC65" s="20">
        <f t="shared" si="41"/>
        <v>1.6378348901295192</v>
      </c>
      <c r="AD65" s="20">
        <f t="shared" si="41"/>
        <v>1.4810521110402375</v>
      </c>
      <c r="AE65" s="20">
        <f t="shared" si="41"/>
        <v>3.5250712609850021</v>
      </c>
      <c r="AF65" s="20">
        <f t="shared" si="41"/>
        <v>3.2180406123090366</v>
      </c>
      <c r="AG65" s="20">
        <f t="shared" si="41"/>
        <v>5.5031129951512936</v>
      </c>
      <c r="AH65" s="20">
        <f t="shared" si="41"/>
        <v>7.1394264045202993</v>
      </c>
      <c r="AI65" s="20">
        <f t="shared" si="41"/>
        <v>3.3513029945811512</v>
      </c>
      <c r="AJ65" s="20">
        <f t="shared" si="41"/>
        <v>2.8623887373417034</v>
      </c>
      <c r="AK65" s="20">
        <f t="shared" si="41"/>
        <v>2.4666476696752149</v>
      </c>
      <c r="AL65" s="20">
        <f t="shared" si="41"/>
        <v>3.341480340980163</v>
      </c>
      <c r="AM65" s="20">
        <f t="shared" si="41"/>
        <v>4.6976680720508757</v>
      </c>
      <c r="AN65" s="20">
        <f t="shared" si="41"/>
        <v>3.6215227689013085</v>
      </c>
      <c r="AO65" s="20">
        <f t="shared" si="41"/>
        <v>3.835583627133432</v>
      </c>
      <c r="AP65" s="20">
        <f t="shared" si="41"/>
        <v>1.7945009429038761</v>
      </c>
      <c r="AQ65" s="20">
        <f t="shared" si="41"/>
        <v>5.2849070117596986</v>
      </c>
      <c r="AR65" s="20">
        <f t="shared" si="41"/>
        <v>3.0713579412463998</v>
      </c>
      <c r="AS65" s="20">
        <f t="shared" si="41"/>
        <v>4.2491465584431953</v>
      </c>
      <c r="AT65" s="20">
        <f t="shared" si="41"/>
        <v>2.0811486700034187E-2</v>
      </c>
      <c r="AU65" s="20">
        <f t="shared" si="41"/>
        <v>2.1968832521495507</v>
      </c>
      <c r="AV65" s="20">
        <f t="shared" si="41"/>
        <v>2.1740843467977999</v>
      </c>
      <c r="AW65" s="20">
        <f t="shared" si="41"/>
        <v>2.6306938948937431</v>
      </c>
      <c r="AX65" s="20">
        <f t="shared" si="41"/>
        <v>3.4412742042115418</v>
      </c>
      <c r="AY65" s="20">
        <f t="shared" si="41"/>
        <v>0.5257487771392011</v>
      </c>
      <c r="AZ65" s="20">
        <f t="shared" si="41"/>
        <v>1.4295980977077294</v>
      </c>
      <c r="BA65" s="20">
        <f t="shared" si="41"/>
        <v>2.2808987092091337</v>
      </c>
      <c r="BB65" s="20">
        <f t="shared" si="41"/>
        <v>1.1556651002389895</v>
      </c>
      <c r="BC65" s="20">
        <f t="shared" si="41"/>
        <v>1.9199901058525093</v>
      </c>
      <c r="BD65" s="20">
        <f t="shared" si="41"/>
        <v>1.3100031872543383</v>
      </c>
      <c r="BE65" s="20">
        <f t="shared" si="41"/>
        <v>4.298064202422669</v>
      </c>
      <c r="BF65" s="20">
        <f t="shared" si="41"/>
        <v>3.6154575997539018</v>
      </c>
      <c r="BG65" s="20">
        <f t="shared" si="41"/>
        <v>4.4636423836403427</v>
      </c>
      <c r="BH65" s="20">
        <f t="shared" si="41"/>
        <v>4.0510067845506592</v>
      </c>
      <c r="BI65" s="20">
        <f t="shared" si="41"/>
        <v>4.3742982886527004</v>
      </c>
      <c r="BL65" s="7">
        <f t="shared" ref="BL65:BQ75" si="42">(BL50/BK50-1)*100</f>
        <v>3.8841579664959935</v>
      </c>
      <c r="BM65" s="7">
        <f t="shared" si="42"/>
        <v>3.6065015723811822</v>
      </c>
      <c r="BN65" s="7">
        <f>(BN50/BM50-1)*100</f>
        <v>1.767005013514833</v>
      </c>
      <c r="BO65" s="7">
        <f>(BO50/BN50-1)*100</f>
        <v>1.8412553033327006</v>
      </c>
      <c r="BP65" s="7">
        <f>(BP50/BO50-1)*100</f>
        <v>2.0954832550883262</v>
      </c>
      <c r="BQ65" s="7">
        <f>(BQ50/BP50-1)*100</f>
        <v>4.1317992120735836</v>
      </c>
    </row>
    <row r="66" spans="2:69" x14ac:dyDescent="0.3">
      <c r="D66" t="s">
        <v>107</v>
      </c>
      <c r="E66" s="53" t="s">
        <v>108</v>
      </c>
      <c r="J66" s="20">
        <f t="shared" ref="J66:Y75" si="43">(J51/F51-1)*100</f>
        <v>5.1226039343737595</v>
      </c>
      <c r="K66" s="20">
        <f t="shared" si="41"/>
        <v>2.7218622607838805</v>
      </c>
      <c r="L66" s="20">
        <f t="shared" si="41"/>
        <v>2.7975193076583693</v>
      </c>
      <c r="M66" s="20">
        <f t="shared" si="41"/>
        <v>6.5177317984492777</v>
      </c>
      <c r="N66" s="20">
        <f t="shared" si="41"/>
        <v>7.273726110580947</v>
      </c>
      <c r="O66" s="20">
        <f t="shared" si="41"/>
        <v>5.4937256608396545</v>
      </c>
      <c r="P66" s="20">
        <f t="shared" si="41"/>
        <v>0.62051774416360672</v>
      </c>
      <c r="Q66" s="20">
        <f t="shared" si="41"/>
        <v>-0.83847378609870349</v>
      </c>
      <c r="R66" s="20">
        <f t="shared" si="41"/>
        <v>0.84221329407665468</v>
      </c>
      <c r="S66" s="20">
        <f t="shared" si="41"/>
        <v>1.4624548800468817</v>
      </c>
      <c r="T66" s="20">
        <f t="shared" si="41"/>
        <v>4.1671922655571514</v>
      </c>
      <c r="U66" s="20">
        <f t="shared" si="41"/>
        <v>3.6296205417618799</v>
      </c>
      <c r="V66" s="20">
        <f t="shared" si="41"/>
        <v>-1.2183913003739222</v>
      </c>
      <c r="W66" s="20">
        <f t="shared" si="41"/>
        <v>0.71315832618512598</v>
      </c>
      <c r="X66" s="20">
        <f t="shared" si="41"/>
        <v>0.73191051456837908</v>
      </c>
      <c r="Y66" s="20">
        <f t="shared" si="41"/>
        <v>1.4619578702385949</v>
      </c>
      <c r="Z66" s="20">
        <f t="shared" si="41"/>
        <v>0.58260966296177497</v>
      </c>
      <c r="AA66" s="20">
        <f t="shared" si="41"/>
        <v>-3.5945329296428352</v>
      </c>
      <c r="AB66" s="20">
        <f t="shared" si="41"/>
        <v>-4.4098867660996692</v>
      </c>
      <c r="AC66" s="20">
        <f t="shared" si="41"/>
        <v>-6.0280526047110872</v>
      </c>
      <c r="AD66" s="20">
        <f t="shared" si="41"/>
        <v>1.2172823708530345</v>
      </c>
      <c r="AE66" s="20">
        <f t="shared" si="41"/>
        <v>1.043697453191883</v>
      </c>
      <c r="AF66" s="20">
        <f t="shared" si="41"/>
        <v>0.1695459206437322</v>
      </c>
      <c r="AG66" s="20">
        <f t="shared" si="41"/>
        <v>1.3523469342353378</v>
      </c>
      <c r="AH66" s="20">
        <f t="shared" si="41"/>
        <v>-1.2994506055593047</v>
      </c>
      <c r="AI66" s="20">
        <f t="shared" si="41"/>
        <v>2.1136109082565246</v>
      </c>
      <c r="AJ66" s="20">
        <f t="shared" si="41"/>
        <v>1.8341335233784672</v>
      </c>
      <c r="AK66" s="20">
        <f t="shared" si="41"/>
        <v>3.8284819660638902E-2</v>
      </c>
      <c r="AL66" s="20">
        <f t="shared" si="41"/>
        <v>1.0557817357881527</v>
      </c>
      <c r="AM66" s="20">
        <f t="shared" si="41"/>
        <v>2.6464027514708555</v>
      </c>
      <c r="AN66" s="20">
        <f t="shared" si="41"/>
        <v>2.6730770312945129</v>
      </c>
      <c r="AO66" s="20">
        <f t="shared" si="41"/>
        <v>2.246254753792698</v>
      </c>
      <c r="AP66" s="20">
        <f t="shared" si="41"/>
        <v>2.3248266298230069</v>
      </c>
      <c r="AQ66" s="20">
        <f t="shared" si="41"/>
        <v>-0.70691864637874025</v>
      </c>
      <c r="AR66" s="20">
        <f t="shared" si="41"/>
        <v>2.3358211223401204</v>
      </c>
      <c r="AS66" s="20">
        <f t="shared" si="41"/>
        <v>0.94127475581053943</v>
      </c>
      <c r="AT66" s="20">
        <f t="shared" si="41"/>
        <v>0.44774760442525263</v>
      </c>
      <c r="AU66" s="20">
        <f t="shared" si="41"/>
        <v>-2.72000330203781</v>
      </c>
      <c r="AV66" s="20">
        <f t="shared" si="41"/>
        <v>-4.2813539038007438</v>
      </c>
      <c r="AW66" s="20">
        <f t="shared" si="41"/>
        <v>-1.2008604625752595</v>
      </c>
      <c r="AX66" s="20">
        <f t="shared" si="41"/>
        <v>-2.0212227643183422</v>
      </c>
      <c r="AY66" s="20">
        <f t="shared" si="41"/>
        <v>5.223285548337353</v>
      </c>
      <c r="AZ66" s="20">
        <f t="shared" si="41"/>
        <v>7.7799576692986427</v>
      </c>
      <c r="BA66" s="20">
        <f t="shared" si="41"/>
        <v>5.1507648332819622</v>
      </c>
      <c r="BB66" s="20">
        <f t="shared" si="41"/>
        <v>3.8156096217024427</v>
      </c>
      <c r="BC66" s="20">
        <f t="shared" si="41"/>
        <v>2.2100148458787272</v>
      </c>
      <c r="BD66" s="20">
        <f t="shared" si="41"/>
        <v>2.1000057105128755</v>
      </c>
      <c r="BE66" s="20">
        <f t="shared" si="41"/>
        <v>2.7128779968723649</v>
      </c>
      <c r="BF66" s="20">
        <f t="shared" si="41"/>
        <v>2.8203509335443355</v>
      </c>
      <c r="BG66" s="20">
        <f t="shared" si="41"/>
        <v>2.0086929150451072</v>
      </c>
      <c r="BH66" s="20">
        <f t="shared" si="41"/>
        <v>2.3332699330127271</v>
      </c>
      <c r="BI66" s="20">
        <f t="shared" si="41"/>
        <v>2.3510094941386228</v>
      </c>
      <c r="BL66" s="7">
        <f t="shared" si="42"/>
        <v>2.1581462305483967</v>
      </c>
      <c r="BM66" s="7">
        <f t="shared" si="42"/>
        <v>1.2179710108536579</v>
      </c>
      <c r="BN66" s="7">
        <f t="shared" si="42"/>
        <v>-1.9512377850728346</v>
      </c>
      <c r="BO66" s="7">
        <f t="shared" si="42"/>
        <v>4.0006694707183543</v>
      </c>
      <c r="BP66" s="7">
        <f t="shared" si="42"/>
        <v>2.6944062123867019</v>
      </c>
      <c r="BQ66" s="7">
        <f t="shared" si="42"/>
        <v>2.3757253371097908</v>
      </c>
    </row>
    <row r="67" spans="2:69" x14ac:dyDescent="0.3">
      <c r="D67" t="s">
        <v>109</v>
      </c>
      <c r="E67" s="53" t="s">
        <v>110</v>
      </c>
      <c r="J67" s="20">
        <f t="shared" si="43"/>
        <v>4.5891849484674285</v>
      </c>
      <c r="K67" s="20">
        <f t="shared" si="41"/>
        <v>6.2559990276831678</v>
      </c>
      <c r="L67" s="20">
        <f t="shared" si="41"/>
        <v>7.143261215157648</v>
      </c>
      <c r="M67" s="20">
        <f t="shared" si="41"/>
        <v>7.0047864362159817</v>
      </c>
      <c r="N67" s="20">
        <f t="shared" si="41"/>
        <v>5.8815330831253787</v>
      </c>
      <c r="O67" s="20">
        <f t="shared" si="41"/>
        <v>5.389023404964699</v>
      </c>
      <c r="P67" s="20">
        <f t="shared" si="41"/>
        <v>5.2319483238772557</v>
      </c>
      <c r="Q67" s="20">
        <f t="shared" si="41"/>
        <v>5.9846660853439593</v>
      </c>
      <c r="R67" s="20">
        <f t="shared" si="41"/>
        <v>4.6221673235402827</v>
      </c>
      <c r="S67" s="20">
        <f t="shared" si="41"/>
        <v>5.2011152068381694</v>
      </c>
      <c r="T67" s="20">
        <f t="shared" si="41"/>
        <v>3.5127509286167591</v>
      </c>
      <c r="U67" s="20">
        <f t="shared" si="41"/>
        <v>4.1685080604610736</v>
      </c>
      <c r="V67" s="20">
        <f t="shared" si="41"/>
        <v>4.4503912785200717</v>
      </c>
      <c r="W67" s="20">
        <f t="shared" si="41"/>
        <v>4.8568205429475375</v>
      </c>
      <c r="X67" s="20">
        <f t="shared" si="41"/>
        <v>5.0236912585258864</v>
      </c>
      <c r="Y67" s="20">
        <f t="shared" si="41"/>
        <v>4.2459062457029795</v>
      </c>
      <c r="Z67" s="20">
        <f t="shared" si="41"/>
        <v>4.0713276875396609</v>
      </c>
      <c r="AA67" s="20">
        <f t="shared" si="41"/>
        <v>4.2019070517433699</v>
      </c>
      <c r="AB67" s="20">
        <f t="shared" si="41"/>
        <v>4.600787794421346</v>
      </c>
      <c r="AC67" s="20">
        <f t="shared" si="41"/>
        <v>4.4319592146327302</v>
      </c>
      <c r="AD67" s="20">
        <f t="shared" si="41"/>
        <v>4.6751183343815228</v>
      </c>
      <c r="AE67" s="20">
        <f t="shared" si="41"/>
        <v>4.6232679727782333</v>
      </c>
      <c r="AF67" s="20">
        <f t="shared" si="41"/>
        <v>4.4726981772365892</v>
      </c>
      <c r="AG67" s="20">
        <f t="shared" si="41"/>
        <v>3.2807511179432813</v>
      </c>
      <c r="AH67" s="20">
        <f t="shared" si="41"/>
        <v>4.2784977314675343</v>
      </c>
      <c r="AI67" s="20">
        <f t="shared" si="41"/>
        <v>3.5013122728597468</v>
      </c>
      <c r="AJ67" s="20">
        <f t="shared" si="41"/>
        <v>4.8773091242265254</v>
      </c>
      <c r="AK67" s="20">
        <f t="shared" si="41"/>
        <v>4.5106067051076115</v>
      </c>
      <c r="AL67" s="20">
        <f t="shared" si="41"/>
        <v>4.6082017974532485</v>
      </c>
      <c r="AM67" s="20">
        <f t="shared" si="41"/>
        <v>3.8904004537296588</v>
      </c>
      <c r="AN67" s="20">
        <f t="shared" si="41"/>
        <v>4.3572887268670479</v>
      </c>
      <c r="AO67" s="20">
        <f t="shared" si="41"/>
        <v>4.2476255260775142</v>
      </c>
      <c r="AP67" s="20">
        <f t="shared" si="41"/>
        <v>3.852636414031041</v>
      </c>
      <c r="AQ67" s="20">
        <f t="shared" si="41"/>
        <v>3.5244224234346477</v>
      </c>
      <c r="AR67" s="20">
        <f t="shared" si="41"/>
        <v>4.1417527421544253</v>
      </c>
      <c r="AS67" s="20">
        <f t="shared" si="41"/>
        <v>3.666375351679263</v>
      </c>
      <c r="AT67" s="20">
        <f t="shared" si="41"/>
        <v>2.0645142700724595</v>
      </c>
      <c r="AU67" s="20">
        <f t="shared" si="41"/>
        <v>-6.1822262897118563</v>
      </c>
      <c r="AV67" s="20">
        <f t="shared" si="41"/>
        <v>-4.3388521548792358</v>
      </c>
      <c r="AW67" s="20">
        <f t="shared" si="41"/>
        <v>-3.1374891612758637</v>
      </c>
      <c r="AX67" s="20">
        <f t="shared" si="41"/>
        <v>-1.3841150979617134</v>
      </c>
      <c r="AY67" s="20">
        <f t="shared" si="41"/>
        <v>6.5806484967229295</v>
      </c>
      <c r="AZ67" s="20">
        <f t="shared" si="41"/>
        <v>3.6789470984919914</v>
      </c>
      <c r="BA67" s="20">
        <f t="shared" si="41"/>
        <v>4.9238733378203614</v>
      </c>
      <c r="BB67" s="20">
        <f t="shared" si="41"/>
        <v>5.0738270644069106</v>
      </c>
      <c r="BC67" s="20">
        <f t="shared" si="41"/>
        <v>5.199998937800232</v>
      </c>
      <c r="BD67" s="20">
        <f t="shared" si="41"/>
        <v>5.9700041735339049</v>
      </c>
      <c r="BE67" s="20">
        <f t="shared" si="41"/>
        <v>2.6232085555625728</v>
      </c>
      <c r="BF67" s="20">
        <f t="shared" si="41"/>
        <v>4.4141023097730159</v>
      </c>
      <c r="BG67" s="20">
        <f t="shared" si="41"/>
        <v>5.0504461424158764</v>
      </c>
      <c r="BH67" s="20">
        <f t="shared" si="41"/>
        <v>5.679397196302105</v>
      </c>
      <c r="BI67" s="20">
        <f t="shared" si="41"/>
        <v>4.9434452008603413</v>
      </c>
      <c r="BL67" s="7">
        <f t="shared" si="42"/>
        <v>4.2740075535327104</v>
      </c>
      <c r="BM67" s="7">
        <f t="shared" si="42"/>
        <v>3.7977842664278283</v>
      </c>
      <c r="BN67" s="7">
        <f t="shared" si="42"/>
        <v>-2.9318067396569503</v>
      </c>
      <c r="BO67" s="7">
        <f t="shared" si="42"/>
        <v>3.3893258503485457</v>
      </c>
      <c r="BP67" s="7">
        <f t="shared" si="42"/>
        <v>4.7066167132428616</v>
      </c>
      <c r="BQ67" s="7">
        <f t="shared" si="42"/>
        <v>5.028559939256616</v>
      </c>
    </row>
    <row r="68" spans="2:69" x14ac:dyDescent="0.3">
      <c r="D68" t="s">
        <v>111</v>
      </c>
      <c r="E68" s="54" t="s">
        <v>112</v>
      </c>
      <c r="F68" s="62"/>
      <c r="G68" s="62"/>
      <c r="H68" s="62"/>
      <c r="I68" s="62"/>
      <c r="J68" s="22">
        <f t="shared" si="43"/>
        <v>6.7172339483551946</v>
      </c>
      <c r="K68" s="22">
        <f t="shared" si="41"/>
        <v>4.2467615463426256</v>
      </c>
      <c r="L68" s="22">
        <f t="shared" si="41"/>
        <v>5.1441684227589324</v>
      </c>
      <c r="M68" s="22">
        <f t="shared" si="41"/>
        <v>6.4055899729118071</v>
      </c>
      <c r="N68" s="22">
        <f t="shared" si="41"/>
        <v>6.3019203662791456</v>
      </c>
      <c r="O68" s="22">
        <f t="shared" si="41"/>
        <v>10.463424720850467</v>
      </c>
      <c r="P68" s="22">
        <f t="shared" si="41"/>
        <v>11.504458887181258</v>
      </c>
      <c r="Q68" s="22">
        <f t="shared" si="41"/>
        <v>9.8679189083530581</v>
      </c>
      <c r="R68" s="22">
        <f t="shared" si="41"/>
        <v>9.2761691603110883</v>
      </c>
      <c r="S68" s="22">
        <f t="shared" si="41"/>
        <v>4.5718614699547633</v>
      </c>
      <c r="T68" s="22">
        <f t="shared" si="41"/>
        <v>2.4900407013420223</v>
      </c>
      <c r="U68" s="22">
        <f t="shared" si="41"/>
        <v>4.3846978239597156</v>
      </c>
      <c r="V68" s="22">
        <f t="shared" si="41"/>
        <v>3.3721740776757381</v>
      </c>
      <c r="W68" s="22">
        <f t="shared" si="41"/>
        <v>6.3574831207011906</v>
      </c>
      <c r="X68" s="22">
        <f t="shared" si="41"/>
        <v>5.8877342383170772</v>
      </c>
      <c r="Y68" s="22">
        <f t="shared" si="41"/>
        <v>7.6900601407342117</v>
      </c>
      <c r="Z68" s="22">
        <f t="shared" si="41"/>
        <v>1.9659588992628318</v>
      </c>
      <c r="AA68" s="22">
        <f t="shared" si="41"/>
        <v>1.2228976496445831</v>
      </c>
      <c r="AB68" s="22">
        <f t="shared" si="41"/>
        <v>1.1187597294273655</v>
      </c>
      <c r="AC68" s="22">
        <f t="shared" si="41"/>
        <v>1.0249762597410506</v>
      </c>
      <c r="AD68" s="22">
        <f t="shared" si="41"/>
        <v>7.3484867040602309</v>
      </c>
      <c r="AE68" s="22">
        <f t="shared" si="41"/>
        <v>6.0856093238342179</v>
      </c>
      <c r="AF68" s="22">
        <f t="shared" si="41"/>
        <v>4.6916895358314115</v>
      </c>
      <c r="AG68" s="22">
        <f t="shared" si="41"/>
        <v>3.109007355683846</v>
      </c>
      <c r="AH68" s="22">
        <f t="shared" si="41"/>
        <v>1.7994927042968012</v>
      </c>
      <c r="AI68" s="22">
        <f t="shared" si="41"/>
        <v>-2.0939821063734043</v>
      </c>
      <c r="AJ68" s="22">
        <f t="shared" si="41"/>
        <v>4.8782047183683952</v>
      </c>
      <c r="AK68" s="22">
        <f t="shared" si="41"/>
        <v>2.494691184290998</v>
      </c>
      <c r="AL68" s="22">
        <f t="shared" si="41"/>
        <v>3.3347653112684172</v>
      </c>
      <c r="AM68" s="22">
        <f t="shared" si="41"/>
        <v>7.3225855054994682</v>
      </c>
      <c r="AN68" s="22">
        <f t="shared" si="41"/>
        <v>5.6205803462570092</v>
      </c>
      <c r="AO68" s="22">
        <f t="shared" si="41"/>
        <v>5.6377350232773127</v>
      </c>
      <c r="AP68" s="22">
        <f t="shared" si="41"/>
        <v>4.4765058455220608</v>
      </c>
      <c r="AQ68" s="22">
        <f t="shared" si="41"/>
        <v>2.6481117506668594</v>
      </c>
      <c r="AR68" s="22">
        <f t="shared" si="41"/>
        <v>3.8256004237086749</v>
      </c>
      <c r="AS68" s="22">
        <f t="shared" si="41"/>
        <v>5.9606543355073205</v>
      </c>
      <c r="AT68" s="22">
        <f t="shared" si="41"/>
        <v>3.8912821577481438</v>
      </c>
      <c r="AU68" s="22">
        <f t="shared" si="41"/>
        <v>-4.707913767459349</v>
      </c>
      <c r="AV68" s="22">
        <f t="shared" si="41"/>
        <v>-1.8240083712108834</v>
      </c>
      <c r="AW68" s="22">
        <f t="shared" si="41"/>
        <v>-4.2751374804500415</v>
      </c>
      <c r="AX68" s="22">
        <f t="shared" si="41"/>
        <v>1.9710175819564357</v>
      </c>
      <c r="AY68" s="22">
        <f t="shared" si="41"/>
        <v>8.8153400120561276</v>
      </c>
      <c r="AZ68" s="22">
        <f t="shared" si="41"/>
        <v>3.9096432092515121</v>
      </c>
      <c r="BA68" s="22">
        <f t="shared" si="41"/>
        <v>7.5176725586175497</v>
      </c>
      <c r="BB68" s="22">
        <f t="shared" si="41"/>
        <v>6.5842720850249226</v>
      </c>
      <c r="BC68" s="22">
        <f t="shared" si="41"/>
        <v>3.1865479336482094</v>
      </c>
      <c r="BD68" s="22">
        <f t="shared" si="41"/>
        <v>5.5239285192396403</v>
      </c>
      <c r="BE68" s="22">
        <f t="shared" si="41"/>
        <v>3.7069704212265187</v>
      </c>
      <c r="BF68" s="22">
        <f t="shared" si="41"/>
        <v>3.8816112499361788</v>
      </c>
      <c r="BG68" s="22">
        <f t="shared" si="41"/>
        <v>3.9406518835940485</v>
      </c>
      <c r="BH68" s="22">
        <f t="shared" si="41"/>
        <v>3.8953102885100677</v>
      </c>
      <c r="BI68" s="22">
        <f t="shared" si="41"/>
        <v>3.7608106159246812</v>
      </c>
      <c r="BL68" s="7">
        <f t="shared" si="42"/>
        <v>5.4788992902828682</v>
      </c>
      <c r="BM68" s="7">
        <f t="shared" si="42"/>
        <v>4.2441447835344315</v>
      </c>
      <c r="BN68" s="7">
        <f t="shared" si="42"/>
        <v>-1.7982989266167149</v>
      </c>
      <c r="BO68" s="7">
        <f t="shared" si="42"/>
        <v>5.4995235707757217</v>
      </c>
      <c r="BP68" s="7">
        <f t="shared" si="42"/>
        <v>4.7407486583903147</v>
      </c>
      <c r="BQ68" s="7">
        <f t="shared" si="42"/>
        <v>3.8679109274048828</v>
      </c>
    </row>
    <row r="69" spans="2:69" x14ac:dyDescent="0.3">
      <c r="D69" t="s">
        <v>113</v>
      </c>
      <c r="E69" s="53" t="s">
        <v>114</v>
      </c>
      <c r="J69" s="20">
        <f t="shared" si="43"/>
        <v>8.2398495187401277</v>
      </c>
      <c r="K69" s="20">
        <f t="shared" si="41"/>
        <v>10.399056020384112</v>
      </c>
      <c r="L69" s="20">
        <f t="shared" si="41"/>
        <v>8.1206204797345638</v>
      </c>
      <c r="M69" s="20">
        <f t="shared" si="41"/>
        <v>9.3036459022551643</v>
      </c>
      <c r="N69" s="20">
        <f t="shared" si="41"/>
        <v>6.3179683999898817</v>
      </c>
      <c r="O69" s="20">
        <f t="shared" si="41"/>
        <v>5.7889945754238559</v>
      </c>
      <c r="P69" s="20">
        <f t="shared" si="41"/>
        <v>6.8171364798464307</v>
      </c>
      <c r="Q69" s="20">
        <f t="shared" si="41"/>
        <v>7.2427787008077393</v>
      </c>
      <c r="R69" s="20">
        <f t="shared" si="41"/>
        <v>5.4142486512052779</v>
      </c>
      <c r="S69" s="20">
        <f t="shared" si="41"/>
        <v>6.3097774124830197</v>
      </c>
      <c r="T69" s="20">
        <f t="shared" si="41"/>
        <v>6.4565906436929499</v>
      </c>
      <c r="U69" s="20">
        <f t="shared" si="41"/>
        <v>6.2149299822185311</v>
      </c>
      <c r="V69" s="20">
        <f t="shared" si="41"/>
        <v>7.2212786056493394</v>
      </c>
      <c r="W69" s="20">
        <f t="shared" si="41"/>
        <v>6.4565329782192871</v>
      </c>
      <c r="X69" s="20">
        <f t="shared" si="41"/>
        <v>6.5262064288261756</v>
      </c>
      <c r="Y69" s="20">
        <f t="shared" si="41"/>
        <v>7.669916750379957</v>
      </c>
      <c r="Z69" s="20">
        <f t="shared" si="41"/>
        <v>6.0291294847185872</v>
      </c>
      <c r="AA69" s="20">
        <f t="shared" si="41"/>
        <v>5.3528367594261939</v>
      </c>
      <c r="AB69" s="20">
        <f t="shared" si="41"/>
        <v>6.817008419768622</v>
      </c>
      <c r="AC69" s="20">
        <f t="shared" si="41"/>
        <v>7.1344642442046746</v>
      </c>
      <c r="AD69" s="20">
        <f t="shared" si="41"/>
        <v>6.7604169185751184</v>
      </c>
      <c r="AE69" s="20">
        <f t="shared" si="41"/>
        <v>5.1175842485079448</v>
      </c>
      <c r="AF69" s="20">
        <f t="shared" si="41"/>
        <v>4.9527497266928844</v>
      </c>
      <c r="AG69" s="20">
        <f t="shared" si="41"/>
        <v>4.2074235613171806</v>
      </c>
      <c r="AH69" s="20">
        <f t="shared" si="41"/>
        <v>5.9623299695332532</v>
      </c>
      <c r="AI69" s="20">
        <f t="shared" si="41"/>
        <v>6.9511893726004859</v>
      </c>
      <c r="AJ69" s="20">
        <f t="shared" si="41"/>
        <v>6.9788515390052153</v>
      </c>
      <c r="AK69" s="20">
        <f t="shared" si="41"/>
        <v>7.2368616741904646</v>
      </c>
      <c r="AL69" s="20">
        <f t="shared" si="41"/>
        <v>7.3514718035959215</v>
      </c>
      <c r="AM69" s="20">
        <f t="shared" si="41"/>
        <v>5.7316198246448291</v>
      </c>
      <c r="AN69" s="20">
        <f t="shared" si="41"/>
        <v>5.7873221628187199</v>
      </c>
      <c r="AO69" s="20">
        <f t="shared" si="41"/>
        <v>5.5816106034567214</v>
      </c>
      <c r="AP69" s="20">
        <f t="shared" si="41"/>
        <v>5.9056210992246116</v>
      </c>
      <c r="AQ69" s="20">
        <f t="shared" si="41"/>
        <v>5.6899651298252252</v>
      </c>
      <c r="AR69" s="20">
        <f t="shared" si="41"/>
        <v>5.6487372567148197</v>
      </c>
      <c r="AS69" s="20">
        <f t="shared" si="41"/>
        <v>5.7888185167337847</v>
      </c>
      <c r="AT69" s="20">
        <f t="shared" si="41"/>
        <v>2.8988079703304859</v>
      </c>
      <c r="AU69" s="20">
        <f t="shared" si="41"/>
        <v>-5.3926336904483785</v>
      </c>
      <c r="AV69" s="20">
        <f t="shared" si="41"/>
        <v>-4.5205832845172438</v>
      </c>
      <c r="AW69" s="20">
        <f t="shared" si="41"/>
        <v>-5.6690527266876174</v>
      </c>
      <c r="AX69" s="20">
        <f t="shared" si="41"/>
        <v>-0.78691755054185464</v>
      </c>
      <c r="AY69" s="20">
        <f t="shared" si="41"/>
        <v>4.4207149874338603</v>
      </c>
      <c r="AZ69" s="20">
        <f t="shared" si="41"/>
        <v>3.8373120603795163</v>
      </c>
      <c r="BA69" s="20">
        <f t="shared" si="41"/>
        <v>3.9124708611258496</v>
      </c>
      <c r="BB69" s="20">
        <f t="shared" si="41"/>
        <v>4.82898014302795</v>
      </c>
      <c r="BC69" s="20">
        <f t="shared" si="41"/>
        <v>7.6899854419022917</v>
      </c>
      <c r="BD69" s="20">
        <f t="shared" si="41"/>
        <v>7.8599903393032244</v>
      </c>
      <c r="BE69" s="20">
        <f t="shared" si="41"/>
        <v>6.7585939978163534</v>
      </c>
      <c r="BF69" s="20">
        <f t="shared" si="41"/>
        <v>5.3889979477527161</v>
      </c>
      <c r="BG69" s="20">
        <f t="shared" si="41"/>
        <v>5.8647987004652791</v>
      </c>
      <c r="BH69" s="20">
        <f t="shared" si="41"/>
        <v>7.5531272130934912</v>
      </c>
      <c r="BI69" s="20">
        <f t="shared" si="41"/>
        <v>7.6633835401004324</v>
      </c>
      <c r="BL69" s="7">
        <f t="shared" si="42"/>
        <v>6.089319137517446</v>
      </c>
      <c r="BM69" s="7">
        <f t="shared" si="42"/>
        <v>5.7573886337987767</v>
      </c>
      <c r="BN69" s="7">
        <f t="shared" si="42"/>
        <v>-3.2559893542639329</v>
      </c>
      <c r="BO69" s="7">
        <f t="shared" si="42"/>
        <v>2.8146899643656242</v>
      </c>
      <c r="BP69" s="7">
        <f t="shared" si="42"/>
        <v>6.7850098370302536</v>
      </c>
      <c r="BQ69" s="7">
        <f t="shared" si="42"/>
        <v>6.6501011369120233</v>
      </c>
    </row>
    <row r="70" spans="2:69" x14ac:dyDescent="0.3">
      <c r="D70" t="s">
        <v>115</v>
      </c>
      <c r="E70" s="55" t="s">
        <v>116</v>
      </c>
      <c r="F70" s="63"/>
      <c r="G70" s="63"/>
      <c r="H70" s="63"/>
      <c r="I70" s="63"/>
      <c r="J70" s="24">
        <f t="shared" si="43"/>
        <v>7.2133826482899233</v>
      </c>
      <c r="K70" s="24">
        <f t="shared" si="43"/>
        <v>10.495587460014267</v>
      </c>
      <c r="L70" s="24">
        <f t="shared" si="43"/>
        <v>10.913597020933995</v>
      </c>
      <c r="M70" s="24">
        <f t="shared" si="43"/>
        <v>7.9604831906577411</v>
      </c>
      <c r="N70" s="24">
        <f t="shared" si="43"/>
        <v>7.3548526117373614</v>
      </c>
      <c r="O70" s="24">
        <f t="shared" si="43"/>
        <v>5.6036692550228029</v>
      </c>
      <c r="P70" s="24">
        <f t="shared" si="43"/>
        <v>4.7681252024343479</v>
      </c>
      <c r="Q70" s="24">
        <f t="shared" si="43"/>
        <v>4.8673165928622364</v>
      </c>
      <c r="R70" s="24">
        <f t="shared" si="43"/>
        <v>3.7707977759273481</v>
      </c>
      <c r="S70" s="24">
        <f t="shared" si="43"/>
        <v>5.2657323199935657</v>
      </c>
      <c r="T70" s="24">
        <f t="shared" si="43"/>
        <v>5.3219323217055692</v>
      </c>
      <c r="U70" s="24">
        <f t="shared" si="43"/>
        <v>6.2195297158624374</v>
      </c>
      <c r="V70" s="24">
        <f t="shared" si="43"/>
        <v>6.1574546423078136</v>
      </c>
      <c r="W70" s="24">
        <f t="shared" si="43"/>
        <v>5.3052327694649293</v>
      </c>
      <c r="X70" s="24">
        <f t="shared" si="43"/>
        <v>5.2873263896324962</v>
      </c>
      <c r="Y70" s="24">
        <f t="shared" si="43"/>
        <v>4.4611864039095783</v>
      </c>
      <c r="Z70" s="24">
        <f t="shared" ref="Z70:BI75" si="44">(Z55/V55-1)*100</f>
        <v>3.6915997339670881</v>
      </c>
      <c r="AA70" s="24">
        <f t="shared" si="44"/>
        <v>1.9476571120563557</v>
      </c>
      <c r="AB70" s="24">
        <f t="shared" si="44"/>
        <v>1.9760054543413119</v>
      </c>
      <c r="AC70" s="24">
        <f t="shared" si="44"/>
        <v>3.8681631042679188</v>
      </c>
      <c r="AD70" s="24">
        <f t="shared" si="44"/>
        <v>4.5730858364472438</v>
      </c>
      <c r="AE70" s="24">
        <f t="shared" si="44"/>
        <v>4.4451173780004849</v>
      </c>
      <c r="AF70" s="24">
        <f t="shared" si="44"/>
        <v>3.9004308281474387</v>
      </c>
      <c r="AG70" s="24">
        <f t="shared" si="44"/>
        <v>4.0382391599834699</v>
      </c>
      <c r="AH70" s="24">
        <f t="shared" si="44"/>
        <v>4.7488707289287557</v>
      </c>
      <c r="AI70" s="24">
        <f t="shared" si="44"/>
        <v>3.8565141271962311</v>
      </c>
      <c r="AJ70" s="24">
        <f t="shared" si="44"/>
        <v>5.2740510035670596</v>
      </c>
      <c r="AK70" s="24">
        <f t="shared" si="44"/>
        <v>4.6502969986091047</v>
      </c>
      <c r="AL70" s="24">
        <f t="shared" si="44"/>
        <v>5.0205941224300332</v>
      </c>
      <c r="AM70" s="24">
        <f t="shared" si="44"/>
        <v>5.2869780959417856</v>
      </c>
      <c r="AN70" s="24">
        <f t="shared" si="44"/>
        <v>5.3831176630486199</v>
      </c>
      <c r="AO70" s="24">
        <f t="shared" si="44"/>
        <v>4.6989044160228088</v>
      </c>
      <c r="AP70" s="24">
        <f t="shared" si="44"/>
        <v>5.3367451986178427</v>
      </c>
      <c r="AQ70" s="24">
        <f t="shared" si="44"/>
        <v>4.7844724849787079</v>
      </c>
      <c r="AR70" s="24">
        <f t="shared" si="44"/>
        <v>4.5804909977742669</v>
      </c>
      <c r="AS70" s="24">
        <f t="shared" si="44"/>
        <v>4.6001844326307939</v>
      </c>
      <c r="AT70" s="24">
        <f t="shared" si="44"/>
        <v>1.5799312479152006</v>
      </c>
      <c r="AU70" s="24">
        <f t="shared" si="44"/>
        <v>-10.346600794476913</v>
      </c>
      <c r="AV70" s="24">
        <f t="shared" si="44"/>
        <v>-6.3728779906681243</v>
      </c>
      <c r="AW70" s="24">
        <f t="shared" si="44"/>
        <v>-4.6654458185204861</v>
      </c>
      <c r="AX70" s="24">
        <f t="shared" si="44"/>
        <v>-2.3930684478235098</v>
      </c>
      <c r="AY70" s="24">
        <f t="shared" si="44"/>
        <v>11.475963579942427</v>
      </c>
      <c r="AZ70" s="24">
        <f t="shared" si="44"/>
        <v>4.2315969195874548</v>
      </c>
      <c r="BA70" s="24">
        <f t="shared" si="44"/>
        <v>5.4453718049934707</v>
      </c>
      <c r="BB70" s="24">
        <f t="shared" si="44"/>
        <v>5.866443936942578</v>
      </c>
      <c r="BC70" s="24">
        <f t="shared" si="44"/>
        <v>6.2645294393401718</v>
      </c>
      <c r="BD70" s="24">
        <f t="shared" si="44"/>
        <v>8.2817320419164009</v>
      </c>
      <c r="BE70" s="24">
        <f t="shared" si="44"/>
        <v>3.2832881993082985</v>
      </c>
      <c r="BF70" s="24">
        <f t="shared" si="44"/>
        <v>4.0745657668998181</v>
      </c>
      <c r="BG70" s="24">
        <f t="shared" si="44"/>
        <v>5.1077833094293146</v>
      </c>
      <c r="BH70" s="24">
        <f t="shared" si="44"/>
        <v>7.0638242333401768</v>
      </c>
      <c r="BI70" s="24">
        <f t="shared" si="44"/>
        <v>6.497841943768079</v>
      </c>
      <c r="BL70" s="7">
        <f t="shared" si="42"/>
        <v>5.0979758567770483</v>
      </c>
      <c r="BM70" s="7">
        <f t="shared" si="42"/>
        <v>4.819476351302443</v>
      </c>
      <c r="BN70" s="7">
        <f t="shared" si="42"/>
        <v>-4.9969543109426802</v>
      </c>
      <c r="BO70" s="7">
        <f t="shared" si="42"/>
        <v>4.5173342177538212</v>
      </c>
      <c r="BP70" s="7">
        <f t="shared" si="42"/>
        <v>5.914302738076116</v>
      </c>
      <c r="BQ70" s="7">
        <f t="shared" si="42"/>
        <v>5.7047485937509412</v>
      </c>
    </row>
    <row r="71" spans="2:69" x14ac:dyDescent="0.3">
      <c r="D71" t="s">
        <v>117</v>
      </c>
      <c r="E71" s="56" t="s">
        <v>118</v>
      </c>
      <c r="F71" s="64"/>
      <c r="G71" s="64"/>
      <c r="H71" s="64"/>
      <c r="I71" s="64"/>
      <c r="J71" s="26">
        <f t="shared" si="43"/>
        <v>11.306341169450373</v>
      </c>
      <c r="K71" s="26">
        <f t="shared" si="43"/>
        <v>9.2813484521050871</v>
      </c>
      <c r="L71" s="26">
        <f t="shared" si="43"/>
        <v>8.2332403323097871</v>
      </c>
      <c r="M71" s="26">
        <f t="shared" si="43"/>
        <v>8.1054736429765573</v>
      </c>
      <c r="N71" s="26">
        <f t="shared" si="43"/>
        <v>9.7992678036840317</v>
      </c>
      <c r="O71" s="26">
        <f t="shared" si="43"/>
        <v>9.446248736127183</v>
      </c>
      <c r="P71" s="26">
        <f t="shared" si="43"/>
        <v>10.195105934400184</v>
      </c>
      <c r="Q71" s="26">
        <f t="shared" si="43"/>
        <v>9.6237573980286975</v>
      </c>
      <c r="R71" s="26">
        <f t="shared" si="43"/>
        <v>8.8732612247773179</v>
      </c>
      <c r="S71" s="26">
        <f t="shared" si="43"/>
        <v>9.7753281368412548</v>
      </c>
      <c r="T71" s="26">
        <f t="shared" si="43"/>
        <v>8.3183696513004826</v>
      </c>
      <c r="U71" s="26">
        <f t="shared" si="43"/>
        <v>8.1782850641834326</v>
      </c>
      <c r="V71" s="26">
        <f t="shared" si="43"/>
        <v>8.5424110696758149</v>
      </c>
      <c r="W71" s="26">
        <f t="shared" si="43"/>
        <v>9.2442645910538737</v>
      </c>
      <c r="X71" s="26">
        <f t="shared" si="43"/>
        <v>8.7919578879803737</v>
      </c>
      <c r="Y71" s="26">
        <f t="shared" si="43"/>
        <v>8.7603671845669631</v>
      </c>
      <c r="Z71" s="26">
        <f t="shared" si="44"/>
        <v>8.1019450582266792</v>
      </c>
      <c r="AA71" s="26">
        <f t="shared" si="44"/>
        <v>7.7718170374811768</v>
      </c>
      <c r="AB71" s="26">
        <f t="shared" si="44"/>
        <v>8.9466878412967521</v>
      </c>
      <c r="AC71" s="26">
        <f t="shared" si="44"/>
        <v>8.4491490633653576</v>
      </c>
      <c r="AD71" s="26">
        <f t="shared" si="44"/>
        <v>7.5100795007444043</v>
      </c>
      <c r="AE71" s="26">
        <f t="shared" si="44"/>
        <v>8.0460671584637655</v>
      </c>
      <c r="AF71" s="26">
        <f t="shared" si="44"/>
        <v>8.5925928942029337</v>
      </c>
      <c r="AG71" s="26">
        <f t="shared" si="44"/>
        <v>8.7180061309345191</v>
      </c>
      <c r="AH71" s="26">
        <f t="shared" si="44"/>
        <v>9.3942570956622831</v>
      </c>
      <c r="AI71" s="26">
        <f t="shared" si="44"/>
        <v>10.05486927685868</v>
      </c>
      <c r="AJ71" s="26">
        <f t="shared" si="44"/>
        <v>8.8473115215416787</v>
      </c>
      <c r="AK71" s="26">
        <f t="shared" si="44"/>
        <v>8.2428353136918311</v>
      </c>
      <c r="AL71" s="26">
        <f t="shared" si="44"/>
        <v>8.0785919817608409</v>
      </c>
      <c r="AM71" s="26">
        <f t="shared" si="44"/>
        <v>6.7011849445773208</v>
      </c>
      <c r="AN71" s="26">
        <f t="shared" si="44"/>
        <v>7.049278941899817</v>
      </c>
      <c r="AO71" s="26">
        <f t="shared" si="44"/>
        <v>6.362709826763191</v>
      </c>
      <c r="AP71" s="26">
        <f t="shared" si="44"/>
        <v>7.43880069391607</v>
      </c>
      <c r="AQ71" s="26">
        <f t="shared" si="44"/>
        <v>7.9075569627447662</v>
      </c>
      <c r="AR71" s="26">
        <f t="shared" si="44"/>
        <v>8.0872143069756994</v>
      </c>
      <c r="AS71" s="26">
        <f t="shared" si="44"/>
        <v>8.7863193697957698</v>
      </c>
      <c r="AT71" s="26">
        <f t="shared" si="44"/>
        <v>6.080078346893214</v>
      </c>
      <c r="AU71" s="26">
        <f t="shared" si="44"/>
        <v>-7.493015425462179</v>
      </c>
      <c r="AV71" s="26">
        <f t="shared" si="44"/>
        <v>-1.3567721193712301</v>
      </c>
      <c r="AW71" s="26">
        <f t="shared" si="44"/>
        <v>0.22678863822473971</v>
      </c>
      <c r="AX71" s="26">
        <f t="shared" si="44"/>
        <v>-0.3914477072135325</v>
      </c>
      <c r="AY71" s="26">
        <f t="shared" si="44"/>
        <v>12.895454180864419</v>
      </c>
      <c r="AZ71" s="26">
        <f t="shared" si="44"/>
        <v>3.2077354465217089</v>
      </c>
      <c r="BA71" s="26">
        <f t="shared" si="44"/>
        <v>6.866141743869858</v>
      </c>
      <c r="BB71" s="26">
        <f t="shared" si="44"/>
        <v>10.296496542547029</v>
      </c>
      <c r="BC71" s="26">
        <f t="shared" si="44"/>
        <v>12.365607231127939</v>
      </c>
      <c r="BD71" s="26">
        <f t="shared" si="44"/>
        <v>12.651511634580203</v>
      </c>
      <c r="BE71" s="26">
        <f t="shared" si="44"/>
        <v>5.7836601187945647</v>
      </c>
      <c r="BF71" s="26">
        <f t="shared" si="44"/>
        <v>7.8573668605991909</v>
      </c>
      <c r="BG71" s="26">
        <f t="shared" si="44"/>
        <v>8.6318399337960585</v>
      </c>
      <c r="BH71" s="26">
        <f t="shared" si="44"/>
        <v>10.468382944175847</v>
      </c>
      <c r="BI71" s="26">
        <f t="shared" si="44"/>
        <v>9.6211799781974463</v>
      </c>
      <c r="BL71" s="7">
        <f t="shared" si="42"/>
        <v>7.0320946014619468</v>
      </c>
      <c r="BM71" s="7">
        <f t="shared" si="42"/>
        <v>8.0651744709368423</v>
      </c>
      <c r="BN71" s="7">
        <f t="shared" si="42"/>
        <v>-0.6802943394935812</v>
      </c>
      <c r="BO71" s="7">
        <f t="shared" si="42"/>
        <v>5.4660120776569343</v>
      </c>
      <c r="BP71" s="7">
        <f t="shared" si="42"/>
        <v>10.201580141622713</v>
      </c>
      <c r="BQ71" s="7">
        <f t="shared" si="42"/>
        <v>9.1601711018248757</v>
      </c>
    </row>
    <row r="72" spans="2:69" x14ac:dyDescent="0.3">
      <c r="D72" t="s">
        <v>119</v>
      </c>
      <c r="E72" s="57" t="s">
        <v>120</v>
      </c>
      <c r="F72" s="65"/>
      <c r="G72" s="65"/>
      <c r="H72" s="65"/>
      <c r="I72" s="65"/>
      <c r="J72" s="28">
        <f t="shared" si="43"/>
        <v>9.6752159080431444</v>
      </c>
      <c r="K72" s="28">
        <f t="shared" si="43"/>
        <v>9.3649671275331414</v>
      </c>
      <c r="L72" s="28">
        <f t="shared" si="43"/>
        <v>6.9393904977115284</v>
      </c>
      <c r="M72" s="28">
        <f t="shared" si="43"/>
        <v>4.8033700352804409</v>
      </c>
      <c r="N72" s="28">
        <f t="shared" si="43"/>
        <v>5.0116960826004808</v>
      </c>
      <c r="O72" s="28">
        <f t="shared" si="43"/>
        <v>6.1986029069879489</v>
      </c>
      <c r="P72" s="28">
        <f t="shared" si="43"/>
        <v>10.381519138714745</v>
      </c>
      <c r="Q72" s="28">
        <f t="shared" si="43"/>
        <v>11.794135071702904</v>
      </c>
      <c r="R72" s="28">
        <f t="shared" si="43"/>
        <v>10.324709894605387</v>
      </c>
      <c r="S72" s="28">
        <f t="shared" si="43"/>
        <v>8.8375876621441982</v>
      </c>
      <c r="T72" s="28">
        <f t="shared" si="43"/>
        <v>7.4892240369422103</v>
      </c>
      <c r="U72" s="28">
        <f t="shared" si="43"/>
        <v>4.7450598384033205</v>
      </c>
      <c r="V72" s="28">
        <f t="shared" si="43"/>
        <v>5.2154594034343527</v>
      </c>
      <c r="W72" s="28">
        <f t="shared" si="43"/>
        <v>6.1051576722398027</v>
      </c>
      <c r="X72" s="28">
        <f t="shared" si="43"/>
        <v>4.4069420177142771</v>
      </c>
      <c r="Y72" s="28">
        <f t="shared" si="43"/>
        <v>7.2748465130304751</v>
      </c>
      <c r="Z72" s="28">
        <f t="shared" si="44"/>
        <v>6.8739450109687183</v>
      </c>
      <c r="AA72" s="28">
        <f t="shared" si="44"/>
        <v>4.1804960286970339</v>
      </c>
      <c r="AB72" s="28">
        <f t="shared" si="44"/>
        <v>7.5595132053623004</v>
      </c>
      <c r="AC72" s="28">
        <f t="shared" si="44"/>
        <v>8.5594941420822792</v>
      </c>
      <c r="AD72" s="28">
        <f t="shared" si="44"/>
        <v>7.6574440052700865</v>
      </c>
      <c r="AE72" s="28">
        <f t="shared" si="44"/>
        <v>9.3935018750181509</v>
      </c>
      <c r="AF72" s="28">
        <f t="shared" si="44"/>
        <v>7.0230384979092175</v>
      </c>
      <c r="AG72" s="28">
        <f t="shared" si="44"/>
        <v>4.652952891899087</v>
      </c>
      <c r="AH72" s="28">
        <f t="shared" si="44"/>
        <v>5.3486011596727945</v>
      </c>
      <c r="AI72" s="28">
        <f t="shared" si="44"/>
        <v>5.6068332157195089</v>
      </c>
      <c r="AJ72" s="28">
        <f t="shared" si="44"/>
        <v>5.8768282267276595</v>
      </c>
      <c r="AK72" s="28">
        <f t="shared" si="44"/>
        <v>4.8081365341828386</v>
      </c>
      <c r="AL72" s="28">
        <f t="shared" si="44"/>
        <v>4.6229054252685975</v>
      </c>
      <c r="AM72" s="28">
        <f t="shared" si="44"/>
        <v>4.1992834140024415</v>
      </c>
      <c r="AN72" s="28">
        <f t="shared" si="44"/>
        <v>4.4242953001740304</v>
      </c>
      <c r="AO72" s="28">
        <f t="shared" si="44"/>
        <v>6.0904804456703321</v>
      </c>
      <c r="AP72" s="28">
        <f t="shared" si="44"/>
        <v>7.2611236346134422</v>
      </c>
      <c r="AQ72" s="28">
        <f t="shared" si="44"/>
        <v>6.041341140883838</v>
      </c>
      <c r="AR72" s="28">
        <f t="shared" si="44"/>
        <v>6.9531006680407792</v>
      </c>
      <c r="AS72" s="28">
        <f t="shared" si="44"/>
        <v>8.0596140498342628</v>
      </c>
      <c r="AT72" s="28">
        <f t="shared" si="44"/>
        <v>7.2857302208611641</v>
      </c>
      <c r="AU72" s="28">
        <f t="shared" si="44"/>
        <v>-1.3630125952147853</v>
      </c>
      <c r="AV72" s="28">
        <f t="shared" si="44"/>
        <v>-1.4276646372536783</v>
      </c>
      <c r="AW72" s="28">
        <f t="shared" si="44"/>
        <v>-1.5163044964672245E-2</v>
      </c>
      <c r="AX72" s="28">
        <f t="shared" si="44"/>
        <v>-2.3712866802931831</v>
      </c>
      <c r="AY72" s="28">
        <f t="shared" si="44"/>
        <v>6.7381305212967924</v>
      </c>
      <c r="AZ72" s="28">
        <f t="shared" si="44"/>
        <v>3.0146029164341615</v>
      </c>
      <c r="BA72" s="28">
        <f t="shared" si="44"/>
        <v>0.24558203747406804</v>
      </c>
      <c r="BB72" s="28">
        <f t="shared" si="44"/>
        <v>3.1978745917137008</v>
      </c>
      <c r="BC72" s="28">
        <f t="shared" si="44"/>
        <v>2.6368261675564497</v>
      </c>
      <c r="BD72" s="28">
        <f t="shared" si="44"/>
        <v>4.3676879769581678</v>
      </c>
      <c r="BE72" s="28">
        <f t="shared" si="44"/>
        <v>4.7866734669964384</v>
      </c>
      <c r="BF72" s="28">
        <f t="shared" si="44"/>
        <v>3.5840466837852469</v>
      </c>
      <c r="BG72" s="28">
        <f t="shared" si="44"/>
        <v>6.5974397018837561</v>
      </c>
      <c r="BH72" s="28">
        <f t="shared" si="44"/>
        <v>6.820693539099576</v>
      </c>
      <c r="BI72" s="28">
        <f t="shared" si="44"/>
        <v>7.2344462138142829</v>
      </c>
      <c r="BL72" s="7">
        <f t="shared" si="42"/>
        <v>4.8364125220871523</v>
      </c>
      <c r="BM72" s="7">
        <f t="shared" si="42"/>
        <v>7.0845338757568488</v>
      </c>
      <c r="BN72" s="7">
        <f t="shared" si="42"/>
        <v>1.0841524891553656</v>
      </c>
      <c r="BO72" s="7">
        <f t="shared" si="42"/>
        <v>1.8021852370757374</v>
      </c>
      <c r="BP72" s="7">
        <f t="shared" si="42"/>
        <v>3.7469134020523098</v>
      </c>
      <c r="BQ72" s="7">
        <f t="shared" si="42"/>
        <v>6.0678483333548749</v>
      </c>
    </row>
    <row r="73" spans="2:69" x14ac:dyDescent="0.3">
      <c r="D73" t="s">
        <v>121</v>
      </c>
      <c r="E73" s="58" t="s">
        <v>122</v>
      </c>
      <c r="F73" s="66"/>
      <c r="G73" s="66"/>
      <c r="H73" s="66"/>
      <c r="I73" s="66"/>
      <c r="J73" s="30">
        <f t="shared" si="43"/>
        <v>12.841751036775783</v>
      </c>
      <c r="K73" s="30">
        <f t="shared" si="43"/>
        <v>4.0564126793446897</v>
      </c>
      <c r="L73" s="30">
        <f t="shared" si="43"/>
        <v>6.8720166897431989</v>
      </c>
      <c r="M73" s="30">
        <f t="shared" si="43"/>
        <v>5.3434475367561074</v>
      </c>
      <c r="N73" s="30">
        <f t="shared" si="43"/>
        <v>5.5341956048440943</v>
      </c>
      <c r="O73" s="30">
        <f t="shared" si="43"/>
        <v>8.3874987848623803</v>
      </c>
      <c r="P73" s="30">
        <f t="shared" si="43"/>
        <v>1.8939281505085281</v>
      </c>
      <c r="Q73" s="30">
        <f t="shared" si="43"/>
        <v>5.4946146701698284</v>
      </c>
      <c r="R73" s="30">
        <f t="shared" si="43"/>
        <v>5.9901156300455671</v>
      </c>
      <c r="S73" s="30">
        <f t="shared" si="43"/>
        <v>1.6240284685455464</v>
      </c>
      <c r="T73" s="30">
        <f t="shared" si="43"/>
        <v>7.1146890757838532</v>
      </c>
      <c r="U73" s="30">
        <f t="shared" si="43"/>
        <v>6.836964283888447</v>
      </c>
      <c r="V73" s="30">
        <f t="shared" si="43"/>
        <v>4.7944435023932419</v>
      </c>
      <c r="W73" s="30">
        <f t="shared" si="43"/>
        <v>2.9989195601277663</v>
      </c>
      <c r="X73" s="30">
        <f t="shared" si="43"/>
        <v>5.6348032340873822</v>
      </c>
      <c r="Y73" s="30">
        <f t="shared" si="43"/>
        <v>6.8844558259674615</v>
      </c>
      <c r="Z73" s="30">
        <f t="shared" si="44"/>
        <v>5.7936441818438045</v>
      </c>
      <c r="AA73" s="30">
        <f t="shared" si="44"/>
        <v>8.6029808963977494</v>
      </c>
      <c r="AB73" s="30">
        <f t="shared" si="44"/>
        <v>5.0219542015869312</v>
      </c>
      <c r="AC73" s="30">
        <f t="shared" si="44"/>
        <v>6.1457331900695689</v>
      </c>
      <c r="AD73" s="30">
        <f t="shared" si="44"/>
        <v>5.7147227139670687</v>
      </c>
      <c r="AE73" s="30">
        <f t="shared" si="44"/>
        <v>5.4130819577656197</v>
      </c>
      <c r="AF73" s="30">
        <f t="shared" si="44"/>
        <v>4.0017323391769999</v>
      </c>
      <c r="AG73" s="30">
        <f t="shared" si="44"/>
        <v>2.9805049791996829</v>
      </c>
      <c r="AH73" s="30">
        <f t="shared" si="44"/>
        <v>3.7177474344061601</v>
      </c>
      <c r="AI73" s="30">
        <f t="shared" si="44"/>
        <v>2.607025706252486</v>
      </c>
      <c r="AJ73" s="30">
        <f t="shared" si="44"/>
        <v>4.0798141312220038</v>
      </c>
      <c r="AK73" s="30">
        <f t="shared" si="44"/>
        <v>6.8660859098202964</v>
      </c>
      <c r="AL73" s="30">
        <f t="shared" si="44"/>
        <v>5.9699987707810598</v>
      </c>
      <c r="AM73" s="30">
        <f t="shared" si="44"/>
        <v>6.8250427813955739</v>
      </c>
      <c r="AN73" s="30">
        <f t="shared" si="44"/>
        <v>7.6606462574007939</v>
      </c>
      <c r="AO73" s="30">
        <f t="shared" si="44"/>
        <v>6.8013818193847886</v>
      </c>
      <c r="AP73" s="30">
        <f t="shared" si="44"/>
        <v>7.1245545850048719</v>
      </c>
      <c r="AQ73" s="30">
        <f t="shared" si="44"/>
        <v>8.4258988289881653</v>
      </c>
      <c r="AR73" s="30">
        <f t="shared" si="44"/>
        <v>6.4263249830374791</v>
      </c>
      <c r="AS73" s="30">
        <f t="shared" si="44"/>
        <v>5.4404194985855581</v>
      </c>
      <c r="AT73" s="30">
        <f t="shared" si="44"/>
        <v>5.7013242879123682</v>
      </c>
      <c r="AU73" s="30">
        <f t="shared" si="44"/>
        <v>-2.8219546207541191</v>
      </c>
      <c r="AV73" s="30">
        <f t="shared" si="44"/>
        <v>2.179075127438268</v>
      </c>
      <c r="AW73" s="30">
        <f t="shared" si="44"/>
        <v>0.96239205152437446</v>
      </c>
      <c r="AX73" s="30">
        <f t="shared" si="44"/>
        <v>-1.8768704246535317</v>
      </c>
      <c r="AY73" s="30">
        <f t="shared" si="44"/>
        <v>9.1766617169414477</v>
      </c>
      <c r="AZ73" s="30">
        <f t="shared" si="44"/>
        <v>-2.9379156797187167</v>
      </c>
      <c r="BA73" s="30">
        <f t="shared" si="44"/>
        <v>2.8617840483535328</v>
      </c>
      <c r="BB73" s="30">
        <f t="shared" si="44"/>
        <v>1.1511502509147675</v>
      </c>
      <c r="BC73" s="30">
        <f t="shared" si="44"/>
        <v>0.25340160528557476</v>
      </c>
      <c r="BD73" s="30">
        <f t="shared" si="44"/>
        <v>8.6731220064422807</v>
      </c>
      <c r="BE73" s="30">
        <f t="shared" si="44"/>
        <v>1.7668598092927867</v>
      </c>
      <c r="BF73" s="30">
        <f t="shared" si="44"/>
        <v>2.4220245148273367</v>
      </c>
      <c r="BG73" s="30">
        <f t="shared" si="44"/>
        <v>4.2824557792263906</v>
      </c>
      <c r="BH73" s="30">
        <f t="shared" si="44"/>
        <v>3.6676256229413395</v>
      </c>
      <c r="BI73" s="30">
        <f t="shared" si="44"/>
        <v>2.7858636747167154</v>
      </c>
      <c r="BL73" s="7">
        <f t="shared" si="42"/>
        <v>6.8212927940299206</v>
      </c>
      <c r="BM73" s="7">
        <f t="shared" si="42"/>
        <v>6.8077413796505226</v>
      </c>
      <c r="BN73" s="7">
        <f t="shared" si="42"/>
        <v>1.4578771353912057</v>
      </c>
      <c r="BO73" s="7">
        <f t="shared" si="42"/>
        <v>1.7282685073410908</v>
      </c>
      <c r="BP73" s="7">
        <f t="shared" si="42"/>
        <v>2.8848853715856215</v>
      </c>
      <c r="BQ73" s="7">
        <f t="shared" si="42"/>
        <v>3.291468756881466</v>
      </c>
    </row>
    <row r="74" spans="2:69" x14ac:dyDescent="0.3">
      <c r="E74" s="59" t="s">
        <v>123</v>
      </c>
      <c r="J74" s="20">
        <f t="shared" si="43"/>
        <v>-14.207043678664999</v>
      </c>
      <c r="K74" s="20">
        <f t="shared" si="43"/>
        <v>-22.059986890581563</v>
      </c>
      <c r="L74" s="20">
        <f t="shared" si="43"/>
        <v>-25.069523879484944</v>
      </c>
      <c r="M74" s="20">
        <f t="shared" si="43"/>
        <v>-16.809017566659289</v>
      </c>
      <c r="N74" s="20">
        <f t="shared" si="43"/>
        <v>-10.181544203976978</v>
      </c>
      <c r="O74" s="20">
        <f t="shared" si="43"/>
        <v>16.152306933851477</v>
      </c>
      <c r="P74" s="20">
        <f t="shared" si="43"/>
        <v>32.802722612811962</v>
      </c>
      <c r="Q74" s="20">
        <f t="shared" si="43"/>
        <v>22.447659437406053</v>
      </c>
      <c r="R74" s="20">
        <f t="shared" si="43"/>
        <v>30.253313888691281</v>
      </c>
      <c r="S74" s="20">
        <f t="shared" si="43"/>
        <v>25.849129149522621</v>
      </c>
      <c r="T74" s="20">
        <f t="shared" si="43"/>
        <v>19.238629964207309</v>
      </c>
      <c r="U74" s="20">
        <f t="shared" si="43"/>
        <v>14.651100087463377</v>
      </c>
      <c r="V74" s="20">
        <f t="shared" si="43"/>
        <v>12.643793251758506</v>
      </c>
      <c r="W74" s="20">
        <f t="shared" si="43"/>
        <v>2.6865796004848619</v>
      </c>
      <c r="X74" s="20">
        <f t="shared" si="43"/>
        <v>6.0380342205390347</v>
      </c>
      <c r="Y74" s="20">
        <f t="shared" si="43"/>
        <v>-2.1796156228737207E-2</v>
      </c>
      <c r="Z74" s="20">
        <f t="shared" si="44"/>
        <v>16.848689075019085</v>
      </c>
      <c r="AA74" s="20">
        <f t="shared" si="44"/>
        <v>27.434539598881756</v>
      </c>
      <c r="AB74" s="20">
        <f t="shared" si="44"/>
        <v>36.945591758025451</v>
      </c>
      <c r="AC74" s="20">
        <f t="shared" si="44"/>
        <v>47.418887235759598</v>
      </c>
      <c r="AD74" s="20">
        <f t="shared" si="44"/>
        <v>11.647077943408824</v>
      </c>
      <c r="AE74" s="20">
        <f t="shared" si="44"/>
        <v>13.220791231115591</v>
      </c>
      <c r="AF74" s="20">
        <f t="shared" si="44"/>
        <v>21.888189830012973</v>
      </c>
      <c r="AG74" s="20">
        <f t="shared" si="44"/>
        <v>26.6030505633865</v>
      </c>
      <c r="AH74" s="20">
        <f t="shared" si="44"/>
        <v>9.405351833498532</v>
      </c>
      <c r="AI74" s="20">
        <f t="shared" si="44"/>
        <v>24.035564601438118</v>
      </c>
      <c r="AJ74" s="20">
        <f t="shared" si="44"/>
        <v>6.7729991455425909</v>
      </c>
      <c r="AK74" s="20">
        <f t="shared" si="44"/>
        <v>14.296429120344278</v>
      </c>
      <c r="AL74" s="20">
        <f t="shared" si="44"/>
        <v>9.5440030799891051</v>
      </c>
      <c r="AM74" s="20">
        <f t="shared" si="44"/>
        <v>14.082218695685022</v>
      </c>
      <c r="AN74" s="20">
        <f t="shared" si="44"/>
        <v>8.7278455421524228</v>
      </c>
      <c r="AO74" s="20">
        <f t="shared" si="44"/>
        <v>10.917222782023096</v>
      </c>
      <c r="AP74" s="20">
        <f t="shared" si="44"/>
        <v>10.089362779807853</v>
      </c>
      <c r="AQ74" s="20">
        <f t="shared" si="44"/>
        <v>7.1404440953674264</v>
      </c>
      <c r="AR74" s="20">
        <f t="shared" si="44"/>
        <v>6.8867144088142984</v>
      </c>
      <c r="AS74" s="20">
        <f t="shared" si="44"/>
        <v>3.4203135166154031</v>
      </c>
      <c r="AT74" s="20">
        <f t="shared" si="44"/>
        <v>3.6523131238204387</v>
      </c>
      <c r="AU74" s="20">
        <f t="shared" si="44"/>
        <v>-19.325179383366365</v>
      </c>
      <c r="AV74" s="20">
        <f t="shared" si="44"/>
        <v>-23.069817187838517</v>
      </c>
      <c r="AW74" s="20">
        <f t="shared" si="44"/>
        <v>-9.1744667947823331</v>
      </c>
      <c r="AX74" s="20">
        <f t="shared" si="44"/>
        <v>6.7830637983707698</v>
      </c>
      <c r="AY74" s="20">
        <f t="shared" si="44"/>
        <v>8.2141645044393918</v>
      </c>
      <c r="AZ74" s="20">
        <f t="shared" si="44"/>
        <v>17.500882005927497</v>
      </c>
      <c r="BA74" s="20">
        <f t="shared" si="44"/>
        <v>24.017986902189769</v>
      </c>
      <c r="BB74" s="20">
        <f t="shared" si="44"/>
        <v>17.145029559006453</v>
      </c>
      <c r="BC74" s="20">
        <f t="shared" si="44"/>
        <v>9.7571197488665273</v>
      </c>
      <c r="BD74" s="20">
        <f t="shared" si="44"/>
        <v>-19.914481142419326</v>
      </c>
      <c r="BE74" s="20">
        <f t="shared" si="44"/>
        <v>22.32896916384588</v>
      </c>
      <c r="BF74" s="20">
        <f t="shared" si="44"/>
        <v>22.72917864013526</v>
      </c>
      <c r="BG74" s="20">
        <f t="shared" si="44"/>
        <v>1.7561507821442168</v>
      </c>
      <c r="BH74" s="20">
        <f t="shared" si="44"/>
        <v>-19.1901491675751</v>
      </c>
      <c r="BI74" s="20">
        <f t="shared" si="44"/>
        <v>-5.0756119276921137</v>
      </c>
      <c r="BL74" s="7">
        <f t="shared" si="42"/>
        <v>10.818300674144353</v>
      </c>
      <c r="BM74" s="7">
        <f t="shared" si="42"/>
        <v>6.5221199874881508</v>
      </c>
      <c r="BN74" s="7">
        <f t="shared" si="42"/>
        <v>-13.129121397418675</v>
      </c>
      <c r="BO74" s="7">
        <f t="shared" si="42"/>
        <v>14.850416104145081</v>
      </c>
      <c r="BP74" s="7">
        <f t="shared" si="42"/>
        <v>7.9294145415610862</v>
      </c>
      <c r="BQ74" s="7">
        <f t="shared" si="42"/>
        <v>0.16820626915030612</v>
      </c>
    </row>
    <row r="75" spans="2:69" x14ac:dyDescent="0.3">
      <c r="E75" s="60" t="s">
        <v>124</v>
      </c>
      <c r="J75" s="20">
        <f t="shared" si="43"/>
        <v>6.4769684872886479</v>
      </c>
      <c r="K75" s="20">
        <f t="shared" si="43"/>
        <v>6.268456737103989</v>
      </c>
      <c r="L75" s="20">
        <f t="shared" si="43"/>
        <v>6.0131375527791242</v>
      </c>
      <c r="M75" s="20">
        <f t="shared" si="43"/>
        <v>5.9424015022662369</v>
      </c>
      <c r="N75" s="20">
        <f t="shared" si="43"/>
        <v>6.1100871306007276</v>
      </c>
      <c r="O75" s="20">
        <f t="shared" si="43"/>
        <v>6.2078111591669316</v>
      </c>
      <c r="P75" s="20">
        <f t="shared" si="43"/>
        <v>5.9400386757773482</v>
      </c>
      <c r="Q75" s="20">
        <f t="shared" si="43"/>
        <v>5.8706437499368436</v>
      </c>
      <c r="R75" s="20">
        <f t="shared" si="43"/>
        <v>5.5408707206511698</v>
      </c>
      <c r="S75" s="20">
        <f t="shared" si="43"/>
        <v>5.5882247279406716</v>
      </c>
      <c r="T75" s="20">
        <f t="shared" si="43"/>
        <v>5.5158516442575856</v>
      </c>
      <c r="U75" s="20">
        <f t="shared" si="43"/>
        <v>5.5845897395400135</v>
      </c>
      <c r="V75" s="20">
        <f t="shared" si="43"/>
        <v>5.1158920657241813</v>
      </c>
      <c r="W75" s="20">
        <f t="shared" si="43"/>
        <v>4.9375579519530532</v>
      </c>
      <c r="X75" s="20">
        <f t="shared" si="43"/>
        <v>4.9318118323077087</v>
      </c>
      <c r="Y75" s="20">
        <f t="shared" si="43"/>
        <v>5.0476515482719364</v>
      </c>
      <c r="Z75" s="20">
        <f t="shared" si="44"/>
        <v>4.831236253603155</v>
      </c>
      <c r="AA75" s="20">
        <f t="shared" si="44"/>
        <v>4.7403145225643817</v>
      </c>
      <c r="AB75" s="20">
        <f t="shared" si="44"/>
        <v>4.7794960422110844</v>
      </c>
      <c r="AC75" s="20">
        <f t="shared" si="44"/>
        <v>5.1526252543021789</v>
      </c>
      <c r="AD75" s="20">
        <f t="shared" si="44"/>
        <v>4.9434208819113534</v>
      </c>
      <c r="AE75" s="20">
        <f t="shared" si="44"/>
        <v>5.2146500449099076</v>
      </c>
      <c r="AF75" s="20">
        <f t="shared" si="44"/>
        <v>5.033505293375895</v>
      </c>
      <c r="AG75" s="20">
        <f t="shared" si="44"/>
        <v>4.9388955890047104</v>
      </c>
      <c r="AH75" s="20">
        <f t="shared" si="44"/>
        <v>5.0083608532794921</v>
      </c>
      <c r="AI75" s="20">
        <f t="shared" si="44"/>
        <v>5.0125517683495158</v>
      </c>
      <c r="AJ75" s="20">
        <f t="shared" si="44"/>
        <v>5.064763327573818</v>
      </c>
      <c r="AK75" s="20">
        <f t="shared" si="44"/>
        <v>5.1897444678127513</v>
      </c>
      <c r="AL75" s="20">
        <f t="shared" si="44"/>
        <v>5.0691202190075391</v>
      </c>
      <c r="AM75" s="20">
        <f t="shared" si="44"/>
        <v>5.2694166260462971</v>
      </c>
      <c r="AN75" s="20">
        <f t="shared" si="44"/>
        <v>5.1731951717686186</v>
      </c>
      <c r="AO75" s="20">
        <f t="shared" si="44"/>
        <v>5.1813135093302654</v>
      </c>
      <c r="AP75" s="20">
        <f t="shared" si="44"/>
        <v>5.0619572797427237</v>
      </c>
      <c r="AQ75" s="20">
        <f t="shared" si="44"/>
        <v>5.0525709481404668</v>
      </c>
      <c r="AR75" s="20">
        <f t="shared" si="44"/>
        <v>5.00983075045629</v>
      </c>
      <c r="AS75" s="20">
        <f t="shared" si="44"/>
        <v>4.9556652717787752</v>
      </c>
      <c r="AT75" s="20">
        <f t="shared" si="44"/>
        <v>2.9656056031195144</v>
      </c>
      <c r="AU75" s="20">
        <f t="shared" si="44"/>
        <v>-5.3236912100438687</v>
      </c>
      <c r="AV75" s="20">
        <f t="shared" si="44"/>
        <v>-3.4880217475960817</v>
      </c>
      <c r="AW75" s="20">
        <f t="shared" si="44"/>
        <v>-2.1665255407161133</v>
      </c>
      <c r="AX75" s="20">
        <f t="shared" si="44"/>
        <v>-0.69670625552853416</v>
      </c>
      <c r="AY75" s="20">
        <f t="shared" si="44"/>
        <v>7.0720160186016789</v>
      </c>
      <c r="AZ75" s="20">
        <f t="shared" si="44"/>
        <v>3.5059027376630025</v>
      </c>
      <c r="BA75" s="20">
        <f t="shared" si="44"/>
        <v>5.0232775031471499</v>
      </c>
      <c r="BB75" s="7">
        <v>5.01</v>
      </c>
      <c r="BC75" s="7">
        <v>5.07</v>
      </c>
      <c r="BD75" s="7">
        <v>5.31</v>
      </c>
      <c r="BE75" s="7">
        <v>4.7699999999999996</v>
      </c>
      <c r="BF75" s="7">
        <v>5.0599999999999996</v>
      </c>
      <c r="BG75" s="7">
        <v>5.15</v>
      </c>
      <c r="BH75" s="7">
        <v>5.27</v>
      </c>
      <c r="BI75" s="7">
        <v>5.08</v>
      </c>
      <c r="BL75" s="7">
        <f t="shared" si="42"/>
        <v>5.1742915395502465</v>
      </c>
      <c r="BM75" s="7">
        <f t="shared" si="42"/>
        <v>5.0192876804628028</v>
      </c>
      <c r="BN75" s="7">
        <f t="shared" si="42"/>
        <v>-2.0650049409290272</v>
      </c>
      <c r="BO75" s="7">
        <f t="shared" si="42"/>
        <v>3.6912401119128857</v>
      </c>
      <c r="BP75" s="7">
        <f t="shared" si="42"/>
        <v>5.0395112052094237</v>
      </c>
      <c r="BQ75" s="7">
        <f t="shared" si="42"/>
        <v>5.1408772497431698</v>
      </c>
    </row>
    <row r="76" spans="2:69" x14ac:dyDescent="0.3">
      <c r="E76" s="53" t="s">
        <v>102</v>
      </c>
      <c r="AU76" s="67"/>
      <c r="AV76" s="68">
        <v>-4.22</v>
      </c>
      <c r="AW76" s="68">
        <v>1.1299999999999999</v>
      </c>
      <c r="AX76" s="7">
        <v>3.01</v>
      </c>
      <c r="AY76" s="7">
        <v>8.25</v>
      </c>
      <c r="AZ76" s="7">
        <v>7.09</v>
      </c>
      <c r="BA76" s="7">
        <v>3.49</v>
      </c>
      <c r="BB76" s="69"/>
      <c r="BC76" s="69"/>
      <c r="BD76" s="69"/>
      <c r="BE76" s="69"/>
      <c r="BF76" s="69"/>
      <c r="BG76" s="69"/>
      <c r="BH76" s="69"/>
      <c r="BI76" s="69"/>
    </row>
    <row r="77" spans="2:69" x14ac:dyDescent="0.3">
      <c r="AV77" s="20">
        <f>AV75-AV76</f>
        <v>0.73197825240391801</v>
      </c>
      <c r="AW77" s="20">
        <f t="shared" ref="AW77:BA77" si="45">AW75-AW76</f>
        <v>-3.2965255407161131</v>
      </c>
      <c r="AX77" s="20">
        <f t="shared" si="45"/>
        <v>-3.7067062555285339</v>
      </c>
      <c r="AY77" s="20">
        <f t="shared" si="45"/>
        <v>-1.1779839813983211</v>
      </c>
      <c r="AZ77" s="20">
        <f t="shared" si="45"/>
        <v>-3.5840972623369973</v>
      </c>
      <c r="BA77" s="20">
        <f t="shared" si="45"/>
        <v>1.5332775031471497</v>
      </c>
    </row>
    <row r="79" spans="2:69" x14ac:dyDescent="0.3">
      <c r="B79" s="70"/>
    </row>
    <row r="80" spans="2:69" x14ac:dyDescent="0.3">
      <c r="D80" t="s">
        <v>125</v>
      </c>
    </row>
    <row r="81" spans="4:30" x14ac:dyDescent="0.3">
      <c r="D81" t="s">
        <v>126</v>
      </c>
    </row>
    <row r="82" spans="4:30" x14ac:dyDescent="0.3">
      <c r="D82" t="s">
        <v>127</v>
      </c>
      <c r="E82">
        <v>2016</v>
      </c>
      <c r="F82">
        <v>2017</v>
      </c>
      <c r="J82">
        <v>2017</v>
      </c>
      <c r="K82">
        <v>2018</v>
      </c>
      <c r="O82">
        <v>2018</v>
      </c>
      <c r="P82">
        <v>2019</v>
      </c>
      <c r="T82">
        <v>2019</v>
      </c>
      <c r="U82">
        <v>2020</v>
      </c>
      <c r="Y82">
        <v>2020</v>
      </c>
      <c r="Z82">
        <v>2021</v>
      </c>
      <c r="AD82">
        <v>2021</v>
      </c>
    </row>
    <row r="83" spans="4:30" x14ac:dyDescent="0.3">
      <c r="F83" t="s">
        <v>40</v>
      </c>
      <c r="G83" t="s">
        <v>41</v>
      </c>
      <c r="H83" t="s">
        <v>42</v>
      </c>
      <c r="I83" t="s">
        <v>43</v>
      </c>
      <c r="K83" t="s">
        <v>40</v>
      </c>
      <c r="L83" t="s">
        <v>41</v>
      </c>
      <c r="M83" t="s">
        <v>42</v>
      </c>
      <c r="N83" t="s">
        <v>43</v>
      </c>
      <c r="P83" t="s">
        <v>40</v>
      </c>
      <c r="Q83" t="s">
        <v>41</v>
      </c>
      <c r="R83" t="s">
        <v>42</v>
      </c>
      <c r="S83" t="s">
        <v>43</v>
      </c>
      <c r="U83" t="s">
        <v>40</v>
      </c>
      <c r="V83" t="s">
        <v>41</v>
      </c>
      <c r="W83" t="s">
        <v>42</v>
      </c>
      <c r="X83" t="s">
        <v>43</v>
      </c>
      <c r="Z83" t="s">
        <v>40</v>
      </c>
      <c r="AA83" t="s">
        <v>41</v>
      </c>
      <c r="AB83" t="s">
        <v>42</v>
      </c>
      <c r="AC83" t="s">
        <v>43</v>
      </c>
    </row>
    <row r="84" spans="4:30" x14ac:dyDescent="0.3">
      <c r="D84" s="7" t="s">
        <v>128</v>
      </c>
    </row>
    <row r="85" spans="4:30" x14ac:dyDescent="0.3">
      <c r="D85" s="7" t="s">
        <v>0</v>
      </c>
      <c r="E85" s="7">
        <v>5.0332795915300768</v>
      </c>
      <c r="F85" s="7">
        <v>5.0115822102901673</v>
      </c>
      <c r="G85" s="7">
        <v>5.0098409113169105</v>
      </c>
      <c r="H85" s="7">
        <v>5.0603465330680191</v>
      </c>
      <c r="I85" s="7">
        <v>5.1855281891495819</v>
      </c>
      <c r="J85" s="7">
        <v>5.0676802740897493</v>
      </c>
      <c r="K85" s="7">
        <v>5.0641872093334843</v>
      </c>
      <c r="L85" s="7">
        <v>5.2689408411413625</v>
      </c>
      <c r="M85" s="7">
        <v>5.1707643140776094</v>
      </c>
      <c r="N85" s="7">
        <v>5.1800059108827918</v>
      </c>
      <c r="O85" s="7">
        <v>5.1720313354439611</v>
      </c>
      <c r="P85" s="7">
        <v>5.0659086163969977</v>
      </c>
      <c r="Q85" s="7">
        <v>5.0514130563390482</v>
      </c>
      <c r="R85" s="7">
        <v>5.0190766748320081</v>
      </c>
      <c r="S85" s="7">
        <v>4.9651000445498701</v>
      </c>
      <c r="T85" s="7">
        <v>5.0247140189292026</v>
      </c>
      <c r="U85" s="7">
        <v>2.9677999999999112</v>
      </c>
      <c r="V85" s="7">
        <v>-4.8300053670409593</v>
      </c>
      <c r="W85" s="7">
        <v>-4.459998425656873</v>
      </c>
      <c r="X85" s="7">
        <v>3.7500004438601304</v>
      </c>
      <c r="Y85" s="7">
        <v>-0.69462405725605492</v>
      </c>
      <c r="Z85" s="7">
        <v>3.8299999383098213</v>
      </c>
      <c r="AA85" s="7">
        <v>6.7200060941262212</v>
      </c>
      <c r="AB85" s="7">
        <v>7.6599980139228707</v>
      </c>
      <c r="AC85" s="7">
        <v>6.6699933074730318</v>
      </c>
      <c r="AD85" s="7">
        <v>6.2211598742732788</v>
      </c>
    </row>
    <row r="86" spans="4:30" x14ac:dyDescent="0.3">
      <c r="D86" t="s">
        <v>105</v>
      </c>
      <c r="E86" s="7">
        <v>3.3727296644881015</v>
      </c>
      <c r="F86" s="7">
        <v>7.111705839006774</v>
      </c>
      <c r="G86" s="7">
        <v>3.3175380476902729</v>
      </c>
      <c r="H86" s="7">
        <v>2.8284425644095244</v>
      </c>
      <c r="I86" s="7">
        <v>2.3922281475938387</v>
      </c>
      <c r="J86" s="7">
        <v>3.8746262765229607</v>
      </c>
      <c r="K86" s="7">
        <v>3.3372213243798616</v>
      </c>
      <c r="L86" s="7">
        <v>4.724157328199813</v>
      </c>
      <c r="M86" s="7">
        <v>3.6576913207568893</v>
      </c>
      <c r="N86" s="7">
        <v>3.8693627321227866</v>
      </c>
      <c r="O86" s="7">
        <v>3.9073978307074069</v>
      </c>
      <c r="P86" s="7">
        <v>1.8175045266560452</v>
      </c>
      <c r="Q86" s="7">
        <v>5.3289223306232234</v>
      </c>
      <c r="R86" s="7">
        <v>3.1200400667226624</v>
      </c>
      <c r="S86" s="7">
        <v>4.2605181768031786</v>
      </c>
      <c r="T86" s="7">
        <v>3.6396167849016718</v>
      </c>
      <c r="U86" s="7">
        <v>1.9999999999991764E-2</v>
      </c>
      <c r="V86" s="7">
        <v>2.0404478819418466</v>
      </c>
      <c r="W86" s="7">
        <v>1.122197885781246</v>
      </c>
      <c r="X86" s="7">
        <v>4.4071911210945034</v>
      </c>
      <c r="Y86" s="7">
        <v>1.8230006140273893</v>
      </c>
      <c r="Z86" s="7">
        <v>3.8399561896875185</v>
      </c>
      <c r="AA86" s="7">
        <v>5.3599272987871327</v>
      </c>
      <c r="AB86" s="7">
        <v>4.3000207911524297</v>
      </c>
      <c r="AC86" s="7">
        <v>3.6200035274143296</v>
      </c>
      <c r="AD86" s="7">
        <v>4.328436936913632</v>
      </c>
    </row>
    <row r="87" spans="4:30" x14ac:dyDescent="0.3">
      <c r="D87" t="s">
        <v>107</v>
      </c>
      <c r="E87" s="7">
        <v>0.94691026201078543</v>
      </c>
      <c r="F87" s="7">
        <v>-1.2994506055592998</v>
      </c>
      <c r="G87" s="7">
        <v>2.1136109082565282</v>
      </c>
      <c r="H87" s="7">
        <v>1.8341335233784752</v>
      </c>
      <c r="I87" s="7">
        <v>3.828481966063315E-2</v>
      </c>
      <c r="J87" s="7">
        <v>0.65651243214018384</v>
      </c>
      <c r="K87" s="7">
        <v>1.0557817357881476</v>
      </c>
      <c r="L87" s="7">
        <v>2.6464027514708475</v>
      </c>
      <c r="M87" s="7">
        <v>2.6730770312945138</v>
      </c>
      <c r="N87" s="7">
        <v>2.2462547537927042</v>
      </c>
      <c r="O87" s="7">
        <v>2.1581462305483869</v>
      </c>
      <c r="P87" s="7">
        <v>2.3248266324304221</v>
      </c>
      <c r="Q87" s="7">
        <v>-0.70691865567467282</v>
      </c>
      <c r="R87" s="7">
        <v>2.3358211216021632</v>
      </c>
      <c r="S87" s="7">
        <v>0.94127475326407584</v>
      </c>
      <c r="T87" s="7">
        <v>1.2179710083374398</v>
      </c>
      <c r="U87" s="7">
        <v>0.43000000000000727</v>
      </c>
      <c r="V87" s="7">
        <v>-4.9012551921158058</v>
      </c>
      <c r="W87" s="7">
        <v>-6.959788371551447</v>
      </c>
      <c r="X87" s="7">
        <v>3.9128371650240052</v>
      </c>
      <c r="Y87" s="7">
        <v>-1.892558188736198</v>
      </c>
      <c r="Z87" s="7">
        <v>0.81000681974707534</v>
      </c>
      <c r="AA87" s="7">
        <v>3.5199895907023597</v>
      </c>
      <c r="AB87" s="7">
        <v>4.6199878367387681</v>
      </c>
      <c r="AC87" s="7">
        <v>3.2500052943390179</v>
      </c>
      <c r="AD87" s="7">
        <v>3.0261924286367514</v>
      </c>
    </row>
    <row r="88" spans="4:30" x14ac:dyDescent="0.3">
      <c r="D88" t="s">
        <v>109</v>
      </c>
      <c r="E88" s="7">
        <v>4.2565152151433843</v>
      </c>
      <c r="F88" s="7">
        <v>4.2784977314675263</v>
      </c>
      <c r="G88" s="7">
        <v>3.5013122728597392</v>
      </c>
      <c r="H88" s="7">
        <v>4.8773091242265183</v>
      </c>
      <c r="I88" s="7">
        <v>4.5106067051076035</v>
      </c>
      <c r="J88" s="7">
        <v>4.2932317783004104</v>
      </c>
      <c r="K88" s="7">
        <v>4.6014521036839113</v>
      </c>
      <c r="L88" s="7">
        <v>3.8838321116534522</v>
      </c>
      <c r="M88" s="7">
        <v>4.3509873252339943</v>
      </c>
      <c r="N88" s="7">
        <v>4.2477762713716869</v>
      </c>
      <c r="O88" s="7">
        <v>4.2691584142953518</v>
      </c>
      <c r="P88" s="7">
        <v>3.8526364348185389</v>
      </c>
      <c r="Q88" s="7">
        <v>3.5371404925996566</v>
      </c>
      <c r="R88" s="7">
        <v>4.1417527622085322</v>
      </c>
      <c r="S88" s="7">
        <v>3.6565423364459773</v>
      </c>
      <c r="T88" s="7">
        <v>3.7984681584564064</v>
      </c>
      <c r="U88" s="7">
        <v>2.0599999999999952</v>
      </c>
      <c r="V88" s="7">
        <v>-6.1768876349885309</v>
      </c>
      <c r="W88" s="7">
        <v>-5.8680365952512092</v>
      </c>
      <c r="X88" s="7">
        <v>1.2161483533365902</v>
      </c>
      <c r="Y88" s="7">
        <v>-2.2265978983458199</v>
      </c>
      <c r="Z88" s="7">
        <v>3.0599808631475738</v>
      </c>
      <c r="AA88" s="7">
        <v>5.3100122864362262</v>
      </c>
      <c r="AB88" s="7">
        <v>6.6299943522485849</v>
      </c>
      <c r="AC88" s="7">
        <v>5.8700091584591165</v>
      </c>
      <c r="AD88" s="7">
        <v>5.208581248109982</v>
      </c>
    </row>
    <row r="89" spans="4:30" x14ac:dyDescent="0.3">
      <c r="D89" t="s">
        <v>111</v>
      </c>
      <c r="E89" s="7">
        <v>5.2615881670737812</v>
      </c>
      <c r="F89" s="7">
        <v>1.7998729859333655</v>
      </c>
      <c r="G89" s="7">
        <v>-2.093613317696696</v>
      </c>
      <c r="H89" s="7">
        <v>4.8793329747985039</v>
      </c>
      <c r="I89" s="7">
        <v>2.4957764617783544</v>
      </c>
      <c r="J89" s="7">
        <v>1.7584734937688355</v>
      </c>
      <c r="K89" s="7">
        <v>3.3310172733249681</v>
      </c>
      <c r="L89" s="7">
        <v>7.2939306391041221</v>
      </c>
      <c r="M89" s="7">
        <v>5.6212370594289203</v>
      </c>
      <c r="N89" s="7">
        <v>5.6376753280673118</v>
      </c>
      <c r="O89" s="7">
        <v>5.4711906618196169</v>
      </c>
      <c r="P89" s="7">
        <v>4.4764896577310758</v>
      </c>
      <c r="Q89" s="7">
        <v>2.6477793654959445</v>
      </c>
      <c r="R89" s="7">
        <v>3.825561452891252</v>
      </c>
      <c r="S89" s="7">
        <v>5.9626789486782874</v>
      </c>
      <c r="T89" s="7">
        <v>4.2445738626390197</v>
      </c>
      <c r="U89" s="7">
        <v>3.9099999999999948</v>
      </c>
      <c r="V89" s="7">
        <v>-4.7013262078311175</v>
      </c>
      <c r="W89" s="7">
        <v>-4.4662628909918762</v>
      </c>
      <c r="X89" s="7">
        <v>3.8159942535184941</v>
      </c>
      <c r="Y89" s="7">
        <v>-0.33259009332108536</v>
      </c>
      <c r="Z89" s="7">
        <v>4.6799999196691431</v>
      </c>
      <c r="AA89" s="7">
        <v>8.3700084585106165</v>
      </c>
      <c r="AB89" s="7">
        <v>9.4400063041153981</v>
      </c>
      <c r="AC89" s="7">
        <v>8.0799998890084996</v>
      </c>
      <c r="AD89" s="7">
        <v>7.6277569557562837</v>
      </c>
    </row>
    <row r="90" spans="4:30" x14ac:dyDescent="0.3">
      <c r="D90" t="s">
        <v>113</v>
      </c>
      <c r="E90" s="7">
        <v>5.2181851415873819</v>
      </c>
      <c r="F90" s="7">
        <v>5.9623299695332532</v>
      </c>
      <c r="G90" s="7">
        <v>6.9511893726004832</v>
      </c>
      <c r="H90" s="7">
        <v>6.9788515390052206</v>
      </c>
      <c r="I90" s="7">
        <v>7.2368616741904592</v>
      </c>
      <c r="J90" s="7">
        <v>6.7980389611133676</v>
      </c>
      <c r="K90" s="7">
        <v>7.3514718035959161</v>
      </c>
      <c r="L90" s="7">
        <v>5.7316198246448291</v>
      </c>
      <c r="M90" s="7">
        <v>5.7873221628187226</v>
      </c>
      <c r="N90" s="7">
        <v>5.5816106034567126</v>
      </c>
      <c r="O90" s="7">
        <v>6.0893191375174389</v>
      </c>
      <c r="P90" s="7">
        <v>5.9056211005084274</v>
      </c>
      <c r="Q90" s="7">
        <v>5.6899651330078926</v>
      </c>
      <c r="R90" s="7">
        <v>5.6487372480888007</v>
      </c>
      <c r="S90" s="7">
        <v>5.7888185125849585</v>
      </c>
      <c r="T90" s="7">
        <v>5.7573886315890803</v>
      </c>
      <c r="U90" s="7">
        <v>2.899999999999999</v>
      </c>
      <c r="V90" s="7">
        <v>-6.555149166650116</v>
      </c>
      <c r="W90" s="7">
        <v>-5.5345806582605936</v>
      </c>
      <c r="X90" s="7">
        <v>3.3909153907476708</v>
      </c>
      <c r="Y90" s="7">
        <v>-1.390691248843035</v>
      </c>
      <c r="Z90" s="7">
        <v>5.6799991172046091</v>
      </c>
      <c r="AA90" s="7">
        <v>8.729999242806457</v>
      </c>
      <c r="AB90" s="7">
        <v>9.8500013014862269</v>
      </c>
      <c r="AC90" s="7">
        <v>8.8800118966210455</v>
      </c>
      <c r="AD90" s="7">
        <v>8.2798247109619574</v>
      </c>
    </row>
    <row r="91" spans="4:30" x14ac:dyDescent="0.3">
      <c r="D91" t="s">
        <v>115</v>
      </c>
      <c r="E91" s="7">
        <v>4.2339851400347808</v>
      </c>
      <c r="F91" s="7">
        <v>4.7484680888986084</v>
      </c>
      <c r="G91" s="7">
        <v>3.8583813117645729</v>
      </c>
      <c r="H91" s="7">
        <v>5.2727968007076713</v>
      </c>
      <c r="I91" s="7">
        <v>4.6412912095031409</v>
      </c>
      <c r="J91" s="7">
        <v>4.6313812399737344</v>
      </c>
      <c r="K91" s="7">
        <v>5.0218434610046678</v>
      </c>
      <c r="L91" s="7">
        <v>5.2911528632122726</v>
      </c>
      <c r="M91" s="7">
        <v>5.3915701098869011</v>
      </c>
      <c r="N91" s="7">
        <v>4.6804778457757896</v>
      </c>
      <c r="O91" s="7">
        <v>5.0968172713109396</v>
      </c>
      <c r="P91" s="7">
        <v>5.3357958205708362</v>
      </c>
      <c r="Q91" s="7">
        <v>4.795774862290533</v>
      </c>
      <c r="R91" s="7">
        <v>4.6086246652221208</v>
      </c>
      <c r="S91" s="7">
        <v>4.6519328040773615</v>
      </c>
      <c r="T91" s="7">
        <v>4.8423314595179683</v>
      </c>
      <c r="U91" s="7">
        <v>1.6699999999999957</v>
      </c>
      <c r="V91" s="7">
        <v>-7.5819324168564028</v>
      </c>
      <c r="W91" s="7">
        <v>-7.1593450149357265</v>
      </c>
      <c r="X91" s="7">
        <v>2.1759965040028275</v>
      </c>
      <c r="Y91" s="7">
        <v>-2.7639792130256313</v>
      </c>
      <c r="Z91" s="7">
        <v>5.0500100725002248</v>
      </c>
      <c r="AA91" s="7">
        <v>8.0600230043768359</v>
      </c>
      <c r="AB91" s="7">
        <v>9.0999587494558387</v>
      </c>
      <c r="AC91" s="7">
        <v>8.2399596247060565</v>
      </c>
      <c r="AD91" s="7">
        <v>7.5955298817127019</v>
      </c>
    </row>
    <row r="92" spans="4:30" x14ac:dyDescent="0.3">
      <c r="D92" t="s">
        <v>117</v>
      </c>
      <c r="E92" s="7">
        <v>8.2304288580045952</v>
      </c>
      <c r="F92" s="7">
        <v>9.3942570956622742</v>
      </c>
      <c r="G92" s="7">
        <v>10.054869276858676</v>
      </c>
      <c r="H92" s="7">
        <v>8.8473115215416822</v>
      </c>
      <c r="I92" s="7">
        <v>8.2428814920409188</v>
      </c>
      <c r="J92" s="7">
        <v>9.1179861195621559</v>
      </c>
      <c r="K92" s="7">
        <v>8.1169272916149602</v>
      </c>
      <c r="L92" s="7">
        <v>6.6956517505034254</v>
      </c>
      <c r="M92" s="7">
        <v>7.013926835349185</v>
      </c>
      <c r="N92" s="7">
        <v>6.3506764879792028</v>
      </c>
      <c r="O92" s="7">
        <v>7.0277646351467755</v>
      </c>
      <c r="P92" s="7">
        <v>7.4514237346040693</v>
      </c>
      <c r="Q92" s="7">
        <v>7.925387706874309</v>
      </c>
      <c r="R92" s="7">
        <v>8.089575382888528</v>
      </c>
      <c r="S92" s="7">
        <v>8.7463747579312585</v>
      </c>
      <c r="T92" s="7">
        <v>8.0630124329231023</v>
      </c>
      <c r="U92" s="7">
        <v>6.0699999999999932</v>
      </c>
      <c r="V92" s="7">
        <v>-4.4489312226138571</v>
      </c>
      <c r="W92" s="7">
        <v>-4.0930723037677277</v>
      </c>
      <c r="X92" s="7">
        <v>6.9155138870278003</v>
      </c>
      <c r="Y92" s="7">
        <v>1.0936803965647679</v>
      </c>
      <c r="Z92" s="7">
        <v>4.6999723091264105</v>
      </c>
      <c r="AA92" s="7">
        <v>8.7999634003907534</v>
      </c>
      <c r="AB92" s="7">
        <v>10.430065195478267</v>
      </c>
      <c r="AC92" s="7">
        <v>9.030060456310915</v>
      </c>
      <c r="AD92" s="7">
        <v>8.2249210691292749</v>
      </c>
    </row>
    <row r="93" spans="4:30" x14ac:dyDescent="0.3">
      <c r="D93" t="s">
        <v>119</v>
      </c>
      <c r="E93" s="7">
        <v>7.140617753418665</v>
      </c>
      <c r="F93" s="7">
        <v>5.3563436339877519</v>
      </c>
      <c r="G93" s="7">
        <v>5.6196280253573443</v>
      </c>
      <c r="H93" s="7">
        <v>5.8955929108184026</v>
      </c>
      <c r="I93" s="7">
        <v>4.8417230307681276</v>
      </c>
      <c r="J93" s="7">
        <v>5.4279541246767868</v>
      </c>
      <c r="K93" s="7">
        <v>4.6302464233645999</v>
      </c>
      <c r="L93" s="7">
        <v>4.2222573218920862</v>
      </c>
      <c r="M93" s="7">
        <v>4.4716932359891031</v>
      </c>
      <c r="N93" s="7">
        <v>6.1323648646468527</v>
      </c>
      <c r="O93" s="7">
        <v>4.8665888524453038</v>
      </c>
      <c r="P93" s="7">
        <v>7.2555945631529379</v>
      </c>
      <c r="Q93" s="7">
        <v>6.0287300451546946</v>
      </c>
      <c r="R93" s="7">
        <v>6.9386217835834278</v>
      </c>
      <c r="S93" s="7">
        <v>8.0413600718570493</v>
      </c>
      <c r="T93" s="7">
        <v>7.0717426129174994</v>
      </c>
      <c r="U93" s="7">
        <v>7.3099999999999916</v>
      </c>
      <c r="V93" s="7">
        <v>-5.8087854090927635</v>
      </c>
      <c r="W93" s="7">
        <v>-5.5183464194300296</v>
      </c>
      <c r="X93" s="7">
        <v>3.5898265963930469</v>
      </c>
      <c r="Y93" s="7">
        <v>-0.10748339077839179</v>
      </c>
      <c r="Z93" s="7">
        <v>4.3399888303510243</v>
      </c>
      <c r="AA93" s="7">
        <v>7.5899990746623418</v>
      </c>
      <c r="AB93" s="7">
        <v>8.6500239432775796</v>
      </c>
      <c r="AC93" s="7">
        <v>7.3100326763425763</v>
      </c>
      <c r="AD93" s="7">
        <v>6.9142448977904394</v>
      </c>
    </row>
    <row r="94" spans="4:30" x14ac:dyDescent="0.3">
      <c r="D94" t="s">
        <v>121</v>
      </c>
      <c r="E94" s="7">
        <v>4.477328062527655</v>
      </c>
      <c r="F94" s="7">
        <v>3.7239549013203588</v>
      </c>
      <c r="G94" s="7">
        <v>2.5947527558352164</v>
      </c>
      <c r="H94" s="7">
        <v>4.0751923692861851</v>
      </c>
      <c r="I94" s="7">
        <v>6.8834172162817744</v>
      </c>
      <c r="J94" s="7">
        <v>4.3723305130329937</v>
      </c>
      <c r="K94" s="7">
        <v>6.0072524181248959</v>
      </c>
      <c r="L94" s="7">
        <v>6.8474280740246458</v>
      </c>
      <c r="M94" s="7">
        <v>7.681724945389373</v>
      </c>
      <c r="N94" s="7">
        <v>6.8172201666449519</v>
      </c>
      <c r="O94" s="7">
        <v>6.8450963772024682</v>
      </c>
      <c r="P94" s="7">
        <v>7.1186000425033882</v>
      </c>
      <c r="Q94" s="7">
        <v>8.4138995114130086</v>
      </c>
      <c r="R94" s="7">
        <v>6.4275088540745013</v>
      </c>
      <c r="S94" s="7">
        <v>5.4515671421461436</v>
      </c>
      <c r="T94" s="7">
        <v>6.806743739022707</v>
      </c>
      <c r="U94" s="7">
        <v>5.7199999999998958</v>
      </c>
      <c r="V94" s="7">
        <v>-3.5152813355561872</v>
      </c>
      <c r="W94" s="7">
        <v>3.1637605653396399</v>
      </c>
      <c r="X94" s="7">
        <v>7.6408048770559196</v>
      </c>
      <c r="Y94" s="7">
        <v>3.3302509328926115</v>
      </c>
      <c r="Z94" s="7">
        <v>4.3899974222304428</v>
      </c>
      <c r="AA94" s="7">
        <v>4.909999539200661</v>
      </c>
      <c r="AB94" s="7">
        <v>6.3800008106821791</v>
      </c>
      <c r="AC94" s="7">
        <v>6.0700314982123542</v>
      </c>
      <c r="AD94" s="7">
        <v>5.4726696950268927</v>
      </c>
    </row>
    <row r="95" spans="4:30" x14ac:dyDescent="0.3">
      <c r="D95" t="s">
        <v>129</v>
      </c>
      <c r="E95" s="7">
        <v>19.059070229958255</v>
      </c>
      <c r="F95" s="7">
        <v>9.4101523785926631</v>
      </c>
      <c r="G95" s="7">
        <v>24.065157135014267</v>
      </c>
      <c r="H95" s="7">
        <v>6.8679388588246484</v>
      </c>
      <c r="I95" s="7">
        <v>14.319278651570258</v>
      </c>
      <c r="J95" s="7">
        <v>13.325596477455029</v>
      </c>
      <c r="K95" s="7">
        <v>9.1259074317046593</v>
      </c>
      <c r="L95" s="7">
        <v>13.897322377772559</v>
      </c>
      <c r="M95" s="7">
        <v>8.3987775843075969</v>
      </c>
      <c r="N95" s="7">
        <v>10.832491559103309</v>
      </c>
      <c r="O95" s="7">
        <v>10.578806557686198</v>
      </c>
      <c r="P95" s="7">
        <v>9.9659664541299442</v>
      </c>
      <c r="Q95" s="7">
        <v>6.8699597102491046</v>
      </c>
      <c r="R95" s="7">
        <v>6.8689761271217815</v>
      </c>
      <c r="S95" s="7">
        <v>3.5457445083524823</v>
      </c>
      <c r="T95" s="7">
        <v>6.5225623872799607</v>
      </c>
      <c r="U95" s="7">
        <v>3.5403097224282178</v>
      </c>
      <c r="V95" s="7">
        <v>-7.2613645657918529</v>
      </c>
      <c r="W95" s="7">
        <v>-12.667500307326375</v>
      </c>
      <c r="X95" s="7">
        <v>4.7531680133890903</v>
      </c>
      <c r="Y95" s="7">
        <v>-3.3472381779739115</v>
      </c>
      <c r="Z95" s="7">
        <v>-2.2824275940751675</v>
      </c>
      <c r="AA95" s="7">
        <v>11.498497973539445</v>
      </c>
      <c r="AB95" s="7">
        <v>12.884903524178634</v>
      </c>
      <c r="AC95" s="7">
        <v>6.8023398035237745</v>
      </c>
      <c r="AD95" s="7">
        <v>7.611220126946348</v>
      </c>
    </row>
    <row r="96" spans="4:30" x14ac:dyDescent="0.3">
      <c r="O96" s="71">
        <v>5.1720313354439611</v>
      </c>
      <c r="P96" s="72">
        <v>5.0659086163969977</v>
      </c>
      <c r="Q96" s="73">
        <v>5.0514130563390482</v>
      </c>
      <c r="R96" s="74">
        <v>5.0190766748320081</v>
      </c>
      <c r="S96" s="75">
        <v>4.9651000445498701</v>
      </c>
      <c r="T96" s="71">
        <v>5.0247140189292026</v>
      </c>
      <c r="U96" s="72">
        <v>2.9677999999999112</v>
      </c>
      <c r="V96" s="73">
        <v>-4.8300053670409593</v>
      </c>
      <c r="W96" s="74">
        <v>-4.459998425656873</v>
      </c>
      <c r="X96" s="75">
        <v>3.7500004438601304</v>
      </c>
      <c r="Y96" s="71">
        <v>-0.69462405725605492</v>
      </c>
      <c r="Z96" s="72">
        <v>3.8299999383098213</v>
      </c>
      <c r="AA96" s="73">
        <v>6.7200060941262212</v>
      </c>
      <c r="AB96" s="74">
        <v>7.6599980139228707</v>
      </c>
      <c r="AC96" s="75">
        <v>6.6699933074730318</v>
      </c>
      <c r="AD96" s="71">
        <v>6.2211598742732788</v>
      </c>
    </row>
  </sheetData>
  <mergeCells count="56">
    <mergeCell ref="AX1:BA1"/>
    <mergeCell ref="F1:I1"/>
    <mergeCell ref="J1:M1"/>
    <mergeCell ref="N1:Q1"/>
    <mergeCell ref="R1:U1"/>
    <mergeCell ref="V1:Y1"/>
    <mergeCell ref="Z1:AC1"/>
    <mergeCell ref="BF25:BI25"/>
    <mergeCell ref="BB1:BE1"/>
    <mergeCell ref="BF1:BI1"/>
    <mergeCell ref="F25:I25"/>
    <mergeCell ref="J25:M25"/>
    <mergeCell ref="N25:Q25"/>
    <mergeCell ref="R25:U25"/>
    <mergeCell ref="V25:Y25"/>
    <mergeCell ref="Z25:AC25"/>
    <mergeCell ref="AD25:AG25"/>
    <mergeCell ref="AH25:AK25"/>
    <mergeCell ref="AD1:AG1"/>
    <mergeCell ref="AH1:AK1"/>
    <mergeCell ref="AL1:AO1"/>
    <mergeCell ref="AP1:AS1"/>
    <mergeCell ref="AT1:AW1"/>
    <mergeCell ref="AL25:AO25"/>
    <mergeCell ref="AP25:AS25"/>
    <mergeCell ref="AT25:AW25"/>
    <mergeCell ref="AX25:BA25"/>
    <mergeCell ref="BB25:BE25"/>
    <mergeCell ref="AX48:BA48"/>
    <mergeCell ref="F48:I48"/>
    <mergeCell ref="J48:M48"/>
    <mergeCell ref="N48:Q48"/>
    <mergeCell ref="R48:U48"/>
    <mergeCell ref="V48:Y48"/>
    <mergeCell ref="Z48:AC48"/>
    <mergeCell ref="BF63:BI63"/>
    <mergeCell ref="BB48:BE48"/>
    <mergeCell ref="BF48:BI48"/>
    <mergeCell ref="F63:I63"/>
    <mergeCell ref="J63:M63"/>
    <mergeCell ref="N63:Q63"/>
    <mergeCell ref="R63:U63"/>
    <mergeCell ref="V63:Y63"/>
    <mergeCell ref="Z63:AC63"/>
    <mergeCell ref="AD63:AG63"/>
    <mergeCell ref="AH63:AK63"/>
    <mergeCell ref="AD48:AG48"/>
    <mergeCell ref="AH48:AK48"/>
    <mergeCell ref="AL48:AO48"/>
    <mergeCell ref="AP48:AS48"/>
    <mergeCell ref="AT48:AW48"/>
    <mergeCell ref="AL63:AO63"/>
    <mergeCell ref="AP63:AS63"/>
    <mergeCell ref="AT63:AW63"/>
    <mergeCell ref="AX63:BA63"/>
    <mergeCell ref="BB63:BE6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6DEDD-A0CB-45F2-A010-E0BBFBCF9E53}">
  <dimension ref="A1:S13"/>
  <sheetViews>
    <sheetView workbookViewId="0">
      <selection activeCell="E3" sqref="E3"/>
    </sheetView>
  </sheetViews>
  <sheetFormatPr defaultRowHeight="14.4" x14ac:dyDescent="0.3"/>
  <cols>
    <col min="3" max="3" width="19.88671875" customWidth="1"/>
    <col min="4" max="4" width="20" customWidth="1"/>
    <col min="5" max="5" width="20.109375" customWidth="1"/>
    <col min="6" max="6" width="22.109375" customWidth="1"/>
    <col min="7" max="7" width="22.33203125" customWidth="1"/>
    <col min="8" max="8" width="10.44140625" customWidth="1"/>
    <col min="9" max="9" width="22.109375" customWidth="1"/>
    <col min="10" max="10" width="19.33203125" customWidth="1"/>
    <col min="11" max="11" width="18" customWidth="1"/>
    <col min="12" max="12" width="20.109375" customWidth="1"/>
    <col min="13" max="13" width="13.44140625" customWidth="1"/>
    <col min="14" max="14" width="10.21875" customWidth="1"/>
    <col min="15" max="15" width="14.21875" customWidth="1"/>
    <col min="16" max="16" width="17.21875" customWidth="1"/>
    <col min="17" max="17" width="14.77734375" customWidth="1"/>
    <col min="18" max="18" width="19.109375" customWidth="1"/>
    <col min="19" max="19" width="12" customWidth="1"/>
  </cols>
  <sheetData>
    <row r="1" spans="1:19" ht="39.6" x14ac:dyDescent="0.3">
      <c r="A1" s="98" t="s">
        <v>133</v>
      </c>
      <c r="B1" s="98"/>
      <c r="C1" s="99" t="s">
        <v>46</v>
      </c>
      <c r="D1" s="100" t="s">
        <v>49</v>
      </c>
      <c r="E1" s="101" t="s">
        <v>52</v>
      </c>
      <c r="F1" s="99" t="s">
        <v>55</v>
      </c>
      <c r="G1" s="99" t="s">
        <v>58</v>
      </c>
      <c r="H1" s="102" t="s">
        <v>61</v>
      </c>
      <c r="I1" s="101" t="s">
        <v>130</v>
      </c>
      <c r="J1" s="99" t="s">
        <v>67</v>
      </c>
      <c r="K1" s="101" t="s">
        <v>70</v>
      </c>
      <c r="L1" s="99" t="s">
        <v>73</v>
      </c>
      <c r="M1" s="99" t="s">
        <v>76</v>
      </c>
      <c r="N1" s="99" t="s">
        <v>79</v>
      </c>
      <c r="O1" s="99" t="s">
        <v>82</v>
      </c>
      <c r="P1" s="103" t="s">
        <v>131</v>
      </c>
      <c r="Q1" s="99" t="s">
        <v>88</v>
      </c>
      <c r="R1" s="99" t="s">
        <v>91</v>
      </c>
      <c r="S1" s="99" t="s">
        <v>94</v>
      </c>
    </row>
    <row r="2" spans="1:19" x14ac:dyDescent="0.3">
      <c r="A2" s="104" t="s">
        <v>36</v>
      </c>
      <c r="B2" s="76" t="s">
        <v>40</v>
      </c>
      <c r="C2" s="105">
        <f>RAW_ISMA!$AX$27</f>
        <v>3.4412742042115418</v>
      </c>
      <c r="D2" s="106">
        <f>RAW_ISMA!$AX$28</f>
        <v>-2.0212227643183422</v>
      </c>
      <c r="E2" s="107">
        <f>RAW_ISMA!$AX$29</f>
        <v>-1.3841150979617134</v>
      </c>
      <c r="F2" s="105">
        <f>RAW_ISMA!$AX$30</f>
        <v>1.6809632713132405</v>
      </c>
      <c r="G2" s="105">
        <f>RAW_ISMA!$AX$31</f>
        <v>5.462677493595014</v>
      </c>
      <c r="H2" s="108">
        <f>RAW_ISMA!$AX$32</f>
        <v>-0.78691755054185464</v>
      </c>
      <c r="I2" s="107">
        <f>RAW_ISMA!$AX$33</f>
        <v>-1.258459752311103</v>
      </c>
      <c r="J2" s="105">
        <f>RAW_ISMA!$AX$34</f>
        <v>-13.086871598937911</v>
      </c>
      <c r="K2" s="107">
        <f>RAW_ISMA!$AX$35</f>
        <v>-7.2683239116780207</v>
      </c>
      <c r="L2" s="105">
        <f>RAW_ISMA!$AX$36</f>
        <v>8.7200317413719262</v>
      </c>
      <c r="M2" s="105">
        <f>RAW_ISMA!$AX$37</f>
        <v>-2.9729499160560446</v>
      </c>
      <c r="N2" s="105">
        <f>RAW_ISMA!$AX$38</f>
        <v>0.94152755112519859</v>
      </c>
      <c r="O2" s="105">
        <f>RAW_ISMA!$AX$39</f>
        <v>-6.0981060287724649</v>
      </c>
      <c r="P2" s="109">
        <f>RAW_ISMA!$AX$40</f>
        <v>-2.2595604439326178</v>
      </c>
      <c r="Q2" s="105">
        <f>RAW_ISMA!$AX$41</f>
        <v>-1.5441885294639968</v>
      </c>
      <c r="R2" s="105">
        <f>RAW_ISMA!$AX$42</f>
        <v>3.3910721459460724</v>
      </c>
      <c r="S2" s="105">
        <f>RAW_ISMA!$AX$43</f>
        <v>-5.1535822494086396</v>
      </c>
    </row>
    <row r="3" spans="1:19" x14ac:dyDescent="0.3">
      <c r="A3" s="104"/>
      <c r="B3" s="76" t="s">
        <v>41</v>
      </c>
      <c r="C3" s="105">
        <f>RAW_ISMA!$AY$27</f>
        <v>0.5257487771392011</v>
      </c>
      <c r="D3" s="106">
        <f>RAW_ISMA!$AY$28</f>
        <v>5.223285548337353</v>
      </c>
      <c r="E3" s="107">
        <f>RAW_ISMA!$AY$29</f>
        <v>6.5806484967229295</v>
      </c>
      <c r="F3" s="105">
        <f>RAW_ISMA!$AY$30</f>
        <v>9.092867156966399</v>
      </c>
      <c r="G3" s="105">
        <f>RAW_ISMA!$AY$31</f>
        <v>5.7792819809785012</v>
      </c>
      <c r="H3" s="108">
        <f>RAW_ISMA!$AY$32</f>
        <v>4.4207149874338603</v>
      </c>
      <c r="I3" s="107">
        <f>RAW_ISMA!$AY$33</f>
        <v>9.5170967452195221</v>
      </c>
      <c r="J3" s="105">
        <f>RAW_ISMA!$AY$34</f>
        <v>25.098373945813314</v>
      </c>
      <c r="K3" s="107">
        <f>RAW_ISMA!$AY$35</f>
        <v>21.57790185094224</v>
      </c>
      <c r="L3" s="105">
        <f>RAW_ISMA!$AY$36</f>
        <v>6.8951707395095596</v>
      </c>
      <c r="M3" s="105">
        <f>RAW_ISMA!$AY$37</f>
        <v>8.3296168978243443</v>
      </c>
      <c r="N3" s="105">
        <f>RAW_ISMA!$AY$38</f>
        <v>2.8151351190431884</v>
      </c>
      <c r="O3" s="105">
        <f>RAW_ISMA!$AY$39</f>
        <v>9.9381133350974871</v>
      </c>
      <c r="P3" s="109">
        <f>RAW_ISMA!$AY$40</f>
        <v>9.9514238197984781</v>
      </c>
      <c r="Q3" s="105">
        <f>RAW_ISMA!$AY$41</f>
        <v>5.8881458601973247</v>
      </c>
      <c r="R3" s="105">
        <f>RAW_ISMA!$AY$42</f>
        <v>11.693325979040271</v>
      </c>
      <c r="S3" s="105">
        <f>RAW_ISMA!$AY$43</f>
        <v>11.969843165567951</v>
      </c>
    </row>
    <row r="4" spans="1:19" x14ac:dyDescent="0.3">
      <c r="A4" s="104"/>
      <c r="B4" s="76" t="s">
        <v>42</v>
      </c>
      <c r="C4" s="105">
        <f>RAW_ISMA!$AZ$27</f>
        <v>1.4295980977077294</v>
      </c>
      <c r="D4" s="106">
        <f>RAW_ISMA!$AZ$28</f>
        <v>7.7799576692986427</v>
      </c>
      <c r="E4" s="107">
        <f>RAW_ISMA!$AZ$29</f>
        <v>3.6789470984919914</v>
      </c>
      <c r="F4" s="105">
        <f>RAW_ISMA!$AZ$30</f>
        <v>3.8536920517827422</v>
      </c>
      <c r="G4" s="105">
        <f>RAW_ISMA!$AZ$31</f>
        <v>4.5627215937869448</v>
      </c>
      <c r="H4" s="108">
        <f>RAW_ISMA!$AZ$32</f>
        <v>3.8373120603795163</v>
      </c>
      <c r="I4" s="107">
        <f>RAW_ISMA!$AZ$33</f>
        <v>5.1513552369596649</v>
      </c>
      <c r="J4" s="105">
        <f>RAW_ISMA!$AZ$34</f>
        <v>-0.72454799445682561</v>
      </c>
      <c r="K4" s="107">
        <f>RAW_ISMA!$AZ$35</f>
        <v>-0.1355786200236353</v>
      </c>
      <c r="L4" s="105">
        <f>RAW_ISMA!$AZ$36</f>
        <v>5.5358250792672647</v>
      </c>
      <c r="M4" s="105">
        <f>RAW_ISMA!$AZ$37</f>
        <v>4.2894802923676201</v>
      </c>
      <c r="N4" s="105">
        <f>RAW_ISMA!$AZ$38</f>
        <v>3.4238983509056631</v>
      </c>
      <c r="O4" s="105">
        <f>RAW_ISMA!$AZ$39</f>
        <v>-0.59057714182094712</v>
      </c>
      <c r="P4" s="109">
        <f>RAW_ISMA!$AZ$40</f>
        <v>-9.9477587730583021</v>
      </c>
      <c r="Q4" s="105">
        <f>RAW_ISMA!$AZ$41</f>
        <v>-4.4185578977377844</v>
      </c>
      <c r="R4" s="105">
        <f>RAW_ISMA!$AZ$42</f>
        <v>14.056875840235916</v>
      </c>
      <c r="S4" s="105">
        <f>RAW_ISMA!$AZ$43</f>
        <v>-0.30251541977056595</v>
      </c>
    </row>
    <row r="5" spans="1:19" x14ac:dyDescent="0.3">
      <c r="A5" s="104"/>
      <c r="B5" s="76" t="s">
        <v>43</v>
      </c>
      <c r="C5" s="105">
        <f>RAW_ISMA!$BA$27</f>
        <v>2.2808987092091337</v>
      </c>
      <c r="D5" s="106">
        <f>RAW_ISMA!$BA$28</f>
        <v>5.1507648332819622</v>
      </c>
      <c r="E5" s="107">
        <f>RAW_ISMA!$BA$29</f>
        <v>4.9238733378203614</v>
      </c>
      <c r="F5" s="105">
        <f>RAW_ISMA!$BA$30</f>
        <v>7.8134179718285734</v>
      </c>
      <c r="G5" s="105">
        <f>RAW_ISMA!$BA$31</f>
        <v>4.1383544821940177</v>
      </c>
      <c r="H5" s="108">
        <f>RAW_ISMA!$BA$32</f>
        <v>3.9124708611258496</v>
      </c>
      <c r="I5" s="107">
        <f>RAW_ISMA!$BA$33</f>
        <v>5.5572381551460381</v>
      </c>
      <c r="J5" s="105">
        <f>RAW_ISMA!$BA$34</f>
        <v>7.926420145448998</v>
      </c>
      <c r="K5" s="107">
        <f>RAW_ISMA!$BA$35</f>
        <v>4.9478110579918466</v>
      </c>
      <c r="L5" s="105">
        <f>RAW_ISMA!$BA$36</f>
        <v>6.2133998517718059</v>
      </c>
      <c r="M5" s="105">
        <f>RAW_ISMA!$BA$37</f>
        <v>-2.592506106280823</v>
      </c>
      <c r="N5" s="105">
        <f>RAW_ISMA!$BA$38</f>
        <v>3.9376208749040575</v>
      </c>
      <c r="O5" s="105">
        <f>RAW_ISMA!$BA$39</f>
        <v>0.89486805814835702</v>
      </c>
      <c r="P5" s="109">
        <f>RAW_ISMA!$BA$40</f>
        <v>0.9844590966997524</v>
      </c>
      <c r="Q5" s="105">
        <f>RAW_ISMA!$BA$41</f>
        <v>0.70364896764794072</v>
      </c>
      <c r="R5" s="105">
        <f>RAW_ISMA!$BA$42</f>
        <v>12.163924597145105</v>
      </c>
      <c r="S5" s="105">
        <f>RAW_ISMA!$BA$43</f>
        <v>3.3517083623230581</v>
      </c>
    </row>
    <row r="6" spans="1:19" x14ac:dyDescent="0.3">
      <c r="A6" s="104" t="s">
        <v>37</v>
      </c>
      <c r="B6" s="76" t="s">
        <v>40</v>
      </c>
      <c r="C6" s="110">
        <f>RAW_ISMA!$BB$27</f>
        <v>1.1556651002389799</v>
      </c>
      <c r="D6" s="95">
        <f>RAW_ISMA!$BB$28</f>
        <v>3.81560962170244</v>
      </c>
      <c r="E6" s="92">
        <f>RAW_ISMA!$BB$29</f>
        <v>5.0738270644069097</v>
      </c>
      <c r="F6" s="110">
        <f>RAW_ISMA!$BB$30</f>
        <v>7.0405346918213896</v>
      </c>
      <c r="G6" s="110">
        <f>RAW_ISMA!$BB$31</f>
        <v>1.28875530118994</v>
      </c>
      <c r="H6" s="94">
        <f>RAW_ISMA!$BB$32</f>
        <v>4.82898014302795</v>
      </c>
      <c r="I6" s="92">
        <f>RAW_ISMA!$BB$33</f>
        <v>5.7149600372154703</v>
      </c>
      <c r="J6" s="110">
        <f>RAW_ISMA!$BB$34</f>
        <v>15.794503444980499</v>
      </c>
      <c r="K6" s="92">
        <f>RAW_ISMA!$BB$35</f>
        <v>6.5595337804657197</v>
      </c>
      <c r="L6" s="110">
        <f>RAW_ISMA!$BB$36</f>
        <v>7.1420528007235298</v>
      </c>
      <c r="M6" s="110">
        <f>RAW_ISMA!$BB$37</f>
        <v>1.63565263487668</v>
      </c>
      <c r="N6" s="110">
        <f>RAW_ISMA!$BB$38</f>
        <v>3.7773128349947398</v>
      </c>
      <c r="O6" s="110">
        <f>RAW_ISMA!$BB$39</f>
        <v>5.9587615864808496</v>
      </c>
      <c r="P6" s="93">
        <f>RAW_ISMA!$BB$40</f>
        <v>-1.4517564341903799</v>
      </c>
      <c r="Q6" s="110">
        <f>RAW_ISMA!$BB$41</f>
        <v>-1.69560860367055</v>
      </c>
      <c r="R6" s="110">
        <f>RAW_ISMA!$BB$42</f>
        <v>4.3803711830316496</v>
      </c>
      <c r="S6" s="110">
        <f>RAW_ISMA!$BB$43</f>
        <v>8.2442124247932203</v>
      </c>
    </row>
    <row r="7" spans="1:19" x14ac:dyDescent="0.3">
      <c r="A7" s="104"/>
      <c r="B7" s="76" t="s">
        <v>41</v>
      </c>
      <c r="C7" s="110">
        <f>RAW_ISMA!$BC$27</f>
        <v>1.9199901058525</v>
      </c>
      <c r="D7" s="95">
        <f>RAW_ISMA!$BC$28</f>
        <v>2.2100148458787201</v>
      </c>
      <c r="E7" s="92">
        <f>RAW_ISMA!$BC$29</f>
        <v>5.1999989378002303</v>
      </c>
      <c r="F7" s="110">
        <f>RAW_ISMA!$BC$30</f>
        <v>3.0500044871541898</v>
      </c>
      <c r="G7" s="110">
        <f>RAW_ISMA!$BC$31</f>
        <v>4.7270816309538297</v>
      </c>
      <c r="H7" s="94">
        <f>RAW_ISMA!$BC$32</f>
        <v>7.6899854419022899</v>
      </c>
      <c r="I7" s="92">
        <f>RAW_ISMA!$BC$33</f>
        <v>6.4700052648656703</v>
      </c>
      <c r="J7" s="110">
        <f>RAW_ISMA!$BC$34</f>
        <v>18.700905248262899</v>
      </c>
      <c r="K7" s="92">
        <f>RAW_ISMA!$BC$35</f>
        <v>5.3100033368747601</v>
      </c>
      <c r="L7" s="110">
        <f>RAW_ISMA!$BC$36</f>
        <v>8.7200103928400701</v>
      </c>
      <c r="M7" s="110">
        <f>RAW_ISMA!$BC$37</f>
        <v>0.92022246106718997</v>
      </c>
      <c r="N7" s="110">
        <f>RAW_ISMA!$BC$38</f>
        <v>1.8200036676306299</v>
      </c>
      <c r="O7" s="110">
        <f>RAW_ISMA!$BC$39</f>
        <v>8.0800211980970094</v>
      </c>
      <c r="P7" s="93">
        <f>RAW_ISMA!$BC$40</f>
        <v>-5.9799976063324696</v>
      </c>
      <c r="Q7" s="110">
        <f>RAW_ISMA!$BC$41</f>
        <v>1.25000112147881</v>
      </c>
      <c r="R7" s="110">
        <f>RAW_ISMA!$BC$42</f>
        <v>6.5958962687081897</v>
      </c>
      <c r="S7" s="110">
        <f>RAW_ISMA!$BC$43</f>
        <v>6.0039885261576096</v>
      </c>
    </row>
    <row r="8" spans="1:19" x14ac:dyDescent="0.3">
      <c r="A8" s="104"/>
      <c r="B8" s="76" t="s">
        <v>42</v>
      </c>
      <c r="C8" s="110">
        <f>RAW_ISMA!$BD$27</f>
        <v>1.3100031872543301</v>
      </c>
      <c r="D8" s="95">
        <f>RAW_ISMA!$BD$28</f>
        <v>2.1000057105128702</v>
      </c>
      <c r="E8" s="92">
        <f>RAW_ISMA!$BD$29</f>
        <v>5.9700041735338996</v>
      </c>
      <c r="F8" s="110">
        <f>RAW_ISMA!$BD$30</f>
        <v>5.5999972144555601</v>
      </c>
      <c r="G8" s="110">
        <f>RAW_ISMA!$BD$31</f>
        <v>4.6420530475594397</v>
      </c>
      <c r="H8" s="94">
        <f>RAW_ISMA!$BD$32</f>
        <v>7.85999033930322</v>
      </c>
      <c r="I8" s="92">
        <f>RAW_ISMA!$BD$33</f>
        <v>7.5300122156696396</v>
      </c>
      <c r="J8" s="110">
        <f>RAW_ISMA!$BD$34</f>
        <v>19.369778126583899</v>
      </c>
      <c r="K8" s="92">
        <f>RAW_ISMA!$BD$35</f>
        <v>12.039993706904401</v>
      </c>
      <c r="L8" s="110">
        <f>RAW_ISMA!$BD$36</f>
        <v>8.9099399296001103</v>
      </c>
      <c r="M8" s="110">
        <f>RAW_ISMA!$BD$37</f>
        <v>4.0002247295736799</v>
      </c>
      <c r="N8" s="110">
        <f>RAW_ISMA!$BD$38</f>
        <v>2.73999617414986</v>
      </c>
      <c r="O8" s="110">
        <f>RAW_ISMA!$BD$39</f>
        <v>8.08999879773312</v>
      </c>
      <c r="P8" s="93">
        <f>RAW_ISMA!$BD$40</f>
        <v>8.8400037763787598</v>
      </c>
      <c r="Q8" s="110">
        <f>RAW_ISMA!$BD$41</f>
        <v>9.2099998930507905</v>
      </c>
      <c r="R8" s="110">
        <f>RAW_ISMA!$BD$42</f>
        <v>8.0550809636744596</v>
      </c>
      <c r="S8" s="110">
        <f>RAW_ISMA!$BD$43</f>
        <v>8.0100039454470693</v>
      </c>
    </row>
    <row r="9" spans="1:19" x14ac:dyDescent="0.3">
      <c r="A9" s="104"/>
      <c r="B9" s="76" t="s">
        <v>43</v>
      </c>
      <c r="C9" s="110">
        <f>RAW_ISMA!$BE$27</f>
        <v>4.2980642024226698</v>
      </c>
      <c r="D9" s="95">
        <f>RAW_ISMA!$BE$28</f>
        <v>2.71287799687236</v>
      </c>
      <c r="E9" s="92">
        <f>RAW_ISMA!$BE$29</f>
        <v>2.6232085555625702</v>
      </c>
      <c r="F9" s="110">
        <f>RAW_ISMA!$BE$30</f>
        <v>3.6302287022484698</v>
      </c>
      <c r="G9" s="110">
        <f>RAW_ISMA!$BE$31</f>
        <v>4.6148007345752902</v>
      </c>
      <c r="H9" s="94">
        <f>RAW_ISMA!$BE$32</f>
        <v>6.7585939978163498</v>
      </c>
      <c r="I9" s="92">
        <f>RAW_ISMA!$BE$33</f>
        <v>3.1096444798670202</v>
      </c>
      <c r="J9" s="110">
        <f>RAW_ISMA!$BE$34</f>
        <v>2.4622888174672601</v>
      </c>
      <c r="K9" s="92">
        <f>RAW_ISMA!$BE$35</f>
        <v>4.0601081239219701</v>
      </c>
      <c r="L9" s="110">
        <f>RAW_ISMA!$BE$36</f>
        <v>7.8613822293747804</v>
      </c>
      <c r="M9" s="110">
        <f>RAW_ISMA!$BE$37</f>
        <v>6.0906086116598699</v>
      </c>
      <c r="N9" s="110">
        <f>RAW_ISMA!$BE$38</f>
        <v>3.4350729288007802</v>
      </c>
      <c r="O9" s="110">
        <f>RAW_ISMA!$BE$39</f>
        <v>4.0977064731253998</v>
      </c>
      <c r="P9" s="93">
        <f>RAW_ISMA!$BE$40</f>
        <v>-1.4567646170845701</v>
      </c>
      <c r="Q9" s="110">
        <f>RAW_ISMA!$BE$41</f>
        <v>5.6634993938392402</v>
      </c>
      <c r="R9" s="110">
        <f>RAW_ISMA!$BE$42</f>
        <v>4.3761279268989197</v>
      </c>
      <c r="S9" s="110">
        <f>RAW_ISMA!$BE$43</f>
        <v>-1.4864859473952701</v>
      </c>
    </row>
    <row r="10" spans="1:19" x14ac:dyDescent="0.3">
      <c r="A10" s="104" t="s">
        <v>38</v>
      </c>
      <c r="B10" s="76" t="s">
        <v>40</v>
      </c>
      <c r="C10" s="110">
        <f>RAW_ISMA!$BF$27</f>
        <v>3.6154575997539</v>
      </c>
      <c r="D10" s="95">
        <f>RAW_ISMA!$BF$28</f>
        <v>2.8203509335443302</v>
      </c>
      <c r="E10" s="92">
        <f>RAW_ISMA!$BF$29</f>
        <v>4.4141023097730097</v>
      </c>
      <c r="F10" s="110">
        <f>RAW_ISMA!$BF$30</f>
        <v>3.81157163723522</v>
      </c>
      <c r="G10" s="110">
        <f>RAW_ISMA!$BF$31</f>
        <v>4.7406727239618203</v>
      </c>
      <c r="H10" s="94">
        <f>RAW_ISMA!$BF$32</f>
        <v>5.3889979477527197</v>
      </c>
      <c r="I10" s="92">
        <f>RAW_ISMA!$BF$33</f>
        <v>3.8604653542698402</v>
      </c>
      <c r="J10" s="110">
        <f>RAW_ISMA!$BF$34</f>
        <v>8.1071472942512894</v>
      </c>
      <c r="K10" s="92">
        <f>RAW_ISMA!$BF$35</f>
        <v>5.0463832336061101</v>
      </c>
      <c r="L10" s="110">
        <f>RAW_ISMA!$BF$36</f>
        <v>7.7024838069411903</v>
      </c>
      <c r="M10" s="110">
        <f>RAW_ISMA!$BF$37</f>
        <v>4.0077942584535604</v>
      </c>
      <c r="N10" s="110">
        <f>RAW_ISMA!$BF$38</f>
        <v>2.5136649938761599</v>
      </c>
      <c r="O10" s="110">
        <f>RAW_ISMA!$BF$39</f>
        <v>4.3552879114802998</v>
      </c>
      <c r="P10" s="93">
        <f>RAW_ISMA!$BF$40</f>
        <v>0.66881306380215</v>
      </c>
      <c r="Q10" s="110">
        <f>RAW_ISMA!$BF$41</f>
        <v>3.8801613312288601</v>
      </c>
      <c r="R10" s="110">
        <f>RAW_ISMA!$BF$42</f>
        <v>5.6041024474350998</v>
      </c>
      <c r="S10" s="110">
        <f>RAW_ISMA!$BF$43</f>
        <v>0.89914347452553001</v>
      </c>
    </row>
    <row r="11" spans="1:19" x14ac:dyDescent="0.3">
      <c r="A11" s="104"/>
      <c r="B11" s="76" t="s">
        <v>41</v>
      </c>
      <c r="C11" s="110">
        <f>RAW_ISMA!$BG$27</f>
        <v>4.4636423836403401</v>
      </c>
      <c r="D11" s="95">
        <f>RAW_ISMA!$BG$28</f>
        <v>2.0086929150451001</v>
      </c>
      <c r="E11" s="92">
        <f>RAW_ISMA!$BG$29</f>
        <v>5.05044614241588</v>
      </c>
      <c r="F11" s="110">
        <f>RAW_ISMA!$BG$30</f>
        <v>3.8841130584311201</v>
      </c>
      <c r="G11" s="110">
        <f>RAW_ISMA!$BG$31</f>
        <v>4.5683287681740801</v>
      </c>
      <c r="H11" s="94">
        <f>RAW_ISMA!$BG$32</f>
        <v>5.8647987004652702</v>
      </c>
      <c r="I11" s="92">
        <f>RAW_ISMA!$BG$33</f>
        <v>4.8875583167783603</v>
      </c>
      <c r="J11" s="110">
        <f>RAW_ISMA!$BG$34</f>
        <v>9.2316527802188197</v>
      </c>
      <c r="K11" s="92">
        <f>RAW_ISMA!$BG$35</f>
        <v>6.1420947496796998</v>
      </c>
      <c r="L11" s="110">
        <f>RAW_ISMA!$BG$36</f>
        <v>8.2549956791243098</v>
      </c>
      <c r="M11" s="110">
        <f>RAW_ISMA!$BG$37</f>
        <v>7.2629551365683902</v>
      </c>
      <c r="N11" s="110">
        <f>RAW_ISMA!$BG$38</f>
        <v>4.1812091407924497</v>
      </c>
      <c r="O11" s="110">
        <f>RAW_ISMA!$BG$39</f>
        <v>8.9390708075864005</v>
      </c>
      <c r="P11" s="93">
        <f>RAW_ISMA!$BG$40</f>
        <v>0.42334249754503001</v>
      </c>
      <c r="Q11" s="110">
        <f>RAW_ISMA!$BG$41</f>
        <v>6.2608322780268297</v>
      </c>
      <c r="R11" s="110">
        <f>RAW_ISMA!$BG$42</f>
        <v>6.7811145246849698</v>
      </c>
      <c r="S11" s="110">
        <f>RAW_ISMA!$BG$43</f>
        <v>5.7661361431237896</v>
      </c>
    </row>
    <row r="12" spans="1:19" x14ac:dyDescent="0.3">
      <c r="A12" s="104"/>
      <c r="B12" s="76" t="s">
        <v>42</v>
      </c>
      <c r="C12" s="110">
        <f>RAW_ISMA!$BH$27</f>
        <v>4.0510067845506601</v>
      </c>
      <c r="D12" s="95">
        <f>RAW_ISMA!$BH$28</f>
        <v>2.33326993301272</v>
      </c>
      <c r="E12" s="92">
        <f>RAW_ISMA!$BH$29</f>
        <v>5.6793971963021104</v>
      </c>
      <c r="F12" s="110">
        <f>RAW_ISMA!$BH$30</f>
        <v>3.8793211258486102</v>
      </c>
      <c r="G12" s="110">
        <f>RAW_ISMA!$BH$31</f>
        <v>4.0823719002958097</v>
      </c>
      <c r="H12" s="94">
        <f>RAW_ISMA!$BH$32</f>
        <v>7.5531272130935001</v>
      </c>
      <c r="I12" s="92">
        <f>RAW_ISMA!$BH$33</f>
        <v>6.9575621998537001</v>
      </c>
      <c r="J12" s="110">
        <f>RAW_ISMA!$BH$34</f>
        <v>10.364837979529501</v>
      </c>
      <c r="K12" s="92">
        <f>RAW_ISMA!$BH$35</f>
        <v>7.5737016201568697</v>
      </c>
      <c r="L12" s="110">
        <f>RAW_ISMA!$BH$36</f>
        <v>10.531588127893</v>
      </c>
      <c r="M12" s="110">
        <f>RAW_ISMA!$BH$37</f>
        <v>7.0326295553740401</v>
      </c>
      <c r="N12" s="110">
        <f>RAW_ISMA!$BH$38</f>
        <v>5.3296867618586496</v>
      </c>
      <c r="O12" s="110">
        <f>RAW_ISMA!$BH$39</f>
        <v>8.8033961551141999</v>
      </c>
      <c r="P12" s="93">
        <f>RAW_ISMA!$BH$40</f>
        <v>1.3254055327669401</v>
      </c>
      <c r="Q12" s="110">
        <f>RAW_ISMA!$BH$41</f>
        <v>3.0180024253605602</v>
      </c>
      <c r="R12" s="110">
        <f>RAW_ISMA!$BH$42</f>
        <v>6.8085258230721601</v>
      </c>
      <c r="S12" s="110">
        <f>RAW_ISMA!$BH$43</f>
        <v>5.9667015774710599</v>
      </c>
    </row>
    <row r="13" spans="1:19" x14ac:dyDescent="0.3">
      <c r="A13" s="104"/>
      <c r="B13" s="76" t="s">
        <v>43</v>
      </c>
      <c r="C13" s="110">
        <f>RAW_ISMA!$BI$27</f>
        <v>4.3742982886527004</v>
      </c>
      <c r="D13" s="95">
        <f>RAW_ISMA!$BI$28</f>
        <v>2.3510094941386201</v>
      </c>
      <c r="E13" s="92">
        <f>RAW_ISMA!$BI$29</f>
        <v>4.9434452008603396</v>
      </c>
      <c r="F13" s="110">
        <f>RAW_ISMA!$BI$30</f>
        <v>3.6992753598871402</v>
      </c>
      <c r="G13" s="110">
        <f>RAW_ISMA!$BI$31</f>
        <v>4.48190231075667</v>
      </c>
      <c r="H13" s="94">
        <f>RAW_ISMA!$BI$32</f>
        <v>7.6633835401004298</v>
      </c>
      <c r="I13" s="92">
        <f>RAW_ISMA!$BI$33</f>
        <v>6.8083115887414198</v>
      </c>
      <c r="J13" s="110">
        <f>RAW_ISMA!$BI$34</f>
        <v>7.0112524499907796</v>
      </c>
      <c r="K13" s="92">
        <f>RAW_ISMA!$BI$35</f>
        <v>5.1215979454838703</v>
      </c>
      <c r="L13" s="110">
        <f>RAW_ISMA!$BI$36</f>
        <v>11.1721255329704</v>
      </c>
      <c r="M13" s="110">
        <f>RAW_ISMA!$BI$37</f>
        <v>7.89271397753794</v>
      </c>
      <c r="N13" s="110">
        <f>RAW_ISMA!$BI$38</f>
        <v>4.8106383661601999</v>
      </c>
      <c r="O13" s="110">
        <f>RAW_ISMA!$BI$39</f>
        <v>9.7646757245603908</v>
      </c>
      <c r="P13" s="93">
        <f>RAW_ISMA!$BI$40</f>
        <v>8.8804821534404998E-2</v>
      </c>
      <c r="Q13" s="110">
        <f>RAW_ISMA!$BI$41</f>
        <v>5.0945001263370697</v>
      </c>
      <c r="R13" s="110">
        <f>RAW_ISMA!$BI$42</f>
        <v>4.9362913373090196</v>
      </c>
      <c r="S13" s="110">
        <f>RAW_ISMA!$BI$43</f>
        <v>1.4228385655772999</v>
      </c>
    </row>
  </sheetData>
  <mergeCells count="4">
    <mergeCell ref="A2:A5"/>
    <mergeCell ref="A6:A9"/>
    <mergeCell ref="A10:A13"/>
    <mergeCell ref="A1:B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630B8-6DCB-426B-BCC3-B41C3EA121AA}">
  <dimension ref="A1:D70"/>
  <sheetViews>
    <sheetView tabSelected="1" topLeftCell="A70" zoomScale="85" zoomScaleNormal="85" workbookViewId="0">
      <selection activeCell="K27" sqref="K27"/>
    </sheetView>
  </sheetViews>
  <sheetFormatPr defaultRowHeight="14.4" x14ac:dyDescent="0.3"/>
  <sheetData>
    <row r="1" spans="1:4" x14ac:dyDescent="0.3">
      <c r="A1" s="115" t="s">
        <v>15</v>
      </c>
      <c r="B1" s="115"/>
      <c r="C1" s="115"/>
      <c r="D1" s="115"/>
    </row>
    <row r="24" spans="1:4" x14ac:dyDescent="0.3">
      <c r="A24" s="113" t="s">
        <v>16</v>
      </c>
      <c r="B24" s="114"/>
      <c r="C24" s="114"/>
      <c r="D24" s="114"/>
    </row>
    <row r="47" spans="1:4" x14ac:dyDescent="0.3">
      <c r="A47" s="112" t="s">
        <v>19</v>
      </c>
      <c r="B47" s="112"/>
      <c r="C47" s="112"/>
      <c r="D47" s="112"/>
    </row>
    <row r="48" spans="1:4" x14ac:dyDescent="0.3">
      <c r="A48" s="86"/>
      <c r="B48" s="86"/>
      <c r="C48" s="86"/>
      <c r="D48" s="86"/>
    </row>
    <row r="70" spans="1:4" x14ac:dyDescent="0.3">
      <c r="A70" s="111" t="s">
        <v>20</v>
      </c>
      <c r="B70" s="111"/>
      <c r="C70" s="111"/>
      <c r="D70" s="111"/>
    </row>
  </sheetData>
  <mergeCells count="4">
    <mergeCell ref="A1:D1"/>
    <mergeCell ref="A24:D24"/>
    <mergeCell ref="A47:D47"/>
    <mergeCell ref="A70:D7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RAW_SOFIE</vt:lpstr>
      <vt:lpstr>SOFIE</vt:lpstr>
      <vt:lpstr>RAW_ISMA</vt:lpstr>
      <vt:lpstr>ISMA</vt:lpstr>
      <vt:lpstr>OUTPUT GRAFIK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2022-06-02T14:47:37Z</dcterms:created>
  <dcterms:modified xsi:type="dcterms:W3CDTF">2022-06-02T15:59:00Z</dcterms:modified>
</cp:coreProperties>
</file>