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ocuments\Kerja Bismillah\DKEM\Riset dan Kajian\KajianFPP\File RDG Juni 2022\"/>
    </mc:Choice>
  </mc:AlternateContent>
  <xr:revisionPtr revIDLastSave="0" documentId="13_ncr:1_{78E9AE7D-6907-4538-914C-BEBFDF0942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TF" sheetId="17" r:id="rId1"/>
    <sheet name="17to9 after" sheetId="5" r:id="rId2"/>
    <sheet name="17to9 before" sheetId="12" r:id="rId3"/>
    <sheet name="beda" sheetId="14" r:id="rId4"/>
    <sheet name="17012022_November_danKKM" sheetId="15" state="hidden" r:id="rId5"/>
    <sheet name="akhir" sheetId="8" r:id="rId6"/>
    <sheet name="perbandingan" sheetId="16" r:id="rId7"/>
  </sheets>
  <externalReferences>
    <externalReference r:id="rId8"/>
    <externalReference r:id="rId9"/>
    <externalReference r:id="rId10"/>
  </externalReferences>
  <definedNames>
    <definedName name="_xlnm.Print_Area" localSheetId="4">'17012022_November_danKKM'!$A$102:$AB$125</definedName>
    <definedName name="_xlnm.Print_Area" localSheetId="6">perbandingan!$A$102:$AB$125</definedName>
    <definedName name="solver_adj" localSheetId="1" hidden="1">'17to9 after'!$BE$40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um" localSheetId="1" hidden="1">0</definedName>
    <definedName name="solver_num" localSheetId="3" hidden="1">0</definedName>
    <definedName name="solver_nwt" localSheetId="1" hidden="1">1</definedName>
    <definedName name="solver_opt" localSheetId="1" hidden="1">'17to9 after'!$BE$45</definedName>
    <definedName name="solver_opt" localSheetId="3" hidden="1">beda!$BE$40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typ" localSheetId="3" hidden="1">1</definedName>
    <definedName name="solver_val" localSheetId="1" hidden="1">4.16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6" l="1"/>
  <c r="N41" i="16"/>
  <c r="O41" i="16"/>
  <c r="P41" i="16"/>
  <c r="Q41" i="16"/>
  <c r="M42" i="16"/>
  <c r="N42" i="16"/>
  <c r="O42" i="16"/>
  <c r="P42" i="16"/>
  <c r="Q42" i="16"/>
  <c r="M43" i="16"/>
  <c r="N43" i="16"/>
  <c r="O43" i="16"/>
  <c r="P43" i="16"/>
  <c r="Q43" i="16"/>
  <c r="M44" i="16"/>
  <c r="N44" i="16"/>
  <c r="O44" i="16"/>
  <c r="P44" i="16"/>
  <c r="Q44" i="16"/>
  <c r="M45" i="16"/>
  <c r="N45" i="16"/>
  <c r="O45" i="16"/>
  <c r="P45" i="16"/>
  <c r="Q45" i="16"/>
  <c r="M46" i="16"/>
  <c r="N46" i="16"/>
  <c r="O46" i="16"/>
  <c r="P46" i="16"/>
  <c r="Q46" i="16"/>
  <c r="M47" i="16"/>
  <c r="N47" i="16"/>
  <c r="O47" i="16"/>
  <c r="P47" i="16"/>
  <c r="Q47" i="16"/>
  <c r="M48" i="16"/>
  <c r="N48" i="16"/>
  <c r="O48" i="16"/>
  <c r="P48" i="16"/>
  <c r="Q48" i="16"/>
  <c r="M49" i="16"/>
  <c r="N49" i="16"/>
  <c r="O49" i="16"/>
  <c r="P49" i="16"/>
  <c r="Q49" i="16"/>
  <c r="M50" i="16"/>
  <c r="N50" i="16"/>
  <c r="O50" i="16"/>
  <c r="P50" i="16"/>
  <c r="Q50" i="16"/>
  <c r="S13" i="8" l="1"/>
  <c r="G22" i="5" l="1"/>
  <c r="G22" i="12" s="1"/>
  <c r="H22" i="5"/>
  <c r="H22" i="12" s="1"/>
  <c r="I22" i="5"/>
  <c r="I22" i="12" s="1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W122" i="5" s="1"/>
  <c r="AX22" i="5"/>
  <c r="AY22" i="5"/>
  <c r="AZ22" i="5"/>
  <c r="AZ122" i="5" s="1"/>
  <c r="BA22" i="5"/>
  <c r="BA122" i="5" s="1"/>
  <c r="F22" i="5"/>
  <c r="F22" i="12" s="1"/>
  <c r="G3" i="5"/>
  <c r="G3" i="12" s="1"/>
  <c r="H3" i="5"/>
  <c r="H3" i="12" s="1"/>
  <c r="I3" i="5"/>
  <c r="I3" i="12" s="1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W103" i="5" s="1"/>
  <c r="AX3" i="5"/>
  <c r="AY3" i="5"/>
  <c r="AZ3" i="5"/>
  <c r="AZ103" i="5" s="1"/>
  <c r="BA3" i="5"/>
  <c r="BA103" i="5" s="1"/>
  <c r="G4" i="5"/>
  <c r="G4" i="12" s="1"/>
  <c r="H4" i="5"/>
  <c r="H4" i="12" s="1"/>
  <c r="I4" i="5"/>
  <c r="I4" i="12" s="1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W104" i="5" s="1"/>
  <c r="AX4" i="5"/>
  <c r="AY4" i="5"/>
  <c r="AZ4" i="5"/>
  <c r="BA4" i="5"/>
  <c r="BA104" i="5" s="1"/>
  <c r="G5" i="5"/>
  <c r="G5" i="12" s="1"/>
  <c r="H5" i="5"/>
  <c r="H5" i="12" s="1"/>
  <c r="I5" i="5"/>
  <c r="I5" i="12" s="1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X105" i="5" s="1"/>
  <c r="AY5" i="5"/>
  <c r="AZ5" i="5"/>
  <c r="BA5" i="5"/>
  <c r="G6" i="5"/>
  <c r="G6" i="12" s="1"/>
  <c r="H6" i="5"/>
  <c r="H6" i="12" s="1"/>
  <c r="I6" i="5"/>
  <c r="I6" i="12" s="1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W106" i="5" s="1"/>
  <c r="AX6" i="5"/>
  <c r="AY6" i="5"/>
  <c r="AZ6" i="5"/>
  <c r="BA6" i="5"/>
  <c r="G7" i="5"/>
  <c r="G7" i="12" s="1"/>
  <c r="H7" i="5"/>
  <c r="H7" i="12" s="1"/>
  <c r="I7" i="5"/>
  <c r="I7" i="12" s="1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W107" i="5" s="1"/>
  <c r="AX7" i="5"/>
  <c r="AX107" i="5" s="1"/>
  <c r="AY7" i="5"/>
  <c r="AZ7" i="5"/>
  <c r="AZ107" i="5" s="1"/>
  <c r="BA7" i="5"/>
  <c r="BA107" i="5" s="1"/>
  <c r="G8" i="5"/>
  <c r="G8" i="12" s="1"/>
  <c r="H8" i="5"/>
  <c r="H8" i="12" s="1"/>
  <c r="I8" i="5"/>
  <c r="I8" i="12" s="1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W108" i="5" s="1"/>
  <c r="AX8" i="5"/>
  <c r="AX108" i="5" s="1"/>
  <c r="AY8" i="5"/>
  <c r="AY108" i="5" s="1"/>
  <c r="AZ8" i="5"/>
  <c r="BA8" i="5"/>
  <c r="BA108" i="5" s="1"/>
  <c r="G9" i="5"/>
  <c r="G9" i="12" s="1"/>
  <c r="H9" i="5"/>
  <c r="H9" i="12" s="1"/>
  <c r="I9" i="5"/>
  <c r="I9" i="12" s="1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X109" i="5" s="1"/>
  <c r="AY9" i="5"/>
  <c r="AY109" i="5" s="1"/>
  <c r="AZ9" i="5"/>
  <c r="AZ109" i="5" s="1"/>
  <c r="BA9" i="5"/>
  <c r="G10" i="5"/>
  <c r="G10" i="12" s="1"/>
  <c r="H10" i="5"/>
  <c r="H10" i="12" s="1"/>
  <c r="I10" i="5"/>
  <c r="I10" i="12" s="1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Y110" i="5" s="1"/>
  <c r="AZ10" i="5"/>
  <c r="BA10" i="5"/>
  <c r="BA110" i="5" s="1"/>
  <c r="G11" i="5"/>
  <c r="G11" i="12" s="1"/>
  <c r="H11" i="5"/>
  <c r="H11" i="12" s="1"/>
  <c r="I11" i="5"/>
  <c r="I11" i="12" s="1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W111" i="5" s="1"/>
  <c r="AX11" i="5"/>
  <c r="AY11" i="5"/>
  <c r="AZ11" i="5"/>
  <c r="AZ111" i="5" s="1"/>
  <c r="BA11" i="5"/>
  <c r="G12" i="5"/>
  <c r="G12" i="12" s="1"/>
  <c r="H12" i="5"/>
  <c r="H12" i="12" s="1"/>
  <c r="I12" i="5"/>
  <c r="I12" i="12" s="1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W112" i="5" s="1"/>
  <c r="AX12" i="5"/>
  <c r="AX112" i="5" s="1"/>
  <c r="AY12" i="5"/>
  <c r="AZ12" i="5"/>
  <c r="BA12" i="5"/>
  <c r="BA112" i="5" s="1"/>
  <c r="G13" i="5"/>
  <c r="G13" i="12" s="1"/>
  <c r="H13" i="5"/>
  <c r="H13" i="12" s="1"/>
  <c r="I13" i="5"/>
  <c r="I13" i="12" s="1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X113" i="5" s="1"/>
  <c r="AY13" i="5"/>
  <c r="AY113" i="5" s="1"/>
  <c r="AZ13" i="5"/>
  <c r="BA13" i="5"/>
  <c r="G14" i="5"/>
  <c r="G14" i="12" s="1"/>
  <c r="H14" i="5"/>
  <c r="H14" i="12" s="1"/>
  <c r="I14" i="5"/>
  <c r="I14" i="12" s="1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W114" i="5" s="1"/>
  <c r="AX14" i="5"/>
  <c r="AY14" i="5"/>
  <c r="AY114" i="5" s="1"/>
  <c r="AZ14" i="5"/>
  <c r="AZ114" i="5" s="1"/>
  <c r="BA14" i="5"/>
  <c r="G15" i="5"/>
  <c r="G15" i="12" s="1"/>
  <c r="H15" i="5"/>
  <c r="H15" i="12" s="1"/>
  <c r="I15" i="5"/>
  <c r="I15" i="12" s="1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W115" i="5" s="1"/>
  <c r="AX15" i="5"/>
  <c r="AX115" i="5" s="1"/>
  <c r="AY15" i="5"/>
  <c r="AZ15" i="5"/>
  <c r="AZ115" i="5" s="1"/>
  <c r="BA15" i="5"/>
  <c r="BA115" i="5" s="1"/>
  <c r="G16" i="5"/>
  <c r="G16" i="12" s="1"/>
  <c r="H16" i="5"/>
  <c r="H16" i="12" s="1"/>
  <c r="I16" i="5"/>
  <c r="I16" i="12" s="1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W116" i="5" s="1"/>
  <c r="AX16" i="5"/>
  <c r="AX116" i="5" s="1"/>
  <c r="AY16" i="5"/>
  <c r="AY116" i="5" s="1"/>
  <c r="AZ16" i="5"/>
  <c r="BA16" i="5"/>
  <c r="BA116" i="5" s="1"/>
  <c r="G17" i="5"/>
  <c r="G17" i="12" s="1"/>
  <c r="H17" i="5"/>
  <c r="H17" i="12" s="1"/>
  <c r="I17" i="5"/>
  <c r="I17" i="12" s="1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W117" i="5" s="1"/>
  <c r="AX17" i="5"/>
  <c r="AX117" i="5" s="1"/>
  <c r="AY17" i="5"/>
  <c r="AY117" i="5" s="1"/>
  <c r="AZ17" i="5"/>
  <c r="AZ117" i="5" s="1"/>
  <c r="BA17" i="5"/>
  <c r="G18" i="5"/>
  <c r="G18" i="12" s="1"/>
  <c r="H18" i="5"/>
  <c r="H18" i="12" s="1"/>
  <c r="I18" i="5"/>
  <c r="I18" i="12" s="1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Y118" i="5" s="1"/>
  <c r="AZ18" i="5"/>
  <c r="AZ118" i="5" s="1"/>
  <c r="BA18" i="5"/>
  <c r="BA118" i="5" s="1"/>
  <c r="G19" i="5"/>
  <c r="G19" i="12" s="1"/>
  <c r="H19" i="5"/>
  <c r="H19" i="12" s="1"/>
  <c r="I19" i="5"/>
  <c r="I19" i="12" s="1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Z119" i="5" s="1"/>
  <c r="BA19" i="5"/>
  <c r="BA119" i="5" s="1"/>
  <c r="G20" i="5"/>
  <c r="G20" i="12" s="1"/>
  <c r="H20" i="5"/>
  <c r="H20" i="12" s="1"/>
  <c r="I20" i="5"/>
  <c r="I20" i="12" s="1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X120" i="5" s="1"/>
  <c r="AY20" i="5"/>
  <c r="AZ20" i="5"/>
  <c r="BA20" i="5"/>
  <c r="BA120" i="5" s="1"/>
  <c r="G21" i="5"/>
  <c r="G21" i="12" s="1"/>
  <c r="H21" i="5"/>
  <c r="H21" i="12" s="1"/>
  <c r="I21" i="5"/>
  <c r="I21" i="12" s="1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Y121" i="5" s="1"/>
  <c r="AZ21" i="5"/>
  <c r="BA21" i="5"/>
  <c r="F4" i="5"/>
  <c r="F4" i="12" s="1"/>
  <c r="F5" i="5"/>
  <c r="F5" i="12" s="1"/>
  <c r="F6" i="5"/>
  <c r="F6" i="12" s="1"/>
  <c r="F7" i="5"/>
  <c r="F7" i="12" s="1"/>
  <c r="F8" i="5"/>
  <c r="F8" i="12" s="1"/>
  <c r="F9" i="5"/>
  <c r="F9" i="12" s="1"/>
  <c r="F10" i="5"/>
  <c r="F10" i="12" s="1"/>
  <c r="F11" i="5"/>
  <c r="F11" i="12" s="1"/>
  <c r="F12" i="5"/>
  <c r="F12" i="12" s="1"/>
  <c r="F13" i="5"/>
  <c r="F13" i="12" s="1"/>
  <c r="F14" i="5"/>
  <c r="F14" i="12" s="1"/>
  <c r="F15" i="5"/>
  <c r="F15" i="12" s="1"/>
  <c r="F16" i="5"/>
  <c r="F16" i="12" s="1"/>
  <c r="F17" i="5"/>
  <c r="F17" i="12" s="1"/>
  <c r="F18" i="5"/>
  <c r="F18" i="12" s="1"/>
  <c r="F19" i="5"/>
  <c r="F19" i="12" s="1"/>
  <c r="F20" i="5"/>
  <c r="F20" i="12" s="1"/>
  <c r="F21" i="5"/>
  <c r="F21" i="12" s="1"/>
  <c r="F3" i="5"/>
  <c r="F3" i="12" s="1"/>
  <c r="O20" i="12" l="1"/>
  <c r="O120" i="5"/>
  <c r="V19" i="12"/>
  <c r="V119" i="5"/>
  <c r="AC18" i="12"/>
  <c r="AC118" i="5"/>
  <c r="AB17" i="12"/>
  <c r="AB117" i="5"/>
  <c r="AI16" i="12"/>
  <c r="AI116" i="5"/>
  <c r="K16" i="12"/>
  <c r="K116" i="5"/>
  <c r="Z15" i="12"/>
  <c r="Z115" i="5"/>
  <c r="AO14" i="12"/>
  <c r="AO114" i="5"/>
  <c r="X13" i="12"/>
  <c r="X113" i="5"/>
  <c r="AT11" i="12"/>
  <c r="AT111" i="5"/>
  <c r="AK10" i="12"/>
  <c r="AK110" i="5"/>
  <c r="AJ9" i="12"/>
  <c r="AJ109" i="5"/>
  <c r="AA8" i="12"/>
  <c r="AA108" i="5"/>
  <c r="Z7" i="12"/>
  <c r="Z107" i="5"/>
  <c r="Q6" i="12"/>
  <c r="Q106" i="5"/>
  <c r="AT3" i="12"/>
  <c r="AT103" i="5"/>
  <c r="S21" i="12"/>
  <c r="S121" i="5"/>
  <c r="R20" i="12"/>
  <c r="R120" i="5"/>
  <c r="AX21" i="12"/>
  <c r="AX121" i="5"/>
  <c r="AH21" i="12"/>
  <c r="AH121" i="5"/>
  <c r="R21" i="12"/>
  <c r="R121" i="5"/>
  <c r="AW20" i="12"/>
  <c r="AW120" i="5"/>
  <c r="AO20" i="12"/>
  <c r="AO120" i="5"/>
  <c r="Y20" i="12"/>
  <c r="Y120" i="5"/>
  <c r="Q20" i="12"/>
  <c r="Q120" i="5"/>
  <c r="AV19" i="12"/>
  <c r="AV119" i="5"/>
  <c r="AF19" i="12"/>
  <c r="AF119" i="5"/>
  <c r="X19" i="12"/>
  <c r="X119" i="5"/>
  <c r="P19" i="12"/>
  <c r="P119" i="5"/>
  <c r="AU18" i="12"/>
  <c r="AU118" i="5"/>
  <c r="AE18" i="12"/>
  <c r="AE118" i="5"/>
  <c r="W18" i="12"/>
  <c r="W118" i="5"/>
  <c r="O18" i="12"/>
  <c r="O118" i="5"/>
  <c r="AT17" i="12"/>
  <c r="AT117" i="5"/>
  <c r="AD17" i="12"/>
  <c r="AD117" i="5"/>
  <c r="BJ17" i="5"/>
  <c r="N17" i="12"/>
  <c r="N117" i="5"/>
  <c r="AS16" i="12"/>
  <c r="AS116" i="5"/>
  <c r="AC16" i="12"/>
  <c r="AC116" i="5"/>
  <c r="AJ15" i="12"/>
  <c r="AJ115" i="5"/>
  <c r="T15" i="12"/>
  <c r="T115" i="5"/>
  <c r="L15" i="12"/>
  <c r="L115" i="5"/>
  <c r="AQ14" i="12"/>
  <c r="AQ114" i="5"/>
  <c r="AA14" i="12"/>
  <c r="AA114" i="5"/>
  <c r="K14" i="12"/>
  <c r="K114" i="5"/>
  <c r="Y12" i="12"/>
  <c r="Y112" i="5"/>
  <c r="AW21" i="12"/>
  <c r="AW121" i="5"/>
  <c r="AO21" i="12"/>
  <c r="AO121" i="5"/>
  <c r="AG21" i="12"/>
  <c r="AG121" i="5"/>
  <c r="Y21" i="12"/>
  <c r="Y121" i="5"/>
  <c r="Q21" i="12"/>
  <c r="Q121" i="5"/>
  <c r="AV20" i="12"/>
  <c r="AV120" i="5"/>
  <c r="AN20" i="12"/>
  <c r="AN120" i="5"/>
  <c r="AF20" i="12"/>
  <c r="AF120" i="5"/>
  <c r="X20" i="12"/>
  <c r="X120" i="5"/>
  <c r="P20" i="12"/>
  <c r="P120" i="5"/>
  <c r="AU19" i="12"/>
  <c r="AU119" i="5"/>
  <c r="AM19" i="12"/>
  <c r="AM119" i="5"/>
  <c r="AE19" i="12"/>
  <c r="AE119" i="5"/>
  <c r="W19" i="12"/>
  <c r="W119" i="5"/>
  <c r="O19" i="12"/>
  <c r="O119" i="5"/>
  <c r="AT18" i="12"/>
  <c r="AT118" i="5"/>
  <c r="AL18" i="12"/>
  <c r="AL118" i="5"/>
  <c r="AD18" i="12"/>
  <c r="AD118" i="5"/>
  <c r="BJ18" i="5"/>
  <c r="V18" i="12"/>
  <c r="V118" i="5"/>
  <c r="N18" i="12"/>
  <c r="N118" i="5"/>
  <c r="BA17" i="12"/>
  <c r="BA117" i="5"/>
  <c r="AS17" i="12"/>
  <c r="AS117" i="5"/>
  <c r="AK17" i="12"/>
  <c r="AK117" i="5"/>
  <c r="AC17" i="12"/>
  <c r="AC117" i="5"/>
  <c r="U17" i="12"/>
  <c r="U117" i="5"/>
  <c r="M17" i="12"/>
  <c r="M117" i="5"/>
  <c r="AZ16" i="12"/>
  <c r="AZ116" i="5"/>
  <c r="AR16" i="12"/>
  <c r="AR116" i="5"/>
  <c r="AJ16" i="12"/>
  <c r="AJ116" i="5"/>
  <c r="AB16" i="12"/>
  <c r="AB116" i="5"/>
  <c r="T16" i="12"/>
  <c r="T116" i="5"/>
  <c r="L16" i="12"/>
  <c r="L116" i="5"/>
  <c r="AY15" i="12"/>
  <c r="AY115" i="5"/>
  <c r="AQ15" i="12"/>
  <c r="AQ115" i="5"/>
  <c r="AI15" i="12"/>
  <c r="AI115" i="5"/>
  <c r="AA15" i="12"/>
  <c r="AA115" i="5"/>
  <c r="S15" i="12"/>
  <c r="S115" i="5"/>
  <c r="K15" i="12"/>
  <c r="K115" i="5"/>
  <c r="AX14" i="12"/>
  <c r="AX114" i="5"/>
  <c r="AP14" i="12"/>
  <c r="AP114" i="5"/>
  <c r="AH14" i="12"/>
  <c r="AH114" i="5"/>
  <c r="Z14" i="12"/>
  <c r="Z114" i="5"/>
  <c r="R14" i="12"/>
  <c r="R114" i="5"/>
  <c r="J14" i="12"/>
  <c r="J114" i="5"/>
  <c r="AW13" i="12"/>
  <c r="AW113" i="5"/>
  <c r="AO13" i="12"/>
  <c r="AO113" i="5"/>
  <c r="AG13" i="12"/>
  <c r="AG113" i="5"/>
  <c r="Y13" i="12"/>
  <c r="Y113" i="5"/>
  <c r="Q13" i="12"/>
  <c r="Q113" i="5"/>
  <c r="AV12" i="12"/>
  <c r="AV112" i="5"/>
  <c r="AN12" i="12"/>
  <c r="AN112" i="5"/>
  <c r="AF12" i="12"/>
  <c r="AF112" i="5"/>
  <c r="X12" i="12"/>
  <c r="X112" i="5"/>
  <c r="P12" i="12"/>
  <c r="P112" i="5"/>
  <c r="AU11" i="12"/>
  <c r="AU111" i="5"/>
  <c r="AM11" i="12"/>
  <c r="AM111" i="5"/>
  <c r="AE11" i="12"/>
  <c r="AE111" i="5"/>
  <c r="W11" i="12"/>
  <c r="W111" i="5"/>
  <c r="O11" i="12"/>
  <c r="O111" i="5"/>
  <c r="AT10" i="12"/>
  <c r="AT110" i="5"/>
  <c r="AL10" i="12"/>
  <c r="AL110" i="5"/>
  <c r="AD10" i="12"/>
  <c r="AD110" i="5"/>
  <c r="BJ10" i="5"/>
  <c r="V10" i="12"/>
  <c r="V110" i="5"/>
  <c r="N10" i="12"/>
  <c r="N110" i="5"/>
  <c r="BA109" i="5"/>
  <c r="AS9" i="12"/>
  <c r="AS109" i="5"/>
  <c r="AK9" i="12"/>
  <c r="AK109" i="5"/>
  <c r="AC9" i="12"/>
  <c r="AC109" i="5"/>
  <c r="U9" i="12"/>
  <c r="U109" i="5"/>
  <c r="M9" i="12"/>
  <c r="M109" i="5"/>
  <c r="AZ108" i="5"/>
  <c r="AR8" i="12"/>
  <c r="AR108" i="5"/>
  <c r="AJ8" i="12"/>
  <c r="AJ108" i="5"/>
  <c r="AB8" i="12"/>
  <c r="AB108" i="5"/>
  <c r="T8" i="12"/>
  <c r="T108" i="5"/>
  <c r="L8" i="12"/>
  <c r="L108" i="5"/>
  <c r="AY107" i="5"/>
  <c r="AQ7" i="12"/>
  <c r="AQ107" i="5"/>
  <c r="AI7" i="12"/>
  <c r="AI107" i="5"/>
  <c r="AA7" i="12"/>
  <c r="AA107" i="5"/>
  <c r="S7" i="12"/>
  <c r="S107" i="5"/>
  <c r="K7" i="12"/>
  <c r="K107" i="5"/>
  <c r="AX106" i="5"/>
  <c r="AX24" i="5"/>
  <c r="AP6" i="12"/>
  <c r="AP106" i="5"/>
  <c r="AH6" i="12"/>
  <c r="AH106" i="5"/>
  <c r="Z6" i="12"/>
  <c r="Z106" i="5"/>
  <c r="R6" i="12"/>
  <c r="R106" i="5"/>
  <c r="J6" i="12"/>
  <c r="J106" i="5"/>
  <c r="AW105" i="5"/>
  <c r="AO5" i="12"/>
  <c r="AO105" i="5"/>
  <c r="AG5" i="12"/>
  <c r="AG105" i="5"/>
  <c r="Y5" i="12"/>
  <c r="Y105" i="5"/>
  <c r="Q5" i="12"/>
  <c r="Q105" i="5"/>
  <c r="AV4" i="12"/>
  <c r="AV104" i="5"/>
  <c r="AN4" i="12"/>
  <c r="AN104" i="5"/>
  <c r="AF4" i="12"/>
  <c r="AF104" i="5"/>
  <c r="X4" i="12"/>
  <c r="X104" i="5"/>
  <c r="P4" i="12"/>
  <c r="P104" i="5"/>
  <c r="AU3" i="12"/>
  <c r="AU103" i="5"/>
  <c r="AM3" i="12"/>
  <c r="AM103" i="5"/>
  <c r="AE3" i="12"/>
  <c r="AE103" i="5"/>
  <c r="W3" i="12"/>
  <c r="W103" i="5"/>
  <c r="O3" i="12"/>
  <c r="O103" i="5"/>
  <c r="AU22" i="12"/>
  <c r="AU122" i="5"/>
  <c r="AM22" i="12"/>
  <c r="AM122" i="5"/>
  <c r="AE22" i="12"/>
  <c r="AE122" i="5"/>
  <c r="W22" i="12"/>
  <c r="W122" i="5"/>
  <c r="O22" i="12"/>
  <c r="O122" i="5"/>
  <c r="AN21" i="12"/>
  <c r="AN121" i="5"/>
  <c r="AK18" i="12"/>
  <c r="AK118" i="5"/>
  <c r="AH15" i="12"/>
  <c r="AH115" i="5"/>
  <c r="Q14" i="12"/>
  <c r="Q114" i="5"/>
  <c r="AE12" i="12"/>
  <c r="AE112" i="5"/>
  <c r="O12" i="12"/>
  <c r="O112" i="5"/>
  <c r="V11" i="12"/>
  <c r="V111" i="5"/>
  <c r="U10" i="12"/>
  <c r="U110" i="5"/>
  <c r="L9" i="12"/>
  <c r="L109" i="5"/>
  <c r="R7" i="12"/>
  <c r="R107" i="5"/>
  <c r="Y6" i="12"/>
  <c r="Y106" i="5"/>
  <c r="AN5" i="12"/>
  <c r="AN105" i="5"/>
  <c r="AE4" i="12"/>
  <c r="AE104" i="5"/>
  <c r="N22" i="12"/>
  <c r="N122" i="5"/>
  <c r="AU21" i="12"/>
  <c r="AU121" i="5"/>
  <c r="AE21" i="12"/>
  <c r="AE121" i="5"/>
  <c r="W21" i="12"/>
  <c r="W121" i="5"/>
  <c r="O21" i="12"/>
  <c r="O121" i="5"/>
  <c r="AT20" i="12"/>
  <c r="AT120" i="5"/>
  <c r="AL20" i="12"/>
  <c r="AL120" i="5"/>
  <c r="AD20" i="12"/>
  <c r="AD120" i="5"/>
  <c r="BJ20" i="5"/>
  <c r="V20" i="12"/>
  <c r="V120" i="5"/>
  <c r="N20" i="12"/>
  <c r="N120" i="5"/>
  <c r="AS19" i="12"/>
  <c r="AS119" i="5"/>
  <c r="AK19" i="12"/>
  <c r="AK119" i="5"/>
  <c r="AC19" i="12"/>
  <c r="AC119" i="5"/>
  <c r="U19" i="12"/>
  <c r="U119" i="5"/>
  <c r="M19" i="12"/>
  <c r="M119" i="5"/>
  <c r="AR18" i="12"/>
  <c r="AR118" i="5"/>
  <c r="AJ18" i="12"/>
  <c r="AJ118" i="5"/>
  <c r="AB18" i="12"/>
  <c r="AB118" i="5"/>
  <c r="T18" i="12"/>
  <c r="T118" i="5"/>
  <c r="L18" i="12"/>
  <c r="L118" i="5"/>
  <c r="AQ17" i="12"/>
  <c r="AQ117" i="5"/>
  <c r="AI17" i="12"/>
  <c r="AI117" i="5"/>
  <c r="AA17" i="12"/>
  <c r="AA117" i="5"/>
  <c r="S17" i="12"/>
  <c r="S117" i="5"/>
  <c r="K17" i="12"/>
  <c r="K117" i="5"/>
  <c r="AP16" i="12"/>
  <c r="AP116" i="5"/>
  <c r="AH16" i="12"/>
  <c r="AH116" i="5"/>
  <c r="Z16" i="12"/>
  <c r="Z116" i="5"/>
  <c r="R16" i="12"/>
  <c r="R116" i="5"/>
  <c r="J16" i="12"/>
  <c r="J116" i="5"/>
  <c r="AO15" i="12"/>
  <c r="AO115" i="5"/>
  <c r="AG15" i="12"/>
  <c r="AG115" i="5"/>
  <c r="Y15" i="12"/>
  <c r="Y115" i="5"/>
  <c r="Q15" i="12"/>
  <c r="Q115" i="5"/>
  <c r="AV14" i="12"/>
  <c r="AV114" i="5"/>
  <c r="AN14" i="12"/>
  <c r="AN114" i="5"/>
  <c r="AF14" i="12"/>
  <c r="AF114" i="5"/>
  <c r="X14" i="12"/>
  <c r="X114" i="5"/>
  <c r="P14" i="12"/>
  <c r="P114" i="5"/>
  <c r="AU13" i="12"/>
  <c r="AU113" i="5"/>
  <c r="AM13" i="12"/>
  <c r="AM113" i="5"/>
  <c r="AE13" i="12"/>
  <c r="AE113" i="5"/>
  <c r="W13" i="12"/>
  <c r="W113" i="5"/>
  <c r="O13" i="12"/>
  <c r="O113" i="5"/>
  <c r="AT12" i="12"/>
  <c r="AT112" i="5"/>
  <c r="AL12" i="12"/>
  <c r="AL112" i="5"/>
  <c r="AD12" i="12"/>
  <c r="AD112" i="5"/>
  <c r="BJ12" i="5"/>
  <c r="V12" i="12"/>
  <c r="V112" i="5"/>
  <c r="N12" i="12"/>
  <c r="N112" i="5"/>
  <c r="BA111" i="5"/>
  <c r="AS11" i="12"/>
  <c r="AS111" i="5"/>
  <c r="AK11" i="12"/>
  <c r="AK111" i="5"/>
  <c r="AC11" i="12"/>
  <c r="AC111" i="5"/>
  <c r="U11" i="12"/>
  <c r="U111" i="5"/>
  <c r="M11" i="12"/>
  <c r="M111" i="5"/>
  <c r="AZ110" i="5"/>
  <c r="AR10" i="12"/>
  <c r="AR110" i="5"/>
  <c r="AJ10" i="12"/>
  <c r="AJ110" i="5"/>
  <c r="AB10" i="12"/>
  <c r="AB110" i="5"/>
  <c r="T10" i="12"/>
  <c r="T110" i="5"/>
  <c r="L10" i="12"/>
  <c r="L110" i="5"/>
  <c r="AQ9" i="12"/>
  <c r="AQ109" i="5"/>
  <c r="AI9" i="12"/>
  <c r="AI109" i="5"/>
  <c r="AA9" i="12"/>
  <c r="AA109" i="5"/>
  <c r="S9" i="12"/>
  <c r="S109" i="5"/>
  <c r="K9" i="12"/>
  <c r="K109" i="5"/>
  <c r="AP8" i="12"/>
  <c r="AP108" i="5"/>
  <c r="AH8" i="12"/>
  <c r="AH108" i="5"/>
  <c r="Z8" i="12"/>
  <c r="Z108" i="5"/>
  <c r="R8" i="12"/>
  <c r="R108" i="5"/>
  <c r="J8" i="12"/>
  <c r="J108" i="5"/>
  <c r="AO7" i="12"/>
  <c r="AO107" i="5"/>
  <c r="AG7" i="12"/>
  <c r="AG107" i="5"/>
  <c r="Y7" i="12"/>
  <c r="Y107" i="5"/>
  <c r="Q7" i="12"/>
  <c r="Q107" i="5"/>
  <c r="AV6" i="12"/>
  <c r="AV106" i="5"/>
  <c r="AN6" i="12"/>
  <c r="AN106" i="5"/>
  <c r="AF6" i="12"/>
  <c r="AF106" i="5"/>
  <c r="X6" i="12"/>
  <c r="X106" i="5"/>
  <c r="P6" i="12"/>
  <c r="P106" i="5"/>
  <c r="AU5" i="12"/>
  <c r="AU105" i="5"/>
  <c r="AM5" i="12"/>
  <c r="AM105" i="5"/>
  <c r="AE5" i="12"/>
  <c r="AE105" i="5"/>
  <c r="W5" i="12"/>
  <c r="W105" i="5"/>
  <c r="O5" i="12"/>
  <c r="O105" i="5"/>
  <c r="AT4" i="12"/>
  <c r="AT104" i="5"/>
  <c r="AL4" i="12"/>
  <c r="AL104" i="5"/>
  <c r="AD4" i="12"/>
  <c r="AD104" i="5"/>
  <c r="BJ4" i="5"/>
  <c r="V4" i="12"/>
  <c r="V104" i="5"/>
  <c r="N4" i="12"/>
  <c r="N104" i="5"/>
  <c r="AS3" i="12"/>
  <c r="AS103" i="5"/>
  <c r="AK3" i="12"/>
  <c r="AK103" i="5"/>
  <c r="AC3" i="12"/>
  <c r="AC103" i="5"/>
  <c r="U3" i="12"/>
  <c r="U103" i="5"/>
  <c r="M3" i="12"/>
  <c r="M103" i="5"/>
  <c r="AS22" i="12"/>
  <c r="AS122" i="5"/>
  <c r="AK22" i="12"/>
  <c r="AK122" i="5"/>
  <c r="AC22" i="12"/>
  <c r="AC122" i="5"/>
  <c r="U22" i="12"/>
  <c r="U122" i="5"/>
  <c r="M22" i="12"/>
  <c r="M122" i="5"/>
  <c r="AV21" i="12"/>
  <c r="AV121" i="5"/>
  <c r="AU20" i="12"/>
  <c r="AU120" i="5"/>
  <c r="AL19" i="12"/>
  <c r="AL119" i="5"/>
  <c r="AS18" i="12"/>
  <c r="AS118" i="5"/>
  <c r="AR17" i="12"/>
  <c r="AR117" i="5"/>
  <c r="AA16" i="12"/>
  <c r="AA116" i="5"/>
  <c r="R15" i="12"/>
  <c r="R115" i="5"/>
  <c r="AV13" i="12"/>
  <c r="AV113" i="5"/>
  <c r="AU12" i="12"/>
  <c r="AY36" i="12" s="1"/>
  <c r="AU112" i="5"/>
  <c r="AD11" i="12"/>
  <c r="AD111" i="5"/>
  <c r="BJ11" i="5"/>
  <c r="K8" i="12"/>
  <c r="K108" i="5"/>
  <c r="O4" i="12"/>
  <c r="O104" i="5"/>
  <c r="AD3" i="12"/>
  <c r="AD103" i="5"/>
  <c r="BJ3" i="5"/>
  <c r="AT22" i="12"/>
  <c r="AT122" i="5"/>
  <c r="AD22" i="12"/>
  <c r="BJ22" i="5"/>
  <c r="AD122" i="5"/>
  <c r="AT21" i="12"/>
  <c r="AT121" i="5"/>
  <c r="AL21" i="12"/>
  <c r="AL121" i="5"/>
  <c r="AD21" i="12"/>
  <c r="BJ21" i="5"/>
  <c r="AD121" i="5"/>
  <c r="V21" i="12"/>
  <c r="V121" i="5"/>
  <c r="N21" i="12"/>
  <c r="N121" i="5"/>
  <c r="AS20" i="12"/>
  <c r="AS120" i="5"/>
  <c r="AK20" i="12"/>
  <c r="AK120" i="5"/>
  <c r="AC20" i="12"/>
  <c r="AC120" i="5"/>
  <c r="U20" i="12"/>
  <c r="U120" i="5"/>
  <c r="M20" i="12"/>
  <c r="M120" i="5"/>
  <c r="AR19" i="12"/>
  <c r="AR119" i="5"/>
  <c r="AJ19" i="12"/>
  <c r="AJ119" i="5"/>
  <c r="AB19" i="12"/>
  <c r="AB119" i="5"/>
  <c r="T19" i="12"/>
  <c r="T119" i="5"/>
  <c r="L19" i="12"/>
  <c r="L119" i="5"/>
  <c r="AQ18" i="12"/>
  <c r="AQ118" i="5"/>
  <c r="AI18" i="12"/>
  <c r="AI118" i="5"/>
  <c r="AA18" i="12"/>
  <c r="AA118" i="5"/>
  <c r="S18" i="12"/>
  <c r="S118" i="5"/>
  <c r="K18" i="12"/>
  <c r="K118" i="5"/>
  <c r="AP17" i="12"/>
  <c r="AP117" i="5"/>
  <c r="AH17" i="12"/>
  <c r="AH117" i="5"/>
  <c r="Z17" i="12"/>
  <c r="Z117" i="5"/>
  <c r="R17" i="12"/>
  <c r="R117" i="5"/>
  <c r="J17" i="12"/>
  <c r="J117" i="5"/>
  <c r="AO16" i="12"/>
  <c r="AO116" i="5"/>
  <c r="AG16" i="12"/>
  <c r="AG116" i="5"/>
  <c r="Y16" i="12"/>
  <c r="Y116" i="5"/>
  <c r="Q16" i="12"/>
  <c r="Q116" i="5"/>
  <c r="AV15" i="12"/>
  <c r="AV115" i="5"/>
  <c r="AN15" i="12"/>
  <c r="AN115" i="5"/>
  <c r="AF15" i="12"/>
  <c r="AF115" i="5"/>
  <c r="X15" i="12"/>
  <c r="X115" i="5"/>
  <c r="P15" i="12"/>
  <c r="P115" i="5"/>
  <c r="AU14" i="12"/>
  <c r="AU114" i="5"/>
  <c r="AM14" i="12"/>
  <c r="AM114" i="5"/>
  <c r="AE14" i="12"/>
  <c r="AE114" i="5"/>
  <c r="W14" i="12"/>
  <c r="W114" i="5"/>
  <c r="O14" i="12"/>
  <c r="O114" i="5"/>
  <c r="AT13" i="12"/>
  <c r="AT113" i="5"/>
  <c r="AL13" i="12"/>
  <c r="AL113" i="5"/>
  <c r="AD13" i="12"/>
  <c r="AD113" i="5"/>
  <c r="BJ13" i="5"/>
  <c r="V13" i="12"/>
  <c r="V113" i="5"/>
  <c r="N13" i="12"/>
  <c r="N113" i="5"/>
  <c r="AS12" i="12"/>
  <c r="AS112" i="5"/>
  <c r="AK12" i="12"/>
  <c r="AK112" i="5"/>
  <c r="AC12" i="12"/>
  <c r="AC112" i="5"/>
  <c r="U12" i="12"/>
  <c r="U112" i="5"/>
  <c r="M12" i="12"/>
  <c r="M112" i="5"/>
  <c r="AR11" i="12"/>
  <c r="AR111" i="5"/>
  <c r="AJ11" i="12"/>
  <c r="AJ111" i="5"/>
  <c r="AB11" i="12"/>
  <c r="AB111" i="5"/>
  <c r="T11" i="12"/>
  <c r="T111" i="5"/>
  <c r="L11" i="12"/>
  <c r="L111" i="5"/>
  <c r="AQ10" i="12"/>
  <c r="AQ110" i="5"/>
  <c r="AI10" i="12"/>
  <c r="AI110" i="5"/>
  <c r="AA10" i="12"/>
  <c r="AA110" i="5"/>
  <c r="S10" i="12"/>
  <c r="S110" i="5"/>
  <c r="K10" i="12"/>
  <c r="K110" i="5"/>
  <c r="AP9" i="12"/>
  <c r="AP109" i="5"/>
  <c r="AH9" i="12"/>
  <c r="AH109" i="5"/>
  <c r="Z9" i="12"/>
  <c r="Z109" i="5"/>
  <c r="R9" i="12"/>
  <c r="R109" i="5"/>
  <c r="J9" i="12"/>
  <c r="J109" i="5"/>
  <c r="AO8" i="12"/>
  <c r="AO108" i="5"/>
  <c r="AG8" i="12"/>
  <c r="AG108" i="5"/>
  <c r="Y8" i="12"/>
  <c r="Y108" i="5"/>
  <c r="Q8" i="12"/>
  <c r="Q108" i="5"/>
  <c r="AV7" i="12"/>
  <c r="AV107" i="5"/>
  <c r="AN7" i="12"/>
  <c r="AN107" i="5"/>
  <c r="AF7" i="12"/>
  <c r="AF107" i="5"/>
  <c r="X7" i="12"/>
  <c r="X107" i="5"/>
  <c r="P7" i="12"/>
  <c r="P107" i="5"/>
  <c r="AU6" i="12"/>
  <c r="AU106" i="5"/>
  <c r="AM6" i="12"/>
  <c r="AM106" i="5"/>
  <c r="AE6" i="12"/>
  <c r="AE106" i="5"/>
  <c r="W6" i="12"/>
  <c r="W106" i="5"/>
  <c r="O6" i="12"/>
  <c r="O106" i="5"/>
  <c r="AT5" i="12"/>
  <c r="AT105" i="5"/>
  <c r="AL5" i="12"/>
  <c r="AL105" i="5"/>
  <c r="AD5" i="12"/>
  <c r="AD105" i="5"/>
  <c r="BJ5" i="5"/>
  <c r="V5" i="12"/>
  <c r="V105" i="5"/>
  <c r="N5" i="12"/>
  <c r="N105" i="5"/>
  <c r="AS4" i="12"/>
  <c r="AS104" i="5"/>
  <c r="AK4" i="12"/>
  <c r="AK104" i="5"/>
  <c r="AC4" i="12"/>
  <c r="AC104" i="5"/>
  <c r="U4" i="12"/>
  <c r="U104" i="5"/>
  <c r="M4" i="12"/>
  <c r="M104" i="5"/>
  <c r="AR3" i="12"/>
  <c r="AR103" i="5"/>
  <c r="AJ3" i="12"/>
  <c r="AJ103" i="5"/>
  <c r="AB3" i="12"/>
  <c r="AB103" i="5"/>
  <c r="T3" i="12"/>
  <c r="T103" i="5"/>
  <c r="L3" i="12"/>
  <c r="L103" i="5"/>
  <c r="AR22" i="12"/>
  <c r="AR122" i="5"/>
  <c r="AJ22" i="12"/>
  <c r="AJ122" i="5"/>
  <c r="AB22" i="12"/>
  <c r="AB122" i="5"/>
  <c r="T22" i="12"/>
  <c r="T122" i="5"/>
  <c r="L22" i="12"/>
  <c r="L122" i="5"/>
  <c r="X21" i="12"/>
  <c r="X121" i="5"/>
  <c r="AE20" i="12"/>
  <c r="AE120" i="5"/>
  <c r="AD19" i="12"/>
  <c r="AD119" i="5"/>
  <c r="BJ19" i="5"/>
  <c r="L17" i="12"/>
  <c r="L117" i="5"/>
  <c r="S16" i="12"/>
  <c r="S116" i="5"/>
  <c r="J15" i="12"/>
  <c r="J115" i="5"/>
  <c r="Y14" i="12"/>
  <c r="Y114" i="5"/>
  <c r="AF13" i="12"/>
  <c r="AF113" i="5"/>
  <c r="W12" i="12"/>
  <c r="W112" i="5"/>
  <c r="N11" i="12"/>
  <c r="N111" i="5"/>
  <c r="M10" i="12"/>
  <c r="M110" i="5"/>
  <c r="T9" i="12"/>
  <c r="T109" i="5"/>
  <c r="AI8" i="12"/>
  <c r="AI108" i="5"/>
  <c r="AP7" i="12"/>
  <c r="AP107" i="5"/>
  <c r="AO6" i="12"/>
  <c r="AO106" i="5"/>
  <c r="AV5" i="12"/>
  <c r="AV105" i="5"/>
  <c r="AF5" i="12"/>
  <c r="AF105" i="5"/>
  <c r="P5" i="12"/>
  <c r="P105" i="5"/>
  <c r="W4" i="12"/>
  <c r="W104" i="5"/>
  <c r="AL3" i="12"/>
  <c r="AL103" i="5"/>
  <c r="N3" i="12"/>
  <c r="N103" i="5"/>
  <c r="AL22" i="12"/>
  <c r="AL122" i="5"/>
  <c r="AM21" i="12"/>
  <c r="AM121" i="5"/>
  <c r="BA121" i="5"/>
  <c r="AS21" i="12"/>
  <c r="AS121" i="5"/>
  <c r="AK21" i="12"/>
  <c r="AK121" i="5"/>
  <c r="AC21" i="12"/>
  <c r="AC121" i="5"/>
  <c r="U21" i="12"/>
  <c r="U121" i="5"/>
  <c r="M21" i="12"/>
  <c r="M121" i="5"/>
  <c r="AZ120" i="5"/>
  <c r="AR20" i="12"/>
  <c r="AR120" i="5"/>
  <c r="AJ20" i="12"/>
  <c r="AJ120" i="5"/>
  <c r="AB20" i="12"/>
  <c r="AB120" i="5"/>
  <c r="T20" i="12"/>
  <c r="T120" i="5"/>
  <c r="L20" i="12"/>
  <c r="L120" i="5"/>
  <c r="AY119" i="5"/>
  <c r="AQ19" i="12"/>
  <c r="AQ119" i="5"/>
  <c r="AI19" i="12"/>
  <c r="AI119" i="5"/>
  <c r="AA19" i="12"/>
  <c r="AA119" i="5"/>
  <c r="S19" i="12"/>
  <c r="S119" i="5"/>
  <c r="K19" i="12"/>
  <c r="K119" i="5"/>
  <c r="AX118" i="5"/>
  <c r="AP18" i="12"/>
  <c r="AP118" i="5"/>
  <c r="AH18" i="12"/>
  <c r="AH118" i="5"/>
  <c r="Z18" i="12"/>
  <c r="Z118" i="5"/>
  <c r="R18" i="12"/>
  <c r="R118" i="5"/>
  <c r="J18" i="12"/>
  <c r="J118" i="5"/>
  <c r="AO17" i="12"/>
  <c r="AO117" i="5"/>
  <c r="AG17" i="12"/>
  <c r="AG117" i="5"/>
  <c r="Y17" i="12"/>
  <c r="Y117" i="5"/>
  <c r="Q17" i="12"/>
  <c r="Q117" i="5"/>
  <c r="AV16" i="12"/>
  <c r="AV116" i="5"/>
  <c r="AN16" i="12"/>
  <c r="AN116" i="5"/>
  <c r="AF16" i="12"/>
  <c r="AF116" i="5"/>
  <c r="X16" i="12"/>
  <c r="X116" i="5"/>
  <c r="P16" i="12"/>
  <c r="P116" i="5"/>
  <c r="AU15" i="12"/>
  <c r="AU115" i="5"/>
  <c r="AM15" i="12"/>
  <c r="AM115" i="5"/>
  <c r="AE15" i="12"/>
  <c r="AE115" i="5"/>
  <c r="W15" i="12"/>
  <c r="W115" i="5"/>
  <c r="O15" i="12"/>
  <c r="O115" i="5"/>
  <c r="AT14" i="12"/>
  <c r="AT114" i="5"/>
  <c r="AL14" i="12"/>
  <c r="AL114" i="5"/>
  <c r="AD14" i="12"/>
  <c r="AD114" i="5"/>
  <c r="BJ14" i="5"/>
  <c r="V14" i="12"/>
  <c r="V114" i="5"/>
  <c r="N14" i="12"/>
  <c r="N114" i="5"/>
  <c r="BA113" i="5"/>
  <c r="AS13" i="12"/>
  <c r="AS113" i="5"/>
  <c r="AK13" i="12"/>
  <c r="AK113" i="5"/>
  <c r="AC13" i="12"/>
  <c r="AC113" i="5"/>
  <c r="U13" i="12"/>
  <c r="U113" i="5"/>
  <c r="M13" i="12"/>
  <c r="M113" i="5"/>
  <c r="AZ112" i="5"/>
  <c r="AR12" i="12"/>
  <c r="AR112" i="5"/>
  <c r="AJ12" i="12"/>
  <c r="AJ112" i="5"/>
  <c r="AB12" i="12"/>
  <c r="AB112" i="5"/>
  <c r="T12" i="12"/>
  <c r="T112" i="5"/>
  <c r="L12" i="12"/>
  <c r="L112" i="5"/>
  <c r="AY111" i="5"/>
  <c r="AQ11" i="12"/>
  <c r="AQ111" i="5"/>
  <c r="AI11" i="12"/>
  <c r="AI111" i="5"/>
  <c r="AA11" i="12"/>
  <c r="AA111" i="5"/>
  <c r="S11" i="12"/>
  <c r="S111" i="5"/>
  <c r="K11" i="12"/>
  <c r="K111" i="5"/>
  <c r="AX110" i="5"/>
  <c r="AP10" i="12"/>
  <c r="AP110" i="5"/>
  <c r="AH10" i="12"/>
  <c r="AH110" i="5"/>
  <c r="Z10" i="12"/>
  <c r="Z110" i="5"/>
  <c r="R10" i="12"/>
  <c r="R110" i="5"/>
  <c r="J10" i="12"/>
  <c r="J110" i="5"/>
  <c r="AW109" i="5"/>
  <c r="AO9" i="12"/>
  <c r="AO109" i="5"/>
  <c r="AG9" i="12"/>
  <c r="AG109" i="5"/>
  <c r="Y9" i="12"/>
  <c r="Y109" i="5"/>
  <c r="Q9" i="12"/>
  <c r="Q109" i="5"/>
  <c r="AV8" i="12"/>
  <c r="AV108" i="5"/>
  <c r="AN8" i="12"/>
  <c r="AN108" i="5"/>
  <c r="AF8" i="12"/>
  <c r="AF108" i="5"/>
  <c r="X8" i="12"/>
  <c r="X108" i="5"/>
  <c r="P8" i="12"/>
  <c r="P108" i="5"/>
  <c r="AU7" i="12"/>
  <c r="AU107" i="5"/>
  <c r="AM7" i="12"/>
  <c r="AM107" i="5"/>
  <c r="AE7" i="12"/>
  <c r="AE107" i="5"/>
  <c r="W7" i="12"/>
  <c r="W107" i="5"/>
  <c r="O7" i="12"/>
  <c r="O107" i="5"/>
  <c r="AT6" i="12"/>
  <c r="AT106" i="5"/>
  <c r="AL6" i="12"/>
  <c r="AL106" i="5"/>
  <c r="AD6" i="12"/>
  <c r="AD106" i="5"/>
  <c r="BJ6" i="5"/>
  <c r="V6" i="12"/>
  <c r="V106" i="5"/>
  <c r="N6" i="12"/>
  <c r="N106" i="5"/>
  <c r="BA105" i="5"/>
  <c r="AS5" i="12"/>
  <c r="AS105" i="5"/>
  <c r="AK5" i="12"/>
  <c r="AK105" i="5"/>
  <c r="AC5" i="12"/>
  <c r="AC105" i="5"/>
  <c r="U5" i="12"/>
  <c r="U105" i="5"/>
  <c r="M5" i="12"/>
  <c r="M105" i="5"/>
  <c r="AZ104" i="5"/>
  <c r="AR4" i="12"/>
  <c r="AR104" i="5"/>
  <c r="AJ4" i="12"/>
  <c r="AJ104" i="5"/>
  <c r="AB4" i="12"/>
  <c r="AB104" i="5"/>
  <c r="T4" i="12"/>
  <c r="T104" i="5"/>
  <c r="L4" i="12"/>
  <c r="L104" i="5"/>
  <c r="AY103" i="5"/>
  <c r="AQ3" i="12"/>
  <c r="AQ103" i="5"/>
  <c r="AI3" i="12"/>
  <c r="AI103" i="5"/>
  <c r="AA3" i="12"/>
  <c r="AA103" i="5"/>
  <c r="S3" i="12"/>
  <c r="S103" i="5"/>
  <c r="K3" i="12"/>
  <c r="K103" i="5"/>
  <c r="AY122" i="5"/>
  <c r="AQ22" i="12"/>
  <c r="AQ122" i="5"/>
  <c r="AI22" i="12"/>
  <c r="AI122" i="5"/>
  <c r="AA22" i="12"/>
  <c r="AA122" i="5"/>
  <c r="S22" i="12"/>
  <c r="S122" i="5"/>
  <c r="K22" i="12"/>
  <c r="K122" i="5"/>
  <c r="AT19" i="12"/>
  <c r="AT119" i="5"/>
  <c r="U18" i="12"/>
  <c r="U118" i="5"/>
  <c r="T17" i="12"/>
  <c r="T117" i="5"/>
  <c r="AP15" i="12"/>
  <c r="AP115" i="5"/>
  <c r="AM12" i="12"/>
  <c r="AM112" i="5"/>
  <c r="AH7" i="12"/>
  <c r="AH107" i="5"/>
  <c r="AG6" i="12"/>
  <c r="AG106" i="5"/>
  <c r="X5" i="12"/>
  <c r="X105" i="5"/>
  <c r="V3" i="12"/>
  <c r="V103" i="5"/>
  <c r="V22" i="12"/>
  <c r="V122" i="5"/>
  <c r="AZ121" i="5"/>
  <c r="AR21" i="12"/>
  <c r="AR121" i="5"/>
  <c r="AJ21" i="12"/>
  <c r="AJ121" i="5"/>
  <c r="AB21" i="12"/>
  <c r="AB121" i="5"/>
  <c r="T21" i="12"/>
  <c r="T121" i="5"/>
  <c r="L21" i="12"/>
  <c r="L121" i="5"/>
  <c r="AY120" i="5"/>
  <c r="AQ20" i="12"/>
  <c r="AQ120" i="5"/>
  <c r="AI20" i="12"/>
  <c r="AI120" i="5"/>
  <c r="AA20" i="12"/>
  <c r="AA120" i="5"/>
  <c r="S20" i="12"/>
  <c r="S120" i="5"/>
  <c r="K20" i="12"/>
  <c r="K120" i="5"/>
  <c r="AX119" i="5"/>
  <c r="AP19" i="12"/>
  <c r="AP119" i="5"/>
  <c r="AH19" i="12"/>
  <c r="AH119" i="5"/>
  <c r="Z19" i="12"/>
  <c r="Z119" i="5"/>
  <c r="R19" i="12"/>
  <c r="R119" i="5"/>
  <c r="J19" i="12"/>
  <c r="J119" i="5"/>
  <c r="AW118" i="5"/>
  <c r="AO18" i="12"/>
  <c r="AO118" i="5"/>
  <c r="AG18" i="12"/>
  <c r="AG118" i="5"/>
  <c r="Y18" i="12"/>
  <c r="Y118" i="5"/>
  <c r="Q18" i="12"/>
  <c r="Q118" i="5"/>
  <c r="AV17" i="12"/>
  <c r="AV117" i="5"/>
  <c r="AN17" i="12"/>
  <c r="AN117" i="5"/>
  <c r="AF17" i="12"/>
  <c r="AF117" i="5"/>
  <c r="X17" i="12"/>
  <c r="X117" i="5"/>
  <c r="P17" i="12"/>
  <c r="P117" i="5"/>
  <c r="AU16" i="12"/>
  <c r="AU116" i="5"/>
  <c r="AM16" i="12"/>
  <c r="AM116" i="5"/>
  <c r="AE16" i="12"/>
  <c r="AE116" i="5"/>
  <c r="W16" i="12"/>
  <c r="W116" i="5"/>
  <c r="O16" i="12"/>
  <c r="O116" i="5"/>
  <c r="AT15" i="12"/>
  <c r="AT115" i="5"/>
  <c r="AL15" i="12"/>
  <c r="AL115" i="5"/>
  <c r="AD15" i="12"/>
  <c r="BJ15" i="5"/>
  <c r="AD115" i="5"/>
  <c r="V15" i="12"/>
  <c r="V115" i="5"/>
  <c r="N15" i="12"/>
  <c r="N115" i="5"/>
  <c r="BA114" i="5"/>
  <c r="AS14" i="12"/>
  <c r="AS114" i="5"/>
  <c r="AK14" i="12"/>
  <c r="AK114" i="5"/>
  <c r="AC14" i="12"/>
  <c r="AC114" i="5"/>
  <c r="U14" i="12"/>
  <c r="U114" i="5"/>
  <c r="M14" i="12"/>
  <c r="M114" i="5"/>
  <c r="AZ113" i="5"/>
  <c r="AR13" i="12"/>
  <c r="AR113" i="5"/>
  <c r="AJ13" i="12"/>
  <c r="AJ113" i="5"/>
  <c r="AB13" i="12"/>
  <c r="AB113" i="5"/>
  <c r="T13" i="12"/>
  <c r="T113" i="5"/>
  <c r="L13" i="12"/>
  <c r="L113" i="5"/>
  <c r="AY12" i="12"/>
  <c r="AY112" i="5"/>
  <c r="AQ12" i="12"/>
  <c r="AQ112" i="5"/>
  <c r="AI12" i="12"/>
  <c r="AI112" i="5"/>
  <c r="AA12" i="12"/>
  <c r="AA112" i="5"/>
  <c r="S12" i="12"/>
  <c r="S112" i="5"/>
  <c r="K12" i="12"/>
  <c r="K112" i="5"/>
  <c r="AX111" i="5"/>
  <c r="AP11" i="12"/>
  <c r="AP111" i="5"/>
  <c r="AH11" i="12"/>
  <c r="AH111" i="5"/>
  <c r="Z11" i="12"/>
  <c r="Z111" i="5"/>
  <c r="R11" i="12"/>
  <c r="R111" i="5"/>
  <c r="J11" i="12"/>
  <c r="J111" i="5"/>
  <c r="AW110" i="5"/>
  <c r="AO10" i="12"/>
  <c r="AO110" i="5"/>
  <c r="AG10" i="12"/>
  <c r="AG110" i="5"/>
  <c r="Y10" i="12"/>
  <c r="Y110" i="5"/>
  <c r="Q10" i="12"/>
  <c r="Q110" i="5"/>
  <c r="AV9" i="12"/>
  <c r="AV109" i="5"/>
  <c r="AN9" i="12"/>
  <c r="AN109" i="5"/>
  <c r="AF9" i="12"/>
  <c r="AF109" i="5"/>
  <c r="X9" i="12"/>
  <c r="X109" i="5"/>
  <c r="P9" i="12"/>
  <c r="P109" i="5"/>
  <c r="AU8" i="12"/>
  <c r="AU108" i="5"/>
  <c r="AM8" i="12"/>
  <c r="AM108" i="5"/>
  <c r="AE8" i="12"/>
  <c r="AE108" i="5"/>
  <c r="W8" i="12"/>
  <c r="W108" i="5"/>
  <c r="O8" i="12"/>
  <c r="O108" i="5"/>
  <c r="AT7" i="12"/>
  <c r="AT107" i="5"/>
  <c r="AL7" i="12"/>
  <c r="AL107" i="5"/>
  <c r="AD7" i="12"/>
  <c r="AD107" i="5"/>
  <c r="BJ7" i="5"/>
  <c r="V7" i="12"/>
  <c r="V107" i="5"/>
  <c r="N7" i="12"/>
  <c r="N107" i="5"/>
  <c r="BA106" i="5"/>
  <c r="BA24" i="5"/>
  <c r="AS6" i="12"/>
  <c r="AS106" i="5"/>
  <c r="AK6" i="12"/>
  <c r="AK106" i="5"/>
  <c r="AC6" i="12"/>
  <c r="AC106" i="5"/>
  <c r="U6" i="12"/>
  <c r="U106" i="5"/>
  <c r="M6" i="12"/>
  <c r="M106" i="5"/>
  <c r="AZ105" i="5"/>
  <c r="AR5" i="12"/>
  <c r="AR105" i="5"/>
  <c r="AJ5" i="12"/>
  <c r="AJ105" i="5"/>
  <c r="AB5" i="12"/>
  <c r="AB105" i="5"/>
  <c r="T5" i="12"/>
  <c r="T105" i="5"/>
  <c r="L5" i="12"/>
  <c r="L105" i="5"/>
  <c r="AY104" i="5"/>
  <c r="AQ4" i="12"/>
  <c r="AQ104" i="5"/>
  <c r="AI4" i="12"/>
  <c r="AI104" i="5"/>
  <c r="AA4" i="12"/>
  <c r="AA104" i="5"/>
  <c r="S4" i="12"/>
  <c r="S104" i="5"/>
  <c r="K4" i="12"/>
  <c r="K104" i="5"/>
  <c r="AX103" i="5"/>
  <c r="AP3" i="12"/>
  <c r="AP103" i="5"/>
  <c r="AH3" i="12"/>
  <c r="AH103" i="5"/>
  <c r="Z3" i="12"/>
  <c r="Z103" i="5"/>
  <c r="R3" i="12"/>
  <c r="R103" i="5"/>
  <c r="J3" i="12"/>
  <c r="J103" i="5"/>
  <c r="AX122" i="5"/>
  <c r="AP22" i="12"/>
  <c r="AP122" i="5"/>
  <c r="AH22" i="12"/>
  <c r="AH122" i="5"/>
  <c r="Z22" i="12"/>
  <c r="Z122" i="5"/>
  <c r="R22" i="12"/>
  <c r="R122" i="5"/>
  <c r="J22" i="12"/>
  <c r="J122" i="5"/>
  <c r="P21" i="12"/>
  <c r="P121" i="5"/>
  <c r="W20" i="12"/>
  <c r="W120" i="5"/>
  <c r="N19" i="12"/>
  <c r="N119" i="5"/>
  <c r="M18" i="12"/>
  <c r="M118" i="5"/>
  <c r="AQ16" i="12"/>
  <c r="AQ116" i="5"/>
  <c r="AN13" i="12"/>
  <c r="AN113" i="5"/>
  <c r="AS10" i="12"/>
  <c r="AS110" i="5"/>
  <c r="AR9" i="12"/>
  <c r="AR109" i="5"/>
  <c r="AQ8" i="12"/>
  <c r="AQ108" i="5"/>
  <c r="AM4" i="12"/>
  <c r="AM104" i="5"/>
  <c r="AQ21" i="12"/>
  <c r="AQ121" i="5"/>
  <c r="AA21" i="12"/>
  <c r="AA121" i="5"/>
  <c r="K21" i="12"/>
  <c r="K121" i="5"/>
  <c r="AP20" i="12"/>
  <c r="AP120" i="5"/>
  <c r="AH20" i="12"/>
  <c r="AH120" i="5"/>
  <c r="J20" i="12"/>
  <c r="J120" i="5"/>
  <c r="AW19" i="12"/>
  <c r="AW119" i="5"/>
  <c r="AO19" i="12"/>
  <c r="AO119" i="5"/>
  <c r="AG19" i="12"/>
  <c r="AG119" i="5"/>
  <c r="Y19" i="12"/>
  <c r="Y119" i="5"/>
  <c r="Q19" i="12"/>
  <c r="Q119" i="5"/>
  <c r="AV18" i="12"/>
  <c r="AV118" i="5"/>
  <c r="AN18" i="12"/>
  <c r="AN118" i="5"/>
  <c r="AF18" i="12"/>
  <c r="AF118" i="5"/>
  <c r="X18" i="12"/>
  <c r="X118" i="5"/>
  <c r="P18" i="12"/>
  <c r="P118" i="5"/>
  <c r="AU17" i="12"/>
  <c r="AU117" i="5"/>
  <c r="AM17" i="12"/>
  <c r="AM117" i="5"/>
  <c r="AE17" i="12"/>
  <c r="AE117" i="5"/>
  <c r="W17" i="12"/>
  <c r="W117" i="5"/>
  <c r="O17" i="12"/>
  <c r="O117" i="5"/>
  <c r="AT16" i="12"/>
  <c r="AT116" i="5"/>
  <c r="AL16" i="12"/>
  <c r="AL116" i="5"/>
  <c r="AD16" i="12"/>
  <c r="AD116" i="5"/>
  <c r="BJ16" i="5"/>
  <c r="V16" i="12"/>
  <c r="V116" i="5"/>
  <c r="N16" i="12"/>
  <c r="N116" i="5"/>
  <c r="AS15" i="12"/>
  <c r="AS115" i="5"/>
  <c r="AK15" i="12"/>
  <c r="AK115" i="5"/>
  <c r="AC15" i="12"/>
  <c r="AC115" i="5"/>
  <c r="U15" i="12"/>
  <c r="U115" i="5"/>
  <c r="M15" i="12"/>
  <c r="M115" i="5"/>
  <c r="AR14" i="12"/>
  <c r="AR114" i="5"/>
  <c r="AJ14" i="12"/>
  <c r="AJ114" i="5"/>
  <c r="AB14" i="12"/>
  <c r="AB114" i="5"/>
  <c r="T14" i="12"/>
  <c r="T114" i="5"/>
  <c r="L14" i="12"/>
  <c r="L114" i="5"/>
  <c r="AQ13" i="12"/>
  <c r="AQ113" i="5"/>
  <c r="AI13" i="12"/>
  <c r="AI113" i="5"/>
  <c r="AA13" i="12"/>
  <c r="AA113" i="5"/>
  <c r="S13" i="12"/>
  <c r="S113" i="5"/>
  <c r="K13" i="12"/>
  <c r="K113" i="5"/>
  <c r="AP12" i="12"/>
  <c r="AP112" i="5"/>
  <c r="AH12" i="12"/>
  <c r="AH112" i="5"/>
  <c r="Z12" i="12"/>
  <c r="Z112" i="5"/>
  <c r="R12" i="12"/>
  <c r="R112" i="5"/>
  <c r="J12" i="12"/>
  <c r="J112" i="5"/>
  <c r="AO11" i="12"/>
  <c r="AO111" i="5"/>
  <c r="AG11" i="12"/>
  <c r="AG111" i="5"/>
  <c r="Y11" i="12"/>
  <c r="Y111" i="5"/>
  <c r="Q11" i="12"/>
  <c r="Q111" i="5"/>
  <c r="AV10" i="12"/>
  <c r="AV110" i="5"/>
  <c r="AN10" i="12"/>
  <c r="AN110" i="5"/>
  <c r="AF10" i="12"/>
  <c r="AF110" i="5"/>
  <c r="X10" i="12"/>
  <c r="X110" i="5"/>
  <c r="P10" i="12"/>
  <c r="P110" i="5"/>
  <c r="AU9" i="12"/>
  <c r="AU109" i="5"/>
  <c r="AM9" i="12"/>
  <c r="AM109" i="5"/>
  <c r="AE9" i="12"/>
  <c r="AE109" i="5"/>
  <c r="W9" i="12"/>
  <c r="W109" i="5"/>
  <c r="O9" i="12"/>
  <c r="O109" i="5"/>
  <c r="AT8" i="12"/>
  <c r="AT108" i="5"/>
  <c r="AL8" i="12"/>
  <c r="AL108" i="5"/>
  <c r="AD8" i="12"/>
  <c r="AD108" i="5"/>
  <c r="BJ8" i="5"/>
  <c r="V8" i="12"/>
  <c r="V108" i="5"/>
  <c r="N8" i="12"/>
  <c r="N108" i="5"/>
  <c r="AS7" i="12"/>
  <c r="AS107" i="5"/>
  <c r="AK7" i="12"/>
  <c r="AK107" i="5"/>
  <c r="AC7" i="12"/>
  <c r="AC107" i="5"/>
  <c r="U7" i="12"/>
  <c r="U107" i="5"/>
  <c r="M7" i="12"/>
  <c r="M107" i="5"/>
  <c r="AZ106" i="5"/>
  <c r="AZ24" i="5"/>
  <c r="AR6" i="12"/>
  <c r="AR106" i="5"/>
  <c r="AJ6" i="12"/>
  <c r="AJ106" i="5"/>
  <c r="AB6" i="12"/>
  <c r="AB106" i="5"/>
  <c r="T6" i="12"/>
  <c r="T106" i="5"/>
  <c r="L6" i="12"/>
  <c r="L106" i="5"/>
  <c r="AY105" i="5"/>
  <c r="AQ5" i="12"/>
  <c r="AQ105" i="5"/>
  <c r="AI5" i="12"/>
  <c r="AI105" i="5"/>
  <c r="AA5" i="12"/>
  <c r="AA105" i="5"/>
  <c r="S5" i="12"/>
  <c r="S105" i="5"/>
  <c r="K5" i="12"/>
  <c r="K105" i="5"/>
  <c r="AX104" i="5"/>
  <c r="AP4" i="12"/>
  <c r="AP104" i="5"/>
  <c r="AH4" i="12"/>
  <c r="AH104" i="5"/>
  <c r="Z4" i="12"/>
  <c r="Z104" i="5"/>
  <c r="R4" i="12"/>
  <c r="R104" i="5"/>
  <c r="J4" i="12"/>
  <c r="J104" i="5"/>
  <c r="AO3" i="12"/>
  <c r="AO103" i="5"/>
  <c r="AG3" i="12"/>
  <c r="AG103" i="5"/>
  <c r="Y3" i="12"/>
  <c r="Y103" i="5"/>
  <c r="Q3" i="12"/>
  <c r="Q103" i="5"/>
  <c r="AO22" i="12"/>
  <c r="AO122" i="5"/>
  <c r="AG22" i="12"/>
  <c r="AG122" i="5"/>
  <c r="Y22" i="12"/>
  <c r="Y122" i="5"/>
  <c r="Q22" i="12"/>
  <c r="Q122" i="5"/>
  <c r="AF21" i="12"/>
  <c r="AF121" i="5"/>
  <c r="AM20" i="12"/>
  <c r="AM120" i="5"/>
  <c r="AJ17" i="12"/>
  <c r="AJ117" i="5"/>
  <c r="AG14" i="12"/>
  <c r="AG114" i="5"/>
  <c r="P13" i="12"/>
  <c r="P113" i="5"/>
  <c r="AL11" i="12"/>
  <c r="AL111" i="5"/>
  <c r="AC10" i="12"/>
  <c r="AC110" i="5"/>
  <c r="AB9" i="12"/>
  <c r="AB109" i="5"/>
  <c r="S8" i="12"/>
  <c r="S108" i="5"/>
  <c r="J7" i="12"/>
  <c r="J107" i="5"/>
  <c r="AU4" i="12"/>
  <c r="AU104" i="5"/>
  <c r="AI21" i="12"/>
  <c r="AI121" i="5"/>
  <c r="Z20" i="12"/>
  <c r="Z120" i="5"/>
  <c r="AP21" i="12"/>
  <c r="AP121" i="5"/>
  <c r="Z21" i="12"/>
  <c r="Z121" i="5"/>
  <c r="J21" i="12"/>
  <c r="J121" i="5"/>
  <c r="AG20" i="12"/>
  <c r="AG120" i="5"/>
  <c r="AN19" i="12"/>
  <c r="AN119" i="5"/>
  <c r="AM18" i="12"/>
  <c r="AM118" i="5"/>
  <c r="AL17" i="12"/>
  <c r="AL117" i="5"/>
  <c r="V17" i="12"/>
  <c r="V117" i="5"/>
  <c r="AK16" i="12"/>
  <c r="AK116" i="5"/>
  <c r="U16" i="12"/>
  <c r="U116" i="5"/>
  <c r="M16" i="12"/>
  <c r="M116" i="5"/>
  <c r="AR15" i="12"/>
  <c r="AR115" i="5"/>
  <c r="AB15" i="12"/>
  <c r="AB115" i="5"/>
  <c r="AI14" i="12"/>
  <c r="AI114" i="5"/>
  <c r="S14" i="12"/>
  <c r="S114" i="5"/>
  <c r="AP13" i="12"/>
  <c r="AP113" i="5"/>
  <c r="AH13" i="12"/>
  <c r="AH113" i="5"/>
  <c r="Z13" i="12"/>
  <c r="Z113" i="5"/>
  <c r="R13" i="12"/>
  <c r="R113" i="5"/>
  <c r="J13" i="12"/>
  <c r="J113" i="5"/>
  <c r="AO12" i="12"/>
  <c r="AO112" i="5"/>
  <c r="AG12" i="12"/>
  <c r="AG112" i="5"/>
  <c r="Q12" i="12"/>
  <c r="Q112" i="5"/>
  <c r="AV11" i="12"/>
  <c r="AV111" i="5"/>
  <c r="AN11" i="12"/>
  <c r="AN111" i="5"/>
  <c r="AF11" i="12"/>
  <c r="AF111" i="5"/>
  <c r="X11" i="12"/>
  <c r="X111" i="5"/>
  <c r="P11" i="12"/>
  <c r="P111" i="5"/>
  <c r="AU10" i="12"/>
  <c r="AU110" i="5"/>
  <c r="AM10" i="12"/>
  <c r="AM110" i="5"/>
  <c r="AE10" i="12"/>
  <c r="AE110" i="5"/>
  <c r="W10" i="12"/>
  <c r="W110" i="5"/>
  <c r="O10" i="12"/>
  <c r="O110" i="5"/>
  <c r="AT9" i="12"/>
  <c r="AT109" i="5"/>
  <c r="AL9" i="12"/>
  <c r="AL109" i="5"/>
  <c r="AD9" i="12"/>
  <c r="AD109" i="5"/>
  <c r="BJ9" i="5"/>
  <c r="V9" i="12"/>
  <c r="V109" i="5"/>
  <c r="N9" i="12"/>
  <c r="N109" i="5"/>
  <c r="AS8" i="12"/>
  <c r="AS108" i="5"/>
  <c r="AK8" i="12"/>
  <c r="AK108" i="5"/>
  <c r="AC8" i="12"/>
  <c r="AC108" i="5"/>
  <c r="U8" i="12"/>
  <c r="U108" i="5"/>
  <c r="M8" i="12"/>
  <c r="M108" i="5"/>
  <c r="AR7" i="12"/>
  <c r="AR107" i="5"/>
  <c r="AJ7" i="12"/>
  <c r="AJ107" i="5"/>
  <c r="AB7" i="12"/>
  <c r="AB107" i="5"/>
  <c r="T7" i="12"/>
  <c r="T107" i="5"/>
  <c r="L7" i="12"/>
  <c r="L107" i="5"/>
  <c r="AY106" i="5"/>
  <c r="AY24" i="5"/>
  <c r="AQ6" i="12"/>
  <c r="AQ106" i="5"/>
  <c r="AI6" i="12"/>
  <c r="AI106" i="5"/>
  <c r="AA6" i="12"/>
  <c r="AA106" i="5"/>
  <c r="S6" i="12"/>
  <c r="S106" i="5"/>
  <c r="K6" i="12"/>
  <c r="K106" i="5"/>
  <c r="AP5" i="12"/>
  <c r="AP105" i="5"/>
  <c r="AH5" i="12"/>
  <c r="AH105" i="5"/>
  <c r="Z5" i="12"/>
  <c r="Z105" i="5"/>
  <c r="R5" i="12"/>
  <c r="R105" i="5"/>
  <c r="J5" i="12"/>
  <c r="J105" i="5"/>
  <c r="AO4" i="12"/>
  <c r="AO104" i="5"/>
  <c r="AG4" i="12"/>
  <c r="AG104" i="5"/>
  <c r="Y4" i="12"/>
  <c r="Y104" i="5"/>
  <c r="Q4" i="12"/>
  <c r="Q104" i="5"/>
  <c r="AV3" i="12"/>
  <c r="AV103" i="5"/>
  <c r="AN3" i="12"/>
  <c r="AN103" i="5"/>
  <c r="AF3" i="12"/>
  <c r="AF103" i="5"/>
  <c r="X3" i="12"/>
  <c r="X103" i="5"/>
  <c r="P3" i="12"/>
  <c r="P103" i="5"/>
  <c r="AV22" i="12"/>
  <c r="AV122" i="5"/>
  <c r="AN22" i="12"/>
  <c r="AN122" i="5"/>
  <c r="AF22" i="12"/>
  <c r="AF122" i="5"/>
  <c r="X22" i="12"/>
  <c r="X122" i="5"/>
  <c r="P22" i="12"/>
  <c r="P122" i="5"/>
  <c r="AW45" i="12"/>
  <c r="AZ40" i="12"/>
  <c r="AY39" i="12"/>
  <c r="AX38" i="12"/>
  <c r="BA37" i="5"/>
  <c r="AZ36" i="5"/>
  <c r="BA39" i="5"/>
  <c r="AX36" i="5"/>
  <c r="AX45" i="12"/>
  <c r="AW44" i="12"/>
  <c r="BA40" i="5"/>
  <c r="AZ39" i="5"/>
  <c r="AY38" i="5"/>
  <c r="AX37" i="5"/>
  <c r="AW36" i="5"/>
  <c r="AZ38" i="5"/>
  <c r="AY37" i="5"/>
  <c r="BA43" i="5"/>
  <c r="AZ42" i="5"/>
  <c r="AY41" i="5"/>
  <c r="AX40" i="5"/>
  <c r="BA44" i="5"/>
  <c r="BA45" i="5"/>
  <c r="AZ44" i="5"/>
  <c r="AY43" i="5"/>
  <c r="AX42" i="5"/>
  <c r="AW41" i="5"/>
  <c r="AZ45" i="5"/>
  <c r="AY44" i="5"/>
  <c r="AX43" i="5"/>
  <c r="AW42" i="5"/>
  <c r="BA38" i="5"/>
  <c r="AZ37" i="5"/>
  <c r="AW37" i="12"/>
  <c r="AW43" i="12"/>
  <c r="AY45" i="5"/>
  <c r="AX44" i="5"/>
  <c r="BA42" i="5"/>
  <c r="AZ41" i="5"/>
  <c r="AY40" i="5"/>
  <c r="AX39" i="5"/>
  <c r="AW38" i="5"/>
  <c r="BA34" i="5"/>
  <c r="BA10" i="12"/>
  <c r="AZ9" i="12"/>
  <c r="AZ33" i="12" s="1"/>
  <c r="AZ33" i="5"/>
  <c r="AY8" i="12"/>
  <c r="AY32" i="12" s="1"/>
  <c r="AY32" i="5"/>
  <c r="AX31" i="5"/>
  <c r="AX7" i="12"/>
  <c r="AX31" i="12" s="1"/>
  <c r="AW30" i="5"/>
  <c r="AW6" i="12"/>
  <c r="AZ21" i="12"/>
  <c r="AZ45" i="12" s="1"/>
  <c r="AY20" i="12"/>
  <c r="AY44" i="12" s="1"/>
  <c r="AX19" i="12"/>
  <c r="AX43" i="12" s="1"/>
  <c r="AW18" i="12"/>
  <c r="AW42" i="12" s="1"/>
  <c r="BA14" i="12"/>
  <c r="AZ13" i="12"/>
  <c r="AZ37" i="12" s="1"/>
  <c r="AW39" i="5"/>
  <c r="BA35" i="5"/>
  <c r="BA11" i="12"/>
  <c r="AZ34" i="5"/>
  <c r="AZ10" i="12"/>
  <c r="AZ34" i="12" s="1"/>
  <c r="AY9" i="12"/>
  <c r="AY33" i="12" s="1"/>
  <c r="AY33" i="5"/>
  <c r="AX8" i="12"/>
  <c r="AX32" i="12" s="1"/>
  <c r="AX32" i="5"/>
  <c r="AW31" i="5"/>
  <c r="AW7" i="12"/>
  <c r="AW31" i="12" s="1"/>
  <c r="BA27" i="5"/>
  <c r="BA3" i="12"/>
  <c r="BA22" i="12"/>
  <c r="BA46" i="5"/>
  <c r="AY21" i="12"/>
  <c r="AY45" i="12" s="1"/>
  <c r="AX20" i="12"/>
  <c r="BA15" i="12"/>
  <c r="AZ14" i="12"/>
  <c r="AZ38" i="12" s="1"/>
  <c r="AY13" i="12"/>
  <c r="AY37" i="12" s="1"/>
  <c r="AX12" i="12"/>
  <c r="AX36" i="12" s="1"/>
  <c r="AZ43" i="5"/>
  <c r="AY42" i="5"/>
  <c r="AX41" i="5"/>
  <c r="AW40" i="5"/>
  <c r="BA36" i="5"/>
  <c r="AZ11" i="12"/>
  <c r="AZ35" i="5"/>
  <c r="AY34" i="5"/>
  <c r="AY10" i="12"/>
  <c r="AY34" i="12" s="1"/>
  <c r="AX9" i="12"/>
  <c r="AX33" i="12" s="1"/>
  <c r="AX33" i="5"/>
  <c r="AW8" i="12"/>
  <c r="AW32" i="5"/>
  <c r="BA4" i="12"/>
  <c r="BA28" i="5"/>
  <c r="AZ3" i="12"/>
  <c r="AZ27" i="12" s="1"/>
  <c r="AZ27" i="5"/>
  <c r="AZ22" i="12"/>
  <c r="AZ46" i="5"/>
  <c r="BA16" i="12"/>
  <c r="AZ15" i="12"/>
  <c r="AZ39" i="12" s="1"/>
  <c r="AY14" i="12"/>
  <c r="AY38" i="12" s="1"/>
  <c r="AX13" i="12"/>
  <c r="AW12" i="12"/>
  <c r="AW36" i="12" s="1"/>
  <c r="AY11" i="12"/>
  <c r="AY35" i="12" s="1"/>
  <c r="AY35" i="5"/>
  <c r="AX34" i="5"/>
  <c r="AX10" i="12"/>
  <c r="AX34" i="12" s="1"/>
  <c r="AW9" i="12"/>
  <c r="AW33" i="12" s="1"/>
  <c r="AW33" i="5"/>
  <c r="BA5" i="12"/>
  <c r="BA29" i="5"/>
  <c r="AZ4" i="12"/>
  <c r="AZ28" i="12" s="1"/>
  <c r="AZ28" i="5"/>
  <c r="AY3" i="12"/>
  <c r="AY27" i="12" s="1"/>
  <c r="AY27" i="5"/>
  <c r="AY22" i="12"/>
  <c r="AY46" i="5"/>
  <c r="AY36" i="5"/>
  <c r="AX35" i="5"/>
  <c r="AX11" i="12"/>
  <c r="AX35" i="12" s="1"/>
  <c r="AW34" i="5"/>
  <c r="AW10" i="12"/>
  <c r="AW34" i="12" s="1"/>
  <c r="BA30" i="5"/>
  <c r="BA6" i="12"/>
  <c r="BA30" i="12" s="1"/>
  <c r="AZ29" i="5"/>
  <c r="AZ5" i="12"/>
  <c r="AZ29" i="12" s="1"/>
  <c r="AY28" i="5"/>
  <c r="AY4" i="12"/>
  <c r="AY28" i="12" s="1"/>
  <c r="AX27" i="5"/>
  <c r="AX3" i="12"/>
  <c r="AX27" i="12" s="1"/>
  <c r="AX46" i="5"/>
  <c r="AX22" i="12"/>
  <c r="AX46" i="12" s="1"/>
  <c r="BA18" i="12"/>
  <c r="AZ17" i="12"/>
  <c r="AZ41" i="12" s="1"/>
  <c r="AY16" i="12"/>
  <c r="AY40" i="12" s="1"/>
  <c r="AX15" i="12"/>
  <c r="AX39" i="12" s="1"/>
  <c r="AW14" i="12"/>
  <c r="AW38" i="12" s="1"/>
  <c r="AW35" i="5"/>
  <c r="AW11" i="12"/>
  <c r="AW35" i="12" s="1"/>
  <c r="BA31" i="5"/>
  <c r="BA7" i="12"/>
  <c r="BA31" i="12" s="1"/>
  <c r="AZ30" i="5"/>
  <c r="AZ6" i="12"/>
  <c r="AZ30" i="12" s="1"/>
  <c r="AY29" i="5"/>
  <c r="AY5" i="12"/>
  <c r="AY29" i="12" s="1"/>
  <c r="AX28" i="5"/>
  <c r="AX4" i="12"/>
  <c r="AW27" i="5"/>
  <c r="AW3" i="12"/>
  <c r="AW27" i="12" s="1"/>
  <c r="AW46" i="5"/>
  <c r="AW22" i="12"/>
  <c r="AW46" i="12" s="1"/>
  <c r="BA19" i="12"/>
  <c r="BA43" i="12" s="1"/>
  <c r="AZ18" i="12"/>
  <c r="AZ42" i="12" s="1"/>
  <c r="AY17" i="12"/>
  <c r="AY41" i="12" s="1"/>
  <c r="AX16" i="12"/>
  <c r="AX40" i="12" s="1"/>
  <c r="AW15" i="12"/>
  <c r="AW39" i="12" s="1"/>
  <c r="AX45" i="5"/>
  <c r="AW44" i="5"/>
  <c r="BA32" i="5"/>
  <c r="BA8" i="12"/>
  <c r="AZ31" i="5"/>
  <c r="AZ7" i="12"/>
  <c r="AZ31" i="12" s="1"/>
  <c r="AY30" i="5"/>
  <c r="AY6" i="12"/>
  <c r="AY30" i="12" s="1"/>
  <c r="AX5" i="12"/>
  <c r="AX29" i="12" s="1"/>
  <c r="AX29" i="5"/>
  <c r="AW28" i="5"/>
  <c r="AW4" i="12"/>
  <c r="AW28" i="12" s="1"/>
  <c r="BA20" i="12"/>
  <c r="BA44" i="12" s="1"/>
  <c r="AZ19" i="12"/>
  <c r="AZ43" i="12" s="1"/>
  <c r="AY18" i="12"/>
  <c r="AY42" i="12" s="1"/>
  <c r="AX17" i="12"/>
  <c r="AX41" i="12" s="1"/>
  <c r="AW16" i="12"/>
  <c r="AW40" i="12" s="1"/>
  <c r="BA12" i="12"/>
  <c r="AW43" i="5"/>
  <c r="AW45" i="5"/>
  <c r="BA41" i="5"/>
  <c r="AZ40" i="5"/>
  <c r="AY39" i="5"/>
  <c r="AX38" i="5"/>
  <c r="AW37" i="5"/>
  <c r="BA9" i="12"/>
  <c r="BA33" i="5"/>
  <c r="AZ32" i="5"/>
  <c r="AZ8" i="12"/>
  <c r="AZ32" i="12" s="1"/>
  <c r="AY31" i="5"/>
  <c r="AY7" i="12"/>
  <c r="AY31" i="12" s="1"/>
  <c r="AX30" i="5"/>
  <c r="AX6" i="12"/>
  <c r="AX30" i="12" s="1"/>
  <c r="AW5" i="12"/>
  <c r="AW29" i="12" s="1"/>
  <c r="AW29" i="5"/>
  <c r="BA21" i="12"/>
  <c r="BA45" i="12" s="1"/>
  <c r="AZ20" i="12"/>
  <c r="AZ44" i="12" s="1"/>
  <c r="AY19" i="12"/>
  <c r="AY43" i="12" s="1"/>
  <c r="AX18" i="12"/>
  <c r="AX42" i="12" s="1"/>
  <c r="AW17" i="12"/>
  <c r="AW41" i="12" s="1"/>
  <c r="BA13" i="12"/>
  <c r="BA37" i="12" s="1"/>
  <c r="AZ12" i="12"/>
  <c r="AZ36" i="12" s="1"/>
  <c r="AG100" i="16"/>
  <c r="AF100" i="16"/>
  <c r="AE100" i="16"/>
  <c r="AD100" i="16"/>
  <c r="AC100" i="16"/>
  <c r="AG99" i="16"/>
  <c r="AF99" i="16"/>
  <c r="AE99" i="16"/>
  <c r="AD99" i="16"/>
  <c r="AC99" i="16"/>
  <c r="AG98" i="16"/>
  <c r="AF98" i="16"/>
  <c r="AE98" i="16"/>
  <c r="AD98" i="16"/>
  <c r="AC98" i="16"/>
  <c r="AG97" i="16"/>
  <c r="AF97" i="16"/>
  <c r="AE97" i="16"/>
  <c r="AD97" i="16"/>
  <c r="AC97" i="16"/>
  <c r="AG96" i="16"/>
  <c r="AF96" i="16"/>
  <c r="AE96" i="16"/>
  <c r="AD96" i="16"/>
  <c r="AC96" i="16"/>
  <c r="AG95" i="16"/>
  <c r="AF95" i="16"/>
  <c r="AE95" i="16"/>
  <c r="AD95" i="16"/>
  <c r="AC95" i="16"/>
  <c r="AG94" i="16"/>
  <c r="AF94" i="16"/>
  <c r="AE94" i="16"/>
  <c r="AD94" i="16"/>
  <c r="AC94" i="16"/>
  <c r="AG93" i="16"/>
  <c r="AF93" i="16"/>
  <c r="AE93" i="16"/>
  <c r="AD93" i="16"/>
  <c r="AC93" i="16"/>
  <c r="AG92" i="16"/>
  <c r="AF92" i="16"/>
  <c r="AE92" i="16"/>
  <c r="AD92" i="16"/>
  <c r="AC92" i="16"/>
  <c r="AG91" i="16"/>
  <c r="AF91" i="16"/>
  <c r="AE91" i="16"/>
  <c r="AD91" i="16"/>
  <c r="AC91" i="16"/>
  <c r="AG90" i="16"/>
  <c r="AF90" i="16"/>
  <c r="AE90" i="16"/>
  <c r="AD90" i="16"/>
  <c r="AC90" i="16"/>
  <c r="AG89" i="16"/>
  <c r="AF89" i="16"/>
  <c r="AE89" i="16"/>
  <c r="AD89" i="16"/>
  <c r="AC89" i="16"/>
  <c r="AG88" i="16"/>
  <c r="AF88" i="16"/>
  <c r="AE88" i="16"/>
  <c r="AD88" i="16"/>
  <c r="AC88" i="16"/>
  <c r="AG87" i="16"/>
  <c r="AF87" i="16"/>
  <c r="AE87" i="16"/>
  <c r="AD87" i="16"/>
  <c r="AC87" i="16"/>
  <c r="AG86" i="16"/>
  <c r="AF86" i="16"/>
  <c r="AE86" i="16"/>
  <c r="AD86" i="16"/>
  <c r="AC86" i="16"/>
  <c r="AG85" i="16"/>
  <c r="AF85" i="16"/>
  <c r="AE85" i="16"/>
  <c r="AD85" i="16"/>
  <c r="AC85" i="16"/>
  <c r="AG84" i="16"/>
  <c r="AF84" i="16"/>
  <c r="AE84" i="16"/>
  <c r="AD84" i="16"/>
  <c r="AC84" i="16"/>
  <c r="AG83" i="16"/>
  <c r="AF83" i="16"/>
  <c r="AE83" i="16"/>
  <c r="AD83" i="16"/>
  <c r="AC83" i="16"/>
  <c r="AG82" i="16"/>
  <c r="AF82" i="16"/>
  <c r="AE82" i="16"/>
  <c r="AD82" i="16"/>
  <c r="AC82" i="16"/>
  <c r="AG50" i="16"/>
  <c r="AF50" i="16"/>
  <c r="AE50" i="16"/>
  <c r="AD50" i="16"/>
  <c r="AC50" i="16"/>
  <c r="AG49" i="16"/>
  <c r="AF49" i="16"/>
  <c r="AE49" i="16"/>
  <c r="AD49" i="16"/>
  <c r="AC49" i="16"/>
  <c r="AG48" i="16"/>
  <c r="AF48" i="16"/>
  <c r="AE48" i="16"/>
  <c r="AD48" i="16"/>
  <c r="AC48" i="16"/>
  <c r="AG47" i="16"/>
  <c r="AF47" i="16"/>
  <c r="AE47" i="16"/>
  <c r="AD47" i="16"/>
  <c r="AC47" i="16"/>
  <c r="AG46" i="16"/>
  <c r="AF46" i="16"/>
  <c r="AE46" i="16"/>
  <c r="AD46" i="16"/>
  <c r="AC46" i="16"/>
  <c r="AG45" i="16"/>
  <c r="AF45" i="16"/>
  <c r="AE45" i="16"/>
  <c r="AD45" i="16"/>
  <c r="AC45" i="16"/>
  <c r="AG44" i="16"/>
  <c r="AF44" i="16"/>
  <c r="AE44" i="16"/>
  <c r="AD44" i="16"/>
  <c r="AC44" i="16"/>
  <c r="AG43" i="16"/>
  <c r="AF43" i="16"/>
  <c r="AE43" i="16"/>
  <c r="AD43" i="16"/>
  <c r="AC43" i="16"/>
  <c r="AG42" i="16"/>
  <c r="AF42" i="16"/>
  <c r="AE42" i="16"/>
  <c r="AD42" i="16"/>
  <c r="AC42" i="16"/>
  <c r="AG41" i="16"/>
  <c r="AF41" i="16"/>
  <c r="AE41" i="16"/>
  <c r="AD41" i="16"/>
  <c r="AC41" i="16"/>
  <c r="AG40" i="16"/>
  <c r="AF40" i="16"/>
  <c r="AE40" i="16"/>
  <c r="AD40" i="16"/>
  <c r="AC40" i="16"/>
  <c r="BC9" i="5"/>
  <c r="AZ46" i="12" l="1"/>
  <c r="AX37" i="12"/>
  <c r="AZ35" i="12"/>
  <c r="AY46" i="12"/>
  <c r="AW30" i="12"/>
  <c r="AX28" i="12"/>
  <c r="AW32" i="12"/>
  <c r="AX44" i="12"/>
  <c r="BA32" i="12"/>
  <c r="BA33" i="12"/>
  <c r="BA46" i="12"/>
  <c r="BA36" i="12"/>
  <c r="BA38" i="12"/>
  <c r="BA27" i="12"/>
  <c r="BA29" i="12"/>
  <c r="BA42" i="12"/>
  <c r="BA28" i="12"/>
  <c r="BA35" i="12"/>
  <c r="BA39" i="12"/>
  <c r="BA34" i="12"/>
  <c r="BA40" i="12"/>
  <c r="BA41" i="12"/>
  <c r="BB46" i="5"/>
  <c r="BB22" i="5" s="1"/>
  <c r="BB122" i="5" s="1"/>
  <c r="BC46" i="5"/>
  <c r="BD46" i="5"/>
  <c r="BE46" i="5"/>
  <c r="M7" i="8" l="1"/>
  <c r="M108" i="16" s="1"/>
  <c r="N7" i="8"/>
  <c r="N108" i="16" s="1"/>
  <c r="O7" i="8"/>
  <c r="O108" i="16" s="1"/>
  <c r="P7" i="8"/>
  <c r="R7" i="8"/>
  <c r="S7" i="8"/>
  <c r="T7" i="8"/>
  <c r="U7" i="8"/>
  <c r="W7" i="8"/>
  <c r="X7" i="8"/>
  <c r="Y7" i="8"/>
  <c r="Z7" i="8"/>
  <c r="M8" i="8"/>
  <c r="M109" i="16" s="1"/>
  <c r="N8" i="8"/>
  <c r="N109" i="16" s="1"/>
  <c r="O8" i="8"/>
  <c r="O109" i="16" s="1"/>
  <c r="P8" i="8"/>
  <c r="R8" i="8"/>
  <c r="S8" i="8"/>
  <c r="T8" i="8"/>
  <c r="U8" i="8"/>
  <c r="W8" i="8"/>
  <c r="X8" i="8"/>
  <c r="Y8" i="8"/>
  <c r="Z8" i="8"/>
  <c r="M9" i="8"/>
  <c r="M110" i="16" s="1"/>
  <c r="N9" i="8"/>
  <c r="N110" i="16" s="1"/>
  <c r="O9" i="8"/>
  <c r="O110" i="16" s="1"/>
  <c r="P9" i="8"/>
  <c r="R9" i="8"/>
  <c r="S9" i="8"/>
  <c r="T9" i="8"/>
  <c r="U9" i="8"/>
  <c r="W9" i="8"/>
  <c r="X9" i="8"/>
  <c r="Y9" i="8"/>
  <c r="Z9" i="8"/>
  <c r="M10" i="8"/>
  <c r="M111" i="16" s="1"/>
  <c r="N10" i="8"/>
  <c r="N111" i="16" s="1"/>
  <c r="O10" i="8"/>
  <c r="O111" i="16" s="1"/>
  <c r="P10" i="8"/>
  <c r="R10" i="8"/>
  <c r="S10" i="8"/>
  <c r="T10" i="8"/>
  <c r="U10" i="8"/>
  <c r="W10" i="8"/>
  <c r="X10" i="8"/>
  <c r="Y10" i="8"/>
  <c r="Z10" i="8"/>
  <c r="M11" i="8"/>
  <c r="M112" i="16" s="1"/>
  <c r="N11" i="8"/>
  <c r="N112" i="16" s="1"/>
  <c r="O11" i="8"/>
  <c r="O112" i="16" s="1"/>
  <c r="P11" i="8"/>
  <c r="R11" i="8"/>
  <c r="S11" i="8"/>
  <c r="T11" i="8"/>
  <c r="U11" i="8"/>
  <c r="W11" i="8"/>
  <c r="X11" i="8"/>
  <c r="Y11" i="8"/>
  <c r="Z11" i="8"/>
  <c r="M12" i="8"/>
  <c r="M113" i="16" s="1"/>
  <c r="N12" i="8"/>
  <c r="N113" i="16" s="1"/>
  <c r="O12" i="8"/>
  <c r="O113" i="16" s="1"/>
  <c r="P12" i="8"/>
  <c r="R12" i="8"/>
  <c r="S12" i="8"/>
  <c r="T12" i="8"/>
  <c r="U12" i="8"/>
  <c r="W12" i="8"/>
  <c r="X12" i="8"/>
  <c r="Y12" i="8"/>
  <c r="Z12" i="8"/>
  <c r="M13" i="8"/>
  <c r="M114" i="16" s="1"/>
  <c r="N13" i="8"/>
  <c r="N114" i="16" s="1"/>
  <c r="O13" i="8"/>
  <c r="O114" i="16" s="1"/>
  <c r="P13" i="8"/>
  <c r="R13" i="8"/>
  <c r="T13" i="8"/>
  <c r="U13" i="8"/>
  <c r="W13" i="8"/>
  <c r="X13" i="8"/>
  <c r="Y13" i="8"/>
  <c r="Z13" i="8"/>
  <c r="M14" i="8"/>
  <c r="M115" i="16" s="1"/>
  <c r="N14" i="8"/>
  <c r="N115" i="16" s="1"/>
  <c r="O14" i="8"/>
  <c r="O115" i="16" s="1"/>
  <c r="P14" i="8"/>
  <c r="R14" i="8"/>
  <c r="S14" i="8"/>
  <c r="T14" i="8"/>
  <c r="U14" i="8"/>
  <c r="W14" i="8"/>
  <c r="X14" i="8"/>
  <c r="Y14" i="8"/>
  <c r="Z14" i="8"/>
  <c r="M15" i="8"/>
  <c r="M116" i="16" s="1"/>
  <c r="N15" i="8"/>
  <c r="N116" i="16" s="1"/>
  <c r="O15" i="8"/>
  <c r="O116" i="16" s="1"/>
  <c r="P15" i="8"/>
  <c r="R15" i="8"/>
  <c r="S15" i="8"/>
  <c r="T15" i="8"/>
  <c r="U15" i="8"/>
  <c r="W15" i="8"/>
  <c r="X15" i="8"/>
  <c r="Y15" i="8"/>
  <c r="Z15" i="8"/>
  <c r="M16" i="8"/>
  <c r="M117" i="16" s="1"/>
  <c r="N16" i="8"/>
  <c r="N117" i="16" s="1"/>
  <c r="O16" i="8"/>
  <c r="O117" i="16" s="1"/>
  <c r="P16" i="8"/>
  <c r="R16" i="8"/>
  <c r="S16" i="8"/>
  <c r="T16" i="8"/>
  <c r="U16" i="8"/>
  <c r="W16" i="8"/>
  <c r="X16" i="8"/>
  <c r="Y16" i="8"/>
  <c r="Z16" i="8"/>
  <c r="M17" i="8"/>
  <c r="M118" i="16" s="1"/>
  <c r="N17" i="8"/>
  <c r="N118" i="16" s="1"/>
  <c r="O17" i="8"/>
  <c r="O118" i="16" s="1"/>
  <c r="P17" i="8"/>
  <c r="R17" i="8"/>
  <c r="S17" i="8"/>
  <c r="T17" i="8"/>
  <c r="U17" i="8"/>
  <c r="W17" i="8"/>
  <c r="X17" i="8"/>
  <c r="Y17" i="8"/>
  <c r="Z17" i="8"/>
  <c r="M18" i="8"/>
  <c r="M119" i="16" s="1"/>
  <c r="N18" i="8"/>
  <c r="N119" i="16" s="1"/>
  <c r="O18" i="8"/>
  <c r="O119" i="16" s="1"/>
  <c r="P18" i="8"/>
  <c r="R18" i="8"/>
  <c r="S18" i="8"/>
  <c r="T18" i="8"/>
  <c r="U18" i="8"/>
  <c r="W18" i="8"/>
  <c r="X18" i="8"/>
  <c r="Y18" i="8"/>
  <c r="Z18" i="8"/>
  <c r="M19" i="8"/>
  <c r="M120" i="16" s="1"/>
  <c r="N19" i="8"/>
  <c r="N120" i="16" s="1"/>
  <c r="O19" i="8"/>
  <c r="O120" i="16" s="1"/>
  <c r="P19" i="8"/>
  <c r="R19" i="8"/>
  <c r="S19" i="8"/>
  <c r="T19" i="8"/>
  <c r="U19" i="8"/>
  <c r="W19" i="8"/>
  <c r="X19" i="8"/>
  <c r="Y19" i="8"/>
  <c r="Z19" i="8"/>
  <c r="M20" i="8"/>
  <c r="M121" i="16" s="1"/>
  <c r="N20" i="8"/>
  <c r="N121" i="16" s="1"/>
  <c r="O20" i="8"/>
  <c r="O121" i="16" s="1"/>
  <c r="P20" i="8"/>
  <c r="R20" i="8"/>
  <c r="S20" i="8"/>
  <c r="T20" i="8"/>
  <c r="U20" i="8"/>
  <c r="W20" i="8"/>
  <c r="X20" i="8"/>
  <c r="Y20" i="8"/>
  <c r="Z20" i="8"/>
  <c r="M21" i="8"/>
  <c r="M122" i="16" s="1"/>
  <c r="N21" i="8"/>
  <c r="N122" i="16" s="1"/>
  <c r="O21" i="8"/>
  <c r="O122" i="16" s="1"/>
  <c r="P21" i="8"/>
  <c r="R21" i="8"/>
  <c r="S21" i="8"/>
  <c r="T21" i="8"/>
  <c r="U21" i="8"/>
  <c r="W21" i="8"/>
  <c r="X21" i="8"/>
  <c r="Y21" i="8"/>
  <c r="Z21" i="8"/>
  <c r="M22" i="8"/>
  <c r="M123" i="16" s="1"/>
  <c r="N22" i="8"/>
  <c r="N123" i="16" s="1"/>
  <c r="O22" i="8"/>
  <c r="O123" i="16" s="1"/>
  <c r="P22" i="8"/>
  <c r="R22" i="8"/>
  <c r="S22" i="8"/>
  <c r="T22" i="8"/>
  <c r="U22" i="8"/>
  <c r="W22" i="8"/>
  <c r="X22" i="8"/>
  <c r="Y22" i="8"/>
  <c r="Z22" i="8"/>
  <c r="M23" i="8"/>
  <c r="M124" i="16" s="1"/>
  <c r="N23" i="8"/>
  <c r="N124" i="16" s="1"/>
  <c r="O23" i="8"/>
  <c r="O124" i="16" s="1"/>
  <c r="P23" i="8"/>
  <c r="R23" i="8"/>
  <c r="S23" i="8"/>
  <c r="T23" i="8"/>
  <c r="U23" i="8"/>
  <c r="W23" i="8"/>
  <c r="X23" i="8"/>
  <c r="Y23" i="8"/>
  <c r="Z23" i="8"/>
  <c r="AG100" i="15"/>
  <c r="AF100" i="15"/>
  <c r="AE100" i="15"/>
  <c r="AD100" i="15"/>
  <c r="AC100" i="15"/>
  <c r="AG99" i="15"/>
  <c r="AF99" i="15"/>
  <c r="AE99" i="15"/>
  <c r="AD99" i="15"/>
  <c r="AC99" i="15"/>
  <c r="AG98" i="15"/>
  <c r="AF98" i="15"/>
  <c r="AE98" i="15"/>
  <c r="AD98" i="15"/>
  <c r="AC98" i="15"/>
  <c r="AG97" i="15"/>
  <c r="AF97" i="15"/>
  <c r="AE97" i="15"/>
  <c r="AD97" i="15"/>
  <c r="AC97" i="15"/>
  <c r="AG96" i="15"/>
  <c r="AF96" i="15"/>
  <c r="AE96" i="15"/>
  <c r="AD96" i="15"/>
  <c r="AC96" i="15"/>
  <c r="AG95" i="15"/>
  <c r="AF95" i="15"/>
  <c r="AE95" i="15"/>
  <c r="AD95" i="15"/>
  <c r="AC95" i="15"/>
  <c r="AG94" i="15"/>
  <c r="AF94" i="15"/>
  <c r="AE94" i="15"/>
  <c r="AD94" i="15"/>
  <c r="AC94" i="15"/>
  <c r="AG93" i="15"/>
  <c r="AF93" i="15"/>
  <c r="AE93" i="15"/>
  <c r="AD93" i="15"/>
  <c r="AC93" i="15"/>
  <c r="AG92" i="15"/>
  <c r="AF92" i="15"/>
  <c r="AE92" i="15"/>
  <c r="AD92" i="15"/>
  <c r="AC92" i="15"/>
  <c r="AG91" i="15"/>
  <c r="AF91" i="15"/>
  <c r="AE91" i="15"/>
  <c r="AD91" i="15"/>
  <c r="AC91" i="15"/>
  <c r="AG90" i="15"/>
  <c r="AF90" i="15"/>
  <c r="AE90" i="15"/>
  <c r="AD90" i="15"/>
  <c r="AC90" i="15"/>
  <c r="AG89" i="15"/>
  <c r="AF89" i="15"/>
  <c r="AE89" i="15"/>
  <c r="AD89" i="15"/>
  <c r="AC89" i="15"/>
  <c r="AG88" i="15"/>
  <c r="AF88" i="15"/>
  <c r="AE88" i="15"/>
  <c r="AD88" i="15"/>
  <c r="AC88" i="15"/>
  <c r="AG87" i="15"/>
  <c r="AF87" i="15"/>
  <c r="AE87" i="15"/>
  <c r="AD87" i="15"/>
  <c r="AC87" i="15"/>
  <c r="AG86" i="15"/>
  <c r="AF86" i="15"/>
  <c r="AE86" i="15"/>
  <c r="AD86" i="15"/>
  <c r="AC86" i="15"/>
  <c r="AG85" i="15"/>
  <c r="AF85" i="15"/>
  <c r="AE85" i="15"/>
  <c r="AD85" i="15"/>
  <c r="AC85" i="15"/>
  <c r="AG84" i="15"/>
  <c r="AF84" i="15"/>
  <c r="AE84" i="15"/>
  <c r="AD84" i="15"/>
  <c r="AC84" i="15"/>
  <c r="AG83" i="15"/>
  <c r="AF83" i="15"/>
  <c r="AE83" i="15"/>
  <c r="AD83" i="15"/>
  <c r="AC83" i="15"/>
  <c r="AG82" i="15"/>
  <c r="AF82" i="15"/>
  <c r="AE82" i="15"/>
  <c r="AD82" i="15"/>
  <c r="AC82" i="15"/>
  <c r="AG50" i="15"/>
  <c r="AF50" i="15"/>
  <c r="AE50" i="15"/>
  <c r="AD50" i="15"/>
  <c r="AC50" i="15"/>
  <c r="AG49" i="15"/>
  <c r="AF49" i="15"/>
  <c r="AE49" i="15"/>
  <c r="AD49" i="15"/>
  <c r="AC49" i="15"/>
  <c r="AG48" i="15"/>
  <c r="AF48" i="15"/>
  <c r="AE48" i="15"/>
  <c r="AD48" i="15"/>
  <c r="AC48" i="15"/>
  <c r="AG47" i="15"/>
  <c r="AF47" i="15"/>
  <c r="AE47" i="15"/>
  <c r="AD47" i="15"/>
  <c r="AC47" i="15"/>
  <c r="AG46" i="15"/>
  <c r="AF46" i="15"/>
  <c r="AE46" i="15"/>
  <c r="AD46" i="15"/>
  <c r="AC46" i="15"/>
  <c r="AG45" i="15"/>
  <c r="AF45" i="15"/>
  <c r="AE45" i="15"/>
  <c r="AD45" i="15"/>
  <c r="AC45" i="15"/>
  <c r="AG44" i="15"/>
  <c r="AF44" i="15"/>
  <c r="AE44" i="15"/>
  <c r="AD44" i="15"/>
  <c r="AC44" i="15"/>
  <c r="AG43" i="15"/>
  <c r="AF43" i="15"/>
  <c r="AE43" i="15"/>
  <c r="AD43" i="15"/>
  <c r="AC43" i="15"/>
  <c r="AG42" i="15"/>
  <c r="AF42" i="15"/>
  <c r="AE42" i="15"/>
  <c r="AD42" i="15"/>
  <c r="AC42" i="15"/>
  <c r="AG41" i="15"/>
  <c r="AF41" i="15"/>
  <c r="AE41" i="15"/>
  <c r="AD41" i="15"/>
  <c r="AC41" i="15"/>
  <c r="AG40" i="15"/>
  <c r="AF40" i="15"/>
  <c r="AE40" i="15"/>
  <c r="AD40" i="15"/>
  <c r="AC40" i="15"/>
  <c r="M114" i="15" l="1"/>
  <c r="AH89" i="15" s="1"/>
  <c r="M119" i="15"/>
  <c r="AH69" i="15" s="1"/>
  <c r="M122" i="15"/>
  <c r="AH97" i="15" s="1"/>
  <c r="N109" i="15"/>
  <c r="O109" i="15"/>
  <c r="AJ84" i="15" s="1"/>
  <c r="N113" i="15"/>
  <c r="M111" i="15"/>
  <c r="AH86" i="15" s="1"/>
  <c r="N117" i="15"/>
  <c r="AI92" i="15" s="1"/>
  <c r="M112" i="15"/>
  <c r="N121" i="15"/>
  <c r="X123" i="15"/>
  <c r="X123" i="16"/>
  <c r="X117" i="15"/>
  <c r="AS67" i="15" s="1"/>
  <c r="X117" i="16"/>
  <c r="X113" i="15"/>
  <c r="AS63" i="15" s="1"/>
  <c r="X113" i="16"/>
  <c r="R124" i="15"/>
  <c r="AM74" i="15" s="1"/>
  <c r="R124" i="16"/>
  <c r="W123" i="15"/>
  <c r="AR98" i="15" s="1"/>
  <c r="W123" i="16"/>
  <c r="R122" i="15"/>
  <c r="AM72" i="15" s="1"/>
  <c r="R122" i="16"/>
  <c r="W121" i="15"/>
  <c r="AR96" i="15" s="1"/>
  <c r="W121" i="16"/>
  <c r="R120" i="15"/>
  <c r="AM70" i="15" s="1"/>
  <c r="R120" i="16"/>
  <c r="W119" i="15"/>
  <c r="AR69" i="15" s="1"/>
  <c r="W119" i="16"/>
  <c r="R118" i="15"/>
  <c r="AM68" i="15" s="1"/>
  <c r="R118" i="16"/>
  <c r="W117" i="15"/>
  <c r="AR92" i="15" s="1"/>
  <c r="W117" i="16"/>
  <c r="R116" i="15"/>
  <c r="R116" i="16"/>
  <c r="W115" i="15"/>
  <c r="AR65" i="15" s="1"/>
  <c r="W115" i="16"/>
  <c r="AR90" i="16" s="1"/>
  <c r="R114" i="15"/>
  <c r="AM89" i="15" s="1"/>
  <c r="R114" i="16"/>
  <c r="W113" i="15"/>
  <c r="AR88" i="15" s="1"/>
  <c r="W113" i="16"/>
  <c r="R112" i="15"/>
  <c r="AM87" i="15" s="1"/>
  <c r="R112" i="16"/>
  <c r="W111" i="15"/>
  <c r="W111" i="16"/>
  <c r="R110" i="15"/>
  <c r="AM85" i="15" s="1"/>
  <c r="R110" i="16"/>
  <c r="AM85" i="16" s="1"/>
  <c r="W109" i="15"/>
  <c r="AR84" i="15" s="1"/>
  <c r="W109" i="16"/>
  <c r="R108" i="15"/>
  <c r="R108" i="16"/>
  <c r="S108" i="15"/>
  <c r="S108" i="16"/>
  <c r="Z124" i="15"/>
  <c r="AU99" i="15" s="1"/>
  <c r="Z124" i="16"/>
  <c r="U123" i="15"/>
  <c r="AP98" i="15" s="1"/>
  <c r="U123" i="16"/>
  <c r="Z122" i="15"/>
  <c r="Z122" i="16"/>
  <c r="U121" i="15"/>
  <c r="AP96" i="15" s="1"/>
  <c r="U121" i="16"/>
  <c r="Z120" i="15"/>
  <c r="AU70" i="15" s="1"/>
  <c r="Z120" i="16"/>
  <c r="U119" i="15"/>
  <c r="AP94" i="15" s="1"/>
  <c r="U119" i="16"/>
  <c r="Z118" i="15"/>
  <c r="Z118" i="16"/>
  <c r="U117" i="15"/>
  <c r="AP67" i="15" s="1"/>
  <c r="U117" i="16"/>
  <c r="Z116" i="15"/>
  <c r="AU91" i="15" s="1"/>
  <c r="Z116" i="16"/>
  <c r="U115" i="15"/>
  <c r="U115" i="16"/>
  <c r="AP90" i="16" s="1"/>
  <c r="Z114" i="15"/>
  <c r="AU64" i="15" s="1"/>
  <c r="Z114" i="16"/>
  <c r="U113" i="15"/>
  <c r="AP88" i="15" s="1"/>
  <c r="U113" i="16"/>
  <c r="Z112" i="15"/>
  <c r="AU87" i="15" s="1"/>
  <c r="Z112" i="16"/>
  <c r="U111" i="15"/>
  <c r="U111" i="16"/>
  <c r="Z110" i="15"/>
  <c r="AU85" i="15" s="1"/>
  <c r="Z110" i="16"/>
  <c r="U109" i="15"/>
  <c r="U109" i="16"/>
  <c r="Z108" i="15"/>
  <c r="AU83" i="15" s="1"/>
  <c r="Z108" i="16"/>
  <c r="X121" i="15"/>
  <c r="AS96" i="15" s="1"/>
  <c r="X121" i="16"/>
  <c r="S114" i="15"/>
  <c r="S114" i="16"/>
  <c r="Y124" i="15"/>
  <c r="Y124" i="16"/>
  <c r="T123" i="15"/>
  <c r="AO98" i="15" s="1"/>
  <c r="T123" i="16"/>
  <c r="Y122" i="15"/>
  <c r="AT97" i="15" s="1"/>
  <c r="Y122" i="16"/>
  <c r="T121" i="15"/>
  <c r="AO71" i="15" s="1"/>
  <c r="T121" i="16"/>
  <c r="Y120" i="15"/>
  <c r="Y120" i="16"/>
  <c r="T119" i="15"/>
  <c r="AO69" i="15" s="1"/>
  <c r="T119" i="16"/>
  <c r="Y118" i="15"/>
  <c r="AT93" i="15" s="1"/>
  <c r="Y118" i="16"/>
  <c r="T117" i="15"/>
  <c r="T117" i="16"/>
  <c r="Y116" i="15"/>
  <c r="AT66" i="15" s="1"/>
  <c r="Y116" i="16"/>
  <c r="T115" i="15"/>
  <c r="AO90" i="15" s="1"/>
  <c r="T115" i="16"/>
  <c r="Y114" i="15"/>
  <c r="AT89" i="15" s="1"/>
  <c r="Y114" i="16"/>
  <c r="T113" i="15"/>
  <c r="AO88" i="15" s="1"/>
  <c r="T113" i="16"/>
  <c r="Y112" i="15"/>
  <c r="AT62" i="15" s="1"/>
  <c r="Y112" i="16"/>
  <c r="T111" i="15"/>
  <c r="AO61" i="15" s="1"/>
  <c r="T111" i="16"/>
  <c r="Y110" i="15"/>
  <c r="AT60" i="15" s="1"/>
  <c r="Y110" i="16"/>
  <c r="T109" i="15"/>
  <c r="AO84" i="15" s="1"/>
  <c r="T109" i="16"/>
  <c r="Y108" i="15"/>
  <c r="AT58" i="15" s="1"/>
  <c r="Y108" i="16"/>
  <c r="S118" i="15"/>
  <c r="S118" i="16"/>
  <c r="X109" i="15"/>
  <c r="AS84" i="15" s="1"/>
  <c r="X109" i="16"/>
  <c r="X124" i="15"/>
  <c r="AS99" i="15" s="1"/>
  <c r="X124" i="16"/>
  <c r="S123" i="15"/>
  <c r="AN73" i="15" s="1"/>
  <c r="S123" i="16"/>
  <c r="X122" i="15"/>
  <c r="AS72" i="15" s="1"/>
  <c r="X122" i="16"/>
  <c r="S121" i="15"/>
  <c r="AN96" i="15" s="1"/>
  <c r="S121" i="16"/>
  <c r="X120" i="15"/>
  <c r="AS70" i="15" s="1"/>
  <c r="X120" i="16"/>
  <c r="S119" i="15"/>
  <c r="AN69" i="15" s="1"/>
  <c r="S119" i="16"/>
  <c r="X118" i="15"/>
  <c r="AS68" i="15" s="1"/>
  <c r="X118" i="16"/>
  <c r="S117" i="15"/>
  <c r="S117" i="16"/>
  <c r="X116" i="15"/>
  <c r="AS66" i="15" s="1"/>
  <c r="X116" i="16"/>
  <c r="S115" i="15"/>
  <c r="AN90" i="15" s="1"/>
  <c r="S115" i="16"/>
  <c r="X114" i="15"/>
  <c r="AS64" i="15" s="1"/>
  <c r="X114" i="16"/>
  <c r="S113" i="15"/>
  <c r="S113" i="16"/>
  <c r="X112" i="15"/>
  <c r="X112" i="16"/>
  <c r="S111" i="15"/>
  <c r="S111" i="16"/>
  <c r="X110" i="15"/>
  <c r="AS60" i="15" s="1"/>
  <c r="X110" i="16"/>
  <c r="S109" i="15"/>
  <c r="S109" i="16"/>
  <c r="X108" i="15"/>
  <c r="AS58" i="15" s="1"/>
  <c r="X108" i="16"/>
  <c r="S124" i="15"/>
  <c r="S124" i="16"/>
  <c r="X119" i="15"/>
  <c r="AS94" i="15" s="1"/>
  <c r="X119" i="16"/>
  <c r="S116" i="15"/>
  <c r="AN66" i="15" s="1"/>
  <c r="S116" i="16"/>
  <c r="S112" i="15"/>
  <c r="AN62" i="15" s="1"/>
  <c r="S112" i="16"/>
  <c r="W124" i="15"/>
  <c r="AR99" i="15" s="1"/>
  <c r="W124" i="16"/>
  <c r="R123" i="15"/>
  <c r="R123" i="16"/>
  <c r="W122" i="15"/>
  <c r="AR97" i="15" s="1"/>
  <c r="W122" i="16"/>
  <c r="R121" i="15"/>
  <c r="R121" i="16"/>
  <c r="W120" i="15"/>
  <c r="AR70" i="15" s="1"/>
  <c r="W120" i="16"/>
  <c r="R119" i="15"/>
  <c r="R119" i="16"/>
  <c r="W118" i="15"/>
  <c r="AR68" i="15" s="1"/>
  <c r="W118" i="16"/>
  <c r="R117" i="15"/>
  <c r="AM67" i="15" s="1"/>
  <c r="R117" i="16"/>
  <c r="W116" i="15"/>
  <c r="AR66" i="15" s="1"/>
  <c r="W116" i="16"/>
  <c r="R115" i="15"/>
  <c r="R115" i="16"/>
  <c r="W114" i="15"/>
  <c r="AR64" i="15" s="1"/>
  <c r="W114" i="16"/>
  <c r="R113" i="15"/>
  <c r="R113" i="16"/>
  <c r="W112" i="15"/>
  <c r="W112" i="16"/>
  <c r="R111" i="15"/>
  <c r="R111" i="16"/>
  <c r="W110" i="15"/>
  <c r="AR85" i="15" s="1"/>
  <c r="W110" i="16"/>
  <c r="R109" i="15"/>
  <c r="R109" i="16"/>
  <c r="W108" i="15"/>
  <c r="AR58" i="15" s="1"/>
  <c r="W108" i="16"/>
  <c r="S122" i="15"/>
  <c r="S122" i="16"/>
  <c r="S110" i="15"/>
  <c r="S110" i="16"/>
  <c r="U124" i="15"/>
  <c r="AP99" i="15" s="1"/>
  <c r="U124" i="16"/>
  <c r="Z123" i="15"/>
  <c r="AU98" i="15" s="1"/>
  <c r="Z123" i="16"/>
  <c r="U122" i="15"/>
  <c r="U122" i="16"/>
  <c r="Z121" i="15"/>
  <c r="AU71" i="15" s="1"/>
  <c r="Z121" i="16"/>
  <c r="U120" i="15"/>
  <c r="AP70" i="15" s="1"/>
  <c r="U120" i="16"/>
  <c r="Z119" i="15"/>
  <c r="Z119" i="16"/>
  <c r="U118" i="15"/>
  <c r="U118" i="16"/>
  <c r="Z117" i="15"/>
  <c r="Z117" i="16"/>
  <c r="U116" i="15"/>
  <c r="U116" i="16"/>
  <c r="Z115" i="15"/>
  <c r="AU65" i="15" s="1"/>
  <c r="Z115" i="16"/>
  <c r="U114" i="15"/>
  <c r="AP89" i="15" s="1"/>
  <c r="U114" i="16"/>
  <c r="Z113" i="15"/>
  <c r="AU63" i="15" s="1"/>
  <c r="Z113" i="16"/>
  <c r="U112" i="15"/>
  <c r="AP62" i="15" s="1"/>
  <c r="U112" i="16"/>
  <c r="Z111" i="15"/>
  <c r="Z111" i="16"/>
  <c r="U110" i="15"/>
  <c r="U110" i="16"/>
  <c r="Z109" i="15"/>
  <c r="AU59" i="15" s="1"/>
  <c r="Z109" i="16"/>
  <c r="U108" i="15"/>
  <c r="AP83" i="15" s="1"/>
  <c r="U108" i="16"/>
  <c r="S120" i="15"/>
  <c r="AN95" i="15" s="1"/>
  <c r="S120" i="16"/>
  <c r="X115" i="15"/>
  <c r="AS65" i="15" s="1"/>
  <c r="X115" i="16"/>
  <c r="X111" i="15"/>
  <c r="AS86" i="15" s="1"/>
  <c r="X111" i="16"/>
  <c r="T124" i="15"/>
  <c r="T124" i="16"/>
  <c r="Y123" i="15"/>
  <c r="AT98" i="15" s="1"/>
  <c r="Y123" i="16"/>
  <c r="T122" i="15"/>
  <c r="AO72" i="15" s="1"/>
  <c r="T122" i="16"/>
  <c r="Y121" i="15"/>
  <c r="AT96" i="15" s="1"/>
  <c r="Y121" i="16"/>
  <c r="T120" i="15"/>
  <c r="AO95" i="15" s="1"/>
  <c r="T120" i="16"/>
  <c r="Y119" i="15"/>
  <c r="AT69" i="15" s="1"/>
  <c r="Y119" i="16"/>
  <c r="T118" i="15"/>
  <c r="AO68" i="15" s="1"/>
  <c r="T118" i="16"/>
  <c r="Y117" i="15"/>
  <c r="AT67" i="15" s="1"/>
  <c r="Y117" i="16"/>
  <c r="T116" i="15"/>
  <c r="AO66" i="15" s="1"/>
  <c r="T116" i="16"/>
  <c r="Y115" i="15"/>
  <c r="AT65" i="15" s="1"/>
  <c r="Y115" i="16"/>
  <c r="T114" i="15"/>
  <c r="AO64" i="15" s="1"/>
  <c r="T114" i="16"/>
  <c r="Y113" i="15"/>
  <c r="Y113" i="16"/>
  <c r="T112" i="15"/>
  <c r="AO87" i="15" s="1"/>
  <c r="T112" i="16"/>
  <c r="Y111" i="15"/>
  <c r="AT86" i="15" s="1"/>
  <c r="Y111" i="16"/>
  <c r="T110" i="15"/>
  <c r="AO60" i="15" s="1"/>
  <c r="T110" i="16"/>
  <c r="Y109" i="15"/>
  <c r="AT59" i="15" s="1"/>
  <c r="Y109" i="16"/>
  <c r="T108" i="15"/>
  <c r="AO58" i="15" s="1"/>
  <c r="T108" i="16"/>
  <c r="AJ95" i="16"/>
  <c r="AJ70" i="16"/>
  <c r="AJ87" i="16"/>
  <c r="AJ62" i="16"/>
  <c r="AJ58" i="16"/>
  <c r="AJ83" i="16"/>
  <c r="AH64" i="15"/>
  <c r="AH94" i="15"/>
  <c r="AI99" i="16"/>
  <c r="AI74" i="16"/>
  <c r="AI97" i="16"/>
  <c r="AI72" i="16"/>
  <c r="AI95" i="16"/>
  <c r="AI70" i="16"/>
  <c r="AI68" i="16"/>
  <c r="AI93" i="16"/>
  <c r="AI91" i="16"/>
  <c r="AI66" i="16"/>
  <c r="AI89" i="16"/>
  <c r="AI64" i="16"/>
  <c r="AI87" i="16"/>
  <c r="AI62" i="16"/>
  <c r="AI60" i="16"/>
  <c r="AI85" i="16"/>
  <c r="AI58" i="16"/>
  <c r="AI83" i="16"/>
  <c r="M120" i="15"/>
  <c r="O113" i="15"/>
  <c r="O117" i="15"/>
  <c r="AJ92" i="15" s="1"/>
  <c r="O121" i="15"/>
  <c r="AJ96" i="15" s="1"/>
  <c r="AJ91" i="16"/>
  <c r="AJ66" i="16"/>
  <c r="AJ85" i="16"/>
  <c r="AJ60" i="16"/>
  <c r="AH99" i="16"/>
  <c r="AH74" i="16"/>
  <c r="AH97" i="16"/>
  <c r="AH72" i="16"/>
  <c r="AH70" i="16"/>
  <c r="AH95" i="16"/>
  <c r="AH68" i="16"/>
  <c r="AH93" i="16"/>
  <c r="AH91" i="16"/>
  <c r="AH66" i="16"/>
  <c r="AH89" i="16"/>
  <c r="AH64" i="16"/>
  <c r="AH62" i="16"/>
  <c r="AH87" i="16"/>
  <c r="AH85" i="16"/>
  <c r="AH60" i="16"/>
  <c r="AH83" i="16"/>
  <c r="AH58" i="16"/>
  <c r="M113" i="15"/>
  <c r="M121" i="15"/>
  <c r="N110" i="15"/>
  <c r="N114" i="15"/>
  <c r="AI89" i="15" s="1"/>
  <c r="N118" i="15"/>
  <c r="AI68" i="15" s="1"/>
  <c r="N122" i="15"/>
  <c r="P119" i="15"/>
  <c r="P119" i="16"/>
  <c r="O122" i="15"/>
  <c r="AJ72" i="16"/>
  <c r="AJ97" i="16"/>
  <c r="P123" i="15"/>
  <c r="AK98" i="15" s="1"/>
  <c r="P123" i="16"/>
  <c r="O118" i="15"/>
  <c r="AJ73" i="16"/>
  <c r="AJ98" i="16"/>
  <c r="AJ96" i="16"/>
  <c r="AJ71" i="16"/>
  <c r="AJ69" i="16"/>
  <c r="AJ94" i="16"/>
  <c r="AJ67" i="16"/>
  <c r="AJ92" i="16"/>
  <c r="AJ90" i="16"/>
  <c r="AJ65" i="16"/>
  <c r="AJ88" i="16"/>
  <c r="AJ63" i="16"/>
  <c r="AJ61" i="16"/>
  <c r="AJ86" i="16"/>
  <c r="AJ84" i="16"/>
  <c r="AJ59" i="16"/>
  <c r="M115" i="15"/>
  <c r="M123" i="15"/>
  <c r="N111" i="15"/>
  <c r="N115" i="15"/>
  <c r="N119" i="15"/>
  <c r="N123" i="15"/>
  <c r="AJ99" i="16"/>
  <c r="AJ74" i="16"/>
  <c r="P115" i="15"/>
  <c r="AK65" i="15" s="1"/>
  <c r="P115" i="16"/>
  <c r="P111" i="15"/>
  <c r="AK61" i="15" s="1"/>
  <c r="P111" i="16"/>
  <c r="P109" i="15"/>
  <c r="AK84" i="15" s="1"/>
  <c r="P109" i="16"/>
  <c r="O114" i="15"/>
  <c r="AI98" i="16"/>
  <c r="AI73" i="16"/>
  <c r="AI96" i="16"/>
  <c r="AI71" i="16"/>
  <c r="AI69" i="16"/>
  <c r="AI94" i="16"/>
  <c r="AI67" i="16"/>
  <c r="AI92" i="16"/>
  <c r="AI90" i="16"/>
  <c r="AI65" i="16"/>
  <c r="AI88" i="16"/>
  <c r="AI63" i="16"/>
  <c r="AI86" i="16"/>
  <c r="AI61" i="16"/>
  <c r="AI84" i="16"/>
  <c r="AI59" i="16"/>
  <c r="M108" i="15"/>
  <c r="AH58" i="15" s="1"/>
  <c r="M116" i="15"/>
  <c r="M124" i="15"/>
  <c r="AH74" i="15" s="1"/>
  <c r="O111" i="15"/>
  <c r="O115" i="15"/>
  <c r="O119" i="15"/>
  <c r="O123" i="15"/>
  <c r="AJ68" i="16"/>
  <c r="AJ93" i="16"/>
  <c r="P121" i="15"/>
  <c r="AK96" i="15" s="1"/>
  <c r="P121" i="16"/>
  <c r="P113" i="15"/>
  <c r="AK88" i="15" s="1"/>
  <c r="P113" i="16"/>
  <c r="O110" i="15"/>
  <c r="AH98" i="16"/>
  <c r="AH73" i="16"/>
  <c r="AH96" i="16"/>
  <c r="AH71" i="16"/>
  <c r="AH69" i="16"/>
  <c r="AH94" i="16"/>
  <c r="AH92" i="16"/>
  <c r="AH67" i="16"/>
  <c r="AH90" i="16"/>
  <c r="AH65" i="16"/>
  <c r="AH88" i="16"/>
  <c r="AH63" i="16"/>
  <c r="AH61" i="16"/>
  <c r="AH86" i="16"/>
  <c r="AH84" i="16"/>
  <c r="AH59" i="16"/>
  <c r="M109" i="15"/>
  <c r="AH59" i="15" s="1"/>
  <c r="M117" i="15"/>
  <c r="AH67" i="15" s="1"/>
  <c r="N108" i="15"/>
  <c r="N112" i="15"/>
  <c r="N116" i="15"/>
  <c r="N120" i="15"/>
  <c r="N124" i="15"/>
  <c r="AJ64" i="16"/>
  <c r="AJ89" i="16"/>
  <c r="P117" i="15"/>
  <c r="AK92" i="15" s="1"/>
  <c r="P117" i="16"/>
  <c r="P124" i="15"/>
  <c r="AK99" i="15" s="1"/>
  <c r="P124" i="16"/>
  <c r="P122" i="15"/>
  <c r="P122" i="16"/>
  <c r="P120" i="15"/>
  <c r="P120" i="16"/>
  <c r="P118" i="15"/>
  <c r="P118" i="16"/>
  <c r="P116" i="15"/>
  <c r="P116" i="16"/>
  <c r="P114" i="15"/>
  <c r="P114" i="16"/>
  <c r="P112" i="15"/>
  <c r="P112" i="16"/>
  <c r="P110" i="15"/>
  <c r="P110" i="16"/>
  <c r="P108" i="15"/>
  <c r="P108" i="16"/>
  <c r="M110" i="15"/>
  <c r="M118" i="15"/>
  <c r="O108" i="15"/>
  <c r="O112" i="15"/>
  <c r="O116" i="15"/>
  <c r="O120" i="15"/>
  <c r="O124" i="15"/>
  <c r="AR94" i="15"/>
  <c r="AS93" i="15"/>
  <c r="AS91" i="15"/>
  <c r="AS95" i="15"/>
  <c r="AR90" i="15"/>
  <c r="AM97" i="15"/>
  <c r="AU68" i="15"/>
  <c r="AU93" i="15"/>
  <c r="AP92" i="15"/>
  <c r="AP84" i="15"/>
  <c r="AP59" i="15"/>
  <c r="AN58" i="15"/>
  <c r="AN83" i="15"/>
  <c r="AN99" i="15"/>
  <c r="AN74" i="15"/>
  <c r="AS92" i="15"/>
  <c r="AT99" i="15"/>
  <c r="AT74" i="15"/>
  <c r="AK59" i="15"/>
  <c r="AM92" i="15"/>
  <c r="AU95" i="15"/>
  <c r="AT70" i="15"/>
  <c r="AT95" i="15"/>
  <c r="AS98" i="15"/>
  <c r="AS73" i="15"/>
  <c r="AT73" i="15"/>
  <c r="AP63" i="15"/>
  <c r="AP71" i="15"/>
  <c r="AU97" i="15"/>
  <c r="AU72" i="15"/>
  <c r="AU73" i="15"/>
  <c r="AU69" i="15"/>
  <c r="AU94" i="15"/>
  <c r="AR74" i="15"/>
  <c r="AM62" i="15"/>
  <c r="AN98" i="15"/>
  <c r="AN94" i="15"/>
  <c r="AP58" i="15"/>
  <c r="AM95" i="15"/>
  <c r="BC27" i="14"/>
  <c r="BD27" i="14"/>
  <c r="BE27" i="14"/>
  <c r="BF27" i="14"/>
  <c r="BG27" i="14"/>
  <c r="BH27" i="14"/>
  <c r="BI27" i="14"/>
  <c r="BC28" i="14"/>
  <c r="BD28" i="14"/>
  <c r="BE28" i="14"/>
  <c r="BF28" i="14"/>
  <c r="BG28" i="14"/>
  <c r="BH28" i="14"/>
  <c r="BI28" i="14"/>
  <c r="BC29" i="14"/>
  <c r="BD29" i="14"/>
  <c r="BE29" i="14"/>
  <c r="BF29" i="14"/>
  <c r="BG29" i="14"/>
  <c r="BH29" i="14"/>
  <c r="BI29" i="14"/>
  <c r="BC30" i="14"/>
  <c r="BD30" i="14"/>
  <c r="BE30" i="14"/>
  <c r="BF30" i="14"/>
  <c r="BG30" i="14"/>
  <c r="BH30" i="14"/>
  <c r="BI30" i="14"/>
  <c r="BC31" i="14"/>
  <c r="BD31" i="14"/>
  <c r="BE31" i="14"/>
  <c r="BF31" i="14"/>
  <c r="BG31" i="14"/>
  <c r="BH31" i="14"/>
  <c r="BI31" i="14"/>
  <c r="BC32" i="14"/>
  <c r="BD32" i="14"/>
  <c r="BE32" i="14"/>
  <c r="BF32" i="14"/>
  <c r="BG32" i="14"/>
  <c r="BH32" i="14"/>
  <c r="BI32" i="14"/>
  <c r="BC33" i="14"/>
  <c r="BD33" i="14"/>
  <c r="BE33" i="14"/>
  <c r="BF33" i="14"/>
  <c r="BG33" i="14"/>
  <c r="BH33" i="14"/>
  <c r="BI33" i="14"/>
  <c r="BC34" i="14"/>
  <c r="BD34" i="14"/>
  <c r="BE34" i="14"/>
  <c r="BF34" i="14"/>
  <c r="BG34" i="14"/>
  <c r="BH34" i="14"/>
  <c r="BI34" i="14"/>
  <c r="BC35" i="14"/>
  <c r="BD35" i="14"/>
  <c r="BE35" i="14"/>
  <c r="BF35" i="14"/>
  <c r="BG35" i="14"/>
  <c r="BH35" i="14"/>
  <c r="BI35" i="14"/>
  <c r="BC36" i="14"/>
  <c r="BD36" i="14"/>
  <c r="BE36" i="14"/>
  <c r="BF36" i="14"/>
  <c r="BG36" i="14"/>
  <c r="BH36" i="14"/>
  <c r="BI36" i="14"/>
  <c r="BC37" i="14"/>
  <c r="BD37" i="14"/>
  <c r="BE37" i="14"/>
  <c r="BF37" i="14"/>
  <c r="BG37" i="14"/>
  <c r="BH37" i="14"/>
  <c r="BI37" i="14"/>
  <c r="BC38" i="14"/>
  <c r="BD38" i="14"/>
  <c r="BE38" i="14"/>
  <c r="BF38" i="14"/>
  <c r="BG38" i="14"/>
  <c r="BH38" i="14"/>
  <c r="BI38" i="14"/>
  <c r="BC39" i="14"/>
  <c r="BD39" i="14"/>
  <c r="BE39" i="14"/>
  <c r="BF39" i="14"/>
  <c r="BG39" i="14"/>
  <c r="BH39" i="14"/>
  <c r="BI39" i="14"/>
  <c r="BC40" i="14"/>
  <c r="BD40" i="14"/>
  <c r="BE40" i="14"/>
  <c r="BF40" i="14"/>
  <c r="BG40" i="14"/>
  <c r="BH40" i="14"/>
  <c r="BI40" i="14"/>
  <c r="BC41" i="14"/>
  <c r="BD41" i="14"/>
  <c r="BE41" i="14"/>
  <c r="BF41" i="14"/>
  <c r="BG41" i="14"/>
  <c r="BH41" i="14"/>
  <c r="BI41" i="14"/>
  <c r="BC42" i="14"/>
  <c r="BD42" i="14"/>
  <c r="BE42" i="14"/>
  <c r="BF42" i="14"/>
  <c r="BG42" i="14"/>
  <c r="BH42" i="14"/>
  <c r="BI42" i="14"/>
  <c r="BC43" i="14"/>
  <c r="BD43" i="14"/>
  <c r="BE43" i="14"/>
  <c r="BF43" i="14"/>
  <c r="BG43" i="14"/>
  <c r="BH43" i="14"/>
  <c r="BI43" i="14"/>
  <c r="BB33" i="14"/>
  <c r="AI64" i="15" l="1"/>
  <c r="AT83" i="15"/>
  <c r="AO96" i="15"/>
  <c r="AI93" i="15"/>
  <c r="AP74" i="15"/>
  <c r="AO70" i="15"/>
  <c r="AU89" i="15"/>
  <c r="AP87" i="15"/>
  <c r="AO93" i="15"/>
  <c r="AN70" i="15"/>
  <c r="AO73" i="15"/>
  <c r="AS69" i="15"/>
  <c r="AU74" i="15"/>
  <c r="AS89" i="15"/>
  <c r="AR91" i="15"/>
  <c r="AR95" i="15"/>
  <c r="AH72" i="15"/>
  <c r="AS83" i="15"/>
  <c r="AR73" i="15"/>
  <c r="AS74" i="15"/>
  <c r="AS97" i="15"/>
  <c r="AU66" i="15"/>
  <c r="AT91" i="15"/>
  <c r="AP95" i="15"/>
  <c r="AR83" i="15"/>
  <c r="AT87" i="15"/>
  <c r="AK67" i="15"/>
  <c r="AH92" i="15"/>
  <c r="AN87" i="15"/>
  <c r="AM60" i="15"/>
  <c r="AM64" i="15"/>
  <c r="AS90" i="15"/>
  <c r="AS85" i="15"/>
  <c r="AN65" i="15"/>
  <c r="AP64" i="15"/>
  <c r="AO59" i="15"/>
  <c r="AU62" i="15"/>
  <c r="AT90" i="15"/>
  <c r="AK73" i="15"/>
  <c r="AN91" i="15"/>
  <c r="AO83" i="15"/>
  <c r="AU90" i="15"/>
  <c r="AR72" i="15"/>
  <c r="AO91" i="15"/>
  <c r="AH84" i="15"/>
  <c r="AO65" i="15"/>
  <c r="AN71" i="15"/>
  <c r="AS71" i="15"/>
  <c r="AT72" i="15"/>
  <c r="AO63" i="15"/>
  <c r="AK90" i="15"/>
  <c r="AK71" i="15"/>
  <c r="AU60" i="15"/>
  <c r="AT85" i="15"/>
  <c r="AS59" i="15"/>
  <c r="AK63" i="15"/>
  <c r="AJ59" i="15"/>
  <c r="AK86" i="15"/>
  <c r="AH61" i="15"/>
  <c r="AH83" i="15"/>
  <c r="AJ67" i="15"/>
  <c r="AT61" i="15"/>
  <c r="AO62" i="15"/>
  <c r="AT94" i="15"/>
  <c r="AT92" i="15"/>
  <c r="AM93" i="15"/>
  <c r="AO94" i="15"/>
  <c r="AP69" i="15"/>
  <c r="AR60" i="15"/>
  <c r="AR67" i="15"/>
  <c r="AT68" i="15"/>
  <c r="AR93" i="15"/>
  <c r="AM99" i="15"/>
  <c r="AR71" i="15"/>
  <c r="AT71" i="15"/>
  <c r="AU96" i="15"/>
  <c r="AT64" i="15"/>
  <c r="AR89" i="15"/>
  <c r="AR63" i="15"/>
  <c r="AS61" i="15"/>
  <c r="AO85" i="15"/>
  <c r="AT84" i="15"/>
  <c r="AR59" i="15"/>
  <c r="AU58" i="15"/>
  <c r="AI67" i="15"/>
  <c r="AJ71" i="15"/>
  <c r="AK74" i="15"/>
  <c r="AH99" i="15"/>
  <c r="AP73" i="15"/>
  <c r="AO89" i="15"/>
  <c r="AS88" i="15"/>
  <c r="AU88" i="15"/>
  <c r="AO86" i="15"/>
  <c r="AI63" i="15"/>
  <c r="AI88" i="15"/>
  <c r="AI59" i="15"/>
  <c r="AI84" i="15"/>
  <c r="AI71" i="15"/>
  <c r="AI96" i="15"/>
  <c r="AH87" i="15"/>
  <c r="AH62" i="15"/>
  <c r="AO87" i="16"/>
  <c r="AO62" i="16"/>
  <c r="AP83" i="16"/>
  <c r="AP58" i="16"/>
  <c r="AM88" i="16"/>
  <c r="AM63" i="16"/>
  <c r="AM96" i="16"/>
  <c r="AM71" i="16"/>
  <c r="AS74" i="16"/>
  <c r="AS99" i="16"/>
  <c r="AO88" i="16"/>
  <c r="AO63" i="16"/>
  <c r="AO96" i="16"/>
  <c r="AO71" i="16"/>
  <c r="AU60" i="16"/>
  <c r="AU85" i="16"/>
  <c r="AM95" i="16"/>
  <c r="AM70" i="16"/>
  <c r="AO99" i="15"/>
  <c r="AO74" i="15"/>
  <c r="AP91" i="15"/>
  <c r="AP66" i="15"/>
  <c r="AM59" i="15"/>
  <c r="AM84" i="15"/>
  <c r="AM63" i="15"/>
  <c r="AM88" i="15"/>
  <c r="AM96" i="15"/>
  <c r="AM71" i="15"/>
  <c r="AS62" i="15"/>
  <c r="AS87" i="15"/>
  <c r="AO92" i="15"/>
  <c r="AO67" i="15"/>
  <c r="AN89" i="15"/>
  <c r="AN64" i="15"/>
  <c r="AM58" i="15"/>
  <c r="AM83" i="15"/>
  <c r="AM91" i="15"/>
  <c r="AM66" i="15"/>
  <c r="AP62" i="16"/>
  <c r="AP87" i="16"/>
  <c r="AS83" i="16"/>
  <c r="AS58" i="16"/>
  <c r="AM99" i="16"/>
  <c r="AM74" i="16"/>
  <c r="AT59" i="16"/>
  <c r="AT84" i="16"/>
  <c r="AT88" i="16"/>
  <c r="AT63" i="16"/>
  <c r="AT92" i="16"/>
  <c r="AT67" i="16"/>
  <c r="AT96" i="16"/>
  <c r="AT71" i="16"/>
  <c r="AS61" i="16"/>
  <c r="AS86" i="16"/>
  <c r="AU59" i="16"/>
  <c r="AU84" i="16"/>
  <c r="AU63" i="16"/>
  <c r="AU88" i="16"/>
  <c r="AU67" i="16"/>
  <c r="AU92" i="16"/>
  <c r="AU71" i="16"/>
  <c r="AU96" i="16"/>
  <c r="AN60" i="16"/>
  <c r="AN85" i="16"/>
  <c r="AR85" i="16"/>
  <c r="AR60" i="16"/>
  <c r="AR64" i="16"/>
  <c r="AR89" i="16"/>
  <c r="AR68" i="16"/>
  <c r="AR93" i="16"/>
  <c r="AR72" i="16"/>
  <c r="AR97" i="16"/>
  <c r="AN91" i="16"/>
  <c r="AN66" i="16"/>
  <c r="AN84" i="16"/>
  <c r="AN59" i="16"/>
  <c r="AN88" i="16"/>
  <c r="AN63" i="16"/>
  <c r="AN92" i="16"/>
  <c r="AN67" i="16"/>
  <c r="AN96" i="16"/>
  <c r="AN71" i="16"/>
  <c r="AS59" i="16"/>
  <c r="AS84" i="16"/>
  <c r="AT85" i="16"/>
  <c r="AT60" i="16"/>
  <c r="AT89" i="16"/>
  <c r="AT64" i="16"/>
  <c r="AT93" i="16"/>
  <c r="AT68" i="16"/>
  <c r="AT97" i="16"/>
  <c r="AT72" i="16"/>
  <c r="AS71" i="16"/>
  <c r="AS96" i="16"/>
  <c r="AP61" i="16"/>
  <c r="AP86" i="16"/>
  <c r="AP65" i="16"/>
  <c r="AP69" i="16"/>
  <c r="AP94" i="16"/>
  <c r="AP98" i="16"/>
  <c r="AP73" i="16"/>
  <c r="AR84" i="16"/>
  <c r="AR59" i="16"/>
  <c r="AR63" i="16"/>
  <c r="AR88" i="16"/>
  <c r="AR92" i="16"/>
  <c r="AR67" i="16"/>
  <c r="AR71" i="16"/>
  <c r="AR96" i="16"/>
  <c r="AS63" i="16"/>
  <c r="AS88" i="16"/>
  <c r="AO99" i="16"/>
  <c r="AO74" i="16"/>
  <c r="AM59" i="16"/>
  <c r="AM84" i="16"/>
  <c r="AS66" i="16"/>
  <c r="AS91" i="16"/>
  <c r="AM83" i="16"/>
  <c r="AM58" i="16"/>
  <c r="AT63" i="15"/>
  <c r="AT88" i="15"/>
  <c r="AU67" i="15"/>
  <c r="AU92" i="15"/>
  <c r="AN85" i="15"/>
  <c r="AN60" i="15"/>
  <c r="AN59" i="15"/>
  <c r="AN84" i="15"/>
  <c r="AN88" i="15"/>
  <c r="AN63" i="15"/>
  <c r="AN67" i="15"/>
  <c r="AN92" i="15"/>
  <c r="AP61" i="15"/>
  <c r="AP86" i="15"/>
  <c r="AP65" i="15"/>
  <c r="AP90" i="15"/>
  <c r="AU93" i="16"/>
  <c r="AU68" i="16"/>
  <c r="AO60" i="16"/>
  <c r="AO85" i="16"/>
  <c r="AO64" i="16"/>
  <c r="AO89" i="16"/>
  <c r="AO93" i="16"/>
  <c r="AO68" i="16"/>
  <c r="AO97" i="16"/>
  <c r="AO72" i="16"/>
  <c r="AS90" i="16"/>
  <c r="AS65" i="16"/>
  <c r="AP60" i="16"/>
  <c r="AP85" i="16"/>
  <c r="AP89" i="16"/>
  <c r="AP64" i="16"/>
  <c r="AP68" i="16"/>
  <c r="AP93" i="16"/>
  <c r="AP97" i="16"/>
  <c r="AP72" i="16"/>
  <c r="AN72" i="16"/>
  <c r="AN97" i="16"/>
  <c r="AM86" i="16"/>
  <c r="AM61" i="16"/>
  <c r="AM65" i="16"/>
  <c r="AM90" i="16"/>
  <c r="AM69" i="16"/>
  <c r="AM94" i="16"/>
  <c r="AM73" i="16"/>
  <c r="AM98" i="16"/>
  <c r="AS69" i="16"/>
  <c r="AS94" i="16"/>
  <c r="AS85" i="16"/>
  <c r="AS60" i="16"/>
  <c r="AS89" i="16"/>
  <c r="AS64" i="16"/>
  <c r="AS93" i="16"/>
  <c r="AS68" i="16"/>
  <c r="AS97" i="16"/>
  <c r="AS72" i="16"/>
  <c r="AN68" i="16"/>
  <c r="AN93" i="16"/>
  <c r="AO61" i="16"/>
  <c r="AO86" i="16"/>
  <c r="AO65" i="16"/>
  <c r="AO90" i="16"/>
  <c r="AO69" i="16"/>
  <c r="AO94" i="16"/>
  <c r="AO73" i="16"/>
  <c r="AO98" i="16"/>
  <c r="AU83" i="16"/>
  <c r="AU58" i="16"/>
  <c r="AU87" i="16"/>
  <c r="AU62" i="16"/>
  <c r="AU66" i="16"/>
  <c r="AU91" i="16"/>
  <c r="AU95" i="16"/>
  <c r="AU70" i="16"/>
  <c r="AU74" i="16"/>
  <c r="AU99" i="16"/>
  <c r="AM60" i="16"/>
  <c r="AM89" i="16"/>
  <c r="AM64" i="16"/>
  <c r="AM93" i="16"/>
  <c r="AM68" i="16"/>
  <c r="AM97" i="16"/>
  <c r="AM72" i="16"/>
  <c r="AS92" i="16"/>
  <c r="AS67" i="16"/>
  <c r="AO95" i="16"/>
  <c r="AO70" i="16"/>
  <c r="AP70" i="16"/>
  <c r="AP95" i="16"/>
  <c r="AM67" i="16"/>
  <c r="AM92" i="16"/>
  <c r="AN87" i="16"/>
  <c r="AN62" i="16"/>
  <c r="AO84" i="16"/>
  <c r="AO59" i="16"/>
  <c r="AO92" i="16"/>
  <c r="AO67" i="16"/>
  <c r="AN64" i="16"/>
  <c r="AN89" i="16"/>
  <c r="AU89" i="16"/>
  <c r="AU64" i="16"/>
  <c r="AM87" i="16"/>
  <c r="AM62" i="16"/>
  <c r="AP85" i="15"/>
  <c r="AP60" i="15"/>
  <c r="AP93" i="15"/>
  <c r="AP68" i="15"/>
  <c r="AP97" i="15"/>
  <c r="AP72" i="15"/>
  <c r="AN97" i="15"/>
  <c r="AN72" i="15"/>
  <c r="AM61" i="15"/>
  <c r="AM86" i="15"/>
  <c r="AM90" i="15"/>
  <c r="AM65" i="15"/>
  <c r="AM94" i="15"/>
  <c r="AM69" i="15"/>
  <c r="AM98" i="15"/>
  <c r="AM73" i="15"/>
  <c r="AN93" i="15"/>
  <c r="AN68" i="15"/>
  <c r="AO83" i="16"/>
  <c r="AO58" i="16"/>
  <c r="AP66" i="16"/>
  <c r="AP91" i="16"/>
  <c r="AS87" i="16"/>
  <c r="AS62" i="16"/>
  <c r="AM91" i="16"/>
  <c r="AM66" i="16"/>
  <c r="AO97" i="15"/>
  <c r="AU84" i="15"/>
  <c r="AT86" i="16"/>
  <c r="AT61" i="16"/>
  <c r="AT90" i="16"/>
  <c r="AT65" i="16"/>
  <c r="AT94" i="16"/>
  <c r="AT69" i="16"/>
  <c r="AT98" i="16"/>
  <c r="AT73" i="16"/>
  <c r="AN95" i="16"/>
  <c r="AN70" i="16"/>
  <c r="AU86" i="16"/>
  <c r="AU61" i="16"/>
  <c r="AU90" i="16"/>
  <c r="AU65" i="16"/>
  <c r="AU94" i="16"/>
  <c r="AU69" i="16"/>
  <c r="AU98" i="16"/>
  <c r="AU73" i="16"/>
  <c r="AR83" i="16"/>
  <c r="AR58" i="16"/>
  <c r="AR87" i="16"/>
  <c r="AR62" i="16"/>
  <c r="AR66" i="16"/>
  <c r="AR91" i="16"/>
  <c r="AR70" i="16"/>
  <c r="AR95" i="16"/>
  <c r="AR74" i="16"/>
  <c r="AR99" i="16"/>
  <c r="AN99" i="16"/>
  <c r="AN74" i="16"/>
  <c r="AN86" i="16"/>
  <c r="AN61" i="16"/>
  <c r="AN90" i="16"/>
  <c r="AN65" i="16"/>
  <c r="AN69" i="16"/>
  <c r="AN94" i="16"/>
  <c r="AN98" i="16"/>
  <c r="AN73" i="16"/>
  <c r="AT58" i="16"/>
  <c r="AT83" i="16"/>
  <c r="AT87" i="16"/>
  <c r="AT62" i="16"/>
  <c r="AT66" i="16"/>
  <c r="AT91" i="16"/>
  <c r="AT70" i="16"/>
  <c r="AT95" i="16"/>
  <c r="AT74" i="16"/>
  <c r="AT99" i="16"/>
  <c r="AP84" i="16"/>
  <c r="AP59" i="16"/>
  <c r="AP63" i="16"/>
  <c r="AP88" i="16"/>
  <c r="AP92" i="16"/>
  <c r="AP67" i="16"/>
  <c r="AP71" i="16"/>
  <c r="AP96" i="16"/>
  <c r="AN83" i="16"/>
  <c r="AN58" i="16"/>
  <c r="AR61" i="16"/>
  <c r="AR86" i="16"/>
  <c r="AR65" i="16"/>
  <c r="AR69" i="16"/>
  <c r="AR94" i="16"/>
  <c r="AR73" i="16"/>
  <c r="AR98" i="16"/>
  <c r="AS98" i="16"/>
  <c r="AS73" i="16"/>
  <c r="AO91" i="16"/>
  <c r="AO66" i="16"/>
  <c r="AP99" i="16"/>
  <c r="AP74" i="16"/>
  <c r="AS95" i="16"/>
  <c r="AS70" i="16"/>
  <c r="AU97" i="16"/>
  <c r="AU72" i="16"/>
  <c r="AU61" i="15"/>
  <c r="AU86" i="15"/>
  <c r="AR62" i="15"/>
  <c r="AR87" i="15"/>
  <c r="AN86" i="15"/>
  <c r="AN61" i="15"/>
  <c r="AR61" i="15"/>
  <c r="AR86" i="15"/>
  <c r="AI74" i="15"/>
  <c r="AI99" i="15"/>
  <c r="AK86" i="16"/>
  <c r="AK61" i="16"/>
  <c r="AK58" i="16"/>
  <c r="AK83" i="16"/>
  <c r="AK66" i="16"/>
  <c r="AK91" i="16"/>
  <c r="AK99" i="16"/>
  <c r="AK74" i="16"/>
  <c r="AI95" i="15"/>
  <c r="AI70" i="15"/>
  <c r="AJ86" i="15"/>
  <c r="AJ61" i="15"/>
  <c r="AI61" i="15"/>
  <c r="AI86" i="15"/>
  <c r="AJ72" i="15"/>
  <c r="AJ97" i="15"/>
  <c r="AH63" i="15"/>
  <c r="AH88" i="15"/>
  <c r="AK97" i="15"/>
  <c r="AK72" i="15"/>
  <c r="AI65" i="15"/>
  <c r="AI90" i="15"/>
  <c r="AJ74" i="15"/>
  <c r="AJ99" i="15"/>
  <c r="AK83" i="15"/>
  <c r="AK58" i="15"/>
  <c r="AK66" i="15"/>
  <c r="AK91" i="15"/>
  <c r="AI91" i="15"/>
  <c r="AI66" i="15"/>
  <c r="AK71" i="16"/>
  <c r="AK96" i="16"/>
  <c r="AK90" i="16"/>
  <c r="AK65" i="16"/>
  <c r="AH73" i="15"/>
  <c r="AH98" i="15"/>
  <c r="AK94" i="16"/>
  <c r="AK69" i="16"/>
  <c r="AH60" i="15"/>
  <c r="AH85" i="15"/>
  <c r="AJ65" i="15"/>
  <c r="AJ90" i="15"/>
  <c r="AH71" i="15"/>
  <c r="AH96" i="15"/>
  <c r="AK68" i="16"/>
  <c r="AK93" i="16"/>
  <c r="AI62" i="15"/>
  <c r="AI87" i="15"/>
  <c r="AH66" i="15"/>
  <c r="AH91" i="15"/>
  <c r="AH65" i="15"/>
  <c r="AH90" i="15"/>
  <c r="AK94" i="15"/>
  <c r="AK69" i="15"/>
  <c r="AK60" i="16"/>
  <c r="AK85" i="16"/>
  <c r="AJ66" i="15"/>
  <c r="AJ91" i="15"/>
  <c r="AK60" i="15"/>
  <c r="AK85" i="15"/>
  <c r="AK68" i="15"/>
  <c r="AK93" i="15"/>
  <c r="AK67" i="16"/>
  <c r="AK92" i="16"/>
  <c r="AI58" i="15"/>
  <c r="AI83" i="15"/>
  <c r="AJ68" i="15"/>
  <c r="AJ93" i="15"/>
  <c r="AI72" i="15"/>
  <c r="AI97" i="15"/>
  <c r="AJ88" i="15"/>
  <c r="AJ63" i="15"/>
  <c r="AK88" i="16"/>
  <c r="AK63" i="16"/>
  <c r="AJ70" i="15"/>
  <c r="AJ95" i="15"/>
  <c r="AJ62" i="15"/>
  <c r="AJ87" i="15"/>
  <c r="AK87" i="16"/>
  <c r="AK62" i="16"/>
  <c r="AK95" i="16"/>
  <c r="AK70" i="16"/>
  <c r="AJ89" i="15"/>
  <c r="AJ64" i="15"/>
  <c r="AK98" i="16"/>
  <c r="AK73" i="16"/>
  <c r="AH70" i="15"/>
  <c r="AH95" i="15"/>
  <c r="AK64" i="15"/>
  <c r="AK89" i="15"/>
  <c r="AJ58" i="15"/>
  <c r="AJ83" i="15"/>
  <c r="AK62" i="15"/>
  <c r="AK87" i="15"/>
  <c r="AK95" i="15"/>
  <c r="AK70" i="15"/>
  <c r="AJ98" i="15"/>
  <c r="AJ73" i="15"/>
  <c r="AK59" i="16"/>
  <c r="AK84" i="16"/>
  <c r="AI98" i="15"/>
  <c r="AI73" i="15"/>
  <c r="AH93" i="15"/>
  <c r="AH68" i="15"/>
  <c r="AK89" i="16"/>
  <c r="AK64" i="16"/>
  <c r="AK97" i="16"/>
  <c r="AK72" i="16"/>
  <c r="AJ60" i="15"/>
  <c r="AJ85" i="15"/>
  <c r="AJ94" i="15"/>
  <c r="AJ69" i="15"/>
  <c r="AI69" i="15"/>
  <c r="AI94" i="15"/>
  <c r="AI60" i="15"/>
  <c r="AI85" i="15"/>
  <c r="BF46" i="12"/>
  <c r="BG46" i="12"/>
  <c r="BH46" i="12"/>
  <c r="BI46" i="12"/>
  <c r="BF46" i="5"/>
  <c r="W6" i="8" s="1"/>
  <c r="W107" i="16" s="1"/>
  <c r="BG46" i="5"/>
  <c r="X6" i="8" s="1"/>
  <c r="X107" i="16" s="1"/>
  <c r="BH46" i="5"/>
  <c r="Y6" i="8" s="1"/>
  <c r="Y107" i="16" s="1"/>
  <c r="BI46" i="5"/>
  <c r="Z6" i="8" s="1"/>
  <c r="Z107" i="16" s="1"/>
  <c r="AU82" i="16" l="1"/>
  <c r="AU57" i="16"/>
  <c r="AT82" i="16"/>
  <c r="AT57" i="16"/>
  <c r="AS82" i="16"/>
  <c r="AS57" i="16"/>
  <c r="AR82" i="16"/>
  <c r="AR57" i="16"/>
  <c r="Z107" i="15"/>
  <c r="Z32" i="8"/>
  <c r="Z40" i="16" s="1"/>
  <c r="Y32" i="8"/>
  <c r="Y40" i="16" s="1"/>
  <c r="Y107" i="15"/>
  <c r="W32" i="8"/>
  <c r="W40" i="16" s="1"/>
  <c r="W107" i="15"/>
  <c r="X32" i="8"/>
  <c r="X40" i="16" s="1"/>
  <c r="X107" i="15"/>
  <c r="BG46" i="14"/>
  <c r="BI46" i="14"/>
  <c r="BH46" i="14"/>
  <c r="BF46" i="14"/>
  <c r="Y40" i="15" l="1"/>
  <c r="AT40" i="16"/>
  <c r="X40" i="15"/>
  <c r="AS40" i="16"/>
  <c r="W40" i="15"/>
  <c r="AR23" i="15" s="1"/>
  <c r="AR40" i="16"/>
  <c r="Z40" i="15"/>
  <c r="AU23" i="15" s="1"/>
  <c r="AU40" i="16"/>
  <c r="AT82" i="15"/>
  <c r="AT57" i="15"/>
  <c r="AS23" i="15"/>
  <c r="AS40" i="15"/>
  <c r="AT23" i="15"/>
  <c r="AT40" i="15"/>
  <c r="AS57" i="15"/>
  <c r="AS82" i="15"/>
  <c r="AR57" i="15"/>
  <c r="AR82" i="15"/>
  <c r="AU82" i="15"/>
  <c r="AU57" i="15"/>
  <c r="BB46" i="12"/>
  <c r="BC46" i="12"/>
  <c r="BD46" i="12"/>
  <c r="BE46" i="12"/>
  <c r="P6" i="8"/>
  <c r="P107" i="16" s="1"/>
  <c r="R6" i="8"/>
  <c r="R107" i="16" s="1"/>
  <c r="S6" i="8"/>
  <c r="S107" i="16" s="1"/>
  <c r="T6" i="8"/>
  <c r="T107" i="16" s="1"/>
  <c r="U6" i="8"/>
  <c r="U107" i="16" s="1"/>
  <c r="AU23" i="16" l="1"/>
  <c r="AR23" i="16"/>
  <c r="AO57" i="16"/>
  <c r="AO82" i="16"/>
  <c r="AU40" i="15"/>
  <c r="AS23" i="16"/>
  <c r="AN82" i="16"/>
  <c r="AN57" i="16"/>
  <c r="AM82" i="16"/>
  <c r="AM57" i="16"/>
  <c r="AR40" i="15"/>
  <c r="AT23" i="16"/>
  <c r="AP57" i="16"/>
  <c r="AP82" i="16"/>
  <c r="AK82" i="16"/>
  <c r="AK57" i="16"/>
  <c r="U107" i="15"/>
  <c r="U32" i="8"/>
  <c r="U40" i="16" s="1"/>
  <c r="T32" i="8"/>
  <c r="T40" i="16" s="1"/>
  <c r="T107" i="15"/>
  <c r="S107" i="15"/>
  <c r="S32" i="8"/>
  <c r="S40" i="16" s="1"/>
  <c r="R107" i="15"/>
  <c r="R32" i="8"/>
  <c r="R40" i="16" s="1"/>
  <c r="P107" i="15"/>
  <c r="P32" i="8"/>
  <c r="P40" i="16" s="1"/>
  <c r="F23" i="5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P40" i="15" l="1"/>
  <c r="AK40" i="15" s="1"/>
  <c r="AK40" i="16"/>
  <c r="U40" i="15"/>
  <c r="AP23" i="15" s="1"/>
  <c r="AP40" i="16"/>
  <c r="T40" i="15"/>
  <c r="AO23" i="15" s="1"/>
  <c r="AO40" i="16"/>
  <c r="R40" i="15"/>
  <c r="AM40" i="15" s="1"/>
  <c r="AM40" i="16"/>
  <c r="S40" i="15"/>
  <c r="AN40" i="15" s="1"/>
  <c r="AN40" i="16"/>
  <c r="AM82" i="15"/>
  <c r="AM57" i="15"/>
  <c r="AN82" i="15"/>
  <c r="AN57" i="15"/>
  <c r="AO57" i="15"/>
  <c r="AO82" i="15"/>
  <c r="AK82" i="15"/>
  <c r="AK57" i="15"/>
  <c r="AP57" i="15"/>
  <c r="AP82" i="15"/>
  <c r="AV30" i="12"/>
  <c r="AU28" i="12"/>
  <c r="AU27" i="12"/>
  <c r="AU29" i="12"/>
  <c r="AU30" i="12"/>
  <c r="AU31" i="12"/>
  <c r="AU32" i="12"/>
  <c r="AU33" i="12"/>
  <c r="AU34" i="12"/>
  <c r="AU35" i="12"/>
  <c r="AU36" i="12"/>
  <c r="AU37" i="12"/>
  <c r="AU38" i="12"/>
  <c r="AU39" i="12"/>
  <c r="AU40" i="12"/>
  <c r="AU41" i="12"/>
  <c r="AU42" i="12"/>
  <c r="AU43" i="12"/>
  <c r="AU44" i="12"/>
  <c r="AU45" i="12"/>
  <c r="AU46" i="12"/>
  <c r="AP40" i="15" l="1"/>
  <c r="AN23" i="15"/>
  <c r="AO40" i="15"/>
  <c r="AK23" i="15"/>
  <c r="AM23" i="16"/>
  <c r="AO23" i="16"/>
  <c r="AP23" i="16"/>
  <c r="AM23" i="15"/>
  <c r="AN23" i="16"/>
  <c r="AK23" i="16"/>
  <c r="AW27" i="14"/>
  <c r="AX27" i="14"/>
  <c r="AY27" i="14"/>
  <c r="AW28" i="14"/>
  <c r="AX28" i="14"/>
  <c r="AY28" i="14"/>
  <c r="AW29" i="14"/>
  <c r="AX29" i="14"/>
  <c r="AY29" i="14"/>
  <c r="AW30" i="14"/>
  <c r="AX30" i="14"/>
  <c r="AY30" i="14"/>
  <c r="AW31" i="14"/>
  <c r="AX31" i="14"/>
  <c r="AY31" i="14"/>
  <c r="AW32" i="14"/>
  <c r="AX32" i="14"/>
  <c r="AY32" i="14"/>
  <c r="AW33" i="14"/>
  <c r="AX33" i="14"/>
  <c r="AY33" i="14"/>
  <c r="AW34" i="14"/>
  <c r="AX34" i="14"/>
  <c r="AY34" i="14"/>
  <c r="AW35" i="14"/>
  <c r="AX35" i="14"/>
  <c r="AY35" i="14"/>
  <c r="AW36" i="14"/>
  <c r="AX36" i="14"/>
  <c r="AY36" i="14"/>
  <c r="AW37" i="14"/>
  <c r="AX37" i="14"/>
  <c r="AY37" i="14"/>
  <c r="AW38" i="14"/>
  <c r="AX38" i="14"/>
  <c r="AY38" i="14"/>
  <c r="AW39" i="14"/>
  <c r="AX39" i="14"/>
  <c r="AY39" i="14"/>
  <c r="AW40" i="14"/>
  <c r="AX40" i="14"/>
  <c r="AY40" i="14"/>
  <c r="AW41" i="14"/>
  <c r="AX41" i="14"/>
  <c r="AY41" i="14"/>
  <c r="AW42" i="14"/>
  <c r="AX42" i="14"/>
  <c r="AY42" i="14"/>
  <c r="AW43" i="14"/>
  <c r="AX43" i="14"/>
  <c r="AY43" i="14"/>
  <c r="AV44" i="5"/>
  <c r="AV45" i="5"/>
  <c r="AU29" i="5"/>
  <c r="AU29" i="14" s="1"/>
  <c r="AU30" i="5"/>
  <c r="AU30" i="14" s="1"/>
  <c r="AV30" i="5"/>
  <c r="AV31" i="5"/>
  <c r="AU32" i="5"/>
  <c r="AU32" i="14" s="1"/>
  <c r="AU33" i="5"/>
  <c r="AU33" i="14" s="1"/>
  <c r="AV33" i="5"/>
  <c r="AU37" i="5"/>
  <c r="AU37" i="14" s="1"/>
  <c r="AU38" i="5"/>
  <c r="AU38" i="14" s="1"/>
  <c r="AV38" i="5"/>
  <c r="AV39" i="5"/>
  <c r="AU40" i="5"/>
  <c r="AU40" i="14" s="1"/>
  <c r="AU41" i="5"/>
  <c r="AU41" i="14" s="1"/>
  <c r="AV41" i="5"/>
  <c r="AU43" i="5" l="1"/>
  <c r="AU43" i="14" s="1"/>
  <c r="AV36" i="5"/>
  <c r="AU35" i="5"/>
  <c r="AU35" i="14" s="1"/>
  <c r="AU27" i="5"/>
  <c r="AU27" i="14" s="1"/>
  <c r="AV40" i="5"/>
  <c r="AU39" i="5"/>
  <c r="AU39" i="14" s="1"/>
  <c r="AV32" i="5"/>
  <c r="AV42" i="5"/>
  <c r="AV34" i="5"/>
  <c r="AV46" i="5"/>
  <c r="AV43" i="5"/>
  <c r="AU42" i="5"/>
  <c r="AU42" i="14" s="1"/>
  <c r="AV35" i="5"/>
  <c r="AU34" i="5"/>
  <c r="AU34" i="14" s="1"/>
  <c r="AV27" i="5"/>
  <c r="AV37" i="5"/>
  <c r="AU36" i="5"/>
  <c r="AU36" i="14" s="1"/>
  <c r="AV29" i="5"/>
  <c r="AU28" i="5"/>
  <c r="AU28" i="14" s="1"/>
  <c r="AV28" i="5"/>
  <c r="AU31" i="5"/>
  <c r="AU31" i="14" s="1"/>
  <c r="AZ28" i="14"/>
  <c r="BA28" i="14"/>
  <c r="BB28" i="14"/>
  <c r="AZ29" i="14"/>
  <c r="BA29" i="14"/>
  <c r="BB29" i="14"/>
  <c r="AZ30" i="14"/>
  <c r="BA30" i="14"/>
  <c r="BB30" i="14"/>
  <c r="AZ31" i="14"/>
  <c r="BA31" i="14"/>
  <c r="BB31" i="14"/>
  <c r="AZ32" i="14"/>
  <c r="BA32" i="14"/>
  <c r="BB32" i="14"/>
  <c r="AZ33" i="14"/>
  <c r="BA33" i="14"/>
  <c r="AZ34" i="14"/>
  <c r="BA34" i="14"/>
  <c r="BB34" i="14"/>
  <c r="AZ35" i="14"/>
  <c r="BA35" i="14"/>
  <c r="BB35" i="14"/>
  <c r="AZ36" i="14"/>
  <c r="BA36" i="14"/>
  <c r="BB36" i="14"/>
  <c r="AZ37" i="14"/>
  <c r="BA37" i="14"/>
  <c r="BB37" i="14"/>
  <c r="AZ38" i="14"/>
  <c r="BA38" i="14"/>
  <c r="BB38" i="14"/>
  <c r="AZ39" i="14"/>
  <c r="BA39" i="14"/>
  <c r="BB39" i="14"/>
  <c r="AZ40" i="14"/>
  <c r="BA40" i="14"/>
  <c r="BB40" i="14"/>
  <c r="AZ41" i="14"/>
  <c r="BA41" i="14"/>
  <c r="BB41" i="14"/>
  <c r="AZ42" i="14"/>
  <c r="BA42" i="14"/>
  <c r="BB42" i="14"/>
  <c r="AZ43" i="14"/>
  <c r="BA43" i="14"/>
  <c r="BB43" i="14"/>
  <c r="BA27" i="14"/>
  <c r="BB27" i="14"/>
  <c r="AZ27" i="14"/>
  <c r="AU59" i="14"/>
  <c r="AT59" i="14"/>
  <c r="AS59" i="14"/>
  <c r="AR59" i="14"/>
  <c r="AQ59" i="14"/>
  <c r="AP59" i="14"/>
  <c r="AU58" i="14"/>
  <c r="AT58" i="14"/>
  <c r="AS58" i="14"/>
  <c r="AR58" i="14"/>
  <c r="AQ58" i="14"/>
  <c r="AP58" i="14"/>
  <c r="AU57" i="14"/>
  <c r="AT57" i="14"/>
  <c r="AS57" i="14"/>
  <c r="AR57" i="14"/>
  <c r="AQ57" i="14"/>
  <c r="AP57" i="14"/>
  <c r="AU56" i="14"/>
  <c r="AT56" i="14"/>
  <c r="AS56" i="14"/>
  <c r="AR56" i="14"/>
  <c r="AQ56" i="14"/>
  <c r="AP56" i="14"/>
  <c r="AU55" i="14"/>
  <c r="AT55" i="14"/>
  <c r="AS55" i="14"/>
  <c r="AR55" i="14"/>
  <c r="AQ55" i="14"/>
  <c r="AP55" i="14"/>
  <c r="AU54" i="14"/>
  <c r="AT54" i="14"/>
  <c r="AS54" i="14"/>
  <c r="AR54" i="14"/>
  <c r="AQ54" i="14"/>
  <c r="AP54" i="14"/>
  <c r="AU53" i="14"/>
  <c r="AT53" i="14"/>
  <c r="AS53" i="14"/>
  <c r="AR53" i="14"/>
  <c r="AQ53" i="14"/>
  <c r="AP53" i="14"/>
  <c r="AU52" i="14"/>
  <c r="AT52" i="14"/>
  <c r="AS52" i="14"/>
  <c r="AR52" i="14"/>
  <c r="AQ52" i="14"/>
  <c r="AP52" i="14"/>
  <c r="AU51" i="14"/>
  <c r="AT51" i="14"/>
  <c r="AS51" i="14"/>
  <c r="AR51" i="14"/>
  <c r="AQ51" i="14"/>
  <c r="AP51" i="14"/>
  <c r="AU50" i="14"/>
  <c r="AT50" i="14"/>
  <c r="AS50" i="14"/>
  <c r="AR50" i="14"/>
  <c r="AQ50" i="14"/>
  <c r="AP50" i="14"/>
  <c r="AT46" i="14"/>
  <c r="AT45" i="14"/>
  <c r="AT44" i="14"/>
  <c r="AU23" i="14"/>
  <c r="AT23" i="14"/>
  <c r="AS23" i="14"/>
  <c r="AR23" i="14"/>
  <c r="AQ23" i="14"/>
  <c r="AP23" i="14"/>
  <c r="BM22" i="14"/>
  <c r="AS46" i="14"/>
  <c r="AR46" i="14"/>
  <c r="BM21" i="14"/>
  <c r="AK59" i="14"/>
  <c r="AJ59" i="14"/>
  <c r="AF59" i="14"/>
  <c r="AD59" i="14"/>
  <c r="X59" i="14"/>
  <c r="V59" i="14"/>
  <c r="Q59" i="14"/>
  <c r="P59" i="14"/>
  <c r="N59" i="14"/>
  <c r="M59" i="14"/>
  <c r="L59" i="14"/>
  <c r="J59" i="14"/>
  <c r="I59" i="14"/>
  <c r="H59" i="14"/>
  <c r="G59" i="14"/>
  <c r="F59" i="14"/>
  <c r="B21" i="14"/>
  <c r="C21" i="14" s="1"/>
  <c r="BM20" i="14"/>
  <c r="AS44" i="14"/>
  <c r="B20" i="14"/>
  <c r="C20" i="14" s="1"/>
  <c r="BM19" i="14"/>
  <c r="AY19" i="14"/>
  <c r="AX19" i="14"/>
  <c r="AW19" i="14"/>
  <c r="AP43" i="14"/>
  <c r="B19" i="14"/>
  <c r="C19" i="14" s="1"/>
  <c r="BM18" i="14"/>
  <c r="AY18" i="14"/>
  <c r="AX18" i="14"/>
  <c r="AW18" i="14"/>
  <c r="AS42" i="14"/>
  <c r="B18" i="14"/>
  <c r="C18" i="14" s="1"/>
  <c r="BM17" i="14"/>
  <c r="AY17" i="14"/>
  <c r="AX17" i="14"/>
  <c r="AW17" i="14"/>
  <c r="AR41" i="14"/>
  <c r="AQ41" i="14"/>
  <c r="AP41" i="14"/>
  <c r="B17" i="14"/>
  <c r="C17" i="14" s="1"/>
  <c r="BM16" i="14"/>
  <c r="AY16" i="14"/>
  <c r="AX16" i="14"/>
  <c r="AW16" i="14"/>
  <c r="AP40" i="14"/>
  <c r="B16" i="14"/>
  <c r="C16" i="14" s="1"/>
  <c r="BM15" i="14"/>
  <c r="AY15" i="14"/>
  <c r="AX15" i="14"/>
  <c r="AW15" i="14"/>
  <c r="AR39" i="14"/>
  <c r="B15" i="14"/>
  <c r="C15" i="14" s="1"/>
  <c r="BM14" i="14"/>
  <c r="AY14" i="14"/>
  <c r="AX14" i="14"/>
  <c r="AW14" i="14"/>
  <c r="AS38" i="14"/>
  <c r="AR38" i="14"/>
  <c r="B14" i="14"/>
  <c r="C14" i="14" s="1"/>
  <c r="BM13" i="14"/>
  <c r="AY13" i="14"/>
  <c r="AX13" i="14"/>
  <c r="AW13" i="14"/>
  <c r="AS37" i="14"/>
  <c r="AR37" i="14"/>
  <c r="AQ37" i="14"/>
  <c r="B13" i="14"/>
  <c r="C13" i="14" s="1"/>
  <c r="BM12" i="14"/>
  <c r="AY12" i="14"/>
  <c r="AX12" i="14"/>
  <c r="AW12" i="14"/>
  <c r="AQ36" i="14"/>
  <c r="B12" i="14"/>
  <c r="C12" i="14" s="1"/>
  <c r="BM11" i="14"/>
  <c r="AY11" i="14"/>
  <c r="AX11" i="14"/>
  <c r="AW11" i="14"/>
  <c r="AP35" i="14"/>
  <c r="B11" i="14"/>
  <c r="C11" i="14" s="1"/>
  <c r="BM10" i="14"/>
  <c r="AY10" i="14"/>
  <c r="AX10" i="14"/>
  <c r="AW10" i="14"/>
  <c r="AS34" i="14"/>
  <c r="B10" i="14"/>
  <c r="C10" i="14" s="1"/>
  <c r="BM9" i="14"/>
  <c r="AY9" i="14"/>
  <c r="AX9" i="14"/>
  <c r="AW9" i="14"/>
  <c r="AS33" i="14"/>
  <c r="AK55" i="14"/>
  <c r="B9" i="14"/>
  <c r="C9" i="14" s="1"/>
  <c r="BM8" i="14"/>
  <c r="AY8" i="14"/>
  <c r="AY54" i="14" s="1"/>
  <c r="AX8" i="14"/>
  <c r="AX54" i="14" s="1"/>
  <c r="AW8" i="14"/>
  <c r="AW54" i="14" s="1"/>
  <c r="AW69" i="14" s="1"/>
  <c r="AJ54" i="14"/>
  <c r="AI54" i="14"/>
  <c r="AH54" i="14"/>
  <c r="AE54" i="14"/>
  <c r="AD54" i="14"/>
  <c r="AB54" i="14"/>
  <c r="X54" i="14"/>
  <c r="V54" i="14"/>
  <c r="S54" i="14"/>
  <c r="P54" i="14"/>
  <c r="O54" i="14"/>
  <c r="I54" i="14"/>
  <c r="H54" i="14"/>
  <c r="G54" i="14"/>
  <c r="F54" i="14"/>
  <c r="B8" i="14"/>
  <c r="C8" i="14" s="1"/>
  <c r="BM7" i="14"/>
  <c r="AY7" i="14"/>
  <c r="AX7" i="14"/>
  <c r="AW7" i="14"/>
  <c r="AS31" i="14"/>
  <c r="AP31" i="14"/>
  <c r="B7" i="14"/>
  <c r="C7" i="14" s="1"/>
  <c r="BM6" i="14"/>
  <c r="AY6" i="14"/>
  <c r="AX6" i="14"/>
  <c r="AW6" i="14"/>
  <c r="AP30" i="14"/>
  <c r="G53" i="14"/>
  <c r="B6" i="14"/>
  <c r="C6" i="14" s="1"/>
  <c r="BM5" i="14"/>
  <c r="AY5" i="14"/>
  <c r="AY52" i="14" s="1"/>
  <c r="AX5" i="14"/>
  <c r="AX52" i="14" s="1"/>
  <c r="AW5" i="14"/>
  <c r="AW52" i="14" s="1"/>
  <c r="AG52" i="14"/>
  <c r="AC52" i="14"/>
  <c r="AA52" i="14"/>
  <c r="Z52" i="14"/>
  <c r="T52" i="14"/>
  <c r="S52" i="14"/>
  <c r="Q52" i="14"/>
  <c r="P52" i="14"/>
  <c r="M52" i="14"/>
  <c r="K52" i="14"/>
  <c r="I52" i="14"/>
  <c r="H52" i="14"/>
  <c r="G52" i="14"/>
  <c r="F52" i="14"/>
  <c r="B5" i="14"/>
  <c r="C5" i="14" s="1"/>
  <c r="BM4" i="14"/>
  <c r="AY4" i="14"/>
  <c r="AY51" i="14" s="1"/>
  <c r="AY66" i="14" s="1"/>
  <c r="AX4" i="14"/>
  <c r="AX51" i="14" s="1"/>
  <c r="AW4" i="14"/>
  <c r="AW51" i="14" s="1"/>
  <c r="AN51" i="14"/>
  <c r="AI51" i="14"/>
  <c r="AH51" i="14"/>
  <c r="AG51" i="14"/>
  <c r="AB51" i="14"/>
  <c r="V51" i="14"/>
  <c r="S51" i="14"/>
  <c r="R51" i="14"/>
  <c r="L51" i="14"/>
  <c r="I51" i="14"/>
  <c r="H51" i="14"/>
  <c r="G51" i="14"/>
  <c r="F51" i="14"/>
  <c r="B4" i="14"/>
  <c r="C4" i="14" s="1"/>
  <c r="BM3" i="14"/>
  <c r="AY3" i="14"/>
  <c r="AX3" i="14"/>
  <c r="AX50" i="14" s="1"/>
  <c r="AW3" i="14"/>
  <c r="AW50" i="14" s="1"/>
  <c r="AO50" i="14"/>
  <c r="AN50" i="14"/>
  <c r="AQ27" i="14"/>
  <c r="AL50" i="14"/>
  <c r="AI50" i="14"/>
  <c r="AF50" i="14"/>
  <c r="AD50" i="14"/>
  <c r="X50" i="14"/>
  <c r="S50" i="14"/>
  <c r="P50" i="14"/>
  <c r="N50" i="14"/>
  <c r="M50" i="14"/>
  <c r="L50" i="14"/>
  <c r="I50" i="14"/>
  <c r="H50" i="14"/>
  <c r="G50" i="14"/>
  <c r="F50" i="14"/>
  <c r="B3" i="14"/>
  <c r="C3" i="14" s="1"/>
  <c r="AP65" i="14" l="1"/>
  <c r="AU72" i="14"/>
  <c r="BM53" i="14"/>
  <c r="BA7" i="14"/>
  <c r="BE7" i="14" s="1"/>
  <c r="BI7" i="14" s="1"/>
  <c r="BC14" i="14"/>
  <c r="AW67" i="14"/>
  <c r="AU60" i="14"/>
  <c r="AU61" i="14" s="1"/>
  <c r="BM52" i="14"/>
  <c r="AX58" i="14"/>
  <c r="AX73" i="14" s="1"/>
  <c r="BB18" i="14"/>
  <c r="BF18" i="14" s="1"/>
  <c r="BA13" i="14"/>
  <c r="BE13" i="14" s="1"/>
  <c r="BI13" i="14" s="1"/>
  <c r="H55" i="14"/>
  <c r="G56" i="14"/>
  <c r="AT74" i="14"/>
  <c r="AX53" i="14"/>
  <c r="AX68" i="14" s="1"/>
  <c r="AX55" i="14"/>
  <c r="AX70" i="14" s="1"/>
  <c r="AW56" i="14"/>
  <c r="AW71" i="14" s="1"/>
  <c r="BB6" i="14"/>
  <c r="BF6" i="14" s="1"/>
  <c r="AW58" i="14"/>
  <c r="AW73" i="14" s="1"/>
  <c r="BB10" i="14"/>
  <c r="BF10" i="14" s="1"/>
  <c r="BB8" i="14"/>
  <c r="I53" i="14"/>
  <c r="Q53" i="14"/>
  <c r="U53" i="14"/>
  <c r="AG53" i="14"/>
  <c r="AK53" i="14"/>
  <c r="AE36" i="14"/>
  <c r="I57" i="14"/>
  <c r="U57" i="14"/>
  <c r="Y57" i="14"/>
  <c r="AK57" i="14"/>
  <c r="BA12" i="14"/>
  <c r="BE12" i="14" s="1"/>
  <c r="BI12" i="14" s="1"/>
  <c r="Z44" i="14"/>
  <c r="AD23" i="14"/>
  <c r="AF39" i="14"/>
  <c r="AB41" i="14"/>
  <c r="V45" i="14"/>
  <c r="H53" i="14"/>
  <c r="P53" i="14"/>
  <c r="X53" i="14"/>
  <c r="AB53" i="14"/>
  <c r="AJ53" i="14"/>
  <c r="AN32" i="14"/>
  <c r="F55" i="14"/>
  <c r="K38" i="14"/>
  <c r="L58" i="14"/>
  <c r="M42" i="14"/>
  <c r="Y42" i="14"/>
  <c r="AG42" i="14"/>
  <c r="AH34" i="14"/>
  <c r="S41" i="14"/>
  <c r="T45" i="14"/>
  <c r="S46" i="14"/>
  <c r="AA46" i="14"/>
  <c r="AI46" i="14"/>
  <c r="AU66" i="14"/>
  <c r="BM58" i="14"/>
  <c r="AW66" i="14"/>
  <c r="AY67" i="14"/>
  <c r="T33" i="14"/>
  <c r="N57" i="14"/>
  <c r="Z40" i="14"/>
  <c r="AD40" i="14"/>
  <c r="AH40" i="14"/>
  <c r="AI42" i="14"/>
  <c r="M74" i="14"/>
  <c r="T46" i="14"/>
  <c r="AU68" i="14"/>
  <c r="AU73" i="14"/>
  <c r="BB12" i="14"/>
  <c r="BF12" i="14" s="1"/>
  <c r="BB14" i="14"/>
  <c r="BF14" i="14" s="1"/>
  <c r="BA18" i="14"/>
  <c r="BE18" i="14" s="1"/>
  <c r="BI18" i="14" s="1"/>
  <c r="BC9" i="14"/>
  <c r="BA8" i="14"/>
  <c r="BA54" i="14" s="1"/>
  <c r="BA69" i="14" s="1"/>
  <c r="BA6" i="14"/>
  <c r="BE6" i="14" s="1"/>
  <c r="BI6" i="14" s="1"/>
  <c r="BC5" i="14"/>
  <c r="AB39" i="14"/>
  <c r="AB45" i="14"/>
  <c r="AC29" i="14"/>
  <c r="AB59" i="14"/>
  <c r="AF74" i="14" s="1"/>
  <c r="AB34" i="14"/>
  <c r="AF34" i="14"/>
  <c r="AF55" i="14"/>
  <c r="N36" i="14"/>
  <c r="R36" i="14"/>
  <c r="AD36" i="14"/>
  <c r="G58" i="14"/>
  <c r="S58" i="14"/>
  <c r="AA58" i="14"/>
  <c r="AI58" i="14"/>
  <c r="L41" i="14"/>
  <c r="T41" i="14"/>
  <c r="AJ41" i="14"/>
  <c r="P46" i="14"/>
  <c r="X46" i="14"/>
  <c r="AF46" i="14"/>
  <c r="AJ46" i="14"/>
  <c r="AN41" i="14"/>
  <c r="AO44" i="14"/>
  <c r="AJ45" i="14"/>
  <c r="K67" i="14"/>
  <c r="O36" i="14"/>
  <c r="AE37" i="14"/>
  <c r="U44" i="14"/>
  <c r="AG44" i="14"/>
  <c r="N74" i="14"/>
  <c r="AL45" i="14"/>
  <c r="I23" i="14"/>
  <c r="N40" i="14"/>
  <c r="AI41" i="14"/>
  <c r="AJ74" i="14"/>
  <c r="K46" i="14"/>
  <c r="Y31" i="14"/>
  <c r="AK31" i="14"/>
  <c r="AF33" i="14"/>
  <c r="J35" i="14"/>
  <c r="P37" i="14"/>
  <c r="P43" i="14"/>
  <c r="AD27" i="14"/>
  <c r="L45" i="14"/>
  <c r="AM28" i="14"/>
  <c r="AB52" i="14"/>
  <c r="AB29" i="14"/>
  <c r="AN52" i="14"/>
  <c r="AR29" i="14"/>
  <c r="Z36" i="14"/>
  <c r="AP36" i="14"/>
  <c r="AL36" i="14"/>
  <c r="W38" i="14"/>
  <c r="R50" i="14"/>
  <c r="R65" i="14" s="1"/>
  <c r="R27" i="14"/>
  <c r="L66" i="14"/>
  <c r="X28" i="14"/>
  <c r="J30" i="14"/>
  <c r="N30" i="14"/>
  <c r="R30" i="14"/>
  <c r="V30" i="14"/>
  <c r="Z53" i="14"/>
  <c r="Z30" i="14"/>
  <c r="AD30" i="14"/>
  <c r="AD53" i="14"/>
  <c r="AH53" i="14"/>
  <c r="AH30" i="14"/>
  <c r="AL30" i="14"/>
  <c r="J53" i="14"/>
  <c r="J31" i="14"/>
  <c r="N53" i="14"/>
  <c r="Z31" i="14"/>
  <c r="AD31" i="14"/>
  <c r="T54" i="14"/>
  <c r="T69" i="14" s="1"/>
  <c r="T32" i="14"/>
  <c r="AB69" i="14"/>
  <c r="O33" i="14"/>
  <c r="AI33" i="14"/>
  <c r="Q34" i="14"/>
  <c r="AG34" i="14"/>
  <c r="Q35" i="14"/>
  <c r="U35" i="14"/>
  <c r="AG35" i="14"/>
  <c r="AK35" i="14"/>
  <c r="K36" i="14"/>
  <c r="AA36" i="14"/>
  <c r="F57" i="14"/>
  <c r="H57" i="14"/>
  <c r="L38" i="14"/>
  <c r="X57" i="14"/>
  <c r="AB38" i="14"/>
  <c r="AF38" i="14"/>
  <c r="U39" i="14"/>
  <c r="AK39" i="14"/>
  <c r="S28" i="14"/>
  <c r="AN29" i="14"/>
  <c r="AC50" i="14"/>
  <c r="AC27" i="14"/>
  <c r="AF29" i="14"/>
  <c r="AI69" i="14"/>
  <c r="BK8" i="14"/>
  <c r="X56" i="14"/>
  <c r="X34" i="14"/>
  <c r="AH36" i="14"/>
  <c r="S38" i="14"/>
  <c r="L39" i="14"/>
  <c r="T39" i="14"/>
  <c r="AJ39" i="14"/>
  <c r="W27" i="14"/>
  <c r="O31" i="14"/>
  <c r="S31" i="14"/>
  <c r="AE31" i="14"/>
  <c r="AI31" i="14"/>
  <c r="L33" i="14"/>
  <c r="L55" i="14"/>
  <c r="P33" i="14"/>
  <c r="P55" i="14"/>
  <c r="T55" i="14"/>
  <c r="X55" i="14"/>
  <c r="X33" i="14"/>
  <c r="AB55" i="14"/>
  <c r="AJ55" i="14"/>
  <c r="AJ33" i="14"/>
  <c r="AR33" i="14"/>
  <c r="AN55" i="14"/>
  <c r="AR70" i="14" s="1"/>
  <c r="AN33" i="14"/>
  <c r="F56" i="14"/>
  <c r="J34" i="14"/>
  <c r="J56" i="14"/>
  <c r="N56" i="14"/>
  <c r="N34" i="14"/>
  <c r="R56" i="14"/>
  <c r="R34" i="14"/>
  <c r="V56" i="14"/>
  <c r="Z34" i="14"/>
  <c r="AD56" i="14"/>
  <c r="AD34" i="14"/>
  <c r="AH56" i="14"/>
  <c r="AP34" i="14"/>
  <c r="AL56" i="14"/>
  <c r="AP71" i="14" s="1"/>
  <c r="AL34" i="14"/>
  <c r="V35" i="14"/>
  <c r="Z35" i="14"/>
  <c r="P36" i="14"/>
  <c r="T36" i="14"/>
  <c r="AF36" i="14"/>
  <c r="AJ36" i="14"/>
  <c r="K37" i="14"/>
  <c r="O37" i="14"/>
  <c r="AA37" i="14"/>
  <c r="M38" i="14"/>
  <c r="Q38" i="14"/>
  <c r="U38" i="14"/>
  <c r="AC38" i="14"/>
  <c r="AG38" i="14"/>
  <c r="AK38" i="14"/>
  <c r="N39" i="14"/>
  <c r="V39" i="14"/>
  <c r="Z39" i="14"/>
  <c r="AD39" i="14"/>
  <c r="H58" i="14"/>
  <c r="AB58" i="14"/>
  <c r="AH28" i="14"/>
  <c r="P30" i="14"/>
  <c r="V32" i="14"/>
  <c r="AL35" i="14"/>
  <c r="M65" i="14"/>
  <c r="Y50" i="14"/>
  <c r="Y27" i="14"/>
  <c r="W51" i="14"/>
  <c r="W66" i="14" s="1"/>
  <c r="W28" i="14"/>
  <c r="L52" i="14"/>
  <c r="P67" i="14" s="1"/>
  <c r="L29" i="14"/>
  <c r="X52" i="14"/>
  <c r="X67" i="14" s="1"/>
  <c r="X29" i="14"/>
  <c r="AJ52" i="14"/>
  <c r="AJ29" i="14"/>
  <c r="U31" i="14"/>
  <c r="AN34" i="14"/>
  <c r="AR34" i="14"/>
  <c r="J36" i="14"/>
  <c r="V36" i="14"/>
  <c r="AA38" i="14"/>
  <c r="P39" i="14"/>
  <c r="J51" i="14"/>
  <c r="J66" i="14" s="1"/>
  <c r="J28" i="14"/>
  <c r="N51" i="14"/>
  <c r="R66" i="14" s="1"/>
  <c r="N28" i="14"/>
  <c r="R28" i="14"/>
  <c r="Z28" i="14"/>
  <c r="Z51" i="14"/>
  <c r="Z66" i="14" s="1"/>
  <c r="AD51" i="14"/>
  <c r="AH66" i="14" s="1"/>
  <c r="AD28" i="14"/>
  <c r="AL28" i="14"/>
  <c r="AP28" i="14"/>
  <c r="W52" i="14"/>
  <c r="AA67" i="14" s="1"/>
  <c r="W29" i="14"/>
  <c r="AI52" i="14"/>
  <c r="AI29" i="14"/>
  <c r="AM29" i="14"/>
  <c r="L53" i="14"/>
  <c r="L30" i="14"/>
  <c r="AF53" i="14"/>
  <c r="AF30" i="14"/>
  <c r="J54" i="14"/>
  <c r="J69" i="14" s="1"/>
  <c r="J32" i="14"/>
  <c r="N54" i="14"/>
  <c r="N32" i="14"/>
  <c r="R32" i="14"/>
  <c r="R54" i="14"/>
  <c r="V69" i="14" s="1"/>
  <c r="Z54" i="14"/>
  <c r="AD69" i="14" s="1"/>
  <c r="Z32" i="14"/>
  <c r="AD32" i="14"/>
  <c r="AL32" i="14"/>
  <c r="AL54" i="14"/>
  <c r="AL69" i="14" s="1"/>
  <c r="AP32" i="14"/>
  <c r="Y33" i="14"/>
  <c r="AC33" i="14"/>
  <c r="AO33" i="14"/>
  <c r="K35" i="14"/>
  <c r="O35" i="14"/>
  <c r="AA35" i="14"/>
  <c r="AE35" i="14"/>
  <c r="L37" i="14"/>
  <c r="T57" i="14"/>
  <c r="T37" i="14"/>
  <c r="X37" i="14"/>
  <c r="AB37" i="14"/>
  <c r="AF37" i="14"/>
  <c r="AJ37" i="14"/>
  <c r="M40" i="14"/>
  <c r="U40" i="14"/>
  <c r="AC40" i="14"/>
  <c r="AO40" i="14"/>
  <c r="F58" i="14"/>
  <c r="N41" i="14"/>
  <c r="V41" i="14"/>
  <c r="Z41" i="14"/>
  <c r="AH41" i="14"/>
  <c r="L42" i="14"/>
  <c r="T42" i="14"/>
  <c r="AB42" i="14"/>
  <c r="AR42" i="14"/>
  <c r="AN42" i="14"/>
  <c r="L43" i="14"/>
  <c r="X43" i="14"/>
  <c r="AB43" i="14"/>
  <c r="AF43" i="14"/>
  <c r="AN43" i="14"/>
  <c r="J44" i="14"/>
  <c r="N44" i="14"/>
  <c r="V44" i="14"/>
  <c r="AD44" i="14"/>
  <c r="AL44" i="14"/>
  <c r="AP44" i="14"/>
  <c r="F23" i="14"/>
  <c r="J23" i="14"/>
  <c r="N27" i="14"/>
  <c r="T29" i="14"/>
  <c r="AB30" i="14"/>
  <c r="V34" i="14"/>
  <c r="AR43" i="14"/>
  <c r="AL51" i="14"/>
  <c r="AL66" i="14" s="1"/>
  <c r="AF52" i="14"/>
  <c r="AJ67" i="14" s="1"/>
  <c r="Z56" i="14"/>
  <c r="R58" i="14"/>
  <c r="O41" i="14"/>
  <c r="W41" i="14"/>
  <c r="AE41" i="14"/>
  <c r="Q42" i="14"/>
  <c r="AC42" i="14"/>
  <c r="Q43" i="14"/>
  <c r="AC43" i="14"/>
  <c r="AK43" i="14"/>
  <c r="K44" i="14"/>
  <c r="O44" i="14"/>
  <c r="S44" i="14"/>
  <c r="AA44" i="14"/>
  <c r="AE44" i="14"/>
  <c r="AI23" i="14"/>
  <c r="AN45" i="14"/>
  <c r="O46" i="14"/>
  <c r="AE46" i="14"/>
  <c r="AO23" i="14"/>
  <c r="P45" i="14"/>
  <c r="AK45" i="14"/>
  <c r="X41" i="14"/>
  <c r="J43" i="14"/>
  <c r="V43" i="14"/>
  <c r="Y45" i="14"/>
  <c r="L46" i="14"/>
  <c r="AB46" i="14"/>
  <c r="AI40" i="14"/>
  <c r="AO42" i="14"/>
  <c r="Q45" i="14"/>
  <c r="AD45" i="14"/>
  <c r="AN46" i="14"/>
  <c r="T59" i="14"/>
  <c r="T74" i="14" s="1"/>
  <c r="AN59" i="14"/>
  <c r="AN74" i="14" s="1"/>
  <c r="O42" i="14"/>
  <c r="S42" i="14"/>
  <c r="AE42" i="14"/>
  <c r="BK18" i="14"/>
  <c r="Q44" i="14"/>
  <c r="Y44" i="14"/>
  <c r="AK44" i="14"/>
  <c r="J74" i="14"/>
  <c r="M23" i="14"/>
  <c r="U46" i="14"/>
  <c r="Y46" i="14"/>
  <c r="S23" i="14"/>
  <c r="AI44" i="14"/>
  <c r="J45" i="14"/>
  <c r="AF45" i="14"/>
  <c r="AR45" i="14"/>
  <c r="Y59" i="14"/>
  <c r="AY56" i="14"/>
  <c r="AY71" i="14" s="1"/>
  <c r="BC11" i="14"/>
  <c r="BA16" i="14"/>
  <c r="BE16" i="14" s="1"/>
  <c r="BI16" i="14" s="1"/>
  <c r="BA14" i="14"/>
  <c r="BE14" i="14" s="1"/>
  <c r="BI14" i="14" s="1"/>
  <c r="BA4" i="14"/>
  <c r="BA51" i="14" s="1"/>
  <c r="BA66" i="14" s="1"/>
  <c r="AW53" i="14"/>
  <c r="AW68" i="14" s="1"/>
  <c r="BC8" i="14"/>
  <c r="AY57" i="14"/>
  <c r="AY72" i="14" s="1"/>
  <c r="AW57" i="14"/>
  <c r="AW72" i="14" s="1"/>
  <c r="AY58" i="14"/>
  <c r="AY73" i="14" s="1"/>
  <c r="BC12" i="14"/>
  <c r="BC10" i="14"/>
  <c r="BC4" i="14"/>
  <c r="AY53" i="14"/>
  <c r="AY68" i="14" s="1"/>
  <c r="AX57" i="14"/>
  <c r="AX72" i="14" s="1"/>
  <c r="BB16" i="14"/>
  <c r="BF16" i="14" s="1"/>
  <c r="BC3" i="14"/>
  <c r="BC19" i="14"/>
  <c r="BC7" i="14"/>
  <c r="BC15" i="14"/>
  <c r="BA19" i="14"/>
  <c r="BE19" i="14" s="1"/>
  <c r="BI19" i="14" s="1"/>
  <c r="BA17" i="14"/>
  <c r="BE17" i="14" s="1"/>
  <c r="BI17" i="14" s="1"/>
  <c r="BC18" i="14"/>
  <c r="BA15" i="14"/>
  <c r="BE15" i="14" s="1"/>
  <c r="BI15" i="14" s="1"/>
  <c r="BC16" i="14"/>
  <c r="AX66" i="14"/>
  <c r="AR66" i="14"/>
  <c r="K27" i="14"/>
  <c r="O50" i="14"/>
  <c r="S65" i="14" s="1"/>
  <c r="O27" i="14"/>
  <c r="AA27" i="14"/>
  <c r="AA50" i="14"/>
  <c r="AE50" i="14"/>
  <c r="AE27" i="14"/>
  <c r="AW65" i="14"/>
  <c r="BA3" i="14"/>
  <c r="BL3" i="14"/>
  <c r="BM27" i="14" s="1"/>
  <c r="P51" i="14"/>
  <c r="P66" i="14" s="1"/>
  <c r="P28" i="14"/>
  <c r="T51" i="14"/>
  <c r="T28" i="14"/>
  <c r="AF28" i="14"/>
  <c r="AJ51" i="14"/>
  <c r="AJ28" i="14"/>
  <c r="M53" i="14"/>
  <c r="M30" i="14"/>
  <c r="Y30" i="14"/>
  <c r="Y53" i="14"/>
  <c r="AC30" i="14"/>
  <c r="AO53" i="14"/>
  <c r="AO30" i="14"/>
  <c r="AS30" i="14"/>
  <c r="M31" i="14"/>
  <c r="Q31" i="14"/>
  <c r="AC31" i="14"/>
  <c r="AG31" i="14"/>
  <c r="AH69" i="14"/>
  <c r="J33" i="14"/>
  <c r="N55" i="14"/>
  <c r="N33" i="14"/>
  <c r="R33" i="14"/>
  <c r="R55" i="14"/>
  <c r="V33" i="14"/>
  <c r="Z33" i="14"/>
  <c r="Z55" i="14"/>
  <c r="AD55" i="14"/>
  <c r="AD33" i="14"/>
  <c r="AH33" i="14"/>
  <c r="AH55" i="14"/>
  <c r="BK9" i="14"/>
  <c r="AP33" i="14"/>
  <c r="AL33" i="14"/>
  <c r="K34" i="14"/>
  <c r="O34" i="14"/>
  <c r="O56" i="14"/>
  <c r="S34" i="14"/>
  <c r="W56" i="14"/>
  <c r="W34" i="14"/>
  <c r="AA34" i="14"/>
  <c r="AA56" i="14"/>
  <c r="AE34" i="14"/>
  <c r="AI34" i="14"/>
  <c r="AI56" i="14"/>
  <c r="AM56" i="14"/>
  <c r="AQ34" i="14"/>
  <c r="AM34" i="14"/>
  <c r="BL10" i="14"/>
  <c r="S35" i="14"/>
  <c r="W35" i="14"/>
  <c r="AI35" i="14"/>
  <c r="AM35" i="14"/>
  <c r="BA11" i="14"/>
  <c r="BE11" i="14" s="1"/>
  <c r="BI11" i="14" s="1"/>
  <c r="BL11" i="14"/>
  <c r="L36" i="14"/>
  <c r="X36" i="14"/>
  <c r="AB36" i="14"/>
  <c r="AN36" i="14"/>
  <c r="AR36" i="14"/>
  <c r="M37" i="14"/>
  <c r="Q57" i="14"/>
  <c r="Q37" i="14"/>
  <c r="AC37" i="14"/>
  <c r="AG57" i="14"/>
  <c r="AG37" i="14"/>
  <c r="M67" i="14"/>
  <c r="U52" i="14"/>
  <c r="U67" i="14" s="1"/>
  <c r="U29" i="14"/>
  <c r="Y52" i="14"/>
  <c r="AC67" i="14" s="1"/>
  <c r="Y29" i="14"/>
  <c r="AG67" i="14"/>
  <c r="AO52" i="14"/>
  <c r="AS67" i="14" s="1"/>
  <c r="AO29" i="14"/>
  <c r="BK6" i="14"/>
  <c r="V31" i="14"/>
  <c r="AH31" i="14"/>
  <c r="BK7" i="14"/>
  <c r="AL31" i="14"/>
  <c r="W32" i="14"/>
  <c r="AA54" i="14"/>
  <c r="AE69" i="14" s="1"/>
  <c r="AA32" i="14"/>
  <c r="AM32" i="14"/>
  <c r="AM54" i="14"/>
  <c r="AQ69" i="14" s="1"/>
  <c r="AQ32" i="14"/>
  <c r="K55" i="14"/>
  <c r="K33" i="14"/>
  <c r="S55" i="14"/>
  <c r="AA55" i="14"/>
  <c r="AA33" i="14"/>
  <c r="L56" i="14"/>
  <c r="T56" i="14"/>
  <c r="T34" i="14"/>
  <c r="Q36" i="14"/>
  <c r="Y36" i="14"/>
  <c r="AG36" i="14"/>
  <c r="AS36" i="14"/>
  <c r="AO36" i="14"/>
  <c r="J37" i="14"/>
  <c r="J57" i="14"/>
  <c r="R37" i="14"/>
  <c r="R57" i="14"/>
  <c r="V57" i="14"/>
  <c r="V37" i="14"/>
  <c r="AD37" i="14"/>
  <c r="AD57" i="14"/>
  <c r="AL57" i="14"/>
  <c r="AP72" i="14" s="1"/>
  <c r="AP37" i="14"/>
  <c r="AL37" i="14"/>
  <c r="AE38" i="14"/>
  <c r="AQ38" i="14"/>
  <c r="BL14" i="14"/>
  <c r="AH39" i="14"/>
  <c r="BK15" i="14"/>
  <c r="O58" i="14"/>
  <c r="O40" i="14"/>
  <c r="AA40" i="14"/>
  <c r="AE58" i="14"/>
  <c r="AE40" i="14"/>
  <c r="AQ40" i="14"/>
  <c r="AM40" i="14"/>
  <c r="AM58" i="14"/>
  <c r="BL16" i="14"/>
  <c r="BM40" i="14" s="1"/>
  <c r="J41" i="14"/>
  <c r="AD58" i="14"/>
  <c r="AD41" i="14"/>
  <c r="AL41" i="14"/>
  <c r="AQ42" i="14"/>
  <c r="AM42" i="14"/>
  <c r="BL18" i="14"/>
  <c r="R43" i="14"/>
  <c r="Z43" i="14"/>
  <c r="W44" i="14"/>
  <c r="AX20" i="14"/>
  <c r="Q46" i="14"/>
  <c r="Q23" i="14"/>
  <c r="AG46" i="14"/>
  <c r="AG23" i="14"/>
  <c r="AK46" i="14"/>
  <c r="U23" i="14"/>
  <c r="L28" i="14"/>
  <c r="U30" i="14"/>
  <c r="Y37" i="14"/>
  <c r="AO46" i="14"/>
  <c r="W50" i="14"/>
  <c r="AQ60" i="14"/>
  <c r="AU69" i="14"/>
  <c r="AL55" i="14"/>
  <c r="AP70" i="14" s="1"/>
  <c r="K56" i="14"/>
  <c r="M35" i="14"/>
  <c r="AC35" i="14"/>
  <c r="T38" i="14"/>
  <c r="P40" i="14"/>
  <c r="P58" i="14"/>
  <c r="X40" i="14"/>
  <c r="X58" i="14"/>
  <c r="AR40" i="14"/>
  <c r="AN40" i="14"/>
  <c r="AN58" i="14"/>
  <c r="BL13" i="14"/>
  <c r="M39" i="14"/>
  <c r="Q39" i="14"/>
  <c r="Y39" i="14"/>
  <c r="AC39" i="14"/>
  <c r="AG39" i="14"/>
  <c r="AS39" i="14"/>
  <c r="AO39" i="14"/>
  <c r="BL15" i="14"/>
  <c r="M41" i="14"/>
  <c r="Q41" i="14"/>
  <c r="U41" i="14"/>
  <c r="Y41" i="14"/>
  <c r="AC41" i="14"/>
  <c r="AG41" i="14"/>
  <c r="AK41" i="14"/>
  <c r="AS41" i="14"/>
  <c r="AO41" i="14"/>
  <c r="BL17" i="14"/>
  <c r="BM41" i="14" s="1"/>
  <c r="M43" i="14"/>
  <c r="U43" i="14"/>
  <c r="Y43" i="14"/>
  <c r="AG43" i="14"/>
  <c r="AO43" i="14"/>
  <c r="BL19" i="14"/>
  <c r="BM43" i="14" s="1"/>
  <c r="AW20" i="14"/>
  <c r="AI27" i="14"/>
  <c r="AB28" i="14"/>
  <c r="AK30" i="14"/>
  <c r="U37" i="14"/>
  <c r="AO37" i="14"/>
  <c r="T67" i="14"/>
  <c r="J55" i="14"/>
  <c r="V55" i="14"/>
  <c r="S56" i="14"/>
  <c r="AF56" i="14"/>
  <c r="AC57" i="14"/>
  <c r="BM57" i="14"/>
  <c r="AT72" i="14"/>
  <c r="AT73" i="14"/>
  <c r="AX67" i="14"/>
  <c r="M28" i="14"/>
  <c r="M51" i="14"/>
  <c r="M66" i="14" s="1"/>
  <c r="Q28" i="14"/>
  <c r="U28" i="14"/>
  <c r="U51" i="14"/>
  <c r="Y51" i="14"/>
  <c r="Y28" i="14"/>
  <c r="AC28" i="14"/>
  <c r="AC51" i="14"/>
  <c r="AG28" i="14"/>
  <c r="AK28" i="14"/>
  <c r="AK51" i="14"/>
  <c r="AK66" i="14" s="1"/>
  <c r="AO51" i="14"/>
  <c r="AS28" i="14"/>
  <c r="AO28" i="14"/>
  <c r="Q67" i="14"/>
  <c r="AK52" i="14"/>
  <c r="AK67" i="14" s="1"/>
  <c r="AK29" i="14"/>
  <c r="R31" i="14"/>
  <c r="R53" i="14"/>
  <c r="K54" i="14"/>
  <c r="K69" i="14" s="1"/>
  <c r="K32" i="14"/>
  <c r="S69" i="14"/>
  <c r="BL8" i="14"/>
  <c r="G55" i="14"/>
  <c r="O55" i="14"/>
  <c r="W55" i="14"/>
  <c r="W33" i="14"/>
  <c r="AE55" i="14"/>
  <c r="AI55" i="14"/>
  <c r="AM55" i="14"/>
  <c r="AM33" i="14"/>
  <c r="AQ33" i="14"/>
  <c r="AW55" i="14"/>
  <c r="AW70" i="14" s="1"/>
  <c r="BA9" i="14"/>
  <c r="BL9" i="14"/>
  <c r="H56" i="14"/>
  <c r="P34" i="14"/>
  <c r="AB56" i="14"/>
  <c r="AJ56" i="14"/>
  <c r="AJ34" i="14"/>
  <c r="M36" i="14"/>
  <c r="U36" i="14"/>
  <c r="AC36" i="14"/>
  <c r="AK36" i="14"/>
  <c r="N37" i="14"/>
  <c r="Z37" i="14"/>
  <c r="AH37" i="14"/>
  <c r="BK13" i="14"/>
  <c r="O38" i="14"/>
  <c r="AI38" i="14"/>
  <c r="J39" i="14"/>
  <c r="R39" i="14"/>
  <c r="AL39" i="14"/>
  <c r="K40" i="14"/>
  <c r="K58" i="14"/>
  <c r="W58" i="14"/>
  <c r="W40" i="14"/>
  <c r="R41" i="14"/>
  <c r="BK17" i="14"/>
  <c r="K42" i="14"/>
  <c r="W42" i="14"/>
  <c r="AA42" i="14"/>
  <c r="N43" i="14"/>
  <c r="AD43" i="14"/>
  <c r="AH43" i="14"/>
  <c r="BK19" i="14"/>
  <c r="AM44" i="14"/>
  <c r="AQ44" i="14"/>
  <c r="BL20" i="14"/>
  <c r="BM44" i="14" s="1"/>
  <c r="BK20" i="14"/>
  <c r="AC23" i="14"/>
  <c r="AC46" i="14"/>
  <c r="AE23" i="14"/>
  <c r="AM27" i="14"/>
  <c r="AN28" i="14"/>
  <c r="M29" i="14"/>
  <c r="AG29" i="14"/>
  <c r="N31" i="14"/>
  <c r="AE32" i="14"/>
  <c r="K50" i="14"/>
  <c r="AU65" i="14"/>
  <c r="X51" i="14"/>
  <c r="AX56" i="14"/>
  <c r="AH57" i="14"/>
  <c r="N58" i="14"/>
  <c r="Q50" i="14"/>
  <c r="Q27" i="14"/>
  <c r="U50" i="14"/>
  <c r="U27" i="14"/>
  <c r="AG50" i="14"/>
  <c r="AG27" i="14"/>
  <c r="AK50" i="14"/>
  <c r="AK27" i="14"/>
  <c r="AS65" i="14"/>
  <c r="AY50" i="14"/>
  <c r="AY20" i="14"/>
  <c r="V66" i="14"/>
  <c r="BK4" i="14"/>
  <c r="J29" i="14"/>
  <c r="J52" i="14"/>
  <c r="J67" i="14" s="1"/>
  <c r="N29" i="14"/>
  <c r="R52" i="14"/>
  <c r="R29" i="14"/>
  <c r="V29" i="14"/>
  <c r="V52" i="14"/>
  <c r="Z67" i="14" s="1"/>
  <c r="Z29" i="14"/>
  <c r="AD29" i="14"/>
  <c r="AD52" i="14"/>
  <c r="AD67" i="14" s="1"/>
  <c r="AH52" i="14"/>
  <c r="AH29" i="14"/>
  <c r="BK5" i="14"/>
  <c r="AP29" i="14"/>
  <c r="AL29" i="14"/>
  <c r="AL52" i="14"/>
  <c r="AP67" i="14" s="1"/>
  <c r="K53" i="14"/>
  <c r="K68" i="14" s="1"/>
  <c r="K30" i="14"/>
  <c r="O53" i="14"/>
  <c r="O30" i="14"/>
  <c r="S53" i="14"/>
  <c r="S30" i="14"/>
  <c r="W53" i="14"/>
  <c r="W30" i="14"/>
  <c r="AA53" i="14"/>
  <c r="AA30" i="14"/>
  <c r="AE53" i="14"/>
  <c r="AE30" i="14"/>
  <c r="AI53" i="14"/>
  <c r="AI30" i="14"/>
  <c r="AM53" i="14"/>
  <c r="AQ30" i="14"/>
  <c r="AM30" i="14"/>
  <c r="BL6" i="14"/>
  <c r="K31" i="14"/>
  <c r="W31" i="14"/>
  <c r="AA31" i="14"/>
  <c r="AM31" i="14"/>
  <c r="AQ31" i="14"/>
  <c r="BL7" i="14"/>
  <c r="BM31" i="14" s="1"/>
  <c r="L54" i="14"/>
  <c r="L69" i="14" s="1"/>
  <c r="L32" i="14"/>
  <c r="P32" i="14"/>
  <c r="AB32" i="14"/>
  <c r="AF54" i="14"/>
  <c r="AF69" i="14" s="1"/>
  <c r="AF32" i="14"/>
  <c r="AN54" i="14"/>
  <c r="AN69" i="14" s="1"/>
  <c r="AR32" i="14"/>
  <c r="AX69" i="14"/>
  <c r="I56" i="14"/>
  <c r="M56" i="14"/>
  <c r="Q56" i="14"/>
  <c r="U56" i="14"/>
  <c r="U34" i="14"/>
  <c r="Y56" i="14"/>
  <c r="Y34" i="14"/>
  <c r="AC56" i="14"/>
  <c r="AG56" i="14"/>
  <c r="AK56" i="14"/>
  <c r="AK34" i="14"/>
  <c r="AO56" i="14"/>
  <c r="AO34" i="14"/>
  <c r="Y35" i="14"/>
  <c r="AO35" i="14"/>
  <c r="AS35" i="14"/>
  <c r="BK12" i="14"/>
  <c r="BC13" i="14"/>
  <c r="P38" i="14"/>
  <c r="P57" i="14"/>
  <c r="AJ38" i="14"/>
  <c r="L40" i="14"/>
  <c r="T40" i="14"/>
  <c r="T58" i="14"/>
  <c r="AB40" i="14"/>
  <c r="AF40" i="14"/>
  <c r="AF58" i="14"/>
  <c r="AJ40" i="14"/>
  <c r="AJ58" i="14"/>
  <c r="BC17" i="14"/>
  <c r="P42" i="14"/>
  <c r="X42" i="14"/>
  <c r="AF42" i="14"/>
  <c r="AJ42" i="14"/>
  <c r="L44" i="14"/>
  <c r="P44" i="14"/>
  <c r="T44" i="14"/>
  <c r="X44" i="14"/>
  <c r="AB44" i="14"/>
  <c r="AF44" i="14"/>
  <c r="AJ44" i="14"/>
  <c r="AR44" i="14"/>
  <c r="AN44" i="14"/>
  <c r="M45" i="14"/>
  <c r="Q74" i="14"/>
  <c r="U59" i="14"/>
  <c r="U74" i="14" s="1"/>
  <c r="U45" i="14"/>
  <c r="AC45" i="14"/>
  <c r="AC59" i="14"/>
  <c r="AG45" i="14"/>
  <c r="AS45" i="14"/>
  <c r="AO45" i="14"/>
  <c r="J46" i="14"/>
  <c r="N46" i="14"/>
  <c r="R46" i="14"/>
  <c r="R23" i="14"/>
  <c r="V46" i="14"/>
  <c r="V23" i="14"/>
  <c r="Z46" i="14"/>
  <c r="AD46" i="14"/>
  <c r="AH46" i="14"/>
  <c r="BK22" i="14"/>
  <c r="AH23" i="14"/>
  <c r="AP46" i="14"/>
  <c r="AL46" i="14"/>
  <c r="AL23" i="14"/>
  <c r="BL22" i="14"/>
  <c r="N23" i="14"/>
  <c r="Y23" i="14"/>
  <c r="S27" i="14"/>
  <c r="AO27" i="14"/>
  <c r="Q29" i="14"/>
  <c r="AG30" i="14"/>
  <c r="O32" i="14"/>
  <c r="X32" i="14"/>
  <c r="AI32" i="14"/>
  <c r="S33" i="14"/>
  <c r="L34" i="14"/>
  <c r="AC34" i="14"/>
  <c r="X38" i="14"/>
  <c r="AM38" i="14"/>
  <c r="AP39" i="14"/>
  <c r="S40" i="14"/>
  <c r="AS43" i="14"/>
  <c r="M46" i="14"/>
  <c r="AM50" i="14"/>
  <c r="BL50" i="14" s="1"/>
  <c r="AR60" i="14"/>
  <c r="AR65" i="14"/>
  <c r="BM50" i="14"/>
  <c r="N52" i="14"/>
  <c r="BM54" i="14"/>
  <c r="AC55" i="14"/>
  <c r="AN56" i="14"/>
  <c r="AJ57" i="14"/>
  <c r="AH58" i="14"/>
  <c r="AG59" i="14"/>
  <c r="AO59" i="14"/>
  <c r="AO74" i="14" s="1"/>
  <c r="J50" i="14"/>
  <c r="N65" i="14" s="1"/>
  <c r="J27" i="14"/>
  <c r="V50" i="14"/>
  <c r="V27" i="14"/>
  <c r="Z50" i="14"/>
  <c r="Z27" i="14"/>
  <c r="BK3" i="14"/>
  <c r="AH50" i="14"/>
  <c r="AL65" i="14" s="1"/>
  <c r="AL27" i="14"/>
  <c r="AP27" i="14"/>
  <c r="K51" i="14"/>
  <c r="K66" i="14" s="1"/>
  <c r="K28" i="14"/>
  <c r="O51" i="14"/>
  <c r="S66" i="14" s="1"/>
  <c r="O28" i="14"/>
  <c r="AA51" i="14"/>
  <c r="AA28" i="14"/>
  <c r="AE51" i="14"/>
  <c r="AE28" i="14"/>
  <c r="AM51" i="14"/>
  <c r="AQ28" i="14"/>
  <c r="BB4" i="14"/>
  <c r="BF4" i="14" s="1"/>
  <c r="BF51" i="14" s="1"/>
  <c r="BL4" i="14"/>
  <c r="BM28" i="14" s="1"/>
  <c r="K29" i="14"/>
  <c r="O52" i="14"/>
  <c r="O67" i="14" s="1"/>
  <c r="O29" i="14"/>
  <c r="AA29" i="14"/>
  <c r="AE52" i="14"/>
  <c r="AE67" i="14" s="1"/>
  <c r="AE29" i="14"/>
  <c r="AM52" i="14"/>
  <c r="AQ29" i="14"/>
  <c r="BA5" i="14"/>
  <c r="BL5" i="14"/>
  <c r="BM29" i="14" s="1"/>
  <c r="T53" i="14"/>
  <c r="T30" i="14"/>
  <c r="X30" i="14"/>
  <c r="AJ30" i="14"/>
  <c r="AN53" i="14"/>
  <c r="AN30" i="14"/>
  <c r="BC6" i="14"/>
  <c r="M54" i="14"/>
  <c r="M69" i="14" s="1"/>
  <c r="M32" i="14"/>
  <c r="Q54" i="14"/>
  <c r="Q32" i="14"/>
  <c r="U54" i="14"/>
  <c r="U32" i="14"/>
  <c r="Y54" i="14"/>
  <c r="Y32" i="14"/>
  <c r="AC54" i="14"/>
  <c r="AC32" i="14"/>
  <c r="AG54" i="14"/>
  <c r="AG32" i="14"/>
  <c r="AK54" i="14"/>
  <c r="BK54" i="14" s="1"/>
  <c r="AK32" i="14"/>
  <c r="AO54" i="14"/>
  <c r="AS32" i="14"/>
  <c r="AO32" i="14"/>
  <c r="AY69" i="14"/>
  <c r="I55" i="14"/>
  <c r="M55" i="14"/>
  <c r="Q33" i="14"/>
  <c r="U55" i="14"/>
  <c r="U33" i="14"/>
  <c r="Y55" i="14"/>
  <c r="AG33" i="14"/>
  <c r="AG55" i="14"/>
  <c r="AK33" i="14"/>
  <c r="AO55" i="14"/>
  <c r="AY55" i="14"/>
  <c r="BA10" i="14"/>
  <c r="BK10" i="14"/>
  <c r="N35" i="14"/>
  <c r="R35" i="14"/>
  <c r="AD35" i="14"/>
  <c r="BK11" i="14"/>
  <c r="AH35" i="14"/>
  <c r="S36" i="14"/>
  <c r="W36" i="14"/>
  <c r="AI36" i="14"/>
  <c r="AM36" i="14"/>
  <c r="BL12" i="14"/>
  <c r="BM36" i="14" s="1"/>
  <c r="AF57" i="14"/>
  <c r="AN57" i="14"/>
  <c r="AR72" i="14" s="1"/>
  <c r="BK14" i="14"/>
  <c r="BK16" i="14"/>
  <c r="N45" i="14"/>
  <c r="R45" i="14"/>
  <c r="R59" i="14"/>
  <c r="R74" i="14" s="1"/>
  <c r="Z59" i="14"/>
  <c r="Z74" i="14" s="1"/>
  <c r="Z45" i="14"/>
  <c r="AH45" i="14"/>
  <c r="BK21" i="14"/>
  <c r="AL59" i="14"/>
  <c r="AP45" i="14"/>
  <c r="BL21" i="14"/>
  <c r="G23" i="14"/>
  <c r="K23" i="14"/>
  <c r="AA23" i="14"/>
  <c r="O23" i="14"/>
  <c r="Z23" i="14"/>
  <c r="AK23" i="14"/>
  <c r="M27" i="14"/>
  <c r="AH27" i="14"/>
  <c r="AS27" i="14"/>
  <c r="AI28" i="14"/>
  <c r="AR28" i="14"/>
  <c r="S29" i="14"/>
  <c r="AS29" i="14"/>
  <c r="Q30" i="14"/>
  <c r="AR30" i="14"/>
  <c r="AO31" i="14"/>
  <c r="S32" i="14"/>
  <c r="AJ32" i="14"/>
  <c r="M33" i="14"/>
  <c r="AE33" i="14"/>
  <c r="M34" i="14"/>
  <c r="AQ35" i="14"/>
  <c r="AK37" i="14"/>
  <c r="AN38" i="14"/>
  <c r="AL43" i="14"/>
  <c r="P65" i="14"/>
  <c r="Q51" i="14"/>
  <c r="AF51" i="14"/>
  <c r="AF66" i="14" s="1"/>
  <c r="AT67" i="14"/>
  <c r="AC53" i="14"/>
  <c r="AT68" i="14"/>
  <c r="W54" i="14"/>
  <c r="W69" i="14" s="1"/>
  <c r="Q55" i="14"/>
  <c r="P56" i="14"/>
  <c r="AE56" i="14"/>
  <c r="M57" i="14"/>
  <c r="Z57" i="14"/>
  <c r="AO57" i="14"/>
  <c r="V58" i="14"/>
  <c r="AH59" i="14"/>
  <c r="L65" i="14"/>
  <c r="G57" i="14"/>
  <c r="K57" i="14"/>
  <c r="O57" i="14"/>
  <c r="S57" i="14"/>
  <c r="W57" i="14"/>
  <c r="AA57" i="14"/>
  <c r="AE57" i="14"/>
  <c r="AI57" i="14"/>
  <c r="AM57" i="14"/>
  <c r="Y38" i="14"/>
  <c r="AO38" i="14"/>
  <c r="K39" i="14"/>
  <c r="O39" i="14"/>
  <c r="S39" i="14"/>
  <c r="W39" i="14"/>
  <c r="AA39" i="14"/>
  <c r="AE39" i="14"/>
  <c r="AI39" i="14"/>
  <c r="AQ39" i="14"/>
  <c r="AM39" i="14"/>
  <c r="I58" i="14"/>
  <c r="M58" i="14"/>
  <c r="Q58" i="14"/>
  <c r="Q40" i="14"/>
  <c r="U58" i="14"/>
  <c r="Y58" i="14"/>
  <c r="AC58" i="14"/>
  <c r="AG58" i="14"/>
  <c r="AG40" i="14"/>
  <c r="AK58" i="14"/>
  <c r="AO58" i="14"/>
  <c r="K41" i="14"/>
  <c r="AA41" i="14"/>
  <c r="U42" i="14"/>
  <c r="AK42" i="14"/>
  <c r="K43" i="14"/>
  <c r="O43" i="14"/>
  <c r="S43" i="14"/>
  <c r="W43" i="14"/>
  <c r="AA43" i="14"/>
  <c r="AE43" i="14"/>
  <c r="AI43" i="14"/>
  <c r="AQ43" i="14"/>
  <c r="AM43" i="14"/>
  <c r="M44" i="14"/>
  <c r="AC44" i="14"/>
  <c r="K59" i="14"/>
  <c r="K74" i="14" s="1"/>
  <c r="K45" i="14"/>
  <c r="O59" i="14"/>
  <c r="O45" i="14"/>
  <c r="S59" i="14"/>
  <c r="S45" i="14"/>
  <c r="W59" i="14"/>
  <c r="W45" i="14"/>
  <c r="AA59" i="14"/>
  <c r="AA45" i="14"/>
  <c r="AE59" i="14"/>
  <c r="AE45" i="14"/>
  <c r="AI59" i="14"/>
  <c r="AI45" i="14"/>
  <c r="AM59" i="14"/>
  <c r="AQ45" i="14"/>
  <c r="AM45" i="14"/>
  <c r="W46" i="14"/>
  <c r="AM46" i="14"/>
  <c r="W37" i="14"/>
  <c r="AM37" i="14"/>
  <c r="AK40" i="14"/>
  <c r="AS40" i="14"/>
  <c r="AQ46" i="14"/>
  <c r="AX65" i="14"/>
  <c r="BM51" i="14"/>
  <c r="AT66" i="14"/>
  <c r="AU67" i="14"/>
  <c r="AT71" i="14"/>
  <c r="BM56" i="14"/>
  <c r="L27" i="14"/>
  <c r="P27" i="14"/>
  <c r="T50" i="14"/>
  <c r="T27" i="14"/>
  <c r="X27" i="14"/>
  <c r="AB27" i="14"/>
  <c r="AF27" i="14"/>
  <c r="AJ50" i="14"/>
  <c r="AJ27" i="14"/>
  <c r="AR27" i="14"/>
  <c r="AN27" i="14"/>
  <c r="BB3" i="14"/>
  <c r="BF3" i="14" s="1"/>
  <c r="BB5" i="14"/>
  <c r="BF5" i="14" s="1"/>
  <c r="BF52" i="14" s="1"/>
  <c r="F53" i="14"/>
  <c r="V53" i="14"/>
  <c r="AL53" i="14"/>
  <c r="AP68" i="14" s="1"/>
  <c r="L31" i="14"/>
  <c r="P31" i="14"/>
  <c r="T31" i="14"/>
  <c r="X31" i="14"/>
  <c r="AB31" i="14"/>
  <c r="AF31" i="14"/>
  <c r="AJ31" i="14"/>
  <c r="AR31" i="14"/>
  <c r="AN31" i="14"/>
  <c r="BB7" i="14"/>
  <c r="BF7" i="14" s="1"/>
  <c r="BB9" i="14"/>
  <c r="BF9" i="14" s="1"/>
  <c r="L35" i="14"/>
  <c r="P35" i="14"/>
  <c r="T35" i="14"/>
  <c r="X35" i="14"/>
  <c r="AB35" i="14"/>
  <c r="AF35" i="14"/>
  <c r="AJ35" i="14"/>
  <c r="AR35" i="14"/>
  <c r="AN35" i="14"/>
  <c r="BB11" i="14"/>
  <c r="BF11" i="14" s="1"/>
  <c r="L57" i="14"/>
  <c r="AB57" i="14"/>
  <c r="BB13" i="14"/>
  <c r="BF13" i="14" s="1"/>
  <c r="J38" i="14"/>
  <c r="N38" i="14"/>
  <c r="R38" i="14"/>
  <c r="V38" i="14"/>
  <c r="Z38" i="14"/>
  <c r="AD38" i="14"/>
  <c r="AH38" i="14"/>
  <c r="AP38" i="14"/>
  <c r="AL38" i="14"/>
  <c r="X39" i="14"/>
  <c r="AN39" i="14"/>
  <c r="BB15" i="14"/>
  <c r="BF15" i="14" s="1"/>
  <c r="J58" i="14"/>
  <c r="V40" i="14"/>
  <c r="Z58" i="14"/>
  <c r="AL58" i="14"/>
  <c r="AP73" i="14" s="1"/>
  <c r="AL40" i="14"/>
  <c r="P41" i="14"/>
  <c r="AF41" i="14"/>
  <c r="BB17" i="14"/>
  <c r="BF17" i="14" s="1"/>
  <c r="J42" i="14"/>
  <c r="N42" i="14"/>
  <c r="R42" i="14"/>
  <c r="V42" i="14"/>
  <c r="Z42" i="14"/>
  <c r="AD42" i="14"/>
  <c r="AH42" i="14"/>
  <c r="AP42" i="14"/>
  <c r="AL42" i="14"/>
  <c r="T43" i="14"/>
  <c r="AJ43" i="14"/>
  <c r="BB19" i="14"/>
  <c r="BF19" i="14" s="1"/>
  <c r="R44" i="14"/>
  <c r="AH44" i="14"/>
  <c r="H23" i="14"/>
  <c r="P23" i="14"/>
  <c r="T23" i="14"/>
  <c r="X23" i="14"/>
  <c r="AF23" i="14"/>
  <c r="AJ23" i="14"/>
  <c r="W23" i="14"/>
  <c r="AM23" i="14"/>
  <c r="V28" i="14"/>
  <c r="P29" i="14"/>
  <c r="AH32" i="14"/>
  <c r="AB33" i="14"/>
  <c r="S37" i="14"/>
  <c r="AI37" i="14"/>
  <c r="AN37" i="14"/>
  <c r="J40" i="14"/>
  <c r="R40" i="14"/>
  <c r="Y40" i="14"/>
  <c r="AM41" i="14"/>
  <c r="AB50" i="14"/>
  <c r="AF65" i="14" s="1"/>
  <c r="BM55" i="14"/>
  <c r="AT70" i="14"/>
  <c r="AU71" i="14"/>
  <c r="L74" i="14"/>
  <c r="BM59" i="14"/>
  <c r="AP60" i="14"/>
  <c r="P74" i="14"/>
  <c r="L23" i="14"/>
  <c r="AB23" i="14"/>
  <c r="AN23" i="14"/>
  <c r="X45" i="14"/>
  <c r="AT65" i="14"/>
  <c r="AT60" i="14"/>
  <c r="AT69" i="14"/>
  <c r="AS60" i="14"/>
  <c r="AU70" i="14"/>
  <c r="AU74" i="14"/>
  <c r="R72" i="14" l="1"/>
  <c r="M72" i="14"/>
  <c r="BF58" i="14"/>
  <c r="BG18" i="14"/>
  <c r="BF57" i="14"/>
  <c r="BC54" i="14"/>
  <c r="BG8" i="14"/>
  <c r="BG54" i="14" s="1"/>
  <c r="BG13" i="14"/>
  <c r="BG15" i="14"/>
  <c r="BC51" i="14"/>
  <c r="BG4" i="14"/>
  <c r="BG51" i="14" s="1"/>
  <c r="BB54" i="14"/>
  <c r="BB69" i="14" s="1"/>
  <c r="BF8" i="14"/>
  <c r="BF54" i="14" s="1"/>
  <c r="BG14" i="14"/>
  <c r="BC50" i="14"/>
  <c r="BC65" i="14" s="1"/>
  <c r="BG3" i="14"/>
  <c r="BG9" i="14"/>
  <c r="BG7" i="14"/>
  <c r="BG10" i="14"/>
  <c r="BF56" i="14"/>
  <c r="BF50" i="14"/>
  <c r="BG6" i="14"/>
  <c r="BG19" i="14"/>
  <c r="BG12" i="14"/>
  <c r="BI58" i="14"/>
  <c r="BI53" i="14"/>
  <c r="BI57" i="14"/>
  <c r="BG17" i="14"/>
  <c r="BC52" i="14"/>
  <c r="BG5" i="14"/>
  <c r="BG52" i="14" s="1"/>
  <c r="BF55" i="14"/>
  <c r="BG16" i="14"/>
  <c r="BG11" i="14"/>
  <c r="BF53" i="14"/>
  <c r="AO72" i="14"/>
  <c r="P73" i="14"/>
  <c r="L73" i="14"/>
  <c r="N71" i="14"/>
  <c r="AM73" i="14"/>
  <c r="AM67" i="14"/>
  <c r="AJ68" i="14"/>
  <c r="AN68" i="14"/>
  <c r="Z73" i="14"/>
  <c r="BE8" i="14"/>
  <c r="BA53" i="14"/>
  <c r="BA68" i="14" s="1"/>
  <c r="BB56" i="14"/>
  <c r="BB71" i="14" s="1"/>
  <c r="AH68" i="14"/>
  <c r="AB74" i="14"/>
  <c r="AE73" i="14"/>
  <c r="K71" i="14"/>
  <c r="J72" i="14"/>
  <c r="L70" i="14"/>
  <c r="U68" i="14"/>
  <c r="AP66" i="14"/>
  <c r="BE53" i="14"/>
  <c r="T70" i="14"/>
  <c r="P68" i="14"/>
  <c r="AN67" i="14"/>
  <c r="L72" i="14"/>
  <c r="M68" i="14"/>
  <c r="AF70" i="14"/>
  <c r="AB68" i="14"/>
  <c r="Y72" i="14"/>
  <c r="AK68" i="14"/>
  <c r="AL71" i="14"/>
  <c r="V71" i="14"/>
  <c r="AC72" i="14"/>
  <c r="AD71" i="14"/>
  <c r="BC53" i="14"/>
  <c r="AJ70" i="14"/>
  <c r="X72" i="14"/>
  <c r="AC68" i="14"/>
  <c r="W70" i="14"/>
  <c r="R68" i="14"/>
  <c r="J71" i="14"/>
  <c r="AB70" i="14"/>
  <c r="P70" i="14"/>
  <c r="U72" i="14"/>
  <c r="AR74" i="14"/>
  <c r="BL45" i="14"/>
  <c r="BL42" i="14"/>
  <c r="BK51" i="14"/>
  <c r="AP69" i="14"/>
  <c r="P71" i="14"/>
  <c r="AK71" i="14"/>
  <c r="M71" i="14"/>
  <c r="BL32" i="14"/>
  <c r="Y68" i="14"/>
  <c r="BC55" i="14"/>
  <c r="BC56" i="14"/>
  <c r="BE4" i="14"/>
  <c r="J73" i="14"/>
  <c r="BM32" i="14"/>
  <c r="AC73" i="14"/>
  <c r="Q73" i="14"/>
  <c r="AE72" i="14"/>
  <c r="O72" i="14"/>
  <c r="AC65" i="14"/>
  <c r="X60" i="14"/>
  <c r="X61" i="14" s="1"/>
  <c r="AB67" i="14"/>
  <c r="Z69" i="14"/>
  <c r="N66" i="14"/>
  <c r="T68" i="14"/>
  <c r="W67" i="14"/>
  <c r="Z72" i="14"/>
  <c r="AA66" i="14"/>
  <c r="X66" i="14"/>
  <c r="K73" i="14"/>
  <c r="J70" i="14"/>
  <c r="AD66" i="14"/>
  <c r="F60" i="14"/>
  <c r="F61" i="14" s="1"/>
  <c r="Q70" i="14"/>
  <c r="AF68" i="14"/>
  <c r="AF73" i="14"/>
  <c r="X69" i="14"/>
  <c r="AB71" i="14"/>
  <c r="AB73" i="14"/>
  <c r="AF67" i="14"/>
  <c r="L67" i="14"/>
  <c r="AM72" i="14"/>
  <c r="W72" i="14"/>
  <c r="G60" i="14"/>
  <c r="G61" i="14" s="1"/>
  <c r="AS72" i="14"/>
  <c r="X71" i="14"/>
  <c r="N68" i="14"/>
  <c r="P69" i="14"/>
  <c r="V68" i="14"/>
  <c r="BM45" i="14"/>
  <c r="L68" i="14"/>
  <c r="AG74" i="14"/>
  <c r="AI70" i="14"/>
  <c r="V70" i="14"/>
  <c r="V72" i="14"/>
  <c r="AM71" i="14"/>
  <c r="AA71" i="14"/>
  <c r="Q68" i="14"/>
  <c r="AE66" i="14"/>
  <c r="Y71" i="14"/>
  <c r="Y65" i="14"/>
  <c r="N72" i="14"/>
  <c r="AN73" i="14"/>
  <c r="K70" i="14"/>
  <c r="R73" i="14"/>
  <c r="N69" i="14"/>
  <c r="AN60" i="14"/>
  <c r="AR75" i="14" s="1"/>
  <c r="AR69" i="14"/>
  <c r="AB72" i="14"/>
  <c r="AS74" i="14"/>
  <c r="W73" i="14"/>
  <c r="S73" i="14"/>
  <c r="AH71" i="14"/>
  <c r="V73" i="14"/>
  <c r="Q66" i="14"/>
  <c r="AR67" i="14"/>
  <c r="AG71" i="14"/>
  <c r="AL60" i="14"/>
  <c r="AP75" i="14" s="1"/>
  <c r="H60" i="14"/>
  <c r="H61" i="14" s="1"/>
  <c r="AC66" i="14"/>
  <c r="U66" i="14"/>
  <c r="AG68" i="14"/>
  <c r="X74" i="14"/>
  <c r="Z71" i="14"/>
  <c r="AN70" i="14"/>
  <c r="R69" i="14"/>
  <c r="AM74" i="14"/>
  <c r="O74" i="14"/>
  <c r="I60" i="14"/>
  <c r="I61" i="14" s="1"/>
  <c r="AG69" i="14"/>
  <c r="Y69" i="14"/>
  <c r="Q69" i="14"/>
  <c r="AJ72" i="14"/>
  <c r="AC74" i="14"/>
  <c r="AI68" i="14"/>
  <c r="AA68" i="14"/>
  <c r="S68" i="14"/>
  <c r="BM42" i="14"/>
  <c r="Y67" i="14"/>
  <c r="AK74" i="14"/>
  <c r="R71" i="14"/>
  <c r="AE74" i="14"/>
  <c r="W74" i="14"/>
  <c r="U73" i="14"/>
  <c r="AR68" i="14"/>
  <c r="AG73" i="14"/>
  <c r="AI72" i="14"/>
  <c r="S72" i="14"/>
  <c r="P60" i="14"/>
  <c r="P61" i="14" s="1"/>
  <c r="AD74" i="14"/>
  <c r="Y70" i="14"/>
  <c r="M70" i="14"/>
  <c r="BL28" i="14"/>
  <c r="Q71" i="14"/>
  <c r="AM70" i="14"/>
  <c r="AO67" i="14"/>
  <c r="AG72" i="14"/>
  <c r="X70" i="14"/>
  <c r="AD68" i="14"/>
  <c r="BA57" i="14"/>
  <c r="BA72" i="14" s="1"/>
  <c r="BC57" i="14"/>
  <c r="BE58" i="14"/>
  <c r="BC58" i="14"/>
  <c r="BE57" i="14"/>
  <c r="BA58" i="14"/>
  <c r="BA73" i="14" s="1"/>
  <c r="AP61" i="14"/>
  <c r="BM60" i="14"/>
  <c r="T65" i="14"/>
  <c r="T60" i="14"/>
  <c r="AH74" i="14"/>
  <c r="BK59" i="14"/>
  <c r="AY70" i="14"/>
  <c r="AO69" i="14"/>
  <c r="AS69" i="14"/>
  <c r="Z60" i="14"/>
  <c r="Z65" i="14"/>
  <c r="BK53" i="14"/>
  <c r="AN72" i="14"/>
  <c r="AS70" i="14"/>
  <c r="AO70" i="14"/>
  <c r="AN71" i="14"/>
  <c r="AR71" i="14"/>
  <c r="N67" i="14"/>
  <c r="AR61" i="14"/>
  <c r="R60" i="14"/>
  <c r="O70" i="14"/>
  <c r="AG66" i="14"/>
  <c r="BL35" i="14"/>
  <c r="AE65" i="14"/>
  <c r="AE60" i="14"/>
  <c r="AI73" i="14"/>
  <c r="S67" i="14"/>
  <c r="AI74" i="14"/>
  <c r="S74" i="14"/>
  <c r="AL74" i="14"/>
  <c r="BL59" i="14"/>
  <c r="BM74" i="14" s="1"/>
  <c r="AP74" i="14"/>
  <c r="BA56" i="14"/>
  <c r="BA71" i="14" s="1"/>
  <c r="BE10" i="14"/>
  <c r="AC69" i="14"/>
  <c r="U69" i="14"/>
  <c r="AI66" i="14"/>
  <c r="O66" i="14"/>
  <c r="V65" i="14"/>
  <c r="V60" i="14"/>
  <c r="AC70" i="14"/>
  <c r="X68" i="14"/>
  <c r="BM65" i="14"/>
  <c r="AM65" i="14"/>
  <c r="AM60" i="14"/>
  <c r="AQ75" i="14" s="1"/>
  <c r="AJ73" i="14"/>
  <c r="AJ69" i="14"/>
  <c r="BM30" i="14"/>
  <c r="BL30" i="14"/>
  <c r="AQ68" i="14"/>
  <c r="AM68" i="14"/>
  <c r="AE68" i="14"/>
  <c r="W68" i="14"/>
  <c r="O68" i="14"/>
  <c r="BL52" i="14"/>
  <c r="AL67" i="14"/>
  <c r="R67" i="14"/>
  <c r="AK60" i="14"/>
  <c r="AK65" i="14"/>
  <c r="Y60" i="14"/>
  <c r="Q60" i="14"/>
  <c r="Q65" i="14"/>
  <c r="N73" i="14"/>
  <c r="BL44" i="14"/>
  <c r="AE70" i="14"/>
  <c r="J68" i="14"/>
  <c r="BC20" i="14"/>
  <c r="Y74" i="14"/>
  <c r="AA73" i="14"/>
  <c r="S71" i="14"/>
  <c r="BL43" i="14"/>
  <c r="BL39" i="14"/>
  <c r="BL37" i="14"/>
  <c r="AQ65" i="14"/>
  <c r="BB58" i="14"/>
  <c r="AL72" i="14"/>
  <c r="BL57" i="14"/>
  <c r="T71" i="14"/>
  <c r="S70" i="14"/>
  <c r="AM69" i="14"/>
  <c r="BL54" i="14"/>
  <c r="BL69" i="14" s="1"/>
  <c r="Q72" i="14"/>
  <c r="N70" i="14"/>
  <c r="BL27" i="14"/>
  <c r="AI60" i="14"/>
  <c r="AA65" i="14"/>
  <c r="AA60" i="14"/>
  <c r="AI67" i="14"/>
  <c r="BM35" i="14"/>
  <c r="AT61" i="14"/>
  <c r="BB55" i="14"/>
  <c r="BA52" i="14"/>
  <c r="BA67" i="14" s="1"/>
  <c r="BE5" i="14"/>
  <c r="P72" i="14"/>
  <c r="T72" i="14"/>
  <c r="AO60" i="14"/>
  <c r="AG60" i="14"/>
  <c r="AG65" i="14"/>
  <c r="U60" i="14"/>
  <c r="U65" i="14"/>
  <c r="AX71" i="14"/>
  <c r="BA55" i="14"/>
  <c r="BA70" i="14" s="1"/>
  <c r="BE9" i="14"/>
  <c r="Z68" i="14"/>
  <c r="AO66" i="14"/>
  <c r="AS66" i="14"/>
  <c r="BL38" i="14"/>
  <c r="BM38" i="14"/>
  <c r="BM34" i="14"/>
  <c r="BL34" i="14"/>
  <c r="AH70" i="14"/>
  <c r="BK55" i="14"/>
  <c r="Z70" i="14"/>
  <c r="S60" i="14"/>
  <c r="AD65" i="14"/>
  <c r="AQ74" i="14"/>
  <c r="AQ70" i="14"/>
  <c r="AR73" i="14"/>
  <c r="AQ66" i="14"/>
  <c r="AM66" i="14"/>
  <c r="AH65" i="14"/>
  <c r="BK50" i="14"/>
  <c r="BL65" i="14" s="1"/>
  <c r="AH60" i="14"/>
  <c r="L60" i="14"/>
  <c r="AY65" i="14"/>
  <c r="AF71" i="14"/>
  <c r="BL41" i="14"/>
  <c r="AC60" i="14"/>
  <c r="AQ61" i="14"/>
  <c r="AA70" i="14"/>
  <c r="AA69" i="14"/>
  <c r="AI71" i="14"/>
  <c r="BK56" i="14"/>
  <c r="O71" i="14"/>
  <c r="AB66" i="14"/>
  <c r="AQ73" i="14"/>
  <c r="AQ71" i="14"/>
  <c r="AA74" i="14"/>
  <c r="AO73" i="14"/>
  <c r="AS73" i="14"/>
  <c r="AF60" i="14"/>
  <c r="AE71" i="14"/>
  <c r="AF72" i="14"/>
  <c r="AK69" i="14"/>
  <c r="J65" i="14"/>
  <c r="J60" i="14"/>
  <c r="AQ72" i="14"/>
  <c r="AS61" i="14"/>
  <c r="AB60" i="14"/>
  <c r="AB65" i="14"/>
  <c r="AL73" i="14"/>
  <c r="BL58" i="14"/>
  <c r="BB57" i="14"/>
  <c r="BL53" i="14"/>
  <c r="AL68" i="14"/>
  <c r="BB52" i="14"/>
  <c r="BF67" i="14" s="1"/>
  <c r="BB20" i="14"/>
  <c r="BB50" i="14"/>
  <c r="AJ65" i="14"/>
  <c r="AJ60" i="14"/>
  <c r="AN65" i="14"/>
  <c r="AK73" i="14"/>
  <c r="Y73" i="14"/>
  <c r="M73" i="14"/>
  <c r="AA72" i="14"/>
  <c r="K72" i="14"/>
  <c r="BL36" i="14"/>
  <c r="AG70" i="14"/>
  <c r="U70" i="14"/>
  <c r="BL29" i="14"/>
  <c r="BB51" i="14"/>
  <c r="BF66" i="14" s="1"/>
  <c r="N60" i="14"/>
  <c r="AH73" i="14"/>
  <c r="BK58" i="14"/>
  <c r="BL51" i="14"/>
  <c r="X65" i="14"/>
  <c r="BL46" i="14"/>
  <c r="BM46" i="14"/>
  <c r="T73" i="14"/>
  <c r="AO71" i="14"/>
  <c r="AS71" i="14"/>
  <c r="AC71" i="14"/>
  <c r="U71" i="14"/>
  <c r="BL31" i="14"/>
  <c r="BB53" i="14"/>
  <c r="BK52" i="14"/>
  <c r="AH67" i="14"/>
  <c r="V67" i="14"/>
  <c r="AO65" i="14"/>
  <c r="M60" i="14"/>
  <c r="AH72" i="14"/>
  <c r="BK57" i="14"/>
  <c r="K65" i="14"/>
  <c r="K60" i="14"/>
  <c r="BM39" i="14"/>
  <c r="AJ71" i="14"/>
  <c r="BL33" i="14"/>
  <c r="BM33" i="14"/>
  <c r="Y66" i="14"/>
  <c r="AK70" i="14"/>
  <c r="AQ67" i="14"/>
  <c r="AK72" i="14"/>
  <c r="X73" i="14"/>
  <c r="BL56" i="14"/>
  <c r="BL55" i="14"/>
  <c r="AL70" i="14"/>
  <c r="W65" i="14"/>
  <c r="W60" i="14"/>
  <c r="AD73" i="14"/>
  <c r="BL40" i="14"/>
  <c r="O73" i="14"/>
  <c r="BM37" i="14"/>
  <c r="AD72" i="14"/>
  <c r="L71" i="14"/>
  <c r="O69" i="14"/>
  <c r="W71" i="14"/>
  <c r="AD70" i="14"/>
  <c r="R70" i="14"/>
  <c r="AO68" i="14"/>
  <c r="AS68" i="14"/>
  <c r="AJ66" i="14"/>
  <c r="T66" i="14"/>
  <c r="BA50" i="14"/>
  <c r="BE3" i="14"/>
  <c r="BI3" i="14" s="1"/>
  <c r="BA20" i="14"/>
  <c r="AI65" i="14"/>
  <c r="O65" i="14"/>
  <c r="O60" i="14"/>
  <c r="V74" i="14"/>
  <c r="AD60" i="14"/>
  <c r="AN66" i="14"/>
  <c r="BG69" i="14" l="1"/>
  <c r="BF73" i="14"/>
  <c r="BF20" i="14"/>
  <c r="BG58" i="14"/>
  <c r="BG73" i="14" s="1"/>
  <c r="BI68" i="14"/>
  <c r="BG55" i="14"/>
  <c r="BG70" i="14" s="1"/>
  <c r="BF70" i="14"/>
  <c r="BG53" i="14"/>
  <c r="BG68" i="14" s="1"/>
  <c r="BI72" i="14"/>
  <c r="BE56" i="14"/>
  <c r="BE71" i="14" s="1"/>
  <c r="BI10" i="14"/>
  <c r="BI56" i="14" s="1"/>
  <c r="BC68" i="14"/>
  <c r="BI50" i="14"/>
  <c r="BE54" i="14"/>
  <c r="BE69" i="14" s="1"/>
  <c r="BI8" i="14"/>
  <c r="BI54" i="14" s="1"/>
  <c r="BG67" i="14"/>
  <c r="BI73" i="14"/>
  <c r="BF65" i="14"/>
  <c r="BG66" i="14"/>
  <c r="BC69" i="14"/>
  <c r="BE51" i="14"/>
  <c r="BE66" i="14" s="1"/>
  <c r="BI4" i="14"/>
  <c r="BI51" i="14" s="1"/>
  <c r="BF71" i="14"/>
  <c r="BG50" i="14"/>
  <c r="BG20" i="14"/>
  <c r="BC66" i="14"/>
  <c r="BF72" i="14"/>
  <c r="BC71" i="14"/>
  <c r="BF68" i="14"/>
  <c r="BC67" i="14"/>
  <c r="BG56" i="14"/>
  <c r="BG71" i="14" s="1"/>
  <c r="BE52" i="14"/>
  <c r="BE67" i="14" s="1"/>
  <c r="BI5" i="14"/>
  <c r="BI52" i="14" s="1"/>
  <c r="BC73" i="14"/>
  <c r="BC70" i="14"/>
  <c r="BG57" i="14"/>
  <c r="BG72" i="14" s="1"/>
  <c r="BE55" i="14"/>
  <c r="BE70" i="14" s="1"/>
  <c r="BI9" i="14"/>
  <c r="BI55" i="14" s="1"/>
  <c r="BC72" i="14"/>
  <c r="BF69" i="14"/>
  <c r="BE68" i="14"/>
  <c r="BL66" i="14"/>
  <c r="BL71" i="14"/>
  <c r="BE72" i="14"/>
  <c r="AN61" i="14"/>
  <c r="AL61" i="14"/>
  <c r="X75" i="14"/>
  <c r="AN75" i="14"/>
  <c r="BL60" i="14"/>
  <c r="BM75" i="14" s="1"/>
  <c r="BL70" i="14"/>
  <c r="BL72" i="14"/>
  <c r="BM66" i="14"/>
  <c r="BM70" i="14"/>
  <c r="BE73" i="14"/>
  <c r="BB68" i="14"/>
  <c r="AH75" i="14"/>
  <c r="AH61" i="14"/>
  <c r="BK60" i="14"/>
  <c r="AG75" i="14"/>
  <c r="AG61" i="14"/>
  <c r="AE61" i="14"/>
  <c r="AE75" i="14"/>
  <c r="R75" i="14"/>
  <c r="R61" i="14"/>
  <c r="O61" i="14"/>
  <c r="O75" i="14"/>
  <c r="BB65" i="14"/>
  <c r="BB67" i="14"/>
  <c r="AF75" i="14"/>
  <c r="AF61" i="14"/>
  <c r="AO75" i="14"/>
  <c r="AO61" i="14"/>
  <c r="Z75" i="14"/>
  <c r="Z61" i="14"/>
  <c r="BA65" i="14"/>
  <c r="W75" i="14"/>
  <c r="W61" i="14"/>
  <c r="N75" i="14"/>
  <c r="N61" i="14"/>
  <c r="BB72" i="14"/>
  <c r="AS75" i="14"/>
  <c r="AL75" i="14"/>
  <c r="L75" i="14"/>
  <c r="L61" i="14"/>
  <c r="U61" i="14"/>
  <c r="U75" i="14"/>
  <c r="P75" i="14"/>
  <c r="AA61" i="14"/>
  <c r="AA75" i="14"/>
  <c r="BB73" i="14"/>
  <c r="Y61" i="14"/>
  <c r="Y75" i="14"/>
  <c r="AM75" i="14"/>
  <c r="AM61" i="14"/>
  <c r="BM72" i="14"/>
  <c r="BB66" i="14"/>
  <c r="BL73" i="14"/>
  <c r="BM73" i="14"/>
  <c r="J75" i="14"/>
  <c r="J61" i="14"/>
  <c r="AI61" i="14"/>
  <c r="AI75" i="14"/>
  <c r="AK75" i="14"/>
  <c r="AK61" i="14"/>
  <c r="BE50" i="14"/>
  <c r="BE20" i="14"/>
  <c r="Q75" i="14"/>
  <c r="Q61" i="14"/>
  <c r="AD75" i="14"/>
  <c r="AD61" i="14"/>
  <c r="K61" i="14"/>
  <c r="K75" i="14"/>
  <c r="M75" i="14"/>
  <c r="M61" i="14"/>
  <c r="AJ61" i="14"/>
  <c r="AJ75" i="14"/>
  <c r="BL68" i="14"/>
  <c r="BM68" i="14"/>
  <c r="AB75" i="14"/>
  <c r="AB61" i="14"/>
  <c r="AC75" i="14"/>
  <c r="AC61" i="14"/>
  <c r="BM69" i="14"/>
  <c r="S61" i="14"/>
  <c r="S75" i="14"/>
  <c r="BB70" i="14"/>
  <c r="BL67" i="14"/>
  <c r="BM67" i="14"/>
  <c r="V75" i="14"/>
  <c r="V61" i="14"/>
  <c r="BL74" i="14"/>
  <c r="BM71" i="14"/>
  <c r="T75" i="14"/>
  <c r="T61" i="14"/>
  <c r="BI71" i="14" l="1"/>
  <c r="BI70" i="14"/>
  <c r="BI20" i="14"/>
  <c r="BI65" i="14"/>
  <c r="BG65" i="14"/>
  <c r="BI67" i="14"/>
  <c r="BI66" i="14"/>
  <c r="BI69" i="14"/>
  <c r="BL75" i="14"/>
  <c r="BE65" i="14"/>
  <c r="AR59" i="12" l="1"/>
  <c r="AB59" i="12"/>
  <c r="L59" i="12"/>
  <c r="I59" i="12"/>
  <c r="H59" i="12"/>
  <c r="G59" i="12"/>
  <c r="F59" i="12"/>
  <c r="B21" i="12"/>
  <c r="C21" i="12" s="1"/>
  <c r="B20" i="12"/>
  <c r="C20" i="12" s="1"/>
  <c r="BC19" i="12"/>
  <c r="B19" i="12"/>
  <c r="C19" i="12" s="1"/>
  <c r="BB18" i="12"/>
  <c r="BF18" i="12" s="1"/>
  <c r="B18" i="12"/>
  <c r="C18" i="12" s="1"/>
  <c r="BE17" i="12"/>
  <c r="BI17" i="12" s="1"/>
  <c r="B17" i="12"/>
  <c r="C17" i="12" s="1"/>
  <c r="B16" i="12"/>
  <c r="C16" i="12" s="1"/>
  <c r="BC15" i="12"/>
  <c r="B15" i="12"/>
  <c r="C15" i="12" s="1"/>
  <c r="BB14" i="12"/>
  <c r="BF14" i="12" s="1"/>
  <c r="B14" i="12"/>
  <c r="C14" i="12" s="1"/>
  <c r="BC13" i="12"/>
  <c r="B13" i="12"/>
  <c r="C13" i="12" s="1"/>
  <c r="B12" i="12"/>
  <c r="C12" i="12" s="1"/>
  <c r="BC11" i="12"/>
  <c r="B11" i="12"/>
  <c r="C11" i="12" s="1"/>
  <c r="B10" i="12"/>
  <c r="C10" i="12" s="1"/>
  <c r="B9" i="12"/>
  <c r="C9" i="12" s="1"/>
  <c r="AS54" i="12"/>
  <c r="AJ54" i="12"/>
  <c r="AC54" i="12"/>
  <c r="M54" i="12"/>
  <c r="I54" i="12"/>
  <c r="H54" i="12"/>
  <c r="G54" i="12"/>
  <c r="F54" i="12"/>
  <c r="B8" i="12"/>
  <c r="C8" i="12" s="1"/>
  <c r="B7" i="12"/>
  <c r="C7" i="12" s="1"/>
  <c r="B6" i="12"/>
  <c r="C6" i="12" s="1"/>
  <c r="BB5" i="12"/>
  <c r="AO52" i="12"/>
  <c r="AI52" i="12"/>
  <c r="AA52" i="12"/>
  <c r="W52" i="12"/>
  <c r="S52" i="12"/>
  <c r="K52" i="12"/>
  <c r="I52" i="12"/>
  <c r="H52" i="12"/>
  <c r="G52" i="12"/>
  <c r="F52" i="12"/>
  <c r="B5" i="12"/>
  <c r="C5" i="12" s="1"/>
  <c r="AS51" i="12"/>
  <c r="AO51" i="12"/>
  <c r="AK51" i="12"/>
  <c r="AG51" i="12"/>
  <c r="AC51" i="12"/>
  <c r="Y51" i="12"/>
  <c r="U51" i="12"/>
  <c r="Q51" i="12"/>
  <c r="M51" i="12"/>
  <c r="I51" i="12"/>
  <c r="H51" i="12"/>
  <c r="G51" i="12"/>
  <c r="F51" i="12"/>
  <c r="B4" i="12"/>
  <c r="C4" i="12" s="1"/>
  <c r="AU50" i="12"/>
  <c r="AQ50" i="12"/>
  <c r="AM50" i="12"/>
  <c r="AI50" i="12"/>
  <c r="AE50" i="12"/>
  <c r="AA50" i="12"/>
  <c r="W50" i="12"/>
  <c r="O50" i="12"/>
  <c r="K50" i="12"/>
  <c r="I50" i="12"/>
  <c r="H50" i="12"/>
  <c r="G50" i="12"/>
  <c r="F50" i="12"/>
  <c r="B3" i="12"/>
  <c r="C3" i="12" s="1"/>
  <c r="BG19" i="12" l="1"/>
  <c r="BG15" i="12"/>
  <c r="BG11" i="12"/>
  <c r="BB52" i="12"/>
  <c r="BF5" i="12"/>
  <c r="BF52" i="12" s="1"/>
  <c r="BG13" i="12"/>
  <c r="AN41" i="12"/>
  <c r="Y53" i="12"/>
  <c r="AA37" i="12"/>
  <c r="M40" i="12"/>
  <c r="AS40" i="12"/>
  <c r="V43" i="12"/>
  <c r="G23" i="12"/>
  <c r="AA23" i="12"/>
  <c r="AM23" i="12"/>
  <c r="AU23" i="12"/>
  <c r="O53" i="12"/>
  <c r="I55" i="12"/>
  <c r="H58" i="12"/>
  <c r="BM22" i="12"/>
  <c r="AC40" i="12"/>
  <c r="BK18" i="12"/>
  <c r="K23" i="12"/>
  <c r="AE23" i="12"/>
  <c r="AQ23" i="12"/>
  <c r="I23" i="12"/>
  <c r="G53" i="12"/>
  <c r="W53" i="12"/>
  <c r="F57" i="12"/>
  <c r="AD42" i="12"/>
  <c r="O23" i="12"/>
  <c r="W23" i="12"/>
  <c r="AG38" i="12"/>
  <c r="H57" i="12"/>
  <c r="BL6" i="12"/>
  <c r="T31" i="12"/>
  <c r="Y34" i="12"/>
  <c r="AO34" i="12"/>
  <c r="BM16" i="12"/>
  <c r="F53" i="12"/>
  <c r="BL19" i="12"/>
  <c r="O52" i="12"/>
  <c r="O67" i="12" s="1"/>
  <c r="O29" i="12"/>
  <c r="S39" i="12"/>
  <c r="W39" i="12"/>
  <c r="AE39" i="12"/>
  <c r="AM39" i="12"/>
  <c r="K41" i="12"/>
  <c r="O41" i="12"/>
  <c r="S41" i="12"/>
  <c r="W41" i="12"/>
  <c r="AA41" i="12"/>
  <c r="AE52" i="12"/>
  <c r="AE67" i="12" s="1"/>
  <c r="AE29" i="12"/>
  <c r="P31" i="12"/>
  <c r="M66" i="12"/>
  <c r="AG66" i="12"/>
  <c r="AO66" i="12"/>
  <c r="BM5" i="12"/>
  <c r="BM6" i="12"/>
  <c r="W31" i="12"/>
  <c r="AM31" i="12"/>
  <c r="M36" i="12"/>
  <c r="U36" i="12"/>
  <c r="AK36" i="12"/>
  <c r="AS36" i="12"/>
  <c r="I57" i="12"/>
  <c r="N38" i="12"/>
  <c r="AD38" i="12"/>
  <c r="S23" i="12"/>
  <c r="AI23" i="12"/>
  <c r="S50" i="12"/>
  <c r="W65" i="12" s="1"/>
  <c r="S27" i="12"/>
  <c r="F55" i="12"/>
  <c r="BK9" i="12"/>
  <c r="BM9" i="12"/>
  <c r="F56" i="12"/>
  <c r="BM10" i="12"/>
  <c r="O35" i="12"/>
  <c r="AE35" i="12"/>
  <c r="L43" i="12"/>
  <c r="AI27" i="12"/>
  <c r="M38" i="12"/>
  <c r="Q38" i="12"/>
  <c r="U38" i="12"/>
  <c r="Y38" i="12"/>
  <c r="AC38" i="12"/>
  <c r="AK38" i="12"/>
  <c r="AO38" i="12"/>
  <c r="AS38" i="12"/>
  <c r="F58" i="12"/>
  <c r="AR44" i="12"/>
  <c r="F23" i="12"/>
  <c r="I53" i="12"/>
  <c r="AG53" i="12"/>
  <c r="G56" i="12"/>
  <c r="X35" i="12"/>
  <c r="AF35" i="12"/>
  <c r="AJ35" i="12"/>
  <c r="AR35" i="12"/>
  <c r="AF41" i="12"/>
  <c r="AL43" i="12"/>
  <c r="BM19" i="12"/>
  <c r="AX52" i="12"/>
  <c r="BE13" i="12"/>
  <c r="BI13" i="12" s="1"/>
  <c r="P50" i="12"/>
  <c r="P27" i="12"/>
  <c r="Q66" i="12"/>
  <c r="AS66" i="12"/>
  <c r="N29" i="12"/>
  <c r="Z52" i="12"/>
  <c r="Z29" i="12"/>
  <c r="AL29" i="12"/>
  <c r="AL52" i="12"/>
  <c r="K53" i="12"/>
  <c r="K30" i="12"/>
  <c r="AA53" i="12"/>
  <c r="AA30" i="12"/>
  <c r="AI53" i="12"/>
  <c r="AI30" i="12"/>
  <c r="AQ53" i="12"/>
  <c r="AQ30" i="12"/>
  <c r="AU53" i="12"/>
  <c r="L31" i="12"/>
  <c r="X31" i="12"/>
  <c r="AF31" i="12"/>
  <c r="AN31" i="12"/>
  <c r="M69" i="12"/>
  <c r="U54" i="12"/>
  <c r="U32" i="12"/>
  <c r="N55" i="12"/>
  <c r="N33" i="12"/>
  <c r="V55" i="12"/>
  <c r="V33" i="12"/>
  <c r="AD55" i="12"/>
  <c r="AD33" i="12"/>
  <c r="AL55" i="12"/>
  <c r="AL33" i="12"/>
  <c r="AT55" i="12"/>
  <c r="AT33" i="12"/>
  <c r="O56" i="12"/>
  <c r="O34" i="12"/>
  <c r="W56" i="12"/>
  <c r="W34" i="12"/>
  <c r="AE56" i="12"/>
  <c r="AE34" i="12"/>
  <c r="AM56" i="12"/>
  <c r="AM34" i="12"/>
  <c r="AU56" i="12"/>
  <c r="BC10" i="12"/>
  <c r="L35" i="12"/>
  <c r="T35" i="12"/>
  <c r="Y36" i="12"/>
  <c r="R38" i="12"/>
  <c r="Z38" i="12"/>
  <c r="AL38" i="12"/>
  <c r="BL14" i="12"/>
  <c r="AA39" i="12"/>
  <c r="Y28" i="12"/>
  <c r="AO28" i="12"/>
  <c r="O30" i="12"/>
  <c r="AS32" i="12"/>
  <c r="M50" i="12"/>
  <c r="M27" i="12"/>
  <c r="Q50" i="12"/>
  <c r="Q27" i="12"/>
  <c r="U50" i="12"/>
  <c r="U27" i="12"/>
  <c r="Y50" i="12"/>
  <c r="Y27" i="12"/>
  <c r="AC50" i="12"/>
  <c r="AC27" i="12"/>
  <c r="AG50" i="12"/>
  <c r="AG27" i="12"/>
  <c r="AK50" i="12"/>
  <c r="AK27" i="12"/>
  <c r="AO50" i="12"/>
  <c r="AO27" i="12"/>
  <c r="AS50" i="12"/>
  <c r="AS27" i="12"/>
  <c r="J51" i="12"/>
  <c r="J66" i="12" s="1"/>
  <c r="J28" i="12"/>
  <c r="N51" i="12"/>
  <c r="N28" i="12"/>
  <c r="R51" i="12"/>
  <c r="R28" i="12"/>
  <c r="V51" i="12"/>
  <c r="V28" i="12"/>
  <c r="Z51" i="12"/>
  <c r="Z28" i="12"/>
  <c r="AD51" i="12"/>
  <c r="AD28" i="12"/>
  <c r="AH51" i="12"/>
  <c r="AH28" i="12"/>
  <c r="AL51" i="12"/>
  <c r="AL28" i="12"/>
  <c r="AP51" i="12"/>
  <c r="AP28" i="12"/>
  <c r="AT51" i="12"/>
  <c r="AT28" i="12"/>
  <c r="BB4" i="12"/>
  <c r="BK4" i="12"/>
  <c r="K67" i="12"/>
  <c r="W67" i="12"/>
  <c r="AA67" i="12"/>
  <c r="AM52" i="12"/>
  <c r="AM67" i="12" s="1"/>
  <c r="AM29" i="12"/>
  <c r="AQ52" i="12"/>
  <c r="AQ29" i="12"/>
  <c r="AU52" i="12"/>
  <c r="BL5" i="12"/>
  <c r="H53" i="12"/>
  <c r="L53" i="12"/>
  <c r="L30" i="12"/>
  <c r="P53" i="12"/>
  <c r="P30" i="12"/>
  <c r="T53" i="12"/>
  <c r="T30" i="12"/>
  <c r="X53" i="12"/>
  <c r="X30" i="12"/>
  <c r="AB53" i="12"/>
  <c r="AB30" i="12"/>
  <c r="AF53" i="12"/>
  <c r="AF30" i="12"/>
  <c r="AJ53" i="12"/>
  <c r="AJ30" i="12"/>
  <c r="AN53" i="12"/>
  <c r="AN30" i="12"/>
  <c r="AR53" i="12"/>
  <c r="AR30" i="12"/>
  <c r="M31" i="12"/>
  <c r="Q31" i="12"/>
  <c r="U31" i="12"/>
  <c r="Y31" i="12"/>
  <c r="AC31" i="12"/>
  <c r="AG31" i="12"/>
  <c r="AK31" i="12"/>
  <c r="AO31" i="12"/>
  <c r="AS31" i="12"/>
  <c r="BE7" i="12"/>
  <c r="BI7" i="12" s="1"/>
  <c r="J54" i="12"/>
  <c r="J69" i="12" s="1"/>
  <c r="J32" i="12"/>
  <c r="N54" i="12"/>
  <c r="N32" i="12"/>
  <c r="R54" i="12"/>
  <c r="R32" i="12"/>
  <c r="V54" i="12"/>
  <c r="V32" i="12"/>
  <c r="Z54" i="12"/>
  <c r="Z32" i="12"/>
  <c r="AD54" i="12"/>
  <c r="AD32" i="12"/>
  <c r="AH54" i="12"/>
  <c r="AH32" i="12"/>
  <c r="AL54" i="12"/>
  <c r="AL32" i="12"/>
  <c r="AP54" i="12"/>
  <c r="AP32" i="12"/>
  <c r="AT54" i="12"/>
  <c r="AT32" i="12"/>
  <c r="BB8" i="12"/>
  <c r="BK8" i="12"/>
  <c r="G55" i="12"/>
  <c r="K55" i="12"/>
  <c r="K33" i="12"/>
  <c r="O33" i="12"/>
  <c r="O55" i="12"/>
  <c r="S55" i="12"/>
  <c r="W55" i="12"/>
  <c r="W33" i="12"/>
  <c r="AA55" i="12"/>
  <c r="AA33" i="12"/>
  <c r="AE55" i="12"/>
  <c r="AE33" i="12"/>
  <c r="AI55" i="12"/>
  <c r="AM55" i="12"/>
  <c r="AM33" i="12"/>
  <c r="AQ55" i="12"/>
  <c r="AQ33" i="12"/>
  <c r="BL9" i="12"/>
  <c r="H56" i="12"/>
  <c r="L56" i="12"/>
  <c r="L34" i="12"/>
  <c r="P56" i="12"/>
  <c r="P34" i="12"/>
  <c r="T56" i="12"/>
  <c r="T34" i="12"/>
  <c r="X56" i="12"/>
  <c r="X34" i="12"/>
  <c r="AB56" i="12"/>
  <c r="AB34" i="12"/>
  <c r="AF34" i="12"/>
  <c r="AF56" i="12"/>
  <c r="AJ56" i="12"/>
  <c r="AJ34" i="12"/>
  <c r="AN34" i="12"/>
  <c r="AN56" i="12"/>
  <c r="AR56" i="12"/>
  <c r="AR34" i="12"/>
  <c r="M35" i="12"/>
  <c r="Q35" i="12"/>
  <c r="U35" i="12"/>
  <c r="Y35" i="12"/>
  <c r="AC35" i="12"/>
  <c r="AG35" i="12"/>
  <c r="AK35" i="12"/>
  <c r="AO35" i="12"/>
  <c r="AS35" i="12"/>
  <c r="BE11" i="12"/>
  <c r="BI11" i="12" s="1"/>
  <c r="J36" i="12"/>
  <c r="N36" i="12"/>
  <c r="R36" i="12"/>
  <c r="V36" i="12"/>
  <c r="Z36" i="12"/>
  <c r="AD36" i="12"/>
  <c r="AH36" i="12"/>
  <c r="AL36" i="12"/>
  <c r="AP36" i="12"/>
  <c r="AT36" i="12"/>
  <c r="BB12" i="12"/>
  <c r="BF12" i="12" s="1"/>
  <c r="BK12" i="12"/>
  <c r="G57" i="12"/>
  <c r="K57" i="12"/>
  <c r="O57" i="12"/>
  <c r="O37" i="12"/>
  <c r="S57" i="12"/>
  <c r="S37" i="12"/>
  <c r="W57" i="12"/>
  <c r="W37" i="12"/>
  <c r="AA57" i="12"/>
  <c r="AE57" i="12"/>
  <c r="AE37" i="12"/>
  <c r="AI57" i="12"/>
  <c r="AI37" i="12"/>
  <c r="AM57" i="12"/>
  <c r="AM37" i="12"/>
  <c r="AQ57" i="12"/>
  <c r="AU57" i="12"/>
  <c r="BL13" i="12"/>
  <c r="J42" i="12"/>
  <c r="N42" i="12"/>
  <c r="R42" i="12"/>
  <c r="V42" i="12"/>
  <c r="Z42" i="12"/>
  <c r="AH42" i="12"/>
  <c r="AL42" i="12"/>
  <c r="BL18" i="12"/>
  <c r="AP42" i="12"/>
  <c r="BM18" i="12"/>
  <c r="AT42" i="12"/>
  <c r="K43" i="12"/>
  <c r="O43" i="12"/>
  <c r="S43" i="12"/>
  <c r="W43" i="12"/>
  <c r="AA43" i="12"/>
  <c r="AE43" i="12"/>
  <c r="AI43" i="12"/>
  <c r="AM43" i="12"/>
  <c r="AQ43" i="12"/>
  <c r="BM20" i="12"/>
  <c r="W27" i="12"/>
  <c r="AM27" i="12"/>
  <c r="M28" i="12"/>
  <c r="AC28" i="12"/>
  <c r="AS28" i="12"/>
  <c r="S29" i="12"/>
  <c r="AI29" i="12"/>
  <c r="W30" i="12"/>
  <c r="S33" i="12"/>
  <c r="AQ37" i="12"/>
  <c r="L50" i="12"/>
  <c r="L27" i="12"/>
  <c r="X50" i="12"/>
  <c r="X27" i="12"/>
  <c r="AF50" i="12"/>
  <c r="AF27" i="12"/>
  <c r="AN50" i="12"/>
  <c r="AN27" i="12"/>
  <c r="Y66" i="12"/>
  <c r="J52" i="12"/>
  <c r="J67" i="12" s="1"/>
  <c r="J29" i="12"/>
  <c r="V52" i="12"/>
  <c r="V29" i="12"/>
  <c r="AH52" i="12"/>
  <c r="AH29" i="12"/>
  <c r="AT29" i="12"/>
  <c r="AT52" i="12"/>
  <c r="BK5" i="12"/>
  <c r="S53" i="12"/>
  <c r="S30" i="12"/>
  <c r="AE53" i="12"/>
  <c r="AE30" i="12"/>
  <c r="AM53" i="12"/>
  <c r="AM30" i="12"/>
  <c r="BC6" i="12"/>
  <c r="AK54" i="12"/>
  <c r="AK32" i="12"/>
  <c r="Z55" i="12"/>
  <c r="Z33" i="12"/>
  <c r="P35" i="12"/>
  <c r="AN35" i="12"/>
  <c r="BM11" i="12"/>
  <c r="Q36" i="12"/>
  <c r="AC36" i="12"/>
  <c r="AO36" i="12"/>
  <c r="N57" i="12"/>
  <c r="N37" i="12"/>
  <c r="AP38" i="12"/>
  <c r="BM14" i="12"/>
  <c r="K39" i="12"/>
  <c r="AQ39" i="12"/>
  <c r="J50" i="12"/>
  <c r="J27" i="12"/>
  <c r="N50" i="12"/>
  <c r="N27" i="12"/>
  <c r="R50" i="12"/>
  <c r="R27" i="12"/>
  <c r="V50" i="12"/>
  <c r="V27" i="12"/>
  <c r="Z50" i="12"/>
  <c r="Z27" i="12"/>
  <c r="AD50" i="12"/>
  <c r="AD27" i="12"/>
  <c r="AH50" i="12"/>
  <c r="AH27" i="12"/>
  <c r="AL50" i="12"/>
  <c r="AL27" i="12"/>
  <c r="AP50" i="12"/>
  <c r="AP27" i="12"/>
  <c r="AT50" i="12"/>
  <c r="AT27" i="12"/>
  <c r="BB3" i="12"/>
  <c r="BF3" i="12" s="1"/>
  <c r="BK3" i="12"/>
  <c r="K51" i="12"/>
  <c r="K66" i="12" s="1"/>
  <c r="K28" i="12"/>
  <c r="O51" i="12"/>
  <c r="O28" i="12"/>
  <c r="S28" i="12"/>
  <c r="S51" i="12"/>
  <c r="W51" i="12"/>
  <c r="W28" i="12"/>
  <c r="AA51" i="12"/>
  <c r="AA28" i="12"/>
  <c r="AE51" i="12"/>
  <c r="AE28" i="12"/>
  <c r="AI51" i="12"/>
  <c r="AI28" i="12"/>
  <c r="AM51" i="12"/>
  <c r="AM28" i="12"/>
  <c r="AQ51" i="12"/>
  <c r="AQ28" i="12"/>
  <c r="AU51" i="12"/>
  <c r="BL4" i="12"/>
  <c r="L52" i="12"/>
  <c r="L67" i="12" s="1"/>
  <c r="L29" i="12"/>
  <c r="P52" i="12"/>
  <c r="P29" i="12"/>
  <c r="T52" i="12"/>
  <c r="T29" i="12"/>
  <c r="X52" i="12"/>
  <c r="X29" i="12"/>
  <c r="AB52" i="12"/>
  <c r="AB29" i="12"/>
  <c r="AF52" i="12"/>
  <c r="AF29" i="12"/>
  <c r="AJ52" i="12"/>
  <c r="AJ29" i="12"/>
  <c r="AN52" i="12"/>
  <c r="AN29" i="12"/>
  <c r="AR52" i="12"/>
  <c r="AR29" i="12"/>
  <c r="M53" i="12"/>
  <c r="M30" i="12"/>
  <c r="Q53" i="12"/>
  <c r="Q30" i="12"/>
  <c r="U53" i="12"/>
  <c r="U30" i="12"/>
  <c r="Y30" i="12"/>
  <c r="AC53" i="12"/>
  <c r="AC30" i="12"/>
  <c r="AK53" i="12"/>
  <c r="AK30" i="12"/>
  <c r="AO30" i="12"/>
  <c r="AO53" i="12"/>
  <c r="AS53" i="12"/>
  <c r="AS30" i="12"/>
  <c r="J31" i="12"/>
  <c r="N31" i="12"/>
  <c r="R31" i="12"/>
  <c r="V31" i="12"/>
  <c r="Z31" i="12"/>
  <c r="AD31" i="12"/>
  <c r="AH31" i="12"/>
  <c r="AL31" i="12"/>
  <c r="AP31" i="12"/>
  <c r="AT31" i="12"/>
  <c r="BB7" i="12"/>
  <c r="BF7" i="12" s="1"/>
  <c r="BK7" i="12"/>
  <c r="K54" i="12"/>
  <c r="K69" i="12" s="1"/>
  <c r="K32" i="12"/>
  <c r="O54" i="12"/>
  <c r="O32" i="12"/>
  <c r="S54" i="12"/>
  <c r="S32" i="12"/>
  <c r="W54" i="12"/>
  <c r="W32" i="12"/>
  <c r="AA54" i="12"/>
  <c r="AA32" i="12"/>
  <c r="AE54" i="12"/>
  <c r="AE32" i="12"/>
  <c r="AI54" i="12"/>
  <c r="AI32" i="12"/>
  <c r="AM54" i="12"/>
  <c r="AM32" i="12"/>
  <c r="AQ54" i="12"/>
  <c r="AQ32" i="12"/>
  <c r="AU54" i="12"/>
  <c r="BL8" i="12"/>
  <c r="H55" i="12"/>
  <c r="L55" i="12"/>
  <c r="L33" i="12"/>
  <c r="P55" i="12"/>
  <c r="P33" i="12"/>
  <c r="T55" i="12"/>
  <c r="T33" i="12"/>
  <c r="X55" i="12"/>
  <c r="X33" i="12"/>
  <c r="AB55" i="12"/>
  <c r="AB33" i="12"/>
  <c r="AF55" i="12"/>
  <c r="AF33" i="12"/>
  <c r="AJ55" i="12"/>
  <c r="AJ33" i="12"/>
  <c r="AN55" i="12"/>
  <c r="AN33" i="12"/>
  <c r="AR55" i="12"/>
  <c r="AR33" i="12"/>
  <c r="I56" i="12"/>
  <c r="M56" i="12"/>
  <c r="M34" i="12"/>
  <c r="Q56" i="12"/>
  <c r="Q34" i="12"/>
  <c r="U56" i="12"/>
  <c r="U34" i="12"/>
  <c r="Y56" i="12"/>
  <c r="AC56" i="12"/>
  <c r="AC34" i="12"/>
  <c r="AG56" i="12"/>
  <c r="AG34" i="12"/>
  <c r="AK56" i="12"/>
  <c r="AK34" i="12"/>
  <c r="AO56" i="12"/>
  <c r="AS56" i="12"/>
  <c r="AS34" i="12"/>
  <c r="J35" i="12"/>
  <c r="N35" i="12"/>
  <c r="R35" i="12"/>
  <c r="V35" i="12"/>
  <c r="Z35" i="12"/>
  <c r="AD35" i="12"/>
  <c r="AH35" i="12"/>
  <c r="AL35" i="12"/>
  <c r="AP35" i="12"/>
  <c r="AT35" i="12"/>
  <c r="BB11" i="12"/>
  <c r="BF11" i="12" s="1"/>
  <c r="BK11" i="12"/>
  <c r="K36" i="12"/>
  <c r="O36" i="12"/>
  <c r="S36" i="12"/>
  <c r="W36" i="12"/>
  <c r="AA36" i="12"/>
  <c r="AE36" i="12"/>
  <c r="AI36" i="12"/>
  <c r="AM36" i="12"/>
  <c r="AQ36" i="12"/>
  <c r="BC12" i="12"/>
  <c r="BL12" i="12"/>
  <c r="L57" i="12"/>
  <c r="L37" i="12"/>
  <c r="L38" i="12"/>
  <c r="P38" i="12"/>
  <c r="T38" i="12"/>
  <c r="X38" i="12"/>
  <c r="AB38" i="12"/>
  <c r="AF38" i="12"/>
  <c r="AJ38" i="12"/>
  <c r="BL15" i="12"/>
  <c r="L58" i="12"/>
  <c r="L40" i="12"/>
  <c r="P58" i="12"/>
  <c r="P40" i="12"/>
  <c r="T58" i="12"/>
  <c r="T40" i="12"/>
  <c r="X58" i="12"/>
  <c r="X40" i="12"/>
  <c r="AB58" i="12"/>
  <c r="AB40" i="12"/>
  <c r="AF58" i="12"/>
  <c r="AF40" i="12"/>
  <c r="AJ58" i="12"/>
  <c r="AJ40" i="12"/>
  <c r="AN58" i="12"/>
  <c r="AN40" i="12"/>
  <c r="AR58" i="12"/>
  <c r="AR40" i="12"/>
  <c r="M41" i="12"/>
  <c r="Q41" i="12"/>
  <c r="U41" i="12"/>
  <c r="Y41" i="12"/>
  <c r="AC41" i="12"/>
  <c r="AG41" i="12"/>
  <c r="AK41" i="12"/>
  <c r="AO41" i="12"/>
  <c r="AS41" i="12"/>
  <c r="K27" i="12"/>
  <c r="AA27" i="12"/>
  <c r="AQ27" i="12"/>
  <c r="Q28" i="12"/>
  <c r="AG28" i="12"/>
  <c r="W29" i="12"/>
  <c r="AO29" i="12"/>
  <c r="AG30" i="12"/>
  <c r="M32" i="12"/>
  <c r="AI33" i="12"/>
  <c r="AU55" i="12"/>
  <c r="T50" i="12"/>
  <c r="T27" i="12"/>
  <c r="AB50" i="12"/>
  <c r="AB27" i="12"/>
  <c r="AJ50" i="12"/>
  <c r="AJ27" i="12"/>
  <c r="AR50" i="12"/>
  <c r="AR27" i="12"/>
  <c r="BM3" i="12"/>
  <c r="U66" i="12"/>
  <c r="AC66" i="12"/>
  <c r="AK66" i="12"/>
  <c r="R52" i="12"/>
  <c r="R29" i="12"/>
  <c r="AD29" i="12"/>
  <c r="AD52" i="12"/>
  <c r="AP52" i="12"/>
  <c r="AP29" i="12"/>
  <c r="AB31" i="12"/>
  <c r="AJ31" i="12"/>
  <c r="AR31" i="12"/>
  <c r="BM7" i="12"/>
  <c r="Q54" i="12"/>
  <c r="Q69" i="12" s="1"/>
  <c r="Q32" i="12"/>
  <c r="Y54" i="12"/>
  <c r="Y32" i="12"/>
  <c r="AG54" i="12"/>
  <c r="AG69" i="12" s="1"/>
  <c r="AG32" i="12"/>
  <c r="AO54" i="12"/>
  <c r="AO32" i="12"/>
  <c r="J55" i="12"/>
  <c r="J33" i="12"/>
  <c r="R55" i="12"/>
  <c r="R33" i="12"/>
  <c r="AH55" i="12"/>
  <c r="AH33" i="12"/>
  <c r="AP55" i="12"/>
  <c r="AP33" i="12"/>
  <c r="BB9" i="12"/>
  <c r="BF9" i="12" s="1"/>
  <c r="K56" i="12"/>
  <c r="K34" i="12"/>
  <c r="S56" i="12"/>
  <c r="S34" i="12"/>
  <c r="AA56" i="12"/>
  <c r="AA34" i="12"/>
  <c r="AI56" i="12"/>
  <c r="AI34" i="12"/>
  <c r="AQ56" i="12"/>
  <c r="AQ34" i="12"/>
  <c r="BL10" i="12"/>
  <c r="AB35" i="12"/>
  <c r="AG36" i="12"/>
  <c r="BE12" i="12"/>
  <c r="BI12" i="12" s="1"/>
  <c r="J57" i="12"/>
  <c r="J37" i="12"/>
  <c r="J38" i="12"/>
  <c r="V38" i="12"/>
  <c r="AH38" i="12"/>
  <c r="AT38" i="12"/>
  <c r="O39" i="12"/>
  <c r="AI39" i="12"/>
  <c r="K65" i="12"/>
  <c r="O65" i="12"/>
  <c r="AA65" i="12"/>
  <c r="AE65" i="12"/>
  <c r="AI65" i="12"/>
  <c r="AM65" i="12"/>
  <c r="AQ65" i="12"/>
  <c r="AU65" i="12"/>
  <c r="BC3" i="12"/>
  <c r="BL3" i="12"/>
  <c r="L51" i="12"/>
  <c r="L66" i="12" s="1"/>
  <c r="L28" i="12"/>
  <c r="P51" i="12"/>
  <c r="P28" i="12"/>
  <c r="T51" i="12"/>
  <c r="T28" i="12"/>
  <c r="X51" i="12"/>
  <c r="X28" i="12"/>
  <c r="AB51" i="12"/>
  <c r="AB28" i="12"/>
  <c r="AF51" i="12"/>
  <c r="AF28" i="12"/>
  <c r="AJ51" i="12"/>
  <c r="AJ28" i="12"/>
  <c r="AN51" i="12"/>
  <c r="AN28" i="12"/>
  <c r="AR51" i="12"/>
  <c r="AR28" i="12"/>
  <c r="BM4" i="12"/>
  <c r="M52" i="12"/>
  <c r="M67" i="12" s="1"/>
  <c r="M29" i="12"/>
  <c r="Q52" i="12"/>
  <c r="Q29" i="12"/>
  <c r="U52" i="12"/>
  <c r="U29" i="12"/>
  <c r="Y52" i="12"/>
  <c r="Y29" i="12"/>
  <c r="AC52" i="12"/>
  <c r="AC29" i="12"/>
  <c r="AG52" i="12"/>
  <c r="AG29" i="12"/>
  <c r="AK52" i="12"/>
  <c r="AO67" i="12" s="1"/>
  <c r="AK29" i="12"/>
  <c r="AS52" i="12"/>
  <c r="AS67" i="12" s="1"/>
  <c r="AS29" i="12"/>
  <c r="J53" i="12"/>
  <c r="J30" i="12"/>
  <c r="N53" i="12"/>
  <c r="N30" i="12"/>
  <c r="R53" i="12"/>
  <c r="R30" i="12"/>
  <c r="V53" i="12"/>
  <c r="V30" i="12"/>
  <c r="Z53" i="12"/>
  <c r="Z30" i="12"/>
  <c r="AD53" i="12"/>
  <c r="AD30" i="12"/>
  <c r="AH53" i="12"/>
  <c r="AH30" i="12"/>
  <c r="AL53" i="12"/>
  <c r="AL30" i="12"/>
  <c r="AP53" i="12"/>
  <c r="AP30" i="12"/>
  <c r="AT53" i="12"/>
  <c r="AT30" i="12"/>
  <c r="BB6" i="12"/>
  <c r="BF6" i="12" s="1"/>
  <c r="BK6" i="12"/>
  <c r="K31" i="12"/>
  <c r="O31" i="12"/>
  <c r="S31" i="12"/>
  <c r="AA31" i="12"/>
  <c r="AE31" i="12"/>
  <c r="AI31" i="12"/>
  <c r="AQ31" i="12"/>
  <c r="BC7" i="12"/>
  <c r="BL7" i="12"/>
  <c r="L32" i="12"/>
  <c r="L54" i="12"/>
  <c r="L69" i="12" s="1"/>
  <c r="P54" i="12"/>
  <c r="P32" i="12"/>
  <c r="T32" i="12"/>
  <c r="T54" i="12"/>
  <c r="X32" i="12"/>
  <c r="X54" i="12"/>
  <c r="AB32" i="12"/>
  <c r="AB54" i="12"/>
  <c r="AF54" i="12"/>
  <c r="AF32" i="12"/>
  <c r="AJ32" i="12"/>
  <c r="AN32" i="12"/>
  <c r="AN54" i="12"/>
  <c r="AN69" i="12" s="1"/>
  <c r="AR32" i="12"/>
  <c r="AR54" i="12"/>
  <c r="BM8" i="12"/>
  <c r="M55" i="12"/>
  <c r="M33" i="12"/>
  <c r="Q55" i="12"/>
  <c r="Q33" i="12"/>
  <c r="U55" i="12"/>
  <c r="U33" i="12"/>
  <c r="Y55" i="12"/>
  <c r="Y33" i="12"/>
  <c r="AC55" i="12"/>
  <c r="AC33" i="12"/>
  <c r="AG55" i="12"/>
  <c r="AG33" i="12"/>
  <c r="AK55" i="12"/>
  <c r="AK33" i="12"/>
  <c r="AO55" i="12"/>
  <c r="AO33" i="12"/>
  <c r="AS55" i="12"/>
  <c r="AS33" i="12"/>
  <c r="J34" i="12"/>
  <c r="J56" i="12"/>
  <c r="N56" i="12"/>
  <c r="N34" i="12"/>
  <c r="R56" i="12"/>
  <c r="R34" i="12"/>
  <c r="V56" i="12"/>
  <c r="V34" i="12"/>
  <c r="Z34" i="12"/>
  <c r="Z56" i="12"/>
  <c r="AD56" i="12"/>
  <c r="AD34" i="12"/>
  <c r="AH56" i="12"/>
  <c r="AH34" i="12"/>
  <c r="AL56" i="12"/>
  <c r="AL34" i="12"/>
  <c r="AP56" i="12"/>
  <c r="AP34" i="12"/>
  <c r="AT56" i="12"/>
  <c r="AT34" i="12"/>
  <c r="BB10" i="12"/>
  <c r="BF10" i="12" s="1"/>
  <c r="BK10" i="12"/>
  <c r="K35" i="12"/>
  <c r="S35" i="12"/>
  <c r="W35" i="12"/>
  <c r="AA35" i="12"/>
  <c r="AI35" i="12"/>
  <c r="AM35" i="12"/>
  <c r="AQ35" i="12"/>
  <c r="BL11" i="12"/>
  <c r="L36" i="12"/>
  <c r="P36" i="12"/>
  <c r="T36" i="12"/>
  <c r="X36" i="12"/>
  <c r="AB36" i="12"/>
  <c r="AF36" i="12"/>
  <c r="AJ36" i="12"/>
  <c r="AN36" i="12"/>
  <c r="AR36" i="12"/>
  <c r="BM12" i="12"/>
  <c r="M57" i="12"/>
  <c r="M37" i="12"/>
  <c r="Q57" i="12"/>
  <c r="Q37" i="12"/>
  <c r="U57" i="12"/>
  <c r="U37" i="12"/>
  <c r="Y57" i="12"/>
  <c r="Y37" i="12"/>
  <c r="AC57" i="12"/>
  <c r="AC37" i="12"/>
  <c r="AG57" i="12"/>
  <c r="AG37" i="12"/>
  <c r="AK57" i="12"/>
  <c r="AK37" i="12"/>
  <c r="AO57" i="12"/>
  <c r="AO37" i="12"/>
  <c r="AS57" i="12"/>
  <c r="AS37" i="12"/>
  <c r="BK14" i="12"/>
  <c r="BM15" i="12"/>
  <c r="L44" i="12"/>
  <c r="P44" i="12"/>
  <c r="T44" i="12"/>
  <c r="X44" i="12"/>
  <c r="AB44" i="12"/>
  <c r="AF44" i="12"/>
  <c r="AJ44" i="12"/>
  <c r="AN44" i="12"/>
  <c r="M59" i="12"/>
  <c r="M74" i="12" s="1"/>
  <c r="M45" i="12"/>
  <c r="Q45" i="12"/>
  <c r="Q59" i="12"/>
  <c r="U59" i="12"/>
  <c r="U45" i="12"/>
  <c r="Y59" i="12"/>
  <c r="Y45" i="12"/>
  <c r="AC59" i="12"/>
  <c r="AC45" i="12"/>
  <c r="AG45" i="12"/>
  <c r="AG59" i="12"/>
  <c r="AK59" i="12"/>
  <c r="AK45" i="12"/>
  <c r="AO59" i="12"/>
  <c r="AO45" i="12"/>
  <c r="AS59" i="12"/>
  <c r="AS45" i="12"/>
  <c r="H23" i="12"/>
  <c r="L23" i="12"/>
  <c r="P46" i="12"/>
  <c r="P23" i="12"/>
  <c r="T46" i="12"/>
  <c r="T23" i="12"/>
  <c r="X46" i="12"/>
  <c r="X23" i="12"/>
  <c r="AB46" i="12"/>
  <c r="AB23" i="12"/>
  <c r="AF46" i="12"/>
  <c r="AF23" i="12"/>
  <c r="AJ46" i="12"/>
  <c r="AJ23" i="12"/>
  <c r="AN46" i="12"/>
  <c r="AN23" i="12"/>
  <c r="AR46" i="12"/>
  <c r="AR23" i="12"/>
  <c r="O27" i="12"/>
  <c r="AE27" i="12"/>
  <c r="U28" i="12"/>
  <c r="AK28" i="12"/>
  <c r="K29" i="12"/>
  <c r="AA29" i="12"/>
  <c r="AC32" i="12"/>
  <c r="K37" i="12"/>
  <c r="L46" i="12"/>
  <c r="N52" i="12"/>
  <c r="R57" i="12"/>
  <c r="R37" i="12"/>
  <c r="V57" i="12"/>
  <c r="V37" i="12"/>
  <c r="Z57" i="12"/>
  <c r="Z37" i="12"/>
  <c r="AD57" i="12"/>
  <c r="AD37" i="12"/>
  <c r="AH57" i="12"/>
  <c r="AH37" i="12"/>
  <c r="AL57" i="12"/>
  <c r="AL37" i="12"/>
  <c r="AP57" i="12"/>
  <c r="AP37" i="12"/>
  <c r="AT57" i="12"/>
  <c r="AT37" i="12"/>
  <c r="BB13" i="12"/>
  <c r="BF13" i="12" s="1"/>
  <c r="BK13" i="12"/>
  <c r="K38" i="12"/>
  <c r="O38" i="12"/>
  <c r="S38" i="12"/>
  <c r="W38" i="12"/>
  <c r="AA38" i="12"/>
  <c r="AE38" i="12"/>
  <c r="AI38" i="12"/>
  <c r="AM38" i="12"/>
  <c r="AQ38" i="12"/>
  <c r="L39" i="12"/>
  <c r="P39" i="12"/>
  <c r="T39" i="12"/>
  <c r="X39" i="12"/>
  <c r="AB39" i="12"/>
  <c r="AF39" i="12"/>
  <c r="AJ39" i="12"/>
  <c r="AN39" i="12"/>
  <c r="AR39" i="12"/>
  <c r="I58" i="12"/>
  <c r="M58" i="12"/>
  <c r="Q58" i="12"/>
  <c r="U58" i="12"/>
  <c r="Y58" i="12"/>
  <c r="AC58" i="12"/>
  <c r="AG58" i="12"/>
  <c r="AK58" i="12"/>
  <c r="AO58" i="12"/>
  <c r="AS58" i="12"/>
  <c r="J41" i="12"/>
  <c r="N41" i="12"/>
  <c r="R41" i="12"/>
  <c r="V41" i="12"/>
  <c r="Z41" i="12"/>
  <c r="AD41" i="12"/>
  <c r="AH41" i="12"/>
  <c r="AL41" i="12"/>
  <c r="AP41" i="12"/>
  <c r="AT41" i="12"/>
  <c r="BB17" i="12"/>
  <c r="BF17" i="12" s="1"/>
  <c r="BK17" i="12"/>
  <c r="K42" i="12"/>
  <c r="O42" i="12"/>
  <c r="S42" i="12"/>
  <c r="W42" i="12"/>
  <c r="AA42" i="12"/>
  <c r="AE42" i="12"/>
  <c r="AI42" i="12"/>
  <c r="AM42" i="12"/>
  <c r="AQ42" i="12"/>
  <c r="BC18" i="12"/>
  <c r="P43" i="12"/>
  <c r="T43" i="12"/>
  <c r="X43" i="12"/>
  <c r="AB43" i="12"/>
  <c r="AF43" i="12"/>
  <c r="AJ43" i="12"/>
  <c r="AN43" i="12"/>
  <c r="AR43" i="12"/>
  <c r="M44" i="12"/>
  <c r="Q44" i="12"/>
  <c r="U44" i="12"/>
  <c r="Y44" i="12"/>
  <c r="AC44" i="12"/>
  <c r="AG44" i="12"/>
  <c r="AK44" i="12"/>
  <c r="AO44" i="12"/>
  <c r="AS44" i="12"/>
  <c r="J59" i="12"/>
  <c r="J74" i="12" s="1"/>
  <c r="J45" i="12"/>
  <c r="N59" i="12"/>
  <c r="N45" i="12"/>
  <c r="R59" i="12"/>
  <c r="R45" i="12"/>
  <c r="V59" i="12"/>
  <c r="V45" i="12"/>
  <c r="Z59" i="12"/>
  <c r="Z45" i="12"/>
  <c r="AD59" i="12"/>
  <c r="AD45" i="12"/>
  <c r="AH59" i="12"/>
  <c r="AH45" i="12"/>
  <c r="AL59" i="12"/>
  <c r="AL45" i="12"/>
  <c r="AP59" i="12"/>
  <c r="AP45" i="12"/>
  <c r="AT59" i="12"/>
  <c r="AT45" i="12"/>
  <c r="BK21" i="12"/>
  <c r="M46" i="12"/>
  <c r="Q46" i="12"/>
  <c r="U46" i="12"/>
  <c r="Y46" i="12"/>
  <c r="AC46" i="12"/>
  <c r="AG46" i="12"/>
  <c r="AK46" i="12"/>
  <c r="AO46" i="12"/>
  <c r="AS46" i="12"/>
  <c r="Q40" i="12"/>
  <c r="AG40" i="12"/>
  <c r="L45" i="12"/>
  <c r="AN38" i="12"/>
  <c r="AR38" i="12"/>
  <c r="M39" i="12"/>
  <c r="Q39" i="12"/>
  <c r="U39" i="12"/>
  <c r="Y39" i="12"/>
  <c r="AC39" i="12"/>
  <c r="AG39" i="12"/>
  <c r="AK39" i="12"/>
  <c r="AO39" i="12"/>
  <c r="AS39" i="12"/>
  <c r="BE15" i="12"/>
  <c r="BI15" i="12" s="1"/>
  <c r="J58" i="12"/>
  <c r="J40" i="12"/>
  <c r="N58" i="12"/>
  <c r="N40" i="12"/>
  <c r="R58" i="12"/>
  <c r="R40" i="12"/>
  <c r="V58" i="12"/>
  <c r="V40" i="12"/>
  <c r="Z58" i="12"/>
  <c r="Z40" i="12"/>
  <c r="AD58" i="12"/>
  <c r="AD40" i="12"/>
  <c r="AH58" i="12"/>
  <c r="AH40" i="12"/>
  <c r="AL58" i="12"/>
  <c r="AL40" i="12"/>
  <c r="AP58" i="12"/>
  <c r="AP40" i="12"/>
  <c r="AT58" i="12"/>
  <c r="AT40" i="12"/>
  <c r="BB16" i="12"/>
  <c r="BF16" i="12" s="1"/>
  <c r="BK16" i="12"/>
  <c r="AE41" i="12"/>
  <c r="AI41" i="12"/>
  <c r="AM41" i="12"/>
  <c r="AQ41" i="12"/>
  <c r="BC17" i="12"/>
  <c r="BL17" i="12"/>
  <c r="L42" i="12"/>
  <c r="P42" i="12"/>
  <c r="T42" i="12"/>
  <c r="X42" i="12"/>
  <c r="AB42" i="12"/>
  <c r="AF42" i="12"/>
  <c r="AJ42" i="12"/>
  <c r="AN42" i="12"/>
  <c r="AR42" i="12"/>
  <c r="M43" i="12"/>
  <c r="Q43" i="12"/>
  <c r="U43" i="12"/>
  <c r="Y43" i="12"/>
  <c r="AC43" i="12"/>
  <c r="AG43" i="12"/>
  <c r="AK43" i="12"/>
  <c r="AO43" i="12"/>
  <c r="AS43" i="12"/>
  <c r="BE19" i="12"/>
  <c r="BI19" i="12" s="1"/>
  <c r="J44" i="12"/>
  <c r="N44" i="12"/>
  <c r="R44" i="12"/>
  <c r="V44" i="12"/>
  <c r="Z44" i="12"/>
  <c r="AD44" i="12"/>
  <c r="AH44" i="12"/>
  <c r="AL44" i="12"/>
  <c r="AP44" i="12"/>
  <c r="AT44" i="12"/>
  <c r="BK20" i="12"/>
  <c r="K59" i="12"/>
  <c r="K74" i="12" s="1"/>
  <c r="K45" i="12"/>
  <c r="O59" i="12"/>
  <c r="O45" i="12"/>
  <c r="S59" i="12"/>
  <c r="S45" i="12"/>
  <c r="W59" i="12"/>
  <c r="W45" i="12"/>
  <c r="AA59" i="12"/>
  <c r="AA45" i="12"/>
  <c r="AE59" i="12"/>
  <c r="AE45" i="12"/>
  <c r="AI59" i="12"/>
  <c r="AI45" i="12"/>
  <c r="AM59" i="12"/>
  <c r="AM45" i="12"/>
  <c r="AQ59" i="12"/>
  <c r="AQ45" i="12"/>
  <c r="AU59" i="12"/>
  <c r="BL21" i="12"/>
  <c r="J46" i="12"/>
  <c r="N46" i="12"/>
  <c r="R46" i="12"/>
  <c r="V46" i="12"/>
  <c r="Z46" i="12"/>
  <c r="AD46" i="12"/>
  <c r="AH46" i="12"/>
  <c r="AL46" i="12"/>
  <c r="AP46" i="12"/>
  <c r="AT46" i="12"/>
  <c r="BK22" i="12"/>
  <c r="M23" i="12"/>
  <c r="Q23" i="12"/>
  <c r="U23" i="12"/>
  <c r="Y23" i="12"/>
  <c r="AC23" i="12"/>
  <c r="AG23" i="12"/>
  <c r="AK23" i="12"/>
  <c r="AO23" i="12"/>
  <c r="AS23" i="12"/>
  <c r="U40" i="12"/>
  <c r="AK40" i="12"/>
  <c r="AB45" i="12"/>
  <c r="P57" i="12"/>
  <c r="P37" i="12"/>
  <c r="T57" i="12"/>
  <c r="T37" i="12"/>
  <c r="X57" i="12"/>
  <c r="X37" i="12"/>
  <c r="AB57" i="12"/>
  <c r="AB37" i="12"/>
  <c r="AF57" i="12"/>
  <c r="AF37" i="12"/>
  <c r="AJ57" i="12"/>
  <c r="AJ37" i="12"/>
  <c r="AN57" i="12"/>
  <c r="AN37" i="12"/>
  <c r="AR57" i="12"/>
  <c r="AR37" i="12"/>
  <c r="BM13" i="12"/>
  <c r="BE14" i="12"/>
  <c r="BI14" i="12" s="1"/>
  <c r="J39" i="12"/>
  <c r="N39" i="12"/>
  <c r="R39" i="12"/>
  <c r="V39" i="12"/>
  <c r="Z39" i="12"/>
  <c r="AD39" i="12"/>
  <c r="AH39" i="12"/>
  <c r="AL39" i="12"/>
  <c r="AP39" i="12"/>
  <c r="AT39" i="12"/>
  <c r="BB15" i="12"/>
  <c r="BF15" i="12" s="1"/>
  <c r="BK15" i="12"/>
  <c r="G58" i="12"/>
  <c r="K58" i="12"/>
  <c r="K40" i="12"/>
  <c r="O58" i="12"/>
  <c r="O40" i="12"/>
  <c r="S58" i="12"/>
  <c r="S40" i="12"/>
  <c r="W58" i="12"/>
  <c r="W40" i="12"/>
  <c r="AA58" i="12"/>
  <c r="AA40" i="12"/>
  <c r="AE58" i="12"/>
  <c r="AE40" i="12"/>
  <c r="AI58" i="12"/>
  <c r="AI40" i="12"/>
  <c r="AM58" i="12"/>
  <c r="AM40" i="12"/>
  <c r="AQ58" i="12"/>
  <c r="AQ40" i="12"/>
  <c r="AU58" i="12"/>
  <c r="BC16" i="12"/>
  <c r="BL16" i="12"/>
  <c r="L41" i="12"/>
  <c r="P41" i="12"/>
  <c r="T41" i="12"/>
  <c r="X41" i="12"/>
  <c r="AB41" i="12"/>
  <c r="AJ41" i="12"/>
  <c r="AR41" i="12"/>
  <c r="BM17" i="12"/>
  <c r="M42" i="12"/>
  <c r="Q42" i="12"/>
  <c r="U42" i="12"/>
  <c r="Y42" i="12"/>
  <c r="AC42" i="12"/>
  <c r="AG42" i="12"/>
  <c r="AK42" i="12"/>
  <c r="AO42" i="12"/>
  <c r="AS42" i="12"/>
  <c r="BE18" i="12"/>
  <c r="BI18" i="12" s="1"/>
  <c r="J43" i="12"/>
  <c r="N43" i="12"/>
  <c r="R43" i="12"/>
  <c r="Z43" i="12"/>
  <c r="AD43" i="12"/>
  <c r="AH43" i="12"/>
  <c r="AP43" i="12"/>
  <c r="AT43" i="12"/>
  <c r="BB19" i="12"/>
  <c r="BF19" i="12" s="1"/>
  <c r="BK19" i="12"/>
  <c r="K44" i="12"/>
  <c r="O44" i="12"/>
  <c r="S44" i="12"/>
  <c r="W44" i="12"/>
  <c r="AA44" i="12"/>
  <c r="AE44" i="12"/>
  <c r="AI44" i="12"/>
  <c r="AM44" i="12"/>
  <c r="AQ44" i="12"/>
  <c r="BL20" i="12"/>
  <c r="L74" i="12"/>
  <c r="P59" i="12"/>
  <c r="P74" i="12" s="1"/>
  <c r="P45" i="12"/>
  <c r="T59" i="12"/>
  <c r="T45" i="12"/>
  <c r="X59" i="12"/>
  <c r="AB74" i="12" s="1"/>
  <c r="X45" i="12"/>
  <c r="AF59" i="12"/>
  <c r="AF74" i="12" s="1"/>
  <c r="AF45" i="12"/>
  <c r="AJ59" i="12"/>
  <c r="AJ45" i="12"/>
  <c r="AN59" i="12"/>
  <c r="AN45" i="12"/>
  <c r="BM21" i="12"/>
  <c r="K46" i="12"/>
  <c r="O46" i="12"/>
  <c r="S46" i="12"/>
  <c r="W46" i="12"/>
  <c r="AA46" i="12"/>
  <c r="AE46" i="12"/>
  <c r="AI46" i="12"/>
  <c r="AM46" i="12"/>
  <c r="AQ46" i="12"/>
  <c r="BL22" i="12"/>
  <c r="J23" i="12"/>
  <c r="N23" i="12"/>
  <c r="R23" i="12"/>
  <c r="V23" i="12"/>
  <c r="Z23" i="12"/>
  <c r="AD23" i="12"/>
  <c r="AH23" i="12"/>
  <c r="AL23" i="12"/>
  <c r="AP23" i="12"/>
  <c r="AT23" i="12"/>
  <c r="Y40" i="12"/>
  <c r="AO40" i="12"/>
  <c r="AR45" i="12"/>
  <c r="K23" i="8"/>
  <c r="AH23" i="8" s="1"/>
  <c r="J23" i="8"/>
  <c r="AG23" i="8" s="1"/>
  <c r="K22" i="8"/>
  <c r="AH22" i="8" s="1"/>
  <c r="J22" i="8"/>
  <c r="AG22" i="8" s="1"/>
  <c r="K21" i="8"/>
  <c r="AH21" i="8" s="1"/>
  <c r="J21" i="8"/>
  <c r="AG21" i="8" s="1"/>
  <c r="K20" i="8"/>
  <c r="AH20" i="8" s="1"/>
  <c r="J20" i="8"/>
  <c r="AG20" i="8" s="1"/>
  <c r="K19" i="8"/>
  <c r="AH19" i="8" s="1"/>
  <c r="J19" i="8"/>
  <c r="AG19" i="8" s="1"/>
  <c r="K18" i="8"/>
  <c r="AH18" i="8" s="1"/>
  <c r="J18" i="8"/>
  <c r="AG18" i="8" s="1"/>
  <c r="K17" i="8"/>
  <c r="AH17" i="8" s="1"/>
  <c r="J17" i="8"/>
  <c r="AG17" i="8" s="1"/>
  <c r="K16" i="8"/>
  <c r="AH16" i="8" s="1"/>
  <c r="J16" i="8"/>
  <c r="AG16" i="8" s="1"/>
  <c r="K15" i="8"/>
  <c r="AH15" i="8" s="1"/>
  <c r="J15" i="8"/>
  <c r="AG15" i="8" s="1"/>
  <c r="K14" i="8"/>
  <c r="AH14" i="8" s="1"/>
  <c r="J14" i="8"/>
  <c r="AG14" i="8" s="1"/>
  <c r="K13" i="8"/>
  <c r="AH13" i="8" s="1"/>
  <c r="J13" i="8"/>
  <c r="AG13" i="8" s="1"/>
  <c r="K12" i="8"/>
  <c r="AH12" i="8" s="1"/>
  <c r="J12" i="8"/>
  <c r="AG12" i="8" s="1"/>
  <c r="K11" i="8"/>
  <c r="AH11" i="8" s="1"/>
  <c r="J11" i="8"/>
  <c r="AG11" i="8" s="1"/>
  <c r="K10" i="8"/>
  <c r="AH10" i="8" s="1"/>
  <c r="J10" i="8"/>
  <c r="AG10" i="8" s="1"/>
  <c r="K9" i="8"/>
  <c r="AH9" i="8" s="1"/>
  <c r="J9" i="8"/>
  <c r="AG9" i="8" s="1"/>
  <c r="K8" i="8"/>
  <c r="AH8" i="8" s="1"/>
  <c r="J8" i="8"/>
  <c r="AG8" i="8" s="1"/>
  <c r="K7" i="8"/>
  <c r="AH7" i="8" s="1"/>
  <c r="J7" i="8"/>
  <c r="AG7" i="8" s="1"/>
  <c r="I59" i="5"/>
  <c r="H59" i="5"/>
  <c r="G59" i="5"/>
  <c r="F59" i="5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B14" i="5"/>
  <c r="B14" i="5"/>
  <c r="C14" i="5" s="1"/>
  <c r="B13" i="5"/>
  <c r="C13" i="5" s="1"/>
  <c r="BD12" i="5"/>
  <c r="B12" i="5"/>
  <c r="C12" i="5" s="1"/>
  <c r="B11" i="5"/>
  <c r="C11" i="5" s="1"/>
  <c r="BE10" i="5"/>
  <c r="B10" i="5"/>
  <c r="C10" i="5" s="1"/>
  <c r="B9" i="5"/>
  <c r="C9" i="5" s="1"/>
  <c r="AO54" i="5"/>
  <c r="AG54" i="5"/>
  <c r="Y54" i="5"/>
  <c r="Q54" i="5"/>
  <c r="I54" i="5"/>
  <c r="H54" i="5"/>
  <c r="G54" i="5"/>
  <c r="F54" i="5"/>
  <c r="B8" i="5"/>
  <c r="C8" i="5" s="1"/>
  <c r="B7" i="5"/>
  <c r="C7" i="5" s="1"/>
  <c r="B6" i="5"/>
  <c r="C6" i="5" s="1"/>
  <c r="AL52" i="5"/>
  <c r="AD52" i="5"/>
  <c r="V52" i="5"/>
  <c r="N52" i="5"/>
  <c r="I52" i="5"/>
  <c r="H52" i="5"/>
  <c r="G52" i="5"/>
  <c r="F52" i="5"/>
  <c r="B5" i="5"/>
  <c r="C5" i="5" s="1"/>
  <c r="AS51" i="5"/>
  <c r="AK51" i="5"/>
  <c r="AC51" i="5"/>
  <c r="U51" i="5"/>
  <c r="M51" i="5"/>
  <c r="I51" i="5"/>
  <c r="H51" i="5"/>
  <c r="G51" i="5"/>
  <c r="F51" i="5"/>
  <c r="B4" i="5"/>
  <c r="C4" i="5" s="1"/>
  <c r="AR50" i="5"/>
  <c r="AJ50" i="5"/>
  <c r="AB50" i="5"/>
  <c r="T50" i="5"/>
  <c r="L50" i="5"/>
  <c r="I50" i="5"/>
  <c r="H50" i="5"/>
  <c r="G50" i="5"/>
  <c r="F50" i="5"/>
  <c r="B3" i="5"/>
  <c r="C3" i="5" s="1"/>
  <c r="BH12" i="5" l="1"/>
  <c r="BF14" i="5"/>
  <c r="BB114" i="5"/>
  <c r="BI10" i="5"/>
  <c r="BF53" i="12"/>
  <c r="BF56" i="12"/>
  <c r="BF58" i="12"/>
  <c r="BI57" i="12"/>
  <c r="BG17" i="12"/>
  <c r="BF50" i="12"/>
  <c r="BF67" i="12"/>
  <c r="BG18" i="12"/>
  <c r="BB67" i="12"/>
  <c r="BG16" i="12"/>
  <c r="BB54" i="12"/>
  <c r="BF8" i="12"/>
  <c r="BF54" i="12" s="1"/>
  <c r="BG10" i="12"/>
  <c r="BF57" i="12"/>
  <c r="BG7" i="12"/>
  <c r="BG6" i="12"/>
  <c r="BB51" i="12"/>
  <c r="BF4" i="12"/>
  <c r="BF51" i="12" s="1"/>
  <c r="BF55" i="12"/>
  <c r="BG12" i="12"/>
  <c r="BG3" i="12"/>
  <c r="BL42" i="12"/>
  <c r="BL32" i="12"/>
  <c r="L73" i="12"/>
  <c r="S65" i="12"/>
  <c r="M70" i="12"/>
  <c r="BL30" i="12"/>
  <c r="AA68" i="12"/>
  <c r="BC58" i="12"/>
  <c r="AC68" i="12"/>
  <c r="Y69" i="12"/>
  <c r="BB55" i="12"/>
  <c r="BB57" i="12"/>
  <c r="BC53" i="12"/>
  <c r="BB58" i="12"/>
  <c r="BF73" i="12" s="1"/>
  <c r="AY54" i="12"/>
  <c r="AY69" i="12" s="1"/>
  <c r="BC8" i="12"/>
  <c r="BB50" i="12"/>
  <c r="BB20" i="12"/>
  <c r="BC50" i="12"/>
  <c r="AY55" i="12"/>
  <c r="AY70" i="12" s="1"/>
  <c r="BC9" i="12"/>
  <c r="BC56" i="12"/>
  <c r="AY57" i="12"/>
  <c r="AY72" i="12" s="1"/>
  <c r="BC14" i="12"/>
  <c r="BE57" i="12"/>
  <c r="BB56" i="12"/>
  <c r="BB53" i="12"/>
  <c r="AY51" i="12"/>
  <c r="AY66" i="12" s="1"/>
  <c r="BC4" i="12"/>
  <c r="AY52" i="12"/>
  <c r="AY67" i="12" s="1"/>
  <c r="BC5" i="12"/>
  <c r="J72" i="12"/>
  <c r="F60" i="12"/>
  <c r="F61" i="12" s="1"/>
  <c r="J70" i="12"/>
  <c r="BM38" i="12"/>
  <c r="AM68" i="12"/>
  <c r="AQ74" i="12"/>
  <c r="AI74" i="12"/>
  <c r="AG73" i="12"/>
  <c r="Q73" i="12"/>
  <c r="AD71" i="12"/>
  <c r="N71" i="12"/>
  <c r="Z70" i="12"/>
  <c r="BL27" i="12"/>
  <c r="AI71" i="12"/>
  <c r="S71" i="12"/>
  <c r="AA74" i="12"/>
  <c r="S74" i="12"/>
  <c r="Z73" i="12"/>
  <c r="R73" i="12"/>
  <c r="AD72" i="12"/>
  <c r="V72" i="12"/>
  <c r="AO74" i="12"/>
  <c r="Y74" i="12"/>
  <c r="I12" i="8"/>
  <c r="S67" i="12"/>
  <c r="BM43" i="12"/>
  <c r="BM28" i="12"/>
  <c r="J73" i="12"/>
  <c r="I14" i="8"/>
  <c r="AU44" i="5"/>
  <c r="AU44" i="14" s="1"/>
  <c r="G60" i="12"/>
  <c r="G61" i="12" s="1"/>
  <c r="T69" i="12"/>
  <c r="AC71" i="12"/>
  <c r="H60" i="12"/>
  <c r="H61" i="12" s="1"/>
  <c r="K68" i="12"/>
  <c r="AT42" i="5"/>
  <c r="BL43" i="12"/>
  <c r="AU73" i="12"/>
  <c r="AM73" i="12"/>
  <c r="AE73" i="12"/>
  <c r="W73" i="12"/>
  <c r="O73" i="12"/>
  <c r="AR72" i="12"/>
  <c r="AJ72" i="12"/>
  <c r="AB72" i="12"/>
  <c r="T72" i="12"/>
  <c r="AD74" i="12"/>
  <c r="V74" i="12"/>
  <c r="N74" i="12"/>
  <c r="AR69" i="12"/>
  <c r="Z68" i="12"/>
  <c r="R68" i="12"/>
  <c r="AG67" i="12"/>
  <c r="Y67" i="12"/>
  <c r="Q67" i="12"/>
  <c r="AN66" i="12"/>
  <c r="AF66" i="12"/>
  <c r="X66" i="12"/>
  <c r="P66" i="12"/>
  <c r="S68" i="12"/>
  <c r="P40" i="5"/>
  <c r="BL40" i="12"/>
  <c r="R72" i="12"/>
  <c r="L72" i="12"/>
  <c r="J68" i="12"/>
  <c r="M68" i="12"/>
  <c r="AI67" i="12"/>
  <c r="M72" i="12"/>
  <c r="I8" i="8"/>
  <c r="F55" i="5"/>
  <c r="J55" i="5"/>
  <c r="R55" i="5"/>
  <c r="Z55" i="5"/>
  <c r="G56" i="5"/>
  <c r="K71" i="12"/>
  <c r="BL3" i="5"/>
  <c r="BK5" i="5"/>
  <c r="BK29" i="5" s="1"/>
  <c r="BK6" i="5"/>
  <c r="BK30" i="5" s="1"/>
  <c r="BL6" i="5"/>
  <c r="BL9" i="5"/>
  <c r="BK13" i="5"/>
  <c r="BK37" i="5" s="1"/>
  <c r="BL14" i="5"/>
  <c r="BK15" i="5"/>
  <c r="BK39" i="5" s="1"/>
  <c r="BK17" i="5"/>
  <c r="BK41" i="5" s="1"/>
  <c r="BL18" i="5"/>
  <c r="BK20" i="5"/>
  <c r="BK44" i="5" s="1"/>
  <c r="BL20" i="5"/>
  <c r="BK21" i="5"/>
  <c r="BK45" i="5" s="1"/>
  <c r="BL22" i="5"/>
  <c r="AK68" i="12"/>
  <c r="G55" i="5"/>
  <c r="BL12" i="5"/>
  <c r="I22" i="8"/>
  <c r="AN74" i="12"/>
  <c r="BM37" i="12"/>
  <c r="J71" i="12"/>
  <c r="AU70" i="12"/>
  <c r="U68" i="12"/>
  <c r="BL28" i="12"/>
  <c r="BM42" i="12"/>
  <c r="AA72" i="12"/>
  <c r="S72" i="12"/>
  <c r="AE70" i="12"/>
  <c r="Z69" i="12"/>
  <c r="R69" i="12"/>
  <c r="AQ67" i="12"/>
  <c r="AU68" i="12"/>
  <c r="BM30" i="12"/>
  <c r="BM39" i="12"/>
  <c r="BM32" i="12"/>
  <c r="U71" i="12"/>
  <c r="AR70" i="12"/>
  <c r="AJ70" i="12"/>
  <c r="AB70" i="12"/>
  <c r="T70" i="12"/>
  <c r="AE68" i="12"/>
  <c r="AQ72" i="12"/>
  <c r="AI72" i="12"/>
  <c r="AR71" i="12"/>
  <c r="AJ71" i="12"/>
  <c r="AB71" i="12"/>
  <c r="T71" i="12"/>
  <c r="L71" i="12"/>
  <c r="AM70" i="12"/>
  <c r="S70" i="12"/>
  <c r="K70" i="12"/>
  <c r="AR68" i="12"/>
  <c r="AJ68" i="12"/>
  <c r="AB68" i="12"/>
  <c r="T68" i="12"/>
  <c r="L68" i="12"/>
  <c r="AD66" i="12"/>
  <c r="V66" i="12"/>
  <c r="N66" i="12"/>
  <c r="BL4" i="5"/>
  <c r="BK3" i="5"/>
  <c r="BK27" i="5" s="1"/>
  <c r="AH55" i="5"/>
  <c r="BK9" i="5"/>
  <c r="BK33" i="5" s="1"/>
  <c r="BL16" i="5"/>
  <c r="BM41" i="12"/>
  <c r="I60" i="12"/>
  <c r="I61" i="12" s="1"/>
  <c r="Z67" i="12"/>
  <c r="H55" i="5"/>
  <c r="BK11" i="5"/>
  <c r="BK35" i="5" s="1"/>
  <c r="I16" i="8"/>
  <c r="I20" i="8"/>
  <c r="T74" i="12"/>
  <c r="AU74" i="12"/>
  <c r="AM74" i="12"/>
  <c r="AE74" i="12"/>
  <c r="W74" i="12"/>
  <c r="O74" i="12"/>
  <c r="AD73" i="12"/>
  <c r="V73" i="12"/>
  <c r="N73" i="12"/>
  <c r="AS72" i="12"/>
  <c r="AK72" i="12"/>
  <c r="AC72" i="12"/>
  <c r="U72" i="12"/>
  <c r="BL35" i="12"/>
  <c r="AS70" i="12"/>
  <c r="AK70" i="12"/>
  <c r="AC70" i="12"/>
  <c r="U70" i="12"/>
  <c r="X69" i="12"/>
  <c r="BL31" i="12"/>
  <c r="R70" i="12"/>
  <c r="Y71" i="12"/>
  <c r="Q71" i="12"/>
  <c r="AN70" i="12"/>
  <c r="AF70" i="12"/>
  <c r="X70" i="12"/>
  <c r="P70" i="12"/>
  <c r="Q68" i="12"/>
  <c r="W72" i="12"/>
  <c r="AU67" i="12"/>
  <c r="U69" i="12"/>
  <c r="BK7" i="5"/>
  <c r="BK31" i="5" s="1"/>
  <c r="BK10" i="5"/>
  <c r="BK34" i="5" s="1"/>
  <c r="BL10" i="5"/>
  <c r="AT34" i="5"/>
  <c r="AT46" i="5"/>
  <c r="H6" i="8" s="1"/>
  <c r="H32" i="8" s="1"/>
  <c r="AU46" i="5"/>
  <c r="I18" i="8"/>
  <c r="I10" i="8"/>
  <c r="BL46" i="12"/>
  <c r="BM45" i="12"/>
  <c r="K73" i="12"/>
  <c r="AO73" i="12"/>
  <c r="Y73" i="12"/>
  <c r="AG74" i="12"/>
  <c r="Q74" i="12"/>
  <c r="BM36" i="12"/>
  <c r="R71" i="12"/>
  <c r="AQ71" i="12"/>
  <c r="AA71" i="12"/>
  <c r="AO69" i="12"/>
  <c r="R67" i="12"/>
  <c r="AN73" i="12"/>
  <c r="AF73" i="12"/>
  <c r="X73" i="12"/>
  <c r="P73" i="12"/>
  <c r="AO71" i="12"/>
  <c r="AG71" i="12"/>
  <c r="AQ69" i="12"/>
  <c r="AI69" i="12"/>
  <c r="AA69" i="12"/>
  <c r="S69" i="12"/>
  <c r="AO68" i="12"/>
  <c r="AG68" i="12"/>
  <c r="AR67" i="12"/>
  <c r="AJ67" i="12"/>
  <c r="AB67" i="12"/>
  <c r="T67" i="12"/>
  <c r="AU66" i="12"/>
  <c r="AM66" i="12"/>
  <c r="AE66" i="12"/>
  <c r="W66" i="12"/>
  <c r="O66" i="12"/>
  <c r="AE72" i="12"/>
  <c r="K72" i="12"/>
  <c r="BL33" i="12"/>
  <c r="BM40" i="12"/>
  <c r="BM33" i="12"/>
  <c r="AY53" i="12"/>
  <c r="AY68" i="12" s="1"/>
  <c r="AB65" i="12"/>
  <c r="AB60" i="12"/>
  <c r="AP60" i="12"/>
  <c r="AP65" i="12"/>
  <c r="BM50" i="12"/>
  <c r="Z60" i="12"/>
  <c r="Z65" i="12"/>
  <c r="AT66" i="12"/>
  <c r="BL44" i="12"/>
  <c r="AT73" i="12"/>
  <c r="AL73" i="12"/>
  <c r="BL58" i="12"/>
  <c r="AS73" i="12"/>
  <c r="AC73" i="12"/>
  <c r="M73" i="12"/>
  <c r="AX57" i="12"/>
  <c r="AP72" i="12"/>
  <c r="BM57" i="12"/>
  <c r="BK57" i="12"/>
  <c r="AH72" i="12"/>
  <c r="Z72" i="12"/>
  <c r="AS74" i="12"/>
  <c r="AK74" i="12"/>
  <c r="AC74" i="12"/>
  <c r="U74" i="12"/>
  <c r="AO72" i="12"/>
  <c r="AG72" i="12"/>
  <c r="Y72" i="12"/>
  <c r="Q72" i="12"/>
  <c r="AF69" i="12"/>
  <c r="P69" i="12"/>
  <c r="AT68" i="12"/>
  <c r="BL53" i="12"/>
  <c r="AL68" i="12"/>
  <c r="AD68" i="12"/>
  <c r="V68" i="12"/>
  <c r="N68" i="12"/>
  <c r="AW52" i="12"/>
  <c r="AW67" i="12" s="1"/>
  <c r="AU60" i="12"/>
  <c r="AM60" i="12"/>
  <c r="AE60" i="12"/>
  <c r="W60" i="12"/>
  <c r="O60" i="12"/>
  <c r="AX55" i="12"/>
  <c r="AH70" i="12"/>
  <c r="BK55" i="12"/>
  <c r="AD67" i="12"/>
  <c r="AW51" i="12"/>
  <c r="AW66" i="12" s="1"/>
  <c r="BM27" i="12"/>
  <c r="BL36" i="12"/>
  <c r="AW56" i="12"/>
  <c r="AW71" i="12" s="1"/>
  <c r="M71" i="12"/>
  <c r="L70" i="12"/>
  <c r="AW53" i="12"/>
  <c r="AW68" i="12" s="1"/>
  <c r="S66" i="12"/>
  <c r="AT67" i="12"/>
  <c r="AF65" i="12"/>
  <c r="AF60" i="12"/>
  <c r="L65" i="12"/>
  <c r="L60" i="12"/>
  <c r="BM44" i="12"/>
  <c r="BL37" i="12"/>
  <c r="O72" i="12"/>
  <c r="AN71" i="12"/>
  <c r="AF71" i="12"/>
  <c r="AI70" i="12"/>
  <c r="AA70" i="12"/>
  <c r="O70" i="12"/>
  <c r="AT69" i="12"/>
  <c r="AL69" i="12"/>
  <c r="BL54" i="12"/>
  <c r="AD69" i="12"/>
  <c r="V69" i="12"/>
  <c r="N69" i="12"/>
  <c r="AS65" i="12"/>
  <c r="AS60" i="12"/>
  <c r="AK65" i="12"/>
  <c r="AK60" i="12"/>
  <c r="AC65" i="12"/>
  <c r="AC60" i="12"/>
  <c r="U65" i="12"/>
  <c r="U60" i="12"/>
  <c r="M65" i="12"/>
  <c r="M60" i="12"/>
  <c r="AY56" i="12"/>
  <c r="AY71" i="12" s="1"/>
  <c r="AM71" i="12"/>
  <c r="W71" i="12"/>
  <c r="AT70" i="12"/>
  <c r="AD70" i="12"/>
  <c r="N70" i="12"/>
  <c r="AQ68" i="12"/>
  <c r="AL67" i="12"/>
  <c r="BL52" i="12"/>
  <c r="P65" i="12"/>
  <c r="P60" i="12"/>
  <c r="AW57" i="12"/>
  <c r="AW72" i="12" s="1"/>
  <c r="AX67" i="12"/>
  <c r="AL74" i="12"/>
  <c r="BL59" i="12"/>
  <c r="AW58" i="12"/>
  <c r="AW73" i="12" s="1"/>
  <c r="AX56" i="12"/>
  <c r="AH71" i="12"/>
  <c r="BK56" i="12"/>
  <c r="AR65" i="12"/>
  <c r="AR60" i="12"/>
  <c r="AX50" i="12"/>
  <c r="AR74" i="12"/>
  <c r="AJ74" i="12"/>
  <c r="AY58" i="12"/>
  <c r="AY73" i="12" s="1"/>
  <c r="AQ73" i="12"/>
  <c r="AI73" i="12"/>
  <c r="AA73" i="12"/>
  <c r="S73" i="12"/>
  <c r="AN72" i="12"/>
  <c r="AF72" i="12"/>
  <c r="X72" i="12"/>
  <c r="P72" i="12"/>
  <c r="AP74" i="12"/>
  <c r="BM59" i="12"/>
  <c r="BK59" i="12"/>
  <c r="AH74" i="12"/>
  <c r="Z74" i="12"/>
  <c r="R74" i="12"/>
  <c r="N67" i="12"/>
  <c r="AT71" i="12"/>
  <c r="AL71" i="12"/>
  <c r="BL56" i="12"/>
  <c r="V71" i="12"/>
  <c r="AW55" i="12"/>
  <c r="AW70" i="12" s="1"/>
  <c r="AO70" i="12"/>
  <c r="AG70" i="12"/>
  <c r="Y70" i="12"/>
  <c r="Q70" i="12"/>
  <c r="AB69" i="12"/>
  <c r="AK67" i="12"/>
  <c r="AC67" i="12"/>
  <c r="U67" i="12"/>
  <c r="AR66" i="12"/>
  <c r="AJ66" i="12"/>
  <c r="AB66" i="12"/>
  <c r="T66" i="12"/>
  <c r="BL34" i="12"/>
  <c r="AW54" i="12"/>
  <c r="AW69" i="12" s="1"/>
  <c r="AJ65" i="12"/>
  <c r="AJ60" i="12"/>
  <c r="T65" i="12"/>
  <c r="T60" i="12"/>
  <c r="AR73" i="12"/>
  <c r="AJ73" i="12"/>
  <c r="AB73" i="12"/>
  <c r="T73" i="12"/>
  <c r="AK71" i="12"/>
  <c r="AU69" i="12"/>
  <c r="AM69" i="12"/>
  <c r="AE69" i="12"/>
  <c r="W69" i="12"/>
  <c r="O69" i="12"/>
  <c r="AN67" i="12"/>
  <c r="AF67" i="12"/>
  <c r="X67" i="12"/>
  <c r="P67" i="12"/>
  <c r="AQ66" i="12"/>
  <c r="AI66" i="12"/>
  <c r="AA66" i="12"/>
  <c r="AT65" i="12"/>
  <c r="AT60" i="12"/>
  <c r="AL60" i="12"/>
  <c r="AL65" i="12"/>
  <c r="BL50" i="12"/>
  <c r="AD65" i="12"/>
  <c r="AD60" i="12"/>
  <c r="V60" i="12"/>
  <c r="V65" i="12"/>
  <c r="N65" i="12"/>
  <c r="N60" i="12"/>
  <c r="AK69" i="12"/>
  <c r="V67" i="12"/>
  <c r="AM72" i="12"/>
  <c r="X71" i="12"/>
  <c r="P71" i="12"/>
  <c r="AQ70" i="12"/>
  <c r="AN68" i="12"/>
  <c r="AF68" i="12"/>
  <c r="X68" i="12"/>
  <c r="P68" i="12"/>
  <c r="BL29" i="12"/>
  <c r="AX51" i="12"/>
  <c r="AP66" i="12"/>
  <c r="BM51" i="12"/>
  <c r="AH66" i="12"/>
  <c r="BK51" i="12"/>
  <c r="Z66" i="12"/>
  <c r="R66" i="12"/>
  <c r="BL38" i="12"/>
  <c r="AS69" i="12"/>
  <c r="W68" i="12"/>
  <c r="AJ69" i="12"/>
  <c r="BM29" i="12"/>
  <c r="AT74" i="12"/>
  <c r="AP71" i="12"/>
  <c r="BM56" i="12"/>
  <c r="AY50" i="12"/>
  <c r="AP67" i="12"/>
  <c r="BM52" i="12"/>
  <c r="AH65" i="12"/>
  <c r="AH60" i="12"/>
  <c r="BK50" i="12"/>
  <c r="R65" i="12"/>
  <c r="R60" i="12"/>
  <c r="J60" i="12"/>
  <c r="J65" i="12"/>
  <c r="AH67" i="12"/>
  <c r="BK52" i="12"/>
  <c r="AL66" i="12"/>
  <c r="BL51" i="12"/>
  <c r="BA57" i="12"/>
  <c r="X74" i="12"/>
  <c r="BL45" i="12"/>
  <c r="BL41" i="12"/>
  <c r="AX58" i="12"/>
  <c r="AP73" i="12"/>
  <c r="BM58" i="12"/>
  <c r="AH73" i="12"/>
  <c r="BK58" i="12"/>
  <c r="AK73" i="12"/>
  <c r="U73" i="12"/>
  <c r="AT72" i="12"/>
  <c r="AL72" i="12"/>
  <c r="BL57" i="12"/>
  <c r="Z71" i="12"/>
  <c r="AX53" i="12"/>
  <c r="AP68" i="12"/>
  <c r="BM53" i="12"/>
  <c r="AH68" i="12"/>
  <c r="BK53" i="12"/>
  <c r="AQ60" i="12"/>
  <c r="AI60" i="12"/>
  <c r="AA60" i="12"/>
  <c r="S60" i="12"/>
  <c r="K60" i="12"/>
  <c r="AP70" i="12"/>
  <c r="BM55" i="12"/>
  <c r="BM31" i="12"/>
  <c r="BL39" i="12"/>
  <c r="AS71" i="12"/>
  <c r="AS68" i="12"/>
  <c r="N72" i="12"/>
  <c r="BM35" i="12"/>
  <c r="AC69" i="12"/>
  <c r="O68" i="12"/>
  <c r="AN65" i="12"/>
  <c r="AN60" i="12"/>
  <c r="X65" i="12"/>
  <c r="X60" i="12"/>
  <c r="AU72" i="12"/>
  <c r="W70" i="12"/>
  <c r="AX54" i="12"/>
  <c r="AP69" i="12"/>
  <c r="BM54" i="12"/>
  <c r="AH69" i="12"/>
  <c r="BK54" i="12"/>
  <c r="AW50" i="12"/>
  <c r="BE3" i="12"/>
  <c r="BI3" i="12" s="1"/>
  <c r="AO65" i="12"/>
  <c r="AO60" i="12"/>
  <c r="AG65" i="12"/>
  <c r="AG60" i="12"/>
  <c r="Y65" i="12"/>
  <c r="Y60" i="12"/>
  <c r="Q65" i="12"/>
  <c r="Q60" i="12"/>
  <c r="Y68" i="12"/>
  <c r="AU71" i="12"/>
  <c r="AE71" i="12"/>
  <c r="O71" i="12"/>
  <c r="AL70" i="12"/>
  <c r="BL55" i="12"/>
  <c r="V70" i="12"/>
  <c r="AI68" i="12"/>
  <c r="BM34" i="12"/>
  <c r="BM46" i="12"/>
  <c r="J6" i="8"/>
  <c r="J32" i="8" s="1"/>
  <c r="AT27" i="5"/>
  <c r="AT30" i="5"/>
  <c r="AT33" i="5"/>
  <c r="AT44" i="5"/>
  <c r="BL8" i="5"/>
  <c r="BK8" i="5"/>
  <c r="BK32" i="5" s="1"/>
  <c r="BK12" i="5"/>
  <c r="BK36" i="5" s="1"/>
  <c r="AT36" i="5"/>
  <c r="H57" i="5"/>
  <c r="BK16" i="5"/>
  <c r="BK40" i="5" s="1"/>
  <c r="AT40" i="5"/>
  <c r="BK19" i="5"/>
  <c r="BK43" i="5" s="1"/>
  <c r="BL19" i="5"/>
  <c r="AT43" i="5"/>
  <c r="BL7" i="5"/>
  <c r="BL11" i="5"/>
  <c r="AT35" i="5"/>
  <c r="BB11" i="5"/>
  <c r="BL15" i="5"/>
  <c r="BK18" i="5"/>
  <c r="BK42" i="5" s="1"/>
  <c r="BL21" i="5"/>
  <c r="BK4" i="5"/>
  <c r="BK28" i="5" s="1"/>
  <c r="AT28" i="5"/>
  <c r="I55" i="5"/>
  <c r="F56" i="5"/>
  <c r="J56" i="5"/>
  <c r="Z56" i="5"/>
  <c r="AP56" i="5"/>
  <c r="BL13" i="5"/>
  <c r="BK14" i="5"/>
  <c r="BK38" i="5" s="1"/>
  <c r="BL17" i="5"/>
  <c r="BK22" i="5"/>
  <c r="BK46" i="5" s="1"/>
  <c r="AE30" i="5"/>
  <c r="AT32" i="5"/>
  <c r="S35" i="5"/>
  <c r="U37" i="5"/>
  <c r="AK37" i="5"/>
  <c r="AT39" i="5"/>
  <c r="Y41" i="5"/>
  <c r="AO41" i="5"/>
  <c r="R42" i="5"/>
  <c r="AT45" i="5"/>
  <c r="H24" i="8" s="1"/>
  <c r="AT52" i="5"/>
  <c r="AT29" i="5"/>
  <c r="H53" i="5"/>
  <c r="AT31" i="5"/>
  <c r="AT37" i="5"/>
  <c r="N38" i="5"/>
  <c r="AT41" i="5"/>
  <c r="BL5" i="5"/>
  <c r="AU45" i="5"/>
  <c r="AU45" i="14" s="1"/>
  <c r="I21" i="8"/>
  <c r="I17" i="8"/>
  <c r="I13" i="8"/>
  <c r="I9" i="8"/>
  <c r="AT38" i="5"/>
  <c r="I23" i="8"/>
  <c r="I19" i="8"/>
  <c r="I15" i="8"/>
  <c r="I11" i="8"/>
  <c r="AI35" i="5"/>
  <c r="L36" i="5"/>
  <c r="T36" i="5"/>
  <c r="AB36" i="5"/>
  <c r="AF36" i="5"/>
  <c r="AD38" i="5"/>
  <c r="W39" i="5"/>
  <c r="AM39" i="5"/>
  <c r="AF40" i="5"/>
  <c r="I53" i="5"/>
  <c r="AF23" i="5"/>
  <c r="G23" i="5"/>
  <c r="K23" i="5"/>
  <c r="S23" i="5"/>
  <c r="AA23" i="5"/>
  <c r="AI23" i="5"/>
  <c r="AQ23" i="5"/>
  <c r="J33" i="5"/>
  <c r="X31" i="5"/>
  <c r="BM19" i="5"/>
  <c r="AJ36" i="5"/>
  <c r="AN36" i="5"/>
  <c r="J38" i="5"/>
  <c r="R38" i="5"/>
  <c r="V38" i="5"/>
  <c r="Z38" i="5"/>
  <c r="AH38" i="5"/>
  <c r="AL38" i="5"/>
  <c r="AP38" i="5"/>
  <c r="C18" i="8" s="1"/>
  <c r="M41" i="5"/>
  <c r="Q41" i="5"/>
  <c r="U41" i="5"/>
  <c r="AC41" i="5"/>
  <c r="AG41" i="5"/>
  <c r="AK41" i="5"/>
  <c r="AS41" i="5"/>
  <c r="F21" i="8" s="1"/>
  <c r="J42" i="5"/>
  <c r="N42" i="5"/>
  <c r="T27" i="5"/>
  <c r="AR36" i="5"/>
  <c r="E16" i="8" s="1"/>
  <c r="X36" i="5"/>
  <c r="BM4" i="5"/>
  <c r="O31" i="5"/>
  <c r="AE31" i="5"/>
  <c r="AM31" i="5"/>
  <c r="AQ31" i="5"/>
  <c r="D11" i="8" s="1"/>
  <c r="U36" i="5"/>
  <c r="AC36" i="5"/>
  <c r="AK36" i="5"/>
  <c r="AS36" i="5"/>
  <c r="F16" i="8" s="1"/>
  <c r="AE38" i="5"/>
  <c r="K39" i="5"/>
  <c r="O39" i="5"/>
  <c r="S39" i="5"/>
  <c r="AA39" i="5"/>
  <c r="AE39" i="5"/>
  <c r="AI39" i="5"/>
  <c r="AQ39" i="5"/>
  <c r="D19" i="8" s="1"/>
  <c r="T40" i="5"/>
  <c r="X40" i="5"/>
  <c r="AJ40" i="5"/>
  <c r="AN40" i="5"/>
  <c r="T23" i="5"/>
  <c r="AB23" i="5"/>
  <c r="AJ23" i="5"/>
  <c r="AR23" i="5"/>
  <c r="M28" i="5"/>
  <c r="P31" i="5"/>
  <c r="AF31" i="5"/>
  <c r="AN31" i="5"/>
  <c r="I58" i="5"/>
  <c r="AS28" i="5"/>
  <c r="F8" i="8" s="1"/>
  <c r="Q32" i="5"/>
  <c r="P36" i="5"/>
  <c r="O30" i="5"/>
  <c r="AM30" i="5"/>
  <c r="K35" i="5"/>
  <c r="O35" i="5"/>
  <c r="W35" i="5"/>
  <c r="AA35" i="5"/>
  <c r="AE35" i="5"/>
  <c r="AM35" i="5"/>
  <c r="AQ35" i="5"/>
  <c r="D15" i="8" s="1"/>
  <c r="L41" i="5"/>
  <c r="T41" i="5"/>
  <c r="AB41" i="5"/>
  <c r="AJ41" i="5"/>
  <c r="AR41" i="5"/>
  <c r="E21" i="8" s="1"/>
  <c r="AL29" i="5"/>
  <c r="AW52" i="5"/>
  <c r="BD6" i="5"/>
  <c r="K50" i="5"/>
  <c r="K27" i="5"/>
  <c r="O50" i="5"/>
  <c r="O27" i="5"/>
  <c r="W50" i="5"/>
  <c r="W27" i="5"/>
  <c r="AE50" i="5"/>
  <c r="AE27" i="5"/>
  <c r="AM50" i="5"/>
  <c r="AM27" i="5"/>
  <c r="BC3" i="5"/>
  <c r="BC103" i="5" s="1"/>
  <c r="J51" i="5"/>
  <c r="J66" i="5" s="1"/>
  <c r="J28" i="5"/>
  <c r="R51" i="5"/>
  <c r="R28" i="5"/>
  <c r="Z51" i="5"/>
  <c r="Z28" i="5"/>
  <c r="AD51" i="5"/>
  <c r="AD28" i="5"/>
  <c r="AL51" i="5"/>
  <c r="AL28" i="5"/>
  <c r="AT51" i="5"/>
  <c r="M52" i="5"/>
  <c r="M67" i="5" s="1"/>
  <c r="M29" i="5"/>
  <c r="L53" i="5"/>
  <c r="L30" i="5"/>
  <c r="X53" i="5"/>
  <c r="X30" i="5"/>
  <c r="AJ53" i="5"/>
  <c r="AJ30" i="5"/>
  <c r="AN53" i="5"/>
  <c r="AN30" i="5"/>
  <c r="S31" i="5"/>
  <c r="AI31" i="5"/>
  <c r="J54" i="5"/>
  <c r="J69" i="5" s="1"/>
  <c r="J32" i="5"/>
  <c r="R54" i="5"/>
  <c r="R32" i="5"/>
  <c r="Z54" i="5"/>
  <c r="Z32" i="5"/>
  <c r="AH54" i="5"/>
  <c r="AH32" i="5"/>
  <c r="AP54" i="5"/>
  <c r="AP32" i="5"/>
  <c r="C12" i="8" s="1"/>
  <c r="BB8" i="5"/>
  <c r="U55" i="5"/>
  <c r="U33" i="5"/>
  <c r="N56" i="5"/>
  <c r="N34" i="5"/>
  <c r="V56" i="5"/>
  <c r="V34" i="5"/>
  <c r="AD56" i="5"/>
  <c r="AD34" i="5"/>
  <c r="AH56" i="5"/>
  <c r="AH34" i="5"/>
  <c r="AL56" i="5"/>
  <c r="AL34" i="5"/>
  <c r="AT56" i="5"/>
  <c r="Y36" i="5"/>
  <c r="AG36" i="5"/>
  <c r="O38" i="5"/>
  <c r="W38" i="5"/>
  <c r="AI38" i="5"/>
  <c r="X41" i="5"/>
  <c r="J34" i="5"/>
  <c r="L65" i="5"/>
  <c r="P50" i="5"/>
  <c r="P27" i="5"/>
  <c r="X50" i="5"/>
  <c r="X27" i="5"/>
  <c r="AF50" i="5"/>
  <c r="AF27" i="5"/>
  <c r="AN50" i="5"/>
  <c r="AN27" i="5"/>
  <c r="K51" i="5"/>
  <c r="K66" i="5" s="1"/>
  <c r="K28" i="5"/>
  <c r="O51" i="5"/>
  <c r="O28" i="5"/>
  <c r="S51" i="5"/>
  <c r="S28" i="5"/>
  <c r="W51" i="5"/>
  <c r="W28" i="5"/>
  <c r="AA51" i="5"/>
  <c r="AA28" i="5"/>
  <c r="AE51" i="5"/>
  <c r="AE28" i="5"/>
  <c r="AI51" i="5"/>
  <c r="AI28" i="5"/>
  <c r="AM51" i="5"/>
  <c r="AM28" i="5"/>
  <c r="AQ51" i="5"/>
  <c r="AQ28" i="5"/>
  <c r="D8" i="8" s="1"/>
  <c r="J52" i="5"/>
  <c r="J67" i="5" s="1"/>
  <c r="J29" i="5"/>
  <c r="R52" i="5"/>
  <c r="R67" i="5" s="1"/>
  <c r="R29" i="5"/>
  <c r="Z52" i="5"/>
  <c r="Z67" i="5" s="1"/>
  <c r="Z29" i="5"/>
  <c r="AH52" i="5"/>
  <c r="AL67" i="5" s="1"/>
  <c r="AH29" i="5"/>
  <c r="AP52" i="5"/>
  <c r="AP29" i="5"/>
  <c r="C9" i="8" s="1"/>
  <c r="BB5" i="5"/>
  <c r="BM5" i="5"/>
  <c r="M53" i="5"/>
  <c r="M30" i="5"/>
  <c r="Q53" i="5"/>
  <c r="Q30" i="5"/>
  <c r="U53" i="5"/>
  <c r="U30" i="5"/>
  <c r="Y53" i="5"/>
  <c r="Y30" i="5"/>
  <c r="AC53" i="5"/>
  <c r="AC30" i="5"/>
  <c r="AG53" i="5"/>
  <c r="AG30" i="5"/>
  <c r="AK53" i="5"/>
  <c r="AK30" i="5"/>
  <c r="AO53" i="5"/>
  <c r="AO30" i="5"/>
  <c r="AS53" i="5"/>
  <c r="AS30" i="5"/>
  <c r="F10" i="8" s="1"/>
  <c r="L31" i="5"/>
  <c r="T31" i="5"/>
  <c r="AB31" i="5"/>
  <c r="AJ31" i="5"/>
  <c r="AR31" i="5"/>
  <c r="E11" i="8" s="1"/>
  <c r="BD7" i="5"/>
  <c r="K54" i="5"/>
  <c r="K69" i="5" s="1"/>
  <c r="K32" i="5"/>
  <c r="O54" i="5"/>
  <c r="O32" i="5"/>
  <c r="S54" i="5"/>
  <c r="S32" i="5"/>
  <c r="W54" i="5"/>
  <c r="W32" i="5"/>
  <c r="AA54" i="5"/>
  <c r="AA32" i="5"/>
  <c r="AE54" i="5"/>
  <c r="AE32" i="5"/>
  <c r="AI54" i="5"/>
  <c r="AI32" i="5"/>
  <c r="AM54" i="5"/>
  <c r="AM32" i="5"/>
  <c r="AQ54" i="5"/>
  <c r="AQ32" i="5"/>
  <c r="D12" i="8" s="1"/>
  <c r="N55" i="5"/>
  <c r="N33" i="5"/>
  <c r="V55" i="5"/>
  <c r="V33" i="5"/>
  <c r="AD55" i="5"/>
  <c r="AD33" i="5"/>
  <c r="AL55" i="5"/>
  <c r="AL33" i="5"/>
  <c r="AP55" i="5"/>
  <c r="AP33" i="5"/>
  <c r="C13" i="8" s="1"/>
  <c r="AT55" i="5"/>
  <c r="K56" i="5"/>
  <c r="K34" i="5"/>
  <c r="O56" i="5"/>
  <c r="O34" i="5"/>
  <c r="S56" i="5"/>
  <c r="S34" i="5"/>
  <c r="W56" i="5"/>
  <c r="W34" i="5"/>
  <c r="AA56" i="5"/>
  <c r="AA34" i="5"/>
  <c r="AE56" i="5"/>
  <c r="AE34" i="5"/>
  <c r="AI56" i="5"/>
  <c r="AI34" i="5"/>
  <c r="AM56" i="5"/>
  <c r="AM34" i="5"/>
  <c r="AQ56" i="5"/>
  <c r="AQ34" i="5"/>
  <c r="D14" i="8" s="1"/>
  <c r="M35" i="5"/>
  <c r="Q35" i="5"/>
  <c r="U35" i="5"/>
  <c r="Y35" i="5"/>
  <c r="AC35" i="5"/>
  <c r="AG35" i="5"/>
  <c r="AK35" i="5"/>
  <c r="AO35" i="5"/>
  <c r="AS35" i="5"/>
  <c r="F15" i="8" s="1"/>
  <c r="BC14" i="5"/>
  <c r="BC114" i="5" s="1"/>
  <c r="J39" i="5"/>
  <c r="N39" i="5"/>
  <c r="R39" i="5"/>
  <c r="V39" i="5"/>
  <c r="Z39" i="5"/>
  <c r="AD39" i="5"/>
  <c r="AH39" i="5"/>
  <c r="AL39" i="5"/>
  <c r="AP39" i="5"/>
  <c r="C19" i="8" s="1"/>
  <c r="M58" i="5"/>
  <c r="M40" i="5"/>
  <c r="Q58" i="5"/>
  <c r="Q40" i="5"/>
  <c r="U58" i="5"/>
  <c r="U40" i="5"/>
  <c r="Y58" i="5"/>
  <c r="Y40" i="5"/>
  <c r="AC58" i="5"/>
  <c r="AC40" i="5"/>
  <c r="AG58" i="5"/>
  <c r="AG40" i="5"/>
  <c r="AK58" i="5"/>
  <c r="AK40" i="5"/>
  <c r="AO58" i="5"/>
  <c r="AO40" i="5"/>
  <c r="AS58" i="5"/>
  <c r="AS40" i="5"/>
  <c r="F20" i="8" s="1"/>
  <c r="K42" i="5"/>
  <c r="O42" i="5"/>
  <c r="S42" i="5"/>
  <c r="W42" i="5"/>
  <c r="AA42" i="5"/>
  <c r="AE42" i="5"/>
  <c r="AI42" i="5"/>
  <c r="AM42" i="5"/>
  <c r="AQ42" i="5"/>
  <c r="D22" i="8" s="1"/>
  <c r="L59" i="5"/>
  <c r="L74" i="5" s="1"/>
  <c r="L45" i="5"/>
  <c r="P59" i="5"/>
  <c r="P45" i="5"/>
  <c r="T59" i="5"/>
  <c r="T45" i="5"/>
  <c r="X59" i="5"/>
  <c r="X45" i="5"/>
  <c r="AB59" i="5"/>
  <c r="AB45" i="5"/>
  <c r="AF59" i="5"/>
  <c r="AF45" i="5"/>
  <c r="AJ59" i="5"/>
  <c r="AJ45" i="5"/>
  <c r="AN59" i="5"/>
  <c r="AN45" i="5"/>
  <c r="AR59" i="5"/>
  <c r="AR45" i="5"/>
  <c r="E24" i="8" s="1"/>
  <c r="L23" i="5"/>
  <c r="H23" i="5"/>
  <c r="AN23" i="5"/>
  <c r="AB27" i="5"/>
  <c r="U28" i="5"/>
  <c r="N29" i="5"/>
  <c r="Y32" i="5"/>
  <c r="R33" i="5"/>
  <c r="Z34" i="5"/>
  <c r="AU50" i="5"/>
  <c r="V51" i="5"/>
  <c r="V28" i="5"/>
  <c r="AH51" i="5"/>
  <c r="AH28" i="5"/>
  <c r="AP51" i="5"/>
  <c r="AP28" i="5"/>
  <c r="C8" i="8" s="1"/>
  <c r="BB4" i="5"/>
  <c r="Y52" i="5"/>
  <c r="Y29" i="5"/>
  <c r="AG52" i="5"/>
  <c r="AG29" i="5"/>
  <c r="AO52" i="5"/>
  <c r="AO29" i="5"/>
  <c r="P53" i="5"/>
  <c r="P30" i="5"/>
  <c r="AB53" i="5"/>
  <c r="AB30" i="5"/>
  <c r="Q55" i="5"/>
  <c r="Q33" i="5"/>
  <c r="AC55" i="5"/>
  <c r="AC33" i="5"/>
  <c r="R56" i="5"/>
  <c r="R34" i="5"/>
  <c r="M36" i="5"/>
  <c r="Q36" i="5"/>
  <c r="AO36" i="5"/>
  <c r="M50" i="5"/>
  <c r="M27" i="5"/>
  <c r="Q50" i="5"/>
  <c r="Q27" i="5"/>
  <c r="U50" i="5"/>
  <c r="U27" i="5"/>
  <c r="Y50" i="5"/>
  <c r="Y27" i="5"/>
  <c r="AC50" i="5"/>
  <c r="AC27" i="5"/>
  <c r="AG50" i="5"/>
  <c r="AG27" i="5"/>
  <c r="AK50" i="5"/>
  <c r="AK27" i="5"/>
  <c r="AO50" i="5"/>
  <c r="AO27" i="5"/>
  <c r="AS50" i="5"/>
  <c r="AS27" i="5"/>
  <c r="F7" i="8" s="1"/>
  <c r="L51" i="5"/>
  <c r="L66" i="5" s="1"/>
  <c r="L28" i="5"/>
  <c r="P51" i="5"/>
  <c r="P28" i="5"/>
  <c r="T51" i="5"/>
  <c r="T28" i="5"/>
  <c r="X51" i="5"/>
  <c r="X28" i="5"/>
  <c r="AB51" i="5"/>
  <c r="AB28" i="5"/>
  <c r="AF51" i="5"/>
  <c r="AF28" i="5"/>
  <c r="AJ51" i="5"/>
  <c r="AJ28" i="5"/>
  <c r="AN51" i="5"/>
  <c r="AN28" i="5"/>
  <c r="AR51" i="5"/>
  <c r="AR28" i="5"/>
  <c r="E8" i="8" s="1"/>
  <c r="K52" i="5"/>
  <c r="K67" i="5" s="1"/>
  <c r="K29" i="5"/>
  <c r="O52" i="5"/>
  <c r="O29" i="5"/>
  <c r="S52" i="5"/>
  <c r="S29" i="5"/>
  <c r="W52" i="5"/>
  <c r="W29" i="5"/>
  <c r="AA52" i="5"/>
  <c r="AA29" i="5"/>
  <c r="AE52" i="5"/>
  <c r="BJ52" i="5" s="1"/>
  <c r="AE29" i="5"/>
  <c r="AI52" i="5"/>
  <c r="AI29" i="5"/>
  <c r="AM52" i="5"/>
  <c r="AM29" i="5"/>
  <c r="AQ52" i="5"/>
  <c r="AQ29" i="5"/>
  <c r="D9" i="8" s="1"/>
  <c r="F53" i="5"/>
  <c r="J53" i="5"/>
  <c r="J30" i="5"/>
  <c r="N53" i="5"/>
  <c r="N30" i="5"/>
  <c r="R53" i="5"/>
  <c r="R30" i="5"/>
  <c r="V53" i="5"/>
  <c r="V30" i="5"/>
  <c r="Z53" i="5"/>
  <c r="Z30" i="5"/>
  <c r="AD53" i="5"/>
  <c r="AD30" i="5"/>
  <c r="AH53" i="5"/>
  <c r="AH30" i="5"/>
  <c r="AL53" i="5"/>
  <c r="AL30" i="5"/>
  <c r="AP53" i="5"/>
  <c r="AP30" i="5"/>
  <c r="C10" i="8" s="1"/>
  <c r="AT53" i="5"/>
  <c r="BB6" i="5"/>
  <c r="BM6" i="5"/>
  <c r="M31" i="5"/>
  <c r="Q31" i="5"/>
  <c r="U31" i="5"/>
  <c r="Y31" i="5"/>
  <c r="AC31" i="5"/>
  <c r="AG31" i="5"/>
  <c r="AK31" i="5"/>
  <c r="AO31" i="5"/>
  <c r="AS31" i="5"/>
  <c r="F11" i="8" s="1"/>
  <c r="BE7" i="5"/>
  <c r="L54" i="5"/>
  <c r="L69" i="5" s="1"/>
  <c r="L32" i="5"/>
  <c r="P54" i="5"/>
  <c r="P32" i="5"/>
  <c r="T54" i="5"/>
  <c r="T32" i="5"/>
  <c r="X54" i="5"/>
  <c r="X32" i="5"/>
  <c r="AB54" i="5"/>
  <c r="AB32" i="5"/>
  <c r="AF54" i="5"/>
  <c r="AF32" i="5"/>
  <c r="AJ54" i="5"/>
  <c r="AJ32" i="5"/>
  <c r="AN54" i="5"/>
  <c r="AN32" i="5"/>
  <c r="AR54" i="5"/>
  <c r="AR32" i="5"/>
  <c r="E12" i="8" s="1"/>
  <c r="K55" i="5"/>
  <c r="K33" i="5"/>
  <c r="O55" i="5"/>
  <c r="O33" i="5"/>
  <c r="S55" i="5"/>
  <c r="S33" i="5"/>
  <c r="W55" i="5"/>
  <c r="W33" i="5"/>
  <c r="AA55" i="5"/>
  <c r="AA33" i="5"/>
  <c r="AE55" i="5"/>
  <c r="AE33" i="5"/>
  <c r="AI55" i="5"/>
  <c r="AI33" i="5"/>
  <c r="AM55" i="5"/>
  <c r="AM33" i="5"/>
  <c r="AQ55" i="5"/>
  <c r="AQ33" i="5"/>
  <c r="D13" i="8" s="1"/>
  <c r="BM10" i="5"/>
  <c r="J35" i="5"/>
  <c r="N35" i="5"/>
  <c r="R35" i="5"/>
  <c r="V35" i="5"/>
  <c r="Z35" i="5"/>
  <c r="AD35" i="5"/>
  <c r="AH35" i="5"/>
  <c r="AL35" i="5"/>
  <c r="AP35" i="5"/>
  <c r="C15" i="8" s="1"/>
  <c r="BM11" i="5"/>
  <c r="BB15" i="5"/>
  <c r="J43" i="5"/>
  <c r="N43" i="5"/>
  <c r="R43" i="5"/>
  <c r="V43" i="5"/>
  <c r="Z43" i="5"/>
  <c r="AD43" i="5"/>
  <c r="AH43" i="5"/>
  <c r="AL43" i="5"/>
  <c r="AP43" i="5"/>
  <c r="C23" i="8" s="1"/>
  <c r="M44" i="5"/>
  <c r="Q44" i="5"/>
  <c r="U44" i="5"/>
  <c r="Y44" i="5"/>
  <c r="AC44" i="5"/>
  <c r="AG44" i="5"/>
  <c r="AK44" i="5"/>
  <c r="AO44" i="5"/>
  <c r="AS44" i="5"/>
  <c r="I23" i="5"/>
  <c r="M46" i="5"/>
  <c r="M23" i="5"/>
  <c r="Q46" i="5"/>
  <c r="Q23" i="5"/>
  <c r="U23" i="5"/>
  <c r="Y23" i="5"/>
  <c r="AC23" i="5"/>
  <c r="AG23" i="5"/>
  <c r="AK23" i="5"/>
  <c r="AO23" i="5"/>
  <c r="AS23" i="5"/>
  <c r="P23" i="5"/>
  <c r="AJ27" i="5"/>
  <c r="AC28" i="5"/>
  <c r="V29" i="5"/>
  <c r="AG32" i="5"/>
  <c r="Z33" i="5"/>
  <c r="AP34" i="5"/>
  <c r="C14" i="8" s="1"/>
  <c r="S50" i="5"/>
  <c r="S27" i="5"/>
  <c r="AA50" i="5"/>
  <c r="AA27" i="5"/>
  <c r="AI50" i="5"/>
  <c r="AI27" i="5"/>
  <c r="AQ50" i="5"/>
  <c r="AQ27" i="5"/>
  <c r="D7" i="8" s="1"/>
  <c r="N51" i="5"/>
  <c r="N28" i="5"/>
  <c r="Q52" i="5"/>
  <c r="Q29" i="5"/>
  <c r="U52" i="5"/>
  <c r="U29" i="5"/>
  <c r="AC52" i="5"/>
  <c r="AC29" i="5"/>
  <c r="AK52" i="5"/>
  <c r="AK29" i="5"/>
  <c r="AS52" i="5"/>
  <c r="AS29" i="5"/>
  <c r="F9" i="8" s="1"/>
  <c r="T53" i="5"/>
  <c r="T30" i="5"/>
  <c r="AF53" i="5"/>
  <c r="AF30" i="5"/>
  <c r="AR53" i="5"/>
  <c r="AR30" i="5"/>
  <c r="E10" i="8" s="1"/>
  <c r="K31" i="5"/>
  <c r="W31" i="5"/>
  <c r="AA31" i="5"/>
  <c r="N54" i="5"/>
  <c r="N32" i="5"/>
  <c r="V54" i="5"/>
  <c r="V32" i="5"/>
  <c r="AD54" i="5"/>
  <c r="BJ54" i="5" s="1"/>
  <c r="AD32" i="5"/>
  <c r="AL54" i="5"/>
  <c r="AL32" i="5"/>
  <c r="AT54" i="5"/>
  <c r="BM8" i="5"/>
  <c r="M55" i="5"/>
  <c r="M33" i="5"/>
  <c r="Y55" i="5"/>
  <c r="Y33" i="5"/>
  <c r="AG55" i="5"/>
  <c r="AG33" i="5"/>
  <c r="K38" i="5"/>
  <c r="S38" i="5"/>
  <c r="AA38" i="5"/>
  <c r="AM38" i="5"/>
  <c r="AQ38" i="5"/>
  <c r="D18" i="8" s="1"/>
  <c r="P41" i="5"/>
  <c r="AF41" i="5"/>
  <c r="AN41" i="5"/>
  <c r="J50" i="5"/>
  <c r="J27" i="5"/>
  <c r="N50" i="5"/>
  <c r="N27" i="5"/>
  <c r="R50" i="5"/>
  <c r="R27" i="5"/>
  <c r="V50" i="5"/>
  <c r="V27" i="5"/>
  <c r="Z50" i="5"/>
  <c r="Z27" i="5"/>
  <c r="AD50" i="5"/>
  <c r="BJ50" i="5" s="1"/>
  <c r="AD27" i="5"/>
  <c r="AH50" i="5"/>
  <c r="AH27" i="5"/>
  <c r="AL50" i="5"/>
  <c r="AL27" i="5"/>
  <c r="AP50" i="5"/>
  <c r="AP27" i="5"/>
  <c r="C7" i="8" s="1"/>
  <c r="AT50" i="5"/>
  <c r="BB3" i="5"/>
  <c r="BM3" i="5"/>
  <c r="M66" i="5"/>
  <c r="Q51" i="5"/>
  <c r="Q66" i="5" s="1"/>
  <c r="Q28" i="5"/>
  <c r="Y51" i="5"/>
  <c r="Y66" i="5" s="1"/>
  <c r="Y28" i="5"/>
  <c r="AG51" i="5"/>
  <c r="AG66" i="5" s="1"/>
  <c r="AG28" i="5"/>
  <c r="AO51" i="5"/>
  <c r="AO66" i="5" s="1"/>
  <c r="AO28" i="5"/>
  <c r="L52" i="5"/>
  <c r="L67" i="5" s="1"/>
  <c r="L29" i="5"/>
  <c r="P52" i="5"/>
  <c r="P29" i="5"/>
  <c r="T52" i="5"/>
  <c r="T29" i="5"/>
  <c r="X52" i="5"/>
  <c r="X29" i="5"/>
  <c r="AB52" i="5"/>
  <c r="AB29" i="5"/>
  <c r="AF52" i="5"/>
  <c r="AF29" i="5"/>
  <c r="AJ52" i="5"/>
  <c r="AJ29" i="5"/>
  <c r="AN52" i="5"/>
  <c r="AN29" i="5"/>
  <c r="AR52" i="5"/>
  <c r="AR29" i="5"/>
  <c r="E9" i="8" s="1"/>
  <c r="G53" i="5"/>
  <c r="K53" i="5"/>
  <c r="K30" i="5"/>
  <c r="O53" i="5"/>
  <c r="S53" i="5"/>
  <c r="S30" i="5"/>
  <c r="W53" i="5"/>
  <c r="AA53" i="5"/>
  <c r="AA30" i="5"/>
  <c r="AE53" i="5"/>
  <c r="AI53" i="5"/>
  <c r="AI30" i="5"/>
  <c r="AM53" i="5"/>
  <c r="AQ53" i="5"/>
  <c r="AQ30" i="5"/>
  <c r="D10" i="8" s="1"/>
  <c r="J31" i="5"/>
  <c r="N31" i="5"/>
  <c r="R31" i="5"/>
  <c r="V31" i="5"/>
  <c r="Z31" i="5"/>
  <c r="AD31" i="5"/>
  <c r="AH31" i="5"/>
  <c r="AL31" i="5"/>
  <c r="AP31" i="5"/>
  <c r="C11" i="8" s="1"/>
  <c r="BB7" i="5"/>
  <c r="BM7" i="5"/>
  <c r="M54" i="5"/>
  <c r="M69" i="5" s="1"/>
  <c r="M32" i="5"/>
  <c r="U54" i="5"/>
  <c r="U69" i="5" s="1"/>
  <c r="U32" i="5"/>
  <c r="AC54" i="5"/>
  <c r="AC69" i="5" s="1"/>
  <c r="AC32" i="5"/>
  <c r="AK54" i="5"/>
  <c r="AK69" i="5" s="1"/>
  <c r="AK32" i="5"/>
  <c r="AS54" i="5"/>
  <c r="AS69" i="5" s="1"/>
  <c r="F37" i="8" s="1"/>
  <c r="AS32" i="5"/>
  <c r="F12" i="8" s="1"/>
  <c r="L55" i="5"/>
  <c r="L33" i="5"/>
  <c r="P55" i="5"/>
  <c r="P33" i="5"/>
  <c r="T55" i="5"/>
  <c r="T33" i="5"/>
  <c r="X55" i="5"/>
  <c r="X33" i="5"/>
  <c r="AB55" i="5"/>
  <c r="AB33" i="5"/>
  <c r="AF55" i="5"/>
  <c r="AF33" i="5"/>
  <c r="AJ55" i="5"/>
  <c r="AJ33" i="5"/>
  <c r="AN55" i="5"/>
  <c r="AN33" i="5"/>
  <c r="AR55" i="5"/>
  <c r="AR33" i="5"/>
  <c r="E13" i="8" s="1"/>
  <c r="BM9" i="5"/>
  <c r="I56" i="5"/>
  <c r="M56" i="5"/>
  <c r="M34" i="5"/>
  <c r="Q56" i="5"/>
  <c r="Q34" i="5"/>
  <c r="U56" i="5"/>
  <c r="U34" i="5"/>
  <c r="Y56" i="5"/>
  <c r="Y34" i="5"/>
  <c r="AC56" i="5"/>
  <c r="AC34" i="5"/>
  <c r="AG56" i="5"/>
  <c r="AG34" i="5"/>
  <c r="AK56" i="5"/>
  <c r="AK34" i="5"/>
  <c r="AO56" i="5"/>
  <c r="AO34" i="5"/>
  <c r="AS56" i="5"/>
  <c r="AS34" i="5"/>
  <c r="F14" i="8" s="1"/>
  <c r="BB10" i="5"/>
  <c r="BE11" i="5"/>
  <c r="L57" i="5"/>
  <c r="L37" i="5"/>
  <c r="P57" i="5"/>
  <c r="P37" i="5"/>
  <c r="T57" i="5"/>
  <c r="T37" i="5"/>
  <c r="X57" i="5"/>
  <c r="X37" i="5"/>
  <c r="AB57" i="5"/>
  <c r="AB37" i="5"/>
  <c r="AF57" i="5"/>
  <c r="AF37" i="5"/>
  <c r="AJ57" i="5"/>
  <c r="AJ37" i="5"/>
  <c r="AN57" i="5"/>
  <c r="AN37" i="5"/>
  <c r="AR57" i="5"/>
  <c r="AR37" i="5"/>
  <c r="E17" i="8" s="1"/>
  <c r="BD13" i="5"/>
  <c r="BM15" i="5"/>
  <c r="BD17" i="5"/>
  <c r="BB19" i="5"/>
  <c r="X23" i="5"/>
  <c r="L27" i="5"/>
  <c r="AR27" i="5"/>
  <c r="E7" i="8" s="1"/>
  <c r="AK28" i="5"/>
  <c r="AD29" i="5"/>
  <c r="W30" i="5"/>
  <c r="AO32" i="5"/>
  <c r="AH33" i="5"/>
  <c r="AK55" i="5"/>
  <c r="AO55" i="5"/>
  <c r="AS55" i="5"/>
  <c r="H56" i="5"/>
  <c r="L56" i="5"/>
  <c r="L34" i="5"/>
  <c r="P56" i="5"/>
  <c r="P34" i="5"/>
  <c r="T56" i="5"/>
  <c r="T34" i="5"/>
  <c r="X56" i="5"/>
  <c r="X34" i="5"/>
  <c r="AB56" i="5"/>
  <c r="AB34" i="5"/>
  <c r="AF56" i="5"/>
  <c r="AF34" i="5"/>
  <c r="AJ56" i="5"/>
  <c r="AJ34" i="5"/>
  <c r="AN56" i="5"/>
  <c r="AN34" i="5"/>
  <c r="AR56" i="5"/>
  <c r="AR34" i="5"/>
  <c r="E14" i="8" s="1"/>
  <c r="BC11" i="5"/>
  <c r="J36" i="5"/>
  <c r="N36" i="5"/>
  <c r="R36" i="5"/>
  <c r="V36" i="5"/>
  <c r="Z36" i="5"/>
  <c r="AD36" i="5"/>
  <c r="AH36" i="5"/>
  <c r="AL36" i="5"/>
  <c r="AP36" i="5"/>
  <c r="C16" i="8" s="1"/>
  <c r="BB12" i="5"/>
  <c r="BM12" i="5"/>
  <c r="I57" i="5"/>
  <c r="M57" i="5"/>
  <c r="Q57" i="5"/>
  <c r="U57" i="5"/>
  <c r="Y57" i="5"/>
  <c r="AC57" i="5"/>
  <c r="AG57" i="5"/>
  <c r="AK57" i="5"/>
  <c r="AO57" i="5"/>
  <c r="AS57" i="5"/>
  <c r="L38" i="5"/>
  <c r="P38" i="5"/>
  <c r="T38" i="5"/>
  <c r="X38" i="5"/>
  <c r="AB38" i="5"/>
  <c r="AF38" i="5"/>
  <c r="AJ38" i="5"/>
  <c r="AN38" i="5"/>
  <c r="AR38" i="5"/>
  <c r="E18" i="8" s="1"/>
  <c r="BD14" i="5"/>
  <c r="BC15" i="5"/>
  <c r="BC115" i="5" s="1"/>
  <c r="F58" i="5"/>
  <c r="J58" i="5"/>
  <c r="J40" i="5"/>
  <c r="N58" i="5"/>
  <c r="N40" i="5"/>
  <c r="R58" i="5"/>
  <c r="R40" i="5"/>
  <c r="V58" i="5"/>
  <c r="V40" i="5"/>
  <c r="Z58" i="5"/>
  <c r="Z40" i="5"/>
  <c r="AD58" i="5"/>
  <c r="AD40" i="5"/>
  <c r="AH58" i="5"/>
  <c r="AH40" i="5"/>
  <c r="AL58" i="5"/>
  <c r="AL40" i="5"/>
  <c r="AP58" i="5"/>
  <c r="AP40" i="5"/>
  <c r="C20" i="8" s="1"/>
  <c r="AT58" i="5"/>
  <c r="BB16" i="5"/>
  <c r="BM16" i="5"/>
  <c r="BE17" i="5"/>
  <c r="L42" i="5"/>
  <c r="P42" i="5"/>
  <c r="T42" i="5"/>
  <c r="X42" i="5"/>
  <c r="AB42" i="5"/>
  <c r="AF42" i="5"/>
  <c r="AJ42" i="5"/>
  <c r="AN42" i="5"/>
  <c r="AR42" i="5"/>
  <c r="E22" i="8" s="1"/>
  <c r="BD18" i="5"/>
  <c r="K43" i="5"/>
  <c r="O43" i="5"/>
  <c r="S43" i="5"/>
  <c r="W43" i="5"/>
  <c r="AA43" i="5"/>
  <c r="AE43" i="5"/>
  <c r="AI43" i="5"/>
  <c r="AM43" i="5"/>
  <c r="AQ43" i="5"/>
  <c r="D23" i="8" s="1"/>
  <c r="BC19" i="5"/>
  <c r="BC119" i="5" s="1"/>
  <c r="J44" i="5"/>
  <c r="N44" i="5"/>
  <c r="R44" i="5"/>
  <c r="V44" i="5"/>
  <c r="Z44" i="5"/>
  <c r="AD44" i="5"/>
  <c r="AH44" i="5"/>
  <c r="AL44" i="5"/>
  <c r="AP44" i="5"/>
  <c r="BM20" i="5"/>
  <c r="M59" i="5"/>
  <c r="M74" i="5" s="1"/>
  <c r="M45" i="5"/>
  <c r="Q59" i="5"/>
  <c r="Q45" i="5"/>
  <c r="U59" i="5"/>
  <c r="U45" i="5"/>
  <c r="Y59" i="5"/>
  <c r="Y45" i="5"/>
  <c r="AC59" i="5"/>
  <c r="AC45" i="5"/>
  <c r="AG59" i="5"/>
  <c r="AG45" i="5"/>
  <c r="AK59" i="5"/>
  <c r="AK45" i="5"/>
  <c r="AO59" i="5"/>
  <c r="AO45" i="5"/>
  <c r="AS59" i="5"/>
  <c r="AS45" i="5"/>
  <c r="F24" i="8" s="1"/>
  <c r="J46" i="5"/>
  <c r="J23" i="5"/>
  <c r="N46" i="5"/>
  <c r="N23" i="5"/>
  <c r="R46" i="5"/>
  <c r="R23" i="5"/>
  <c r="V46" i="5"/>
  <c r="V23" i="5"/>
  <c r="Z46" i="5"/>
  <c r="Z23" i="5"/>
  <c r="AD46" i="5"/>
  <c r="AD23" i="5"/>
  <c r="AH46" i="5"/>
  <c r="AH23" i="5"/>
  <c r="AL46" i="5"/>
  <c r="AL23" i="5"/>
  <c r="AP46" i="5"/>
  <c r="C6" i="8" s="1"/>
  <c r="C32" i="8" s="1"/>
  <c r="AP23" i="5"/>
  <c r="AT23" i="5"/>
  <c r="BM22" i="5"/>
  <c r="AK33" i="5"/>
  <c r="Y37" i="5"/>
  <c r="AO37" i="5"/>
  <c r="L35" i="5"/>
  <c r="P35" i="5"/>
  <c r="T35" i="5"/>
  <c r="X35" i="5"/>
  <c r="AB35" i="5"/>
  <c r="AF35" i="5"/>
  <c r="AJ35" i="5"/>
  <c r="AN35" i="5"/>
  <c r="AR35" i="5"/>
  <c r="E15" i="8" s="1"/>
  <c r="BD11" i="5"/>
  <c r="K36" i="5"/>
  <c r="O36" i="5"/>
  <c r="S36" i="5"/>
  <c r="W36" i="5"/>
  <c r="AA36" i="5"/>
  <c r="AE36" i="5"/>
  <c r="AI36" i="5"/>
  <c r="AM36" i="5"/>
  <c r="AQ36" i="5"/>
  <c r="D16" i="8" s="1"/>
  <c r="F57" i="5"/>
  <c r="J57" i="5"/>
  <c r="J37" i="5"/>
  <c r="N57" i="5"/>
  <c r="N37" i="5"/>
  <c r="R57" i="5"/>
  <c r="R37" i="5"/>
  <c r="V57" i="5"/>
  <c r="V37" i="5"/>
  <c r="Z57" i="5"/>
  <c r="Z37" i="5"/>
  <c r="AD57" i="5"/>
  <c r="AD37" i="5"/>
  <c r="AH57" i="5"/>
  <c r="AH37" i="5"/>
  <c r="AL57" i="5"/>
  <c r="AL37" i="5"/>
  <c r="AP57" i="5"/>
  <c r="AP37" i="5"/>
  <c r="C17" i="8" s="1"/>
  <c r="AT57" i="5"/>
  <c r="BB13" i="5"/>
  <c r="BM13" i="5"/>
  <c r="M38" i="5"/>
  <c r="Q38" i="5"/>
  <c r="U38" i="5"/>
  <c r="Y38" i="5"/>
  <c r="AC38" i="5"/>
  <c r="AG38" i="5"/>
  <c r="AK38" i="5"/>
  <c r="AO38" i="5"/>
  <c r="AS38" i="5"/>
  <c r="F18" i="8" s="1"/>
  <c r="BE14" i="5"/>
  <c r="L39" i="5"/>
  <c r="P39" i="5"/>
  <c r="T39" i="5"/>
  <c r="X39" i="5"/>
  <c r="AB39" i="5"/>
  <c r="AF39" i="5"/>
  <c r="AJ39" i="5"/>
  <c r="AN39" i="5"/>
  <c r="AR39" i="5"/>
  <c r="E19" i="8" s="1"/>
  <c r="BD15" i="5"/>
  <c r="G58" i="5"/>
  <c r="K58" i="5"/>
  <c r="K40" i="5"/>
  <c r="O58" i="5"/>
  <c r="O40" i="5"/>
  <c r="S58" i="5"/>
  <c r="S40" i="5"/>
  <c r="W58" i="5"/>
  <c r="W40" i="5"/>
  <c r="AA58" i="5"/>
  <c r="AA40" i="5"/>
  <c r="AE58" i="5"/>
  <c r="AE40" i="5"/>
  <c r="AI58" i="5"/>
  <c r="AI40" i="5"/>
  <c r="AM58" i="5"/>
  <c r="AM40" i="5"/>
  <c r="AQ58" i="5"/>
  <c r="AQ40" i="5"/>
  <c r="D20" i="8" s="1"/>
  <c r="J41" i="5"/>
  <c r="N41" i="5"/>
  <c r="R41" i="5"/>
  <c r="V41" i="5"/>
  <c r="Z41" i="5"/>
  <c r="AD41" i="5"/>
  <c r="AH41" i="5"/>
  <c r="AL41" i="5"/>
  <c r="AP41" i="5"/>
  <c r="C21" i="8" s="1"/>
  <c r="BB17" i="5"/>
  <c r="BM17" i="5"/>
  <c r="M42" i="5"/>
  <c r="Q42" i="5"/>
  <c r="U42" i="5"/>
  <c r="Y42" i="5"/>
  <c r="AC42" i="5"/>
  <c r="AG42" i="5"/>
  <c r="AK42" i="5"/>
  <c r="AO42" i="5"/>
  <c r="AS42" i="5"/>
  <c r="F22" i="8" s="1"/>
  <c r="BE18" i="5"/>
  <c r="L43" i="5"/>
  <c r="P43" i="5"/>
  <c r="T43" i="5"/>
  <c r="X43" i="5"/>
  <c r="AB43" i="5"/>
  <c r="AF43" i="5"/>
  <c r="AJ43" i="5"/>
  <c r="AN43" i="5"/>
  <c r="AR43" i="5"/>
  <c r="E23" i="8" s="1"/>
  <c r="BD19" i="5"/>
  <c r="K44" i="5"/>
  <c r="O44" i="5"/>
  <c r="S44" i="5"/>
  <c r="W44" i="5"/>
  <c r="AA44" i="5"/>
  <c r="AE44" i="5"/>
  <c r="AI44" i="5"/>
  <c r="AM44" i="5"/>
  <c r="AQ44" i="5"/>
  <c r="J59" i="5"/>
  <c r="J74" i="5" s="1"/>
  <c r="J45" i="5"/>
  <c r="N59" i="5"/>
  <c r="N45" i="5"/>
  <c r="R59" i="5"/>
  <c r="R45" i="5"/>
  <c r="V59" i="5"/>
  <c r="V45" i="5"/>
  <c r="Z59" i="5"/>
  <c r="Z45" i="5"/>
  <c r="AD59" i="5"/>
  <c r="BJ59" i="5" s="1"/>
  <c r="AD45" i="5"/>
  <c r="AH59" i="5"/>
  <c r="AH45" i="5"/>
  <c r="AL59" i="5"/>
  <c r="AL45" i="5"/>
  <c r="AP59" i="5"/>
  <c r="AP45" i="5"/>
  <c r="C24" i="8" s="1"/>
  <c r="AT59" i="5"/>
  <c r="BM21" i="5"/>
  <c r="K46" i="5"/>
  <c r="O46" i="5"/>
  <c r="S46" i="5"/>
  <c r="W46" i="5"/>
  <c r="AA46" i="5"/>
  <c r="AE46" i="5"/>
  <c r="AI46" i="5"/>
  <c r="AM46" i="5"/>
  <c r="AQ46" i="5"/>
  <c r="D6" i="8" s="1"/>
  <c r="D32" i="8" s="1"/>
  <c r="AO33" i="5"/>
  <c r="M37" i="5"/>
  <c r="AC37" i="5"/>
  <c r="AS37" i="5"/>
  <c r="F17" i="8" s="1"/>
  <c r="G57" i="5"/>
  <c r="K57" i="5"/>
  <c r="K37" i="5"/>
  <c r="O57" i="5"/>
  <c r="O37" i="5"/>
  <c r="S57" i="5"/>
  <c r="S37" i="5"/>
  <c r="W57" i="5"/>
  <c r="W37" i="5"/>
  <c r="AA57" i="5"/>
  <c r="AA37" i="5"/>
  <c r="AE57" i="5"/>
  <c r="AE37" i="5"/>
  <c r="AI57" i="5"/>
  <c r="AI37" i="5"/>
  <c r="AM57" i="5"/>
  <c r="AM37" i="5"/>
  <c r="AQ57" i="5"/>
  <c r="AQ37" i="5"/>
  <c r="D17" i="8" s="1"/>
  <c r="BM14" i="5"/>
  <c r="M39" i="5"/>
  <c r="Q39" i="5"/>
  <c r="U39" i="5"/>
  <c r="Y39" i="5"/>
  <c r="AC39" i="5"/>
  <c r="AG39" i="5"/>
  <c r="AK39" i="5"/>
  <c r="AO39" i="5"/>
  <c r="AS39" i="5"/>
  <c r="F19" i="8" s="1"/>
  <c r="BE15" i="5"/>
  <c r="H58" i="5"/>
  <c r="L58" i="5"/>
  <c r="P58" i="5"/>
  <c r="T58" i="5"/>
  <c r="X58" i="5"/>
  <c r="AB58" i="5"/>
  <c r="AF58" i="5"/>
  <c r="AJ58" i="5"/>
  <c r="AN58" i="5"/>
  <c r="AR58" i="5"/>
  <c r="K41" i="5"/>
  <c r="O41" i="5"/>
  <c r="S41" i="5"/>
  <c r="W41" i="5"/>
  <c r="AA41" i="5"/>
  <c r="AE41" i="5"/>
  <c r="AI41" i="5"/>
  <c r="AM41" i="5"/>
  <c r="AQ41" i="5"/>
  <c r="D21" i="8" s="1"/>
  <c r="V42" i="5"/>
  <c r="Z42" i="5"/>
  <c r="AD42" i="5"/>
  <c r="AH42" i="5"/>
  <c r="AL42" i="5"/>
  <c r="AP42" i="5"/>
  <c r="C22" i="8" s="1"/>
  <c r="BB18" i="5"/>
  <c r="BM18" i="5"/>
  <c r="M43" i="5"/>
  <c r="Q43" i="5"/>
  <c r="U43" i="5"/>
  <c r="Y43" i="5"/>
  <c r="AC43" i="5"/>
  <c r="AG43" i="5"/>
  <c r="AK43" i="5"/>
  <c r="AO43" i="5"/>
  <c r="AS43" i="5"/>
  <c r="F23" i="8" s="1"/>
  <c r="BE19" i="5"/>
  <c r="L44" i="5"/>
  <c r="P44" i="5"/>
  <c r="T44" i="5"/>
  <c r="X44" i="5"/>
  <c r="AB44" i="5"/>
  <c r="AF44" i="5"/>
  <c r="AJ44" i="5"/>
  <c r="AN44" i="5"/>
  <c r="AR44" i="5"/>
  <c r="K59" i="5"/>
  <c r="K74" i="5" s="1"/>
  <c r="K45" i="5"/>
  <c r="O59" i="5"/>
  <c r="O45" i="5"/>
  <c r="S59" i="5"/>
  <c r="S45" i="5"/>
  <c r="W59" i="5"/>
  <c r="W45" i="5"/>
  <c r="AA59" i="5"/>
  <c r="AA45" i="5"/>
  <c r="AE59" i="5"/>
  <c r="AE45" i="5"/>
  <c r="AI59" i="5"/>
  <c r="AI45" i="5"/>
  <c r="AM59" i="5"/>
  <c r="AM45" i="5"/>
  <c r="AQ59" i="5"/>
  <c r="AQ45" i="5"/>
  <c r="D24" i="8" s="1"/>
  <c r="L46" i="5"/>
  <c r="P46" i="5"/>
  <c r="O23" i="5"/>
  <c r="W23" i="5"/>
  <c r="AE23" i="5"/>
  <c r="AM23" i="5"/>
  <c r="AS33" i="5"/>
  <c r="F13" i="8" s="1"/>
  <c r="Q37" i="5"/>
  <c r="AG37" i="5"/>
  <c r="L40" i="5"/>
  <c r="AB40" i="5"/>
  <c r="AR40" i="5"/>
  <c r="E20" i="8" s="1"/>
  <c r="T46" i="5"/>
  <c r="X46" i="5"/>
  <c r="AB46" i="5"/>
  <c r="AF46" i="5"/>
  <c r="AJ46" i="5"/>
  <c r="AN46" i="5"/>
  <c r="AR46" i="5"/>
  <c r="E6" i="8" s="1"/>
  <c r="E32" i="8" s="1"/>
  <c r="U46" i="5"/>
  <c r="Y46" i="5"/>
  <c r="AC46" i="5"/>
  <c r="AG46" i="5"/>
  <c r="AK46" i="5"/>
  <c r="AO46" i="5"/>
  <c r="AS46" i="5"/>
  <c r="F6" i="8" s="1"/>
  <c r="F32" i="8" s="1"/>
  <c r="BF18" i="5" l="1"/>
  <c r="BF118" i="5" s="1"/>
  <c r="BB118" i="5"/>
  <c r="BI17" i="5"/>
  <c r="BE117" i="5"/>
  <c r="BF13" i="5"/>
  <c r="BB113" i="5"/>
  <c r="BH13" i="5"/>
  <c r="BJ51" i="5"/>
  <c r="BH14" i="5"/>
  <c r="BD114" i="5"/>
  <c r="BF11" i="5"/>
  <c r="BF111" i="5" s="1"/>
  <c r="BB111" i="5"/>
  <c r="BI15" i="5"/>
  <c r="BE115" i="5"/>
  <c r="BH19" i="5"/>
  <c r="BH119" i="5" s="1"/>
  <c r="BD119" i="5"/>
  <c r="BJ57" i="5"/>
  <c r="BF16" i="5"/>
  <c r="BB116" i="5"/>
  <c r="BF15" i="5"/>
  <c r="BF115" i="5" s="1"/>
  <c r="BB115" i="5"/>
  <c r="BI7" i="5"/>
  <c r="BI107" i="5" s="1"/>
  <c r="BE107" i="5"/>
  <c r="BF4" i="5"/>
  <c r="BB104" i="5"/>
  <c r="BH7" i="5"/>
  <c r="BI18" i="5"/>
  <c r="BI118" i="5" s="1"/>
  <c r="BE118" i="5"/>
  <c r="BH15" i="5"/>
  <c r="BD115" i="5"/>
  <c r="BI11" i="5"/>
  <c r="BE111" i="5"/>
  <c r="BF3" i="5"/>
  <c r="BB103" i="5"/>
  <c r="BJ55" i="5"/>
  <c r="BF5" i="5"/>
  <c r="BF105" i="5" s="1"/>
  <c r="BB105" i="5"/>
  <c r="BJ58" i="5"/>
  <c r="BI19" i="5"/>
  <c r="BE119" i="5"/>
  <c r="BF12" i="5"/>
  <c r="BB112" i="5"/>
  <c r="BF10" i="5"/>
  <c r="BF110" i="5" s="1"/>
  <c r="BB110" i="5"/>
  <c r="BF6" i="5"/>
  <c r="BB106" i="5"/>
  <c r="BB24" i="5"/>
  <c r="BB47" i="5" s="1"/>
  <c r="BF114" i="5"/>
  <c r="BF19" i="5"/>
  <c r="BF119" i="5" s="1"/>
  <c r="BB119" i="5"/>
  <c r="BJ53" i="5"/>
  <c r="BF8" i="5"/>
  <c r="BB108" i="5"/>
  <c r="BI14" i="5"/>
  <c r="BI114" i="5" s="1"/>
  <c r="BE114" i="5"/>
  <c r="BH18" i="5"/>
  <c r="BF17" i="5"/>
  <c r="BF117" i="5" s="1"/>
  <c r="BB117" i="5"/>
  <c r="BH11" i="5"/>
  <c r="BH111" i="5" s="1"/>
  <c r="BD111" i="5"/>
  <c r="BG11" i="5"/>
  <c r="BG111" i="5" s="1"/>
  <c r="BC111" i="5"/>
  <c r="BH17" i="5"/>
  <c r="BF7" i="5"/>
  <c r="BF107" i="5" s="1"/>
  <c r="BB107" i="5"/>
  <c r="BJ56" i="5"/>
  <c r="BH6" i="5"/>
  <c r="BF68" i="12"/>
  <c r="BB9" i="5"/>
  <c r="BF71" i="12"/>
  <c r="BI72" i="12"/>
  <c r="BB69" i="12"/>
  <c r="BF57" i="5"/>
  <c r="BF51" i="5"/>
  <c r="BF54" i="5"/>
  <c r="BG53" i="12"/>
  <c r="BG68" i="12" s="1"/>
  <c r="BF69" i="12"/>
  <c r="BG56" i="12"/>
  <c r="BG71" i="12" s="1"/>
  <c r="BF70" i="12"/>
  <c r="BG15" i="5"/>
  <c r="BG3" i="5"/>
  <c r="BG103" i="5" s="1"/>
  <c r="BQ11" i="5"/>
  <c r="BG14" i="5"/>
  <c r="BF50" i="5"/>
  <c r="BH53" i="5"/>
  <c r="BG19" i="5"/>
  <c r="BC57" i="12"/>
  <c r="BC72" i="12" s="1"/>
  <c r="BG14" i="12"/>
  <c r="BG57" i="12" s="1"/>
  <c r="BF66" i="12"/>
  <c r="BC52" i="12"/>
  <c r="BC67" i="12" s="1"/>
  <c r="BG5" i="12"/>
  <c r="BG52" i="12" s="1"/>
  <c r="BB66" i="12"/>
  <c r="BC54" i="12"/>
  <c r="BG8" i="12"/>
  <c r="BG54" i="12" s="1"/>
  <c r="BC51" i="12"/>
  <c r="BC66" i="12" s="1"/>
  <c r="BG4" i="12"/>
  <c r="BG51" i="12" s="1"/>
  <c r="BC55" i="12"/>
  <c r="BC70" i="12" s="1"/>
  <c r="BG9" i="12"/>
  <c r="BG55" i="12" s="1"/>
  <c r="BF20" i="12"/>
  <c r="BI50" i="12"/>
  <c r="BF65" i="12"/>
  <c r="BG50" i="12"/>
  <c r="BF72" i="12"/>
  <c r="BG58" i="12"/>
  <c r="BG73" i="12" s="1"/>
  <c r="BB44" i="12"/>
  <c r="AT75" i="12"/>
  <c r="AU61" i="12"/>
  <c r="AU75" i="12"/>
  <c r="BB72" i="12"/>
  <c r="BB70" i="12"/>
  <c r="BL71" i="12"/>
  <c r="T68" i="5"/>
  <c r="AK67" i="5"/>
  <c r="BL29" i="5"/>
  <c r="B9" i="8" s="1"/>
  <c r="BL28" i="5"/>
  <c r="B8" i="8" s="1"/>
  <c r="BE72" i="12"/>
  <c r="BM71" i="12"/>
  <c r="BC71" i="12"/>
  <c r="BB73" i="12"/>
  <c r="BE50" i="12"/>
  <c r="BA55" i="12"/>
  <c r="BA70" i="12" s="1"/>
  <c r="BE9" i="12"/>
  <c r="BB68" i="12"/>
  <c r="BC65" i="12"/>
  <c r="BA54" i="12"/>
  <c r="BA69" i="12" s="1"/>
  <c r="BE8" i="12"/>
  <c r="BA52" i="12"/>
  <c r="BA67" i="12" s="1"/>
  <c r="BE5" i="12"/>
  <c r="BB71" i="12"/>
  <c r="BA53" i="12"/>
  <c r="BA68" i="12" s="1"/>
  <c r="BE6" i="12"/>
  <c r="BA56" i="12"/>
  <c r="BA71" i="12" s="1"/>
  <c r="BE10" i="12"/>
  <c r="BA51" i="12"/>
  <c r="BA66" i="12" s="1"/>
  <c r="BE4" i="12"/>
  <c r="BC68" i="12"/>
  <c r="BA58" i="12"/>
  <c r="BA73" i="12" s="1"/>
  <c r="BE16" i="12"/>
  <c r="BC20" i="12"/>
  <c r="BB65" i="12"/>
  <c r="BC73" i="12"/>
  <c r="N70" i="5"/>
  <c r="BM43" i="5"/>
  <c r="G23" i="8" s="1"/>
  <c r="BM45" i="5"/>
  <c r="G24" i="8" s="1"/>
  <c r="H13" i="8"/>
  <c r="AT33" i="14"/>
  <c r="K70" i="5"/>
  <c r="H11" i="8"/>
  <c r="AT31" i="14"/>
  <c r="H19" i="8"/>
  <c r="AT39" i="14"/>
  <c r="H12" i="8"/>
  <c r="AT32" i="14"/>
  <c r="BL38" i="5"/>
  <c r="B18" i="8" s="1"/>
  <c r="H15" i="8"/>
  <c r="AT35" i="14"/>
  <c r="H23" i="8"/>
  <c r="AT43" i="14"/>
  <c r="H10" i="8"/>
  <c r="AT30" i="14"/>
  <c r="H14" i="8"/>
  <c r="AT34" i="14"/>
  <c r="H20" i="8"/>
  <c r="AT40" i="14"/>
  <c r="H21" i="8"/>
  <c r="AT41" i="14"/>
  <c r="H7" i="8"/>
  <c r="AT27" i="14"/>
  <c r="H22" i="8"/>
  <c r="AT42" i="14"/>
  <c r="H17" i="8"/>
  <c r="AT37" i="14"/>
  <c r="H8" i="8"/>
  <c r="AT28" i="14"/>
  <c r="AF68" i="5"/>
  <c r="AS67" i="5"/>
  <c r="F35" i="8" s="1"/>
  <c r="AC67" i="5"/>
  <c r="H18" i="8"/>
  <c r="AT38" i="14"/>
  <c r="H9" i="8"/>
  <c r="AT29" i="14"/>
  <c r="H16" i="8"/>
  <c r="AT36" i="14"/>
  <c r="I6" i="8"/>
  <c r="I32" i="8" s="1"/>
  <c r="AU46" i="14"/>
  <c r="BP14" i="5"/>
  <c r="BP19" i="5"/>
  <c r="BD57" i="5"/>
  <c r="BB56" i="5"/>
  <c r="BB52" i="5"/>
  <c r="BD53" i="5"/>
  <c r="BB55" i="5"/>
  <c r="BB58" i="5"/>
  <c r="BP15" i="5"/>
  <c r="BC50" i="5"/>
  <c r="BA52" i="5"/>
  <c r="BA67" i="5" s="1"/>
  <c r="P35" i="8" s="1"/>
  <c r="BE5" i="5"/>
  <c r="BP11" i="5"/>
  <c r="BA56" i="5"/>
  <c r="BE12" i="5"/>
  <c r="BE112" i="5" s="1"/>
  <c r="BB53" i="5"/>
  <c r="BB51" i="5"/>
  <c r="BB57" i="5"/>
  <c r="BB50" i="5"/>
  <c r="BB54" i="5"/>
  <c r="V70" i="5"/>
  <c r="BM38" i="5"/>
  <c r="G18" i="8" s="1"/>
  <c r="AM72" i="5"/>
  <c r="AE72" i="5"/>
  <c r="W72" i="5"/>
  <c r="BM37" i="5"/>
  <c r="G17" i="8" s="1"/>
  <c r="AS71" i="5"/>
  <c r="F39" i="8" s="1"/>
  <c r="AK71" i="5"/>
  <c r="BM44" i="5"/>
  <c r="BM30" i="5"/>
  <c r="G10" i="8" s="1"/>
  <c r="BL39" i="5"/>
  <c r="B19" i="8" s="1"/>
  <c r="BM42" i="5"/>
  <c r="G22" i="8" s="1"/>
  <c r="BL37" i="5"/>
  <c r="B17" i="8" s="1"/>
  <c r="BL42" i="5"/>
  <c r="B22" i="8" s="1"/>
  <c r="BL35" i="5"/>
  <c r="B15" i="8" s="1"/>
  <c r="BL33" i="5"/>
  <c r="B13" i="8" s="1"/>
  <c r="J70" i="5"/>
  <c r="BM34" i="5"/>
  <c r="G14" i="8" s="1"/>
  <c r="BL46" i="5"/>
  <c r="B6" i="8" s="1"/>
  <c r="B32" i="8" s="1"/>
  <c r="BM46" i="5"/>
  <c r="G6" i="8" s="1"/>
  <c r="G32" i="8" s="1"/>
  <c r="BM28" i="5"/>
  <c r="G8" i="8" s="1"/>
  <c r="L70" i="5"/>
  <c r="BL40" i="5"/>
  <c r="B20" i="8" s="1"/>
  <c r="BM40" i="5"/>
  <c r="G20" i="8" s="1"/>
  <c r="V66" i="5"/>
  <c r="BM74" i="12"/>
  <c r="BL27" i="5"/>
  <c r="B7" i="8" s="1"/>
  <c r="BL30" i="5"/>
  <c r="B10" i="8" s="1"/>
  <c r="BM32" i="5"/>
  <c r="G12" i="8" s="1"/>
  <c r="BL31" i="5"/>
  <c r="B11" i="8" s="1"/>
  <c r="L72" i="5"/>
  <c r="BM27" i="5"/>
  <c r="G7" i="8" s="1"/>
  <c r="N66" i="5"/>
  <c r="AD70" i="5"/>
  <c r="BL41" i="5"/>
  <c r="B21" i="8" s="1"/>
  <c r="BL36" i="5"/>
  <c r="B16" i="8" s="1"/>
  <c r="BM66" i="12"/>
  <c r="BL44" i="5"/>
  <c r="BM36" i="5"/>
  <c r="G16" i="8" s="1"/>
  <c r="BM33" i="5"/>
  <c r="G13" i="8" s="1"/>
  <c r="K71" i="5"/>
  <c r="J71" i="5"/>
  <c r="BL45" i="5"/>
  <c r="B24" i="8" s="1"/>
  <c r="BK57" i="5"/>
  <c r="AN68" i="5"/>
  <c r="AG70" i="5"/>
  <c r="V69" i="5"/>
  <c r="AQ67" i="5"/>
  <c r="D35" i="8" s="1"/>
  <c r="AI67" i="5"/>
  <c r="AA67" i="5"/>
  <c r="S67" i="5"/>
  <c r="AR74" i="5"/>
  <c r="E42" i="8" s="1"/>
  <c r="AJ74" i="5"/>
  <c r="AB74" i="5"/>
  <c r="T74" i="5"/>
  <c r="BM29" i="5"/>
  <c r="G9" i="8" s="1"/>
  <c r="BM68" i="12"/>
  <c r="BM67" i="12"/>
  <c r="BK55" i="5"/>
  <c r="M70" i="5"/>
  <c r="Z71" i="5"/>
  <c r="BL72" i="12"/>
  <c r="BM72" i="12"/>
  <c r="BL34" i="5"/>
  <c r="B14" i="8" s="1"/>
  <c r="AG72" i="5"/>
  <c r="Q72" i="5"/>
  <c r="Z68" i="5"/>
  <c r="R68" i="5"/>
  <c r="BK50" i="5"/>
  <c r="BK65" i="5" s="1"/>
  <c r="BL52" i="5"/>
  <c r="BL43" i="5"/>
  <c r="B23" i="8" s="1"/>
  <c r="BM69" i="12"/>
  <c r="BL65" i="12"/>
  <c r="BL73" i="12"/>
  <c r="AX55" i="5"/>
  <c r="AX70" i="5" s="1"/>
  <c r="M38" i="8" s="1"/>
  <c r="BA72" i="12"/>
  <c r="AW59" i="12"/>
  <c r="AW74" i="12" s="1"/>
  <c r="Q75" i="12"/>
  <c r="Q61" i="12"/>
  <c r="AX73" i="12"/>
  <c r="R61" i="12"/>
  <c r="R75" i="12"/>
  <c r="T75" i="12"/>
  <c r="T61" i="12"/>
  <c r="P75" i="12"/>
  <c r="P61" i="12"/>
  <c r="AC75" i="12"/>
  <c r="AC61" i="12"/>
  <c r="AF75" i="12"/>
  <c r="AF61" i="12"/>
  <c r="O75" i="12"/>
  <c r="O61" i="12"/>
  <c r="AB75" i="12"/>
  <c r="AB61" i="12"/>
  <c r="K75" i="12"/>
  <c r="K61" i="12"/>
  <c r="AQ75" i="12"/>
  <c r="AQ61" i="12"/>
  <c r="BM73" i="12"/>
  <c r="BL66" i="12"/>
  <c r="AX66" i="12"/>
  <c r="V61" i="12"/>
  <c r="V75" i="12"/>
  <c r="AX65" i="12"/>
  <c r="BL69" i="12"/>
  <c r="W75" i="12"/>
  <c r="W61" i="12"/>
  <c r="BM65" i="12"/>
  <c r="AG75" i="12"/>
  <c r="AG61" i="12"/>
  <c r="AX69" i="12"/>
  <c r="BL70" i="12"/>
  <c r="Y75" i="12"/>
  <c r="Y61" i="12"/>
  <c r="AO75" i="12"/>
  <c r="AO61" i="12"/>
  <c r="AW65" i="12"/>
  <c r="AN75" i="12"/>
  <c r="AN61" i="12"/>
  <c r="BM70" i="12"/>
  <c r="S75" i="12"/>
  <c r="S61" i="12"/>
  <c r="N75" i="12"/>
  <c r="N61" i="12"/>
  <c r="AD75" i="12"/>
  <c r="AD61" i="12"/>
  <c r="AL61" i="12"/>
  <c r="AL75" i="12"/>
  <c r="BL60" i="12"/>
  <c r="AJ75" i="12"/>
  <c r="AJ61" i="12"/>
  <c r="AR75" i="12"/>
  <c r="AR61" i="12"/>
  <c r="BL74" i="12"/>
  <c r="BL67" i="12"/>
  <c r="U75" i="12"/>
  <c r="U61" i="12"/>
  <c r="AK75" i="12"/>
  <c r="AK61" i="12"/>
  <c r="L75" i="12"/>
  <c r="L61" i="12"/>
  <c r="AE75" i="12"/>
  <c r="AE61" i="12"/>
  <c r="BA50" i="12"/>
  <c r="X75" i="12"/>
  <c r="X61" i="12"/>
  <c r="AI75" i="12"/>
  <c r="AI61" i="12"/>
  <c r="AT61" i="12"/>
  <c r="M75" i="12"/>
  <c r="M61" i="12"/>
  <c r="AS75" i="12"/>
  <c r="AS61" i="12"/>
  <c r="Z75" i="12"/>
  <c r="Z61" i="12"/>
  <c r="AA75" i="12"/>
  <c r="AA61" i="12"/>
  <c r="AX68" i="12"/>
  <c r="J75" i="12"/>
  <c r="J61" i="12"/>
  <c r="AH61" i="12"/>
  <c r="AH75" i="12"/>
  <c r="BK60" i="12"/>
  <c r="AY65" i="12"/>
  <c r="AX71" i="12"/>
  <c r="AX70" i="12"/>
  <c r="AM75" i="12"/>
  <c r="AM61" i="12"/>
  <c r="BL68" i="12"/>
  <c r="AX72" i="12"/>
  <c r="AP75" i="12"/>
  <c r="AP61" i="12"/>
  <c r="BM60" i="12"/>
  <c r="AL69" i="5"/>
  <c r="BL54" i="5"/>
  <c r="BK59" i="5"/>
  <c r="BK74" i="5" s="1"/>
  <c r="BL58" i="5"/>
  <c r="BM56" i="5"/>
  <c r="AH68" i="5"/>
  <c r="BK53" i="5"/>
  <c r="H60" i="5"/>
  <c r="H61" i="5" s="1"/>
  <c r="AK70" i="5"/>
  <c r="BM39" i="5"/>
  <c r="G19" i="8" s="1"/>
  <c r="N69" i="5"/>
  <c r="AH66" i="5"/>
  <c r="BK51" i="5"/>
  <c r="BK66" i="5" s="1"/>
  <c r="AI66" i="5"/>
  <c r="N71" i="5"/>
  <c r="I7" i="8"/>
  <c r="BK56" i="5"/>
  <c r="BK71" i="5" s="1"/>
  <c r="AL70" i="5"/>
  <c r="BL55" i="5"/>
  <c r="BM31" i="5"/>
  <c r="G11" i="8" s="1"/>
  <c r="AD69" i="5"/>
  <c r="AH67" i="5"/>
  <c r="BK52" i="5"/>
  <c r="BK67" i="5" s="1"/>
  <c r="AQ66" i="5"/>
  <c r="D34" i="8" s="1"/>
  <c r="AA66" i="5"/>
  <c r="S66" i="5"/>
  <c r="AL71" i="5"/>
  <c r="BL56" i="5"/>
  <c r="AD71" i="5"/>
  <c r="BK54" i="5"/>
  <c r="BK69" i="5" s="1"/>
  <c r="L68" i="5"/>
  <c r="BL59" i="5"/>
  <c r="BM41" i="5"/>
  <c r="G21" i="8" s="1"/>
  <c r="K73" i="5"/>
  <c r="BL57" i="5"/>
  <c r="BK58" i="5"/>
  <c r="AN71" i="5"/>
  <c r="AF71" i="5"/>
  <c r="X71" i="5"/>
  <c r="P71" i="5"/>
  <c r="AN72" i="5"/>
  <c r="S68" i="5"/>
  <c r="BL50" i="5"/>
  <c r="AR68" i="5"/>
  <c r="E36" i="8" s="1"/>
  <c r="BM35" i="5"/>
  <c r="G15" i="8" s="1"/>
  <c r="BL53" i="5"/>
  <c r="P68" i="5"/>
  <c r="AS73" i="5"/>
  <c r="F41" i="8" s="1"/>
  <c r="AK73" i="5"/>
  <c r="AC73" i="5"/>
  <c r="M73" i="5"/>
  <c r="M68" i="5"/>
  <c r="BL51" i="5"/>
  <c r="BL32" i="5"/>
  <c r="B12" i="8" s="1"/>
  <c r="AL73" i="5"/>
  <c r="AD73" i="5"/>
  <c r="V73" i="5"/>
  <c r="N73" i="5"/>
  <c r="AC71" i="5"/>
  <c r="U71" i="5"/>
  <c r="O68" i="5"/>
  <c r="AN67" i="5"/>
  <c r="AF67" i="5"/>
  <c r="X67" i="5"/>
  <c r="AS66" i="5"/>
  <c r="F34" i="8" s="1"/>
  <c r="U67" i="5"/>
  <c r="AR69" i="5"/>
  <c r="E37" i="8" s="1"/>
  <c r="AJ69" i="5"/>
  <c r="AB69" i="5"/>
  <c r="T69" i="5"/>
  <c r="J72" i="5"/>
  <c r="AO72" i="5"/>
  <c r="Y72" i="5"/>
  <c r="I60" i="5"/>
  <c r="I61" i="5" s="1"/>
  <c r="AI68" i="5"/>
  <c r="AQ70" i="5"/>
  <c r="D38" i="8" s="1"/>
  <c r="O72" i="5"/>
  <c r="AL74" i="5"/>
  <c r="AD74" i="5"/>
  <c r="V74" i="5"/>
  <c r="N74" i="5"/>
  <c r="AF72" i="5"/>
  <c r="Z70" i="5"/>
  <c r="AQ69" i="5"/>
  <c r="D37" i="8" s="1"/>
  <c r="AI69" i="5"/>
  <c r="F60" i="5"/>
  <c r="F61" i="5" s="1"/>
  <c r="U73" i="5"/>
  <c r="AH70" i="5"/>
  <c r="AD67" i="5"/>
  <c r="AM74" i="5"/>
  <c r="AE74" i="5"/>
  <c r="W74" i="5"/>
  <c r="O74" i="5"/>
  <c r="AF73" i="5"/>
  <c r="P73" i="5"/>
  <c r="K72" i="5"/>
  <c r="L71" i="5"/>
  <c r="AO70" i="5"/>
  <c r="M71" i="5"/>
  <c r="AG69" i="5"/>
  <c r="AI70" i="5"/>
  <c r="AA70" i="5"/>
  <c r="S70" i="5"/>
  <c r="AB68" i="5"/>
  <c r="AM73" i="5"/>
  <c r="AE73" i="5"/>
  <c r="W73" i="5"/>
  <c r="O73" i="5"/>
  <c r="AH72" i="5"/>
  <c r="Z72" i="5"/>
  <c r="R72" i="5"/>
  <c r="AS74" i="5"/>
  <c r="F42" i="8" s="1"/>
  <c r="AK74" i="5"/>
  <c r="AC74" i="5"/>
  <c r="U74" i="5"/>
  <c r="AR70" i="5"/>
  <c r="E38" i="8" s="1"/>
  <c r="AJ70" i="5"/>
  <c r="AB70" i="5"/>
  <c r="T70" i="5"/>
  <c r="AO69" i="5"/>
  <c r="AM68" i="5"/>
  <c r="G60" i="5"/>
  <c r="G61" i="5" s="1"/>
  <c r="AK66" i="5"/>
  <c r="Q67" i="5"/>
  <c r="AR66" i="5"/>
  <c r="E34" i="8" s="1"/>
  <c r="AJ66" i="5"/>
  <c r="AB66" i="5"/>
  <c r="T66" i="5"/>
  <c r="AQ71" i="5"/>
  <c r="D39" i="8" s="1"/>
  <c r="AI71" i="5"/>
  <c r="AA71" i="5"/>
  <c r="S71" i="5"/>
  <c r="AO68" i="5"/>
  <c r="AG68" i="5"/>
  <c r="Y68" i="5"/>
  <c r="Q68" i="5"/>
  <c r="AN73" i="5"/>
  <c r="X73" i="5"/>
  <c r="X72" i="5"/>
  <c r="P72" i="5"/>
  <c r="P67" i="5"/>
  <c r="Y70" i="5"/>
  <c r="J68" i="5"/>
  <c r="AA69" i="5"/>
  <c r="S69" i="5"/>
  <c r="Z69" i="5"/>
  <c r="BO14" i="5"/>
  <c r="BN10" i="5"/>
  <c r="BN34" i="5" s="1"/>
  <c r="L14" i="8" s="1"/>
  <c r="BO11" i="5"/>
  <c r="BN4" i="5"/>
  <c r="BN28" i="5" s="1"/>
  <c r="L8" i="8" s="1"/>
  <c r="AW57" i="5"/>
  <c r="AW72" i="5" s="1"/>
  <c r="K40" i="8" s="1"/>
  <c r="BO19" i="5"/>
  <c r="AW51" i="5"/>
  <c r="AW66" i="5" s="1"/>
  <c r="K34" i="8" s="1"/>
  <c r="BE4" i="5"/>
  <c r="W65" i="5"/>
  <c r="W60" i="5"/>
  <c r="AJ73" i="5"/>
  <c r="T73" i="5"/>
  <c r="AX57" i="5"/>
  <c r="AP72" i="5"/>
  <c r="C40" i="8" s="1"/>
  <c r="BM57" i="5"/>
  <c r="AT73" i="5"/>
  <c r="H41" i="8" s="1"/>
  <c r="AS72" i="5"/>
  <c r="F40" i="8" s="1"/>
  <c r="AC72" i="5"/>
  <c r="M72" i="5"/>
  <c r="AS70" i="5"/>
  <c r="F38" i="8" s="1"/>
  <c r="AZ57" i="5"/>
  <c r="AU53" i="5"/>
  <c r="AU68" i="5" s="1"/>
  <c r="I36" i="8" s="1"/>
  <c r="BN6" i="5"/>
  <c r="BN30" i="5" s="1"/>
  <c r="L10" i="8" s="1"/>
  <c r="BC6" i="5"/>
  <c r="BD106" i="5" s="1"/>
  <c r="AA68" i="5"/>
  <c r="AV52" i="5"/>
  <c r="AV67" i="5" s="1"/>
  <c r="J35" i="8" s="1"/>
  <c r="AT60" i="5"/>
  <c r="AT65" i="5"/>
  <c r="H33" i="8" s="1"/>
  <c r="AL65" i="5"/>
  <c r="AL60" i="5"/>
  <c r="AD65" i="5"/>
  <c r="AD60" i="5"/>
  <c r="V65" i="5"/>
  <c r="V60" i="5"/>
  <c r="N65" i="5"/>
  <c r="N60" i="5"/>
  <c r="AI65" i="5"/>
  <c r="AI60" i="5"/>
  <c r="S65" i="5"/>
  <c r="S60" i="5"/>
  <c r="AW50" i="5"/>
  <c r="BE3" i="5"/>
  <c r="AO65" i="5"/>
  <c r="AO60" i="5"/>
  <c r="AG65" i="5"/>
  <c r="AG60" i="5"/>
  <c r="Y65" i="5"/>
  <c r="Y60" i="5"/>
  <c r="Q65" i="5"/>
  <c r="Q60" i="5"/>
  <c r="R71" i="5"/>
  <c r="Q70" i="5"/>
  <c r="AG67" i="5"/>
  <c r="BN18" i="5"/>
  <c r="BN42" i="5" s="1"/>
  <c r="L22" i="8" s="1"/>
  <c r="BN15" i="5"/>
  <c r="BN39" i="5" s="1"/>
  <c r="L19" i="8" s="1"/>
  <c r="AV50" i="5"/>
  <c r="BD3" i="5"/>
  <c r="AN65" i="5"/>
  <c r="AN60" i="5"/>
  <c r="AF65" i="5"/>
  <c r="AF60" i="5"/>
  <c r="X65" i="5"/>
  <c r="X60" i="5"/>
  <c r="P65" i="5"/>
  <c r="P60" i="5"/>
  <c r="U70" i="5"/>
  <c r="BN7" i="5"/>
  <c r="BN31" i="5" s="1"/>
  <c r="L11" i="8" s="1"/>
  <c r="X68" i="5"/>
  <c r="AL66" i="5"/>
  <c r="Z66" i="5"/>
  <c r="AZ53" i="5"/>
  <c r="AW67" i="5"/>
  <c r="K35" i="8" s="1"/>
  <c r="BN17" i="5"/>
  <c r="BN41" i="5" s="1"/>
  <c r="L21" i="8" s="1"/>
  <c r="AU57" i="5"/>
  <c r="AU72" i="5" s="1"/>
  <c r="I40" i="8" s="1"/>
  <c r="BN13" i="5"/>
  <c r="BN37" i="5" s="1"/>
  <c r="L17" i="8" s="1"/>
  <c r="AT74" i="5"/>
  <c r="H42" i="8" s="1"/>
  <c r="AV56" i="5"/>
  <c r="AV71" i="5" s="1"/>
  <c r="J39" i="8" s="1"/>
  <c r="BD10" i="5"/>
  <c r="AX53" i="5"/>
  <c r="AP68" i="5"/>
  <c r="C36" i="8" s="1"/>
  <c r="BM53" i="5"/>
  <c r="AX51" i="5"/>
  <c r="AW53" i="5"/>
  <c r="AW68" i="5" s="1"/>
  <c r="K36" i="8" s="1"/>
  <c r="AP67" i="5"/>
  <c r="C35" i="8" s="1"/>
  <c r="BM52" i="5"/>
  <c r="AV58" i="5"/>
  <c r="AV73" i="5" s="1"/>
  <c r="J41" i="8" s="1"/>
  <c r="AQ72" i="5"/>
  <c r="D40" i="8" s="1"/>
  <c r="AI72" i="5"/>
  <c r="AA72" i="5"/>
  <c r="S72" i="5"/>
  <c r="AP74" i="5"/>
  <c r="C42" i="8" s="1"/>
  <c r="BM59" i="5"/>
  <c r="AH74" i="5"/>
  <c r="Z74" i="5"/>
  <c r="R74" i="5"/>
  <c r="AQ73" i="5"/>
  <c r="D41" i="8" s="1"/>
  <c r="AI73" i="5"/>
  <c r="AA73" i="5"/>
  <c r="S73" i="5"/>
  <c r="AR71" i="5"/>
  <c r="E39" i="8" s="1"/>
  <c r="AJ71" i="5"/>
  <c r="AB71" i="5"/>
  <c r="T71" i="5"/>
  <c r="AW58" i="5"/>
  <c r="AW73" i="5" s="1"/>
  <c r="K41" i="8" s="1"/>
  <c r="AX56" i="5"/>
  <c r="AO71" i="5"/>
  <c r="AG71" i="5"/>
  <c r="Y71" i="5"/>
  <c r="Q71" i="5"/>
  <c r="AW54" i="5"/>
  <c r="AW69" i="5" s="1"/>
  <c r="K37" i="8" s="1"/>
  <c r="Q69" i="5"/>
  <c r="W68" i="5"/>
  <c r="U66" i="5"/>
  <c r="AP71" i="5"/>
  <c r="C39" i="8" s="1"/>
  <c r="BO15" i="5"/>
  <c r="BN11" i="5"/>
  <c r="BN35" i="5" s="1"/>
  <c r="L15" i="8" s="1"/>
  <c r="AW56" i="5"/>
  <c r="AW71" i="5" s="1"/>
  <c r="K39" i="8" s="1"/>
  <c r="AV54" i="5"/>
  <c r="AV69" i="5" s="1"/>
  <c r="J37" i="8" s="1"/>
  <c r="AN69" i="5"/>
  <c r="AF69" i="5"/>
  <c r="X69" i="5"/>
  <c r="P69" i="5"/>
  <c r="AT68" i="5"/>
  <c r="H36" i="8" s="1"/>
  <c r="AL68" i="5"/>
  <c r="AD68" i="5"/>
  <c r="V68" i="5"/>
  <c r="N68" i="5"/>
  <c r="BN5" i="5"/>
  <c r="BN29" i="5" s="1"/>
  <c r="L9" i="8" s="1"/>
  <c r="AV51" i="5"/>
  <c r="AV66" i="5" s="1"/>
  <c r="J34" i="8" s="1"/>
  <c r="AN66" i="5"/>
  <c r="AF66" i="5"/>
  <c r="X66" i="5"/>
  <c r="P66" i="5"/>
  <c r="AP66" i="5"/>
  <c r="C34" i="8" s="1"/>
  <c r="BM51" i="5"/>
  <c r="AN74" i="5"/>
  <c r="AF74" i="5"/>
  <c r="X74" i="5"/>
  <c r="P74" i="5"/>
  <c r="AO73" i="5"/>
  <c r="AG73" i="5"/>
  <c r="Y73" i="5"/>
  <c r="Q73" i="5"/>
  <c r="AP70" i="5"/>
  <c r="C38" i="8" s="1"/>
  <c r="BM55" i="5"/>
  <c r="AS68" i="5"/>
  <c r="F36" i="8" s="1"/>
  <c r="AK68" i="5"/>
  <c r="AC68" i="5"/>
  <c r="U68" i="5"/>
  <c r="AT67" i="5"/>
  <c r="H35" i="8" s="1"/>
  <c r="N67" i="5"/>
  <c r="AU51" i="5"/>
  <c r="AU66" i="5" s="1"/>
  <c r="I34" i="8" s="1"/>
  <c r="BC4" i="5"/>
  <c r="BC104" i="5" s="1"/>
  <c r="AM66" i="5"/>
  <c r="AE66" i="5"/>
  <c r="W66" i="5"/>
  <c r="O66" i="5"/>
  <c r="AR60" i="5"/>
  <c r="AJ60" i="5"/>
  <c r="AB60" i="5"/>
  <c r="T60" i="5"/>
  <c r="L60" i="5"/>
  <c r="AT71" i="5"/>
  <c r="H39" i="8" s="1"/>
  <c r="AH71" i="5"/>
  <c r="V71" i="5"/>
  <c r="AX54" i="5"/>
  <c r="AH69" i="5"/>
  <c r="R69" i="5"/>
  <c r="AY50" i="5"/>
  <c r="AE65" i="5"/>
  <c r="AE60" i="5"/>
  <c r="O65" i="5"/>
  <c r="O60" i="5"/>
  <c r="AV53" i="5"/>
  <c r="AV68" i="5" s="1"/>
  <c r="J36" i="8" s="1"/>
  <c r="BN14" i="5"/>
  <c r="BN38" i="5" s="1"/>
  <c r="L18" i="8" s="1"/>
  <c r="AU58" i="5"/>
  <c r="AU73" i="5" s="1"/>
  <c r="I41" i="8" s="1"/>
  <c r="BN16" i="5"/>
  <c r="BN40" i="5" s="1"/>
  <c r="L20" i="8" s="1"/>
  <c r="BC16" i="5"/>
  <c r="BC116" i="5" s="1"/>
  <c r="AW55" i="5"/>
  <c r="AW70" i="5" s="1"/>
  <c r="K38" i="8" s="1"/>
  <c r="AT69" i="5"/>
  <c r="H37" i="8" s="1"/>
  <c r="AU65" i="5"/>
  <c r="I33" i="8" s="1"/>
  <c r="AT70" i="5"/>
  <c r="H38" i="8" s="1"/>
  <c r="AX52" i="5"/>
  <c r="AP69" i="5"/>
  <c r="C37" i="8" s="1"/>
  <c r="BM54" i="5"/>
  <c r="AM65" i="5"/>
  <c r="AM60" i="5"/>
  <c r="K65" i="5"/>
  <c r="K60" i="5"/>
  <c r="AQ74" i="5"/>
  <c r="D42" i="8" s="1"/>
  <c r="AI74" i="5"/>
  <c r="AA74" i="5"/>
  <c r="S74" i="5"/>
  <c r="AR73" i="5"/>
  <c r="E41" i="8" s="1"/>
  <c r="AB73" i="5"/>
  <c r="L73" i="5"/>
  <c r="AT72" i="5"/>
  <c r="H40" i="8" s="1"/>
  <c r="AL72" i="5"/>
  <c r="AD72" i="5"/>
  <c r="V72" i="5"/>
  <c r="N72" i="5"/>
  <c r="BN12" i="5"/>
  <c r="BN36" i="5" s="1"/>
  <c r="L16" i="8" s="1"/>
  <c r="AO74" i="5"/>
  <c r="AG74" i="5"/>
  <c r="Y74" i="5"/>
  <c r="Q74" i="5"/>
  <c r="AX58" i="5"/>
  <c r="AP73" i="5"/>
  <c r="C41" i="8" s="1"/>
  <c r="BM58" i="5"/>
  <c r="AH73" i="5"/>
  <c r="Z73" i="5"/>
  <c r="R73" i="5"/>
  <c r="J73" i="5"/>
  <c r="AK72" i="5"/>
  <c r="U72" i="5"/>
  <c r="AR72" i="5"/>
  <c r="E40" i="8" s="1"/>
  <c r="AJ72" i="5"/>
  <c r="AB72" i="5"/>
  <c r="T72" i="5"/>
  <c r="AV55" i="5"/>
  <c r="AV70" i="5" s="1"/>
  <c r="J38" i="8" s="1"/>
  <c r="AN70" i="5"/>
  <c r="AF70" i="5"/>
  <c r="X70" i="5"/>
  <c r="P70" i="5"/>
  <c r="Y69" i="5"/>
  <c r="AQ68" i="5"/>
  <c r="D36" i="8" s="1"/>
  <c r="AE68" i="5"/>
  <c r="K68" i="5"/>
  <c r="AR67" i="5"/>
  <c r="E35" i="8" s="1"/>
  <c r="AJ67" i="5"/>
  <c r="AB67" i="5"/>
  <c r="T67" i="5"/>
  <c r="AC66" i="5"/>
  <c r="AX50" i="5"/>
  <c r="AP60" i="5"/>
  <c r="AP65" i="5"/>
  <c r="C33" i="8" s="1"/>
  <c r="BM50" i="5"/>
  <c r="AH65" i="5"/>
  <c r="AH60" i="5"/>
  <c r="Z65" i="5"/>
  <c r="Z60" i="5"/>
  <c r="R65" i="5"/>
  <c r="R60" i="5"/>
  <c r="J65" i="5"/>
  <c r="J60" i="5"/>
  <c r="AQ65" i="5"/>
  <c r="D33" i="8" s="1"/>
  <c r="AQ60" i="5"/>
  <c r="AA65" i="5"/>
  <c r="AA60" i="5"/>
  <c r="BN19" i="5"/>
  <c r="BN43" i="5" s="1"/>
  <c r="L23" i="8" s="1"/>
  <c r="AV57" i="5"/>
  <c r="AV72" i="5" s="1"/>
  <c r="J40" i="8" s="1"/>
  <c r="AU55" i="5"/>
  <c r="AU70" i="5" s="1"/>
  <c r="I38" i="8" s="1"/>
  <c r="BN9" i="5"/>
  <c r="BN33" i="5" s="1"/>
  <c r="L13" i="8" s="1"/>
  <c r="AM70" i="5"/>
  <c r="AE70" i="5"/>
  <c r="W70" i="5"/>
  <c r="O70" i="5"/>
  <c r="AU52" i="5"/>
  <c r="AM67" i="5"/>
  <c r="AE67" i="5"/>
  <c r="W67" i="5"/>
  <c r="O67" i="5"/>
  <c r="AS65" i="5"/>
  <c r="F33" i="8" s="1"/>
  <c r="AS60" i="5"/>
  <c r="AK65" i="5"/>
  <c r="AK60" i="5"/>
  <c r="AC65" i="5"/>
  <c r="AC60" i="5"/>
  <c r="U65" i="5"/>
  <c r="U60" i="5"/>
  <c r="M65" i="5"/>
  <c r="M60" i="5"/>
  <c r="AC70" i="5"/>
  <c r="AO67" i="5"/>
  <c r="Y67" i="5"/>
  <c r="AU56" i="5"/>
  <c r="AU71" i="5" s="1"/>
  <c r="I39" i="8" s="1"/>
  <c r="BC10" i="5"/>
  <c r="BC110" i="5" s="1"/>
  <c r="AM71" i="5"/>
  <c r="AE71" i="5"/>
  <c r="W71" i="5"/>
  <c r="O71" i="5"/>
  <c r="R70" i="5"/>
  <c r="AU54" i="5"/>
  <c r="AU69" i="5" s="1"/>
  <c r="I37" i="8" s="1"/>
  <c r="AM69" i="5"/>
  <c r="AE69" i="5"/>
  <c r="W69" i="5"/>
  <c r="O69" i="5"/>
  <c r="V67" i="5"/>
  <c r="AR65" i="5"/>
  <c r="E33" i="8" s="1"/>
  <c r="AJ65" i="5"/>
  <c r="AB65" i="5"/>
  <c r="T65" i="5"/>
  <c r="AJ68" i="5"/>
  <c r="AT66" i="5"/>
  <c r="H34" i="8" s="1"/>
  <c r="AD66" i="5"/>
  <c r="R66" i="5"/>
  <c r="BN8" i="5"/>
  <c r="BN32" i="5" s="1"/>
  <c r="L12" i="8" s="1"/>
  <c r="BN3" i="5"/>
  <c r="BK68" i="5" l="1"/>
  <c r="BF58" i="5"/>
  <c r="BI115" i="5"/>
  <c r="BK70" i="5"/>
  <c r="BF9" i="5"/>
  <c r="BB109" i="5"/>
  <c r="BC109" i="5"/>
  <c r="BF112" i="5"/>
  <c r="BF103" i="5"/>
  <c r="BF24" i="5"/>
  <c r="BF47" i="5" s="1"/>
  <c r="BH10" i="5"/>
  <c r="BD110" i="5"/>
  <c r="BE110" i="5"/>
  <c r="BQ14" i="5"/>
  <c r="BQ38" i="5" s="1"/>
  <c r="AA18" i="8" s="1"/>
  <c r="BG114" i="5"/>
  <c r="BI3" i="5"/>
  <c r="BE103" i="5"/>
  <c r="BF56" i="5"/>
  <c r="BH57" i="5"/>
  <c r="BH72" i="5" s="1"/>
  <c r="Y40" i="8" s="1"/>
  <c r="Y48" i="16" s="1"/>
  <c r="BF52" i="5"/>
  <c r="BI119" i="5"/>
  <c r="BI111" i="5"/>
  <c r="BI117" i="5"/>
  <c r="BH3" i="5"/>
  <c r="BH103" i="5" s="1"/>
  <c r="BD103" i="5"/>
  <c r="BE105" i="5"/>
  <c r="BQ19" i="5"/>
  <c r="BG119" i="5"/>
  <c r="BQ15" i="5"/>
  <c r="BG115" i="5"/>
  <c r="BK73" i="5"/>
  <c r="BK72" i="5"/>
  <c r="BH114" i="5"/>
  <c r="BJ60" i="5"/>
  <c r="BC106" i="5"/>
  <c r="BF53" i="5"/>
  <c r="BH115" i="5"/>
  <c r="BF104" i="5"/>
  <c r="BB20" i="5"/>
  <c r="P43" i="15"/>
  <c r="AK43" i="15" s="1"/>
  <c r="AK43" i="16"/>
  <c r="M46" i="15"/>
  <c r="AH46" i="15" s="1"/>
  <c r="AH46" i="16"/>
  <c r="BF55" i="5"/>
  <c r="BF70" i="5" s="1"/>
  <c r="W38" i="8" s="1"/>
  <c r="W46" i="16" s="1"/>
  <c r="BF20" i="5"/>
  <c r="BG9" i="5"/>
  <c r="BG109" i="5" s="1"/>
  <c r="BF66" i="5"/>
  <c r="W34" i="8" s="1"/>
  <c r="W42" i="16" s="1"/>
  <c r="BF67" i="5"/>
  <c r="W35" i="8" s="1"/>
  <c r="W43" i="16" s="1"/>
  <c r="BF69" i="5"/>
  <c r="W37" i="8" s="1"/>
  <c r="W45" i="16" s="1"/>
  <c r="BG69" i="12"/>
  <c r="BN27" i="5"/>
  <c r="L7" i="8" s="1"/>
  <c r="BG70" i="12"/>
  <c r="BF68" i="5"/>
  <c r="W36" i="8" s="1"/>
  <c r="W44" i="16" s="1"/>
  <c r="BF72" i="5"/>
  <c r="W40" i="8" s="1"/>
  <c r="W48" i="16" s="1"/>
  <c r="BG72" i="12"/>
  <c r="BG67" i="12"/>
  <c r="BF65" i="5"/>
  <c r="W33" i="8" s="1"/>
  <c r="W41" i="16" s="1"/>
  <c r="BG6" i="5"/>
  <c r="BG106" i="5" s="1"/>
  <c r="BE56" i="5"/>
  <c r="BE71" i="5" s="1"/>
  <c r="U39" i="8" s="1"/>
  <c r="U47" i="16" s="1"/>
  <c r="BI12" i="5"/>
  <c r="BF71" i="5"/>
  <c r="W39" i="8" s="1"/>
  <c r="W47" i="16" s="1"/>
  <c r="BG10" i="5"/>
  <c r="BQ43" i="5"/>
  <c r="AA23" i="8" s="1"/>
  <c r="BF73" i="5"/>
  <c r="W41" i="8" s="1"/>
  <c r="W49" i="16" s="1"/>
  <c r="BI50" i="5"/>
  <c r="BC55" i="5"/>
  <c r="BG16" i="5"/>
  <c r="BG116" i="5" s="1"/>
  <c r="BQ35" i="5"/>
  <c r="AA15" i="8" s="1"/>
  <c r="BE52" i="5"/>
  <c r="BE67" i="5" s="1"/>
  <c r="U35" i="8" s="1"/>
  <c r="U43" i="16" s="1"/>
  <c r="BI5" i="5"/>
  <c r="BH68" i="5"/>
  <c r="Y36" i="8" s="1"/>
  <c r="Y44" i="16" s="1"/>
  <c r="BG50" i="5"/>
  <c r="BQ39" i="5"/>
  <c r="AA19" i="8" s="1"/>
  <c r="BI65" i="12"/>
  <c r="BG66" i="12"/>
  <c r="BC44" i="12"/>
  <c r="BE53" i="12"/>
  <c r="BE68" i="12" s="1"/>
  <c r="BI6" i="12"/>
  <c r="BI53" i="12" s="1"/>
  <c r="BE58" i="12"/>
  <c r="BE73" i="12" s="1"/>
  <c r="BI16" i="12"/>
  <c r="BI58" i="12" s="1"/>
  <c r="BE55" i="12"/>
  <c r="BE70" i="12" s="1"/>
  <c r="BI9" i="12"/>
  <c r="BI55" i="12" s="1"/>
  <c r="BF44" i="12"/>
  <c r="BE52" i="12"/>
  <c r="BE67" i="12" s="1"/>
  <c r="BI5" i="12"/>
  <c r="BI52" i="12" s="1"/>
  <c r="BG65" i="12"/>
  <c r="BE51" i="12"/>
  <c r="BE66" i="12" s="1"/>
  <c r="BI4" i="12"/>
  <c r="BC69" i="12"/>
  <c r="BG20" i="12"/>
  <c r="BE54" i="12"/>
  <c r="BE69" i="12" s="1"/>
  <c r="BI8" i="12"/>
  <c r="BI54" i="12" s="1"/>
  <c r="BE56" i="12"/>
  <c r="BE71" i="12" s="1"/>
  <c r="BI10" i="12"/>
  <c r="BI56" i="12" s="1"/>
  <c r="BL68" i="5"/>
  <c r="B36" i="8" s="1"/>
  <c r="BL72" i="5"/>
  <c r="B40" i="8" s="1"/>
  <c r="AT75" i="5"/>
  <c r="AW44" i="14"/>
  <c r="AX44" i="14"/>
  <c r="BP38" i="5"/>
  <c r="V18" i="8" s="1"/>
  <c r="BE20" i="12"/>
  <c r="BE44" i="12" s="1"/>
  <c r="BE65" i="12"/>
  <c r="AY54" i="5"/>
  <c r="AY69" i="5" s="1"/>
  <c r="N37" i="8" s="1"/>
  <c r="BC8" i="5"/>
  <c r="AZ58" i="5"/>
  <c r="AZ73" i="5" s="1"/>
  <c r="O41" i="8" s="1"/>
  <c r="BD16" i="5"/>
  <c r="BA53" i="5"/>
  <c r="BA68" i="5" s="1"/>
  <c r="P36" i="8" s="1"/>
  <c r="BE6" i="5"/>
  <c r="BF106" i="5" s="1"/>
  <c r="BO17" i="5"/>
  <c r="BO41" i="5" s="1"/>
  <c r="Q21" i="8" s="1"/>
  <c r="BC17" i="5"/>
  <c r="BE50" i="5"/>
  <c r="BA51" i="5"/>
  <c r="BA66" i="5" s="1"/>
  <c r="P34" i="8" s="1"/>
  <c r="BB65" i="5"/>
  <c r="R33" i="8" s="1"/>
  <c r="R41" i="16" s="1"/>
  <c r="AY51" i="5"/>
  <c r="AY66" i="5" s="1"/>
  <c r="N34" i="8" s="1"/>
  <c r="AZ51" i="5"/>
  <c r="BD4" i="5"/>
  <c r="BD104" i="5" s="1"/>
  <c r="AZ54" i="5"/>
  <c r="AZ69" i="5" s="1"/>
  <c r="O37" i="8" s="1"/>
  <c r="BD8" i="5"/>
  <c r="BA58" i="5"/>
  <c r="BA73" i="5" s="1"/>
  <c r="P41" i="8" s="1"/>
  <c r="BE16" i="5"/>
  <c r="AY57" i="5"/>
  <c r="AY72" i="5" s="1"/>
  <c r="N40" i="8" s="1"/>
  <c r="BC13" i="5"/>
  <c r="BO7" i="5"/>
  <c r="BO31" i="5" s="1"/>
  <c r="Q11" i="8" s="1"/>
  <c r="BC7" i="5"/>
  <c r="BC24" i="5" s="1"/>
  <c r="BC47" i="5" s="1"/>
  <c r="AZ52" i="5"/>
  <c r="AZ67" i="5" s="1"/>
  <c r="O35" i="8" s="1"/>
  <c r="BD5" i="5"/>
  <c r="BB66" i="5"/>
  <c r="R34" i="8" s="1"/>
  <c r="R42" i="16" s="1"/>
  <c r="BC65" i="5"/>
  <c r="S33" i="8" s="1"/>
  <c r="S41" i="16" s="1"/>
  <c r="BB67" i="5"/>
  <c r="R35" i="8" s="1"/>
  <c r="R43" i="16" s="1"/>
  <c r="BD72" i="5"/>
  <c r="T40" i="8" s="1"/>
  <c r="T48" i="16" s="1"/>
  <c r="AY52" i="5"/>
  <c r="AY67" i="5" s="1"/>
  <c r="N35" i="8" s="1"/>
  <c r="BC5" i="5"/>
  <c r="BC105" i="5" s="1"/>
  <c r="BO12" i="5"/>
  <c r="BO36" i="5" s="1"/>
  <c r="Q16" i="8" s="1"/>
  <c r="BC12" i="5"/>
  <c r="BA55" i="5"/>
  <c r="BA70" i="5" s="1"/>
  <c r="P38" i="8" s="1"/>
  <c r="BE9" i="5"/>
  <c r="BA54" i="5"/>
  <c r="BE8" i="5"/>
  <c r="BE108" i="5" s="1"/>
  <c r="AZ56" i="5"/>
  <c r="AZ71" i="5" s="1"/>
  <c r="O39" i="8" s="1"/>
  <c r="BD56" i="5"/>
  <c r="BB69" i="5"/>
  <c r="R37" i="8" s="1"/>
  <c r="R45" i="16" s="1"/>
  <c r="BB68" i="5"/>
  <c r="R36" i="8" s="1"/>
  <c r="R44" i="16" s="1"/>
  <c r="BP35" i="5"/>
  <c r="V15" i="8" s="1"/>
  <c r="BB73" i="5"/>
  <c r="R41" i="8" s="1"/>
  <c r="R49" i="16" s="1"/>
  <c r="BB70" i="5"/>
  <c r="R38" i="8" s="1"/>
  <c r="R46" i="16" s="1"/>
  <c r="BP43" i="5"/>
  <c r="V23" i="8" s="1"/>
  <c r="AZ55" i="5"/>
  <c r="AZ70" i="5" s="1"/>
  <c r="O38" i="8" s="1"/>
  <c r="BD9" i="5"/>
  <c r="BD109" i="5" s="1"/>
  <c r="BD50" i="5"/>
  <c r="BO18" i="5"/>
  <c r="BO42" i="5" s="1"/>
  <c r="Q22" i="8" s="1"/>
  <c r="BC18" i="5"/>
  <c r="BA57" i="5"/>
  <c r="BA72" i="5" s="1"/>
  <c r="P40" i="8" s="1"/>
  <c r="BE13" i="5"/>
  <c r="BE113" i="5" s="1"/>
  <c r="BP3" i="5"/>
  <c r="BB72" i="5"/>
  <c r="R40" i="8" s="1"/>
  <c r="R48" i="16" s="1"/>
  <c r="BP39" i="5"/>
  <c r="V19" i="8" s="1"/>
  <c r="BD68" i="5"/>
  <c r="T36" i="8" s="1"/>
  <c r="T44" i="16" s="1"/>
  <c r="BB71" i="5"/>
  <c r="R39" i="8" s="1"/>
  <c r="R47" i="16" s="1"/>
  <c r="BM66" i="5"/>
  <c r="G34" i="8" s="1"/>
  <c r="BM67" i="5"/>
  <c r="G35" i="8" s="1"/>
  <c r="BL67" i="5"/>
  <c r="B35" i="8" s="1"/>
  <c r="BM73" i="5"/>
  <c r="G41" i="8" s="1"/>
  <c r="BM68" i="5"/>
  <c r="G36" i="8" s="1"/>
  <c r="BL74" i="5"/>
  <c r="B42" i="8" s="1"/>
  <c r="BL69" i="5"/>
  <c r="B37" i="8" s="1"/>
  <c r="BM69" i="5"/>
  <c r="G37" i="8" s="1"/>
  <c r="BL65" i="5"/>
  <c r="B33" i="8" s="1"/>
  <c r="BM74" i="5"/>
  <c r="G42" i="8" s="1"/>
  <c r="BL70" i="5"/>
  <c r="B38" i="8" s="1"/>
  <c r="BL75" i="12"/>
  <c r="BM71" i="5"/>
  <c r="G39" i="8" s="1"/>
  <c r="BM75" i="12"/>
  <c r="BA65" i="12"/>
  <c r="AW60" i="12"/>
  <c r="BL66" i="5"/>
  <c r="B34" i="8" s="1"/>
  <c r="BL71" i="5"/>
  <c r="B39" i="8" s="1"/>
  <c r="BM65" i="5"/>
  <c r="G33" i="8" s="1"/>
  <c r="BM70" i="5"/>
  <c r="G38" i="8" s="1"/>
  <c r="BM72" i="5"/>
  <c r="G40" i="8" s="1"/>
  <c r="BL73" i="5"/>
  <c r="B41" i="8" s="1"/>
  <c r="AY56" i="5"/>
  <c r="BL60" i="5"/>
  <c r="BK60" i="5"/>
  <c r="BK75" i="5" s="1"/>
  <c r="BN50" i="5"/>
  <c r="BN65" i="5" s="1"/>
  <c r="L33" i="8" s="1"/>
  <c r="BN20" i="5"/>
  <c r="BN44" i="5" s="1"/>
  <c r="BO38" i="5"/>
  <c r="Q18" i="8" s="1"/>
  <c r="BO16" i="5"/>
  <c r="BO40" i="5" s="1"/>
  <c r="Q20" i="8" s="1"/>
  <c r="BN51" i="5"/>
  <c r="BN66" i="5" s="1"/>
  <c r="L34" i="8" s="1"/>
  <c r="BO43" i="5"/>
  <c r="Q23" i="8" s="1"/>
  <c r="BO3" i="5"/>
  <c r="BO27" i="5" s="1"/>
  <c r="Q7" i="8" s="1"/>
  <c r="BN57" i="5"/>
  <c r="BN72" i="5" s="1"/>
  <c r="L40" i="8" s="1"/>
  <c r="AX65" i="5"/>
  <c r="M33" i="8" s="1"/>
  <c r="AU67" i="5"/>
  <c r="I35" i="8" s="1"/>
  <c r="BN52" i="5"/>
  <c r="BN67" i="5" s="1"/>
  <c r="L35" i="8" s="1"/>
  <c r="AQ75" i="5"/>
  <c r="AQ61" i="5"/>
  <c r="R75" i="5"/>
  <c r="R61" i="5"/>
  <c r="AH75" i="5"/>
  <c r="AH61" i="5"/>
  <c r="AP75" i="5"/>
  <c r="BM60" i="5"/>
  <c r="AP61" i="5"/>
  <c r="AX73" i="5"/>
  <c r="M41" i="8" s="1"/>
  <c r="K75" i="5"/>
  <c r="K61" i="5"/>
  <c r="BN55" i="5"/>
  <c r="BN70" i="5" s="1"/>
  <c r="L38" i="8" s="1"/>
  <c r="BN54" i="5"/>
  <c r="BN69" i="5" s="1"/>
  <c r="L37" i="8" s="1"/>
  <c r="O75" i="5"/>
  <c r="O61" i="5"/>
  <c r="BO8" i="5"/>
  <c r="BO32" i="5" s="1"/>
  <c r="Q12" i="8" s="1"/>
  <c r="BN56" i="5"/>
  <c r="BN71" i="5" s="1"/>
  <c r="L39" i="8" s="1"/>
  <c r="AB75" i="5"/>
  <c r="AB61" i="5"/>
  <c r="BO39" i="5"/>
  <c r="Q19" i="8" s="1"/>
  <c r="BO10" i="5"/>
  <c r="BO34" i="5" s="1"/>
  <c r="Q14" i="8" s="1"/>
  <c r="P75" i="5"/>
  <c r="P61" i="5"/>
  <c r="AF75" i="5"/>
  <c r="AF61" i="5"/>
  <c r="AZ50" i="5"/>
  <c r="S75" i="5"/>
  <c r="S61" i="5"/>
  <c r="N75" i="5"/>
  <c r="N61" i="5"/>
  <c r="AD75" i="5"/>
  <c r="AD61" i="5"/>
  <c r="AK75" i="5"/>
  <c r="AK61" i="5"/>
  <c r="AX67" i="5"/>
  <c r="M35" i="8" s="1"/>
  <c r="AX68" i="5"/>
  <c r="M36" i="8" s="1"/>
  <c r="AO75" i="5"/>
  <c r="AO61" i="5"/>
  <c r="W75" i="5"/>
  <c r="W61" i="5"/>
  <c r="M75" i="5"/>
  <c r="M61" i="5"/>
  <c r="AC75" i="5"/>
  <c r="AC61" i="5"/>
  <c r="AS75" i="5"/>
  <c r="AS61" i="5"/>
  <c r="AY55" i="5"/>
  <c r="BO9" i="5"/>
  <c r="BO33" i="5" s="1"/>
  <c r="Q13" i="8" s="1"/>
  <c r="AY65" i="5"/>
  <c r="N33" i="8" s="1"/>
  <c r="AX69" i="5"/>
  <c r="M37" i="8" s="1"/>
  <c r="AJ75" i="5"/>
  <c r="AJ61" i="5"/>
  <c r="AX71" i="5"/>
  <c r="M39" i="8" s="1"/>
  <c r="AV59" i="5"/>
  <c r="AV74" i="5" s="1"/>
  <c r="J42" i="8" s="1"/>
  <c r="AZ68" i="5"/>
  <c r="O36" i="8" s="1"/>
  <c r="Q75" i="5"/>
  <c r="Q61" i="5"/>
  <c r="AG75" i="5"/>
  <c r="AG61" i="5"/>
  <c r="BA50" i="5"/>
  <c r="AZ72" i="5"/>
  <c r="O40" i="8" s="1"/>
  <c r="AU23" i="5"/>
  <c r="BA71" i="5"/>
  <c r="P39" i="8" s="1"/>
  <c r="U75" i="5"/>
  <c r="U61" i="5"/>
  <c r="T75" i="5"/>
  <c r="T61" i="5"/>
  <c r="AX66" i="5"/>
  <c r="M34" i="8" s="1"/>
  <c r="Y75" i="5"/>
  <c r="Y61" i="5"/>
  <c r="AW65" i="5"/>
  <c r="K33" i="8" s="1"/>
  <c r="AX72" i="5"/>
  <c r="M40" i="8" s="1"/>
  <c r="AA75" i="5"/>
  <c r="AA61" i="5"/>
  <c r="J75" i="5"/>
  <c r="J61" i="5"/>
  <c r="Z75" i="5"/>
  <c r="Z61" i="5"/>
  <c r="AM75" i="5"/>
  <c r="AM61" i="5"/>
  <c r="BO5" i="5"/>
  <c r="BO29" i="5" s="1"/>
  <c r="Q9" i="8" s="1"/>
  <c r="AY58" i="5"/>
  <c r="AY73" i="5" s="1"/>
  <c r="N41" i="8" s="1"/>
  <c r="AE75" i="5"/>
  <c r="AE61" i="5"/>
  <c r="L75" i="5"/>
  <c r="L61" i="5"/>
  <c r="AR75" i="5"/>
  <c r="AR61" i="5"/>
  <c r="BN53" i="5"/>
  <c r="BN68" i="5" s="1"/>
  <c r="L36" i="8" s="1"/>
  <c r="BO4" i="5"/>
  <c r="BO28" i="5" s="1"/>
  <c r="Q8" i="8" s="1"/>
  <c r="BO6" i="5"/>
  <c r="X75" i="5"/>
  <c r="X61" i="5"/>
  <c r="AN75" i="5"/>
  <c r="AN61" i="5"/>
  <c r="AV65" i="5"/>
  <c r="J33" i="8" s="1"/>
  <c r="AI75" i="5"/>
  <c r="AI61" i="5"/>
  <c r="V75" i="5"/>
  <c r="V61" i="5"/>
  <c r="AL75" i="5"/>
  <c r="AL61" i="5"/>
  <c r="AT61" i="5"/>
  <c r="AY53" i="5"/>
  <c r="AY68" i="5" s="1"/>
  <c r="N36" i="8" s="1"/>
  <c r="BN58" i="5"/>
  <c r="BN73" i="5" s="1"/>
  <c r="L41" i="8" s="1"/>
  <c r="BO13" i="5"/>
  <c r="BO37" i="5" s="1"/>
  <c r="Q17" i="8" s="1"/>
  <c r="BO35" i="5"/>
  <c r="Q15" i="8" s="1"/>
  <c r="BH56" i="5" l="1"/>
  <c r="BH71" i="5" s="1"/>
  <c r="Y39" i="8" s="1"/>
  <c r="BH110" i="5"/>
  <c r="BI110" i="5"/>
  <c r="BG8" i="5"/>
  <c r="BG108" i="5" s="1"/>
  <c r="BC108" i="5"/>
  <c r="BC118" i="5"/>
  <c r="BD118" i="5"/>
  <c r="BH50" i="5"/>
  <c r="BF113" i="5"/>
  <c r="BF109" i="5"/>
  <c r="BE116" i="5"/>
  <c r="BC112" i="5"/>
  <c r="BD112" i="5"/>
  <c r="BD105" i="5"/>
  <c r="BD108" i="5"/>
  <c r="BC117" i="5"/>
  <c r="BD117" i="5"/>
  <c r="BI52" i="5"/>
  <c r="BQ10" i="5"/>
  <c r="BG110" i="5"/>
  <c r="BE104" i="5"/>
  <c r="BF116" i="5"/>
  <c r="BI103" i="5"/>
  <c r="BF44" i="5"/>
  <c r="BF44" i="14" s="1"/>
  <c r="BE109" i="5"/>
  <c r="BF108" i="5"/>
  <c r="BC107" i="5"/>
  <c r="BD107" i="5"/>
  <c r="BE106" i="5"/>
  <c r="BE24" i="5"/>
  <c r="BE47" i="5" s="1"/>
  <c r="BI56" i="5"/>
  <c r="BI112" i="5"/>
  <c r="BB44" i="5"/>
  <c r="BB120" i="5"/>
  <c r="BH106" i="5"/>
  <c r="BC113" i="5"/>
  <c r="BD113" i="5"/>
  <c r="BD24" i="5"/>
  <c r="BD47" i="5" s="1"/>
  <c r="BD116" i="5"/>
  <c r="BQ3" i="5"/>
  <c r="BQ27" i="5" s="1"/>
  <c r="AA7" i="8" s="1"/>
  <c r="AK26" i="15"/>
  <c r="AH29" i="15"/>
  <c r="O45" i="15"/>
  <c r="AJ45" i="15" s="1"/>
  <c r="AJ45" i="16"/>
  <c r="O44" i="15"/>
  <c r="AJ44" i="15" s="1"/>
  <c r="AJ44" i="16"/>
  <c r="Q113" i="15"/>
  <c r="AL88" i="15" s="1"/>
  <c r="Q113" i="16"/>
  <c r="M49" i="15"/>
  <c r="AH32" i="15" s="1"/>
  <c r="AH49" i="16"/>
  <c r="R47" i="15"/>
  <c r="AM47" i="15" s="1"/>
  <c r="AM47" i="16"/>
  <c r="Q123" i="15"/>
  <c r="AL98" i="15" s="1"/>
  <c r="Q123" i="16"/>
  <c r="R44" i="15"/>
  <c r="AM27" i="15" s="1"/>
  <c r="AM44" i="16"/>
  <c r="W41" i="15"/>
  <c r="AR24" i="15" s="1"/>
  <c r="AR41" i="16"/>
  <c r="O48" i="15"/>
  <c r="AJ31" i="15" s="1"/>
  <c r="AJ48" i="16"/>
  <c r="Q122" i="15"/>
  <c r="AL72" i="15" s="1"/>
  <c r="Q122" i="16"/>
  <c r="M42" i="15"/>
  <c r="AH25" i="15" s="1"/>
  <c r="AH42" i="16"/>
  <c r="M47" i="15"/>
  <c r="AH30" i="15" s="1"/>
  <c r="AH47" i="16"/>
  <c r="Q119" i="15"/>
  <c r="AL69" i="15" s="1"/>
  <c r="Q119" i="16"/>
  <c r="V120" i="15"/>
  <c r="AQ95" i="15" s="1"/>
  <c r="V120" i="16"/>
  <c r="V119" i="15"/>
  <c r="AQ94" i="15" s="1"/>
  <c r="V119" i="16"/>
  <c r="AA116" i="15"/>
  <c r="AV66" i="15" s="1"/>
  <c r="AA116" i="16"/>
  <c r="W47" i="15"/>
  <c r="AR30" i="15" s="1"/>
  <c r="AR47" i="16"/>
  <c r="W45" i="15"/>
  <c r="AR45" i="15" s="1"/>
  <c r="AR45" i="16"/>
  <c r="Q121" i="15"/>
  <c r="AL96" i="15" s="1"/>
  <c r="Q121" i="16"/>
  <c r="O43" i="15"/>
  <c r="AJ26" i="15" s="1"/>
  <c r="AJ43" i="16"/>
  <c r="Q116" i="15"/>
  <c r="AL91" i="15" s="1"/>
  <c r="Q116" i="16"/>
  <c r="M44" i="15"/>
  <c r="AH44" i="15" s="1"/>
  <c r="AH44" i="16"/>
  <c r="Q115" i="15"/>
  <c r="AL90" i="15" s="1"/>
  <c r="Q115" i="16"/>
  <c r="R48" i="15"/>
  <c r="AM48" i="15" s="1"/>
  <c r="AM48" i="16"/>
  <c r="O46" i="15"/>
  <c r="AJ29" i="15" s="1"/>
  <c r="AJ46" i="16"/>
  <c r="O47" i="15"/>
  <c r="AJ47" i="15" s="1"/>
  <c r="AJ47" i="16"/>
  <c r="N43" i="15"/>
  <c r="AI43" i="15" s="1"/>
  <c r="AI43" i="16"/>
  <c r="Q112" i="15"/>
  <c r="AL62" i="15" s="1"/>
  <c r="Q112" i="16"/>
  <c r="P44" i="15"/>
  <c r="AK44" i="15" s="1"/>
  <c r="AK44" i="16"/>
  <c r="W43" i="15"/>
  <c r="AR26" i="15" s="1"/>
  <c r="AR43" i="16"/>
  <c r="W46" i="15"/>
  <c r="AR29" i="15" s="1"/>
  <c r="AR46" i="16"/>
  <c r="R45" i="15"/>
  <c r="AM45" i="15" s="1"/>
  <c r="AM45" i="16"/>
  <c r="Q118" i="15"/>
  <c r="AL93" i="15" s="1"/>
  <c r="Q118" i="16"/>
  <c r="Q109" i="15"/>
  <c r="AL59" i="15" s="1"/>
  <c r="Q109" i="16"/>
  <c r="N49" i="15"/>
  <c r="AI32" i="15" s="1"/>
  <c r="AI49" i="16"/>
  <c r="M43" i="15"/>
  <c r="AH43" i="15" s="1"/>
  <c r="AH43" i="16"/>
  <c r="Q120" i="15"/>
  <c r="AL70" i="15" s="1"/>
  <c r="Q120" i="16"/>
  <c r="M41" i="15"/>
  <c r="AH41" i="15" s="1"/>
  <c r="AH41" i="16"/>
  <c r="V124" i="15"/>
  <c r="AQ99" i="15" s="1"/>
  <c r="V124" i="16"/>
  <c r="T48" i="15"/>
  <c r="AO31" i="15" s="1"/>
  <c r="AO48" i="16"/>
  <c r="N42" i="15"/>
  <c r="AI25" i="15" s="1"/>
  <c r="AI42" i="16"/>
  <c r="U47" i="15"/>
  <c r="AP47" i="15" s="1"/>
  <c r="AP47" i="16"/>
  <c r="W48" i="15"/>
  <c r="AR31" i="15" s="1"/>
  <c r="AR48" i="16"/>
  <c r="W42" i="15"/>
  <c r="AR25" i="15" s="1"/>
  <c r="AR42" i="16"/>
  <c r="AH29" i="16"/>
  <c r="AA119" i="15"/>
  <c r="AV69" i="15" s="1"/>
  <c r="AA119" i="16"/>
  <c r="M45" i="15"/>
  <c r="AH45" i="15" s="1"/>
  <c r="AH45" i="16"/>
  <c r="R46" i="15"/>
  <c r="AM29" i="15" s="1"/>
  <c r="AM46" i="16"/>
  <c r="R43" i="15"/>
  <c r="AM43" i="15" s="1"/>
  <c r="AM43" i="16"/>
  <c r="N48" i="15"/>
  <c r="AI31" i="15" s="1"/>
  <c r="AI48" i="16"/>
  <c r="R41" i="15"/>
  <c r="AM24" i="15" s="1"/>
  <c r="AM41" i="16"/>
  <c r="O49" i="15"/>
  <c r="AJ32" i="15" s="1"/>
  <c r="AJ49" i="16"/>
  <c r="AA120" i="15"/>
  <c r="AV70" i="15" s="1"/>
  <c r="AA120" i="16"/>
  <c r="T44" i="15"/>
  <c r="AO27" i="15" s="1"/>
  <c r="AO44" i="16"/>
  <c r="U43" i="15"/>
  <c r="AP43" i="15" s="1"/>
  <c r="AP43" i="16"/>
  <c r="Q110" i="15"/>
  <c r="AL85" i="15" s="1"/>
  <c r="Q110" i="16"/>
  <c r="M48" i="15"/>
  <c r="AH31" i="15" s="1"/>
  <c r="AH48" i="16"/>
  <c r="N41" i="15"/>
  <c r="AI24" i="15" s="1"/>
  <c r="AI41" i="16"/>
  <c r="Q108" i="15"/>
  <c r="AL58" i="15" s="1"/>
  <c r="Q108" i="16"/>
  <c r="P48" i="15"/>
  <c r="AK31" i="15" s="1"/>
  <c r="AK48" i="16"/>
  <c r="R49" i="15"/>
  <c r="AM32" i="15" s="1"/>
  <c r="AM49" i="16"/>
  <c r="S41" i="15"/>
  <c r="AN24" i="15" s="1"/>
  <c r="AN41" i="16"/>
  <c r="P42" i="15"/>
  <c r="AK42" i="15" s="1"/>
  <c r="AK42" i="16"/>
  <c r="W49" i="15"/>
  <c r="AR32" i="15" s="1"/>
  <c r="AR49" i="16"/>
  <c r="Y48" i="15"/>
  <c r="AT31" i="15" s="1"/>
  <c r="AT48" i="16"/>
  <c r="W44" i="15"/>
  <c r="AR44" i="15" s="1"/>
  <c r="AR44" i="16"/>
  <c r="AK26" i="16"/>
  <c r="Q117" i="15"/>
  <c r="AL67" i="15" s="1"/>
  <c r="Q117" i="16"/>
  <c r="N44" i="15"/>
  <c r="AI27" i="15" s="1"/>
  <c r="AI44" i="16"/>
  <c r="P47" i="15"/>
  <c r="AK47" i="15" s="1"/>
  <c r="AK47" i="16"/>
  <c r="Q114" i="15"/>
  <c r="AL64" i="15" s="1"/>
  <c r="Q114" i="16"/>
  <c r="Q124" i="15"/>
  <c r="AL99" i="15" s="1"/>
  <c r="Q124" i="16"/>
  <c r="V116" i="15"/>
  <c r="AQ66" i="15" s="1"/>
  <c r="V116" i="16"/>
  <c r="P46" i="15"/>
  <c r="AK29" i="15" s="1"/>
  <c r="AK46" i="16"/>
  <c r="R42" i="15"/>
  <c r="AM42" i="15" s="1"/>
  <c r="AM42" i="16"/>
  <c r="P49" i="15"/>
  <c r="AK49" i="15" s="1"/>
  <c r="AK49" i="16"/>
  <c r="N45" i="15"/>
  <c r="AI45" i="15" s="1"/>
  <c r="AI45" i="16"/>
  <c r="Y44" i="15"/>
  <c r="AT27" i="15" s="1"/>
  <c r="AT44" i="16"/>
  <c r="AA124" i="15"/>
  <c r="AV74" i="15" s="1"/>
  <c r="AA124" i="16"/>
  <c r="AI42" i="15"/>
  <c r="AJ27" i="15"/>
  <c r="AJ48" i="15"/>
  <c r="AJ28" i="15"/>
  <c r="AL97" i="15"/>
  <c r="AL66" i="15"/>
  <c r="AL87" i="15"/>
  <c r="AL95" i="15"/>
  <c r="AM28" i="15"/>
  <c r="AL73" i="15"/>
  <c r="BL75" i="5"/>
  <c r="BI70" i="12"/>
  <c r="BO30" i="5"/>
  <c r="Q10" i="8" s="1"/>
  <c r="BG65" i="5"/>
  <c r="X33" i="8" s="1"/>
  <c r="X41" i="16" s="1"/>
  <c r="BQ50" i="5"/>
  <c r="BG55" i="5"/>
  <c r="BG70" i="5" s="1"/>
  <c r="X38" i="8" s="1"/>
  <c r="X46" i="16" s="1"/>
  <c r="BI71" i="12"/>
  <c r="BI68" i="12"/>
  <c r="BI69" i="12"/>
  <c r="BA44" i="14"/>
  <c r="BG5" i="5"/>
  <c r="BG105" i="5" s="1"/>
  <c r="BP7" i="5"/>
  <c r="BP31" i="5" s="1"/>
  <c r="V11" i="8" s="1"/>
  <c r="BG7" i="5"/>
  <c r="BE54" i="5"/>
  <c r="BE69" i="5" s="1"/>
  <c r="U37" i="8" s="1"/>
  <c r="U45" i="16" s="1"/>
  <c r="BI8" i="5"/>
  <c r="BD55" i="5"/>
  <c r="BH9" i="5"/>
  <c r="BD51" i="5"/>
  <c r="BD66" i="5" s="1"/>
  <c r="T34" i="8" s="1"/>
  <c r="T42" i="16" s="1"/>
  <c r="BH4" i="5"/>
  <c r="BE57" i="5"/>
  <c r="BE72" i="5" s="1"/>
  <c r="U40" i="8" s="1"/>
  <c r="U48" i="16" s="1"/>
  <c r="BI13" i="5"/>
  <c r="BI113" i="5" s="1"/>
  <c r="BG13" i="5"/>
  <c r="BG4" i="5"/>
  <c r="BG104" i="5" s="1"/>
  <c r="BE53" i="5"/>
  <c r="BE68" i="5" s="1"/>
  <c r="U36" i="8" s="1"/>
  <c r="U44" i="16" s="1"/>
  <c r="BI6" i="5"/>
  <c r="BE55" i="5"/>
  <c r="BE70" i="5" s="1"/>
  <c r="U38" i="8" s="1"/>
  <c r="U46" i="16" s="1"/>
  <c r="BI9" i="5"/>
  <c r="BI65" i="5"/>
  <c r="Z33" i="8" s="1"/>
  <c r="Z41" i="16" s="1"/>
  <c r="BP17" i="5"/>
  <c r="BP41" i="5" s="1"/>
  <c r="V21" i="8" s="1"/>
  <c r="BG17" i="5"/>
  <c r="BC70" i="5"/>
  <c r="S38" i="8" s="1"/>
  <c r="S46" i="16" s="1"/>
  <c r="BP18" i="5"/>
  <c r="BP42" i="5" s="1"/>
  <c r="V22" i="8" s="1"/>
  <c r="BG18" i="5"/>
  <c r="BE58" i="5"/>
  <c r="BE73" i="5" s="1"/>
  <c r="U41" i="8" s="1"/>
  <c r="U49" i="16" s="1"/>
  <c r="BI16" i="5"/>
  <c r="BD58" i="5"/>
  <c r="BD73" i="5" s="1"/>
  <c r="T41" i="8" s="1"/>
  <c r="T49" i="16" s="1"/>
  <c r="BH16" i="5"/>
  <c r="BH116" i="5" s="1"/>
  <c r="BP12" i="5"/>
  <c r="BP36" i="5" s="1"/>
  <c r="V16" i="8" s="1"/>
  <c r="BG12" i="5"/>
  <c r="BE51" i="5"/>
  <c r="BE66" i="5" s="1"/>
  <c r="U34" i="8" s="1"/>
  <c r="U42" i="16" s="1"/>
  <c r="BI4" i="5"/>
  <c r="BI104" i="5" s="1"/>
  <c r="BD52" i="5"/>
  <c r="BD67" i="5" s="1"/>
  <c r="T35" i="8" s="1"/>
  <c r="T43" i="16" s="1"/>
  <c r="BH5" i="5"/>
  <c r="BD54" i="5"/>
  <c r="BD69" i="5" s="1"/>
  <c r="T37" i="8" s="1"/>
  <c r="T45" i="16" s="1"/>
  <c r="BH8" i="5"/>
  <c r="BI67" i="5"/>
  <c r="Z35" i="8" s="1"/>
  <c r="Z43" i="16" s="1"/>
  <c r="BI71" i="5"/>
  <c r="Z39" i="8" s="1"/>
  <c r="Z47" i="16" s="1"/>
  <c r="BH65" i="5"/>
  <c r="Y33" i="8" s="1"/>
  <c r="Y41" i="16" s="1"/>
  <c r="BI67" i="12"/>
  <c r="BI51" i="12"/>
  <c r="BI20" i="12"/>
  <c r="BG44" i="12"/>
  <c r="BI73" i="12"/>
  <c r="BP27" i="5"/>
  <c r="V7" i="8" s="1"/>
  <c r="AW75" i="12"/>
  <c r="AW23" i="12" s="1"/>
  <c r="AW45" i="14"/>
  <c r="BO54" i="5"/>
  <c r="BO69" i="5" s="1"/>
  <c r="Q37" i="8" s="1"/>
  <c r="BO52" i="5"/>
  <c r="BO67" i="5" s="1"/>
  <c r="Q35" i="8" s="1"/>
  <c r="BO56" i="5"/>
  <c r="BO71" i="5" s="1"/>
  <c r="Q39" i="8" s="1"/>
  <c r="BP6" i="5"/>
  <c r="BP30" i="5" s="1"/>
  <c r="V10" i="8" s="1"/>
  <c r="BA69" i="5"/>
  <c r="P37" i="8" s="1"/>
  <c r="BO51" i="5"/>
  <c r="BO66" i="5" s="1"/>
  <c r="Q34" i="8" s="1"/>
  <c r="AZ66" i="5"/>
  <c r="O34" i="8" s="1"/>
  <c r="BC56" i="5"/>
  <c r="BP9" i="5"/>
  <c r="BP33" i="5" s="1"/>
  <c r="V13" i="8" s="1"/>
  <c r="BO57" i="5"/>
  <c r="BO72" i="5" s="1"/>
  <c r="Q40" i="8" s="1"/>
  <c r="BD71" i="5"/>
  <c r="T39" i="8" s="1"/>
  <c r="T47" i="16" s="1"/>
  <c r="BC52" i="5"/>
  <c r="BP5" i="5"/>
  <c r="BP29" i="5" s="1"/>
  <c r="V9" i="8" s="1"/>
  <c r="BE20" i="5"/>
  <c r="BD65" i="5"/>
  <c r="T33" i="8" s="1"/>
  <c r="T41" i="16" s="1"/>
  <c r="BB44" i="14"/>
  <c r="BC54" i="5"/>
  <c r="BP8" i="5"/>
  <c r="BP32" i="5" s="1"/>
  <c r="V12" i="8" s="1"/>
  <c r="BD20" i="5"/>
  <c r="BP16" i="5"/>
  <c r="BP40" i="5" s="1"/>
  <c r="V20" i="8" s="1"/>
  <c r="BP50" i="5"/>
  <c r="BC53" i="5"/>
  <c r="BC57" i="5"/>
  <c r="BP13" i="5"/>
  <c r="BP37" i="5" s="1"/>
  <c r="V17" i="8" s="1"/>
  <c r="BC51" i="5"/>
  <c r="BC20" i="5"/>
  <c r="BP4" i="5"/>
  <c r="BP28" i="5" s="1"/>
  <c r="V8" i="8" s="1"/>
  <c r="BE65" i="5"/>
  <c r="U33" i="8" s="1"/>
  <c r="U41" i="16" s="1"/>
  <c r="BC58" i="5"/>
  <c r="BP10" i="5"/>
  <c r="BP34" i="5" s="1"/>
  <c r="V14" i="8" s="1"/>
  <c r="AV23" i="5"/>
  <c r="BM75" i="5"/>
  <c r="AW59" i="5"/>
  <c r="AW74" i="5" s="1"/>
  <c r="K42" i="8" s="1"/>
  <c r="AY71" i="5"/>
  <c r="N39" i="8" s="1"/>
  <c r="J24" i="8"/>
  <c r="AG24" i="8" s="1"/>
  <c r="K24" i="8"/>
  <c r="AH24" i="8" s="1"/>
  <c r="BO50" i="5"/>
  <c r="BO65" i="5" s="1"/>
  <c r="Q33" i="8" s="1"/>
  <c r="BO58" i="5"/>
  <c r="AY70" i="5"/>
  <c r="N38" i="8" s="1"/>
  <c r="BO55" i="5"/>
  <c r="BO20" i="5"/>
  <c r="BO44" i="5" s="1"/>
  <c r="BA65" i="5"/>
  <c r="P33" i="8" s="1"/>
  <c r="AV60" i="5"/>
  <c r="BO53" i="5"/>
  <c r="AU59" i="5"/>
  <c r="BN21" i="5"/>
  <c r="BN45" i="5" s="1"/>
  <c r="L24" i="8" s="1"/>
  <c r="AZ65" i="5"/>
  <c r="O33" i="8" s="1"/>
  <c r="Y47" i="16" l="1"/>
  <c r="AT47" i="16" s="1"/>
  <c r="Y47" i="15"/>
  <c r="AT30" i="15" s="1"/>
  <c r="BQ18" i="5"/>
  <c r="BG118" i="5"/>
  <c r="BH118" i="5"/>
  <c r="BI53" i="5"/>
  <c r="BI68" i="5" s="1"/>
  <c r="Z36" i="8" s="1"/>
  <c r="Z44" i="16" s="1"/>
  <c r="BI106" i="5"/>
  <c r="BH55" i="5"/>
  <c r="BH109" i="5"/>
  <c r="BI54" i="5"/>
  <c r="BI69" i="5" s="1"/>
  <c r="Z37" i="8" s="1"/>
  <c r="Z45" i="16" s="1"/>
  <c r="BI108" i="5"/>
  <c r="BH54" i="5"/>
  <c r="BH108" i="5"/>
  <c r="BQ17" i="5"/>
  <c r="BQ41" i="5" s="1"/>
  <c r="AA21" i="8" s="1"/>
  <c r="BG117" i="5"/>
  <c r="BH117" i="5"/>
  <c r="BG24" i="5"/>
  <c r="BG47" i="5" s="1"/>
  <c r="BG113" i="5"/>
  <c r="BH113" i="5"/>
  <c r="AM30" i="15"/>
  <c r="AL94" i="15"/>
  <c r="BE44" i="5"/>
  <c r="BE120" i="5"/>
  <c r="BG107" i="5"/>
  <c r="BH107" i="5"/>
  <c r="AH26" i="15"/>
  <c r="BG112" i="5"/>
  <c r="BH112" i="5"/>
  <c r="BD44" i="5"/>
  <c r="BD120" i="5"/>
  <c r="BH52" i="5"/>
  <c r="BH105" i="5"/>
  <c r="BI105" i="5"/>
  <c r="BC44" i="5"/>
  <c r="BC120" i="5"/>
  <c r="BI58" i="5"/>
  <c r="BI116" i="5"/>
  <c r="BI55" i="5"/>
  <c r="BQ55" i="5" s="1"/>
  <c r="BI109" i="5"/>
  <c r="BH104" i="5"/>
  <c r="AM26" i="15"/>
  <c r="BF120" i="5"/>
  <c r="BI57" i="5"/>
  <c r="BI24" i="5"/>
  <c r="BI47" i="5" s="1"/>
  <c r="BH58" i="5"/>
  <c r="BH24" i="5"/>
  <c r="BH47" i="5" s="1"/>
  <c r="AK27" i="15"/>
  <c r="AL68" i="15"/>
  <c r="AJ46" i="15"/>
  <c r="AV95" i="15"/>
  <c r="AQ70" i="15"/>
  <c r="AH48" i="15"/>
  <c r="AH42" i="15"/>
  <c r="AI28" i="15"/>
  <c r="AR42" i="15"/>
  <c r="AJ43" i="15"/>
  <c r="AL84" i="15"/>
  <c r="AL63" i="15"/>
  <c r="AJ30" i="15"/>
  <c r="AM49" i="15"/>
  <c r="AJ49" i="15"/>
  <c r="AM46" i="15"/>
  <c r="AK48" i="15"/>
  <c r="AR47" i="15"/>
  <c r="AL92" i="15"/>
  <c r="AL71" i="15"/>
  <c r="AK32" i="15"/>
  <c r="AL60" i="15"/>
  <c r="AL74" i="15"/>
  <c r="AO48" i="15"/>
  <c r="AI26" i="15"/>
  <c r="AI48" i="15"/>
  <c r="AH49" i="15"/>
  <c r="AK46" i="15"/>
  <c r="AH24" i="15"/>
  <c r="AH27" i="15"/>
  <c r="AM31" i="15"/>
  <c r="AT48" i="15"/>
  <c r="AK30" i="15"/>
  <c r="AR49" i="15"/>
  <c r="AV91" i="15"/>
  <c r="AQ91" i="15"/>
  <c r="AI41" i="15"/>
  <c r="AL83" i="15"/>
  <c r="AK25" i="15"/>
  <c r="AN41" i="15"/>
  <c r="AR43" i="15"/>
  <c r="AR27" i="15"/>
  <c r="AR28" i="15"/>
  <c r="AM44" i="15"/>
  <c r="AV94" i="15"/>
  <c r="AT44" i="15"/>
  <c r="AO44" i="15"/>
  <c r="AP30" i="15"/>
  <c r="Q111" i="15"/>
  <c r="AL61" i="15" s="1"/>
  <c r="Q111" i="16"/>
  <c r="P41" i="15"/>
  <c r="AK41" i="15" s="1"/>
  <c r="AK41" i="16"/>
  <c r="N47" i="15"/>
  <c r="AI30" i="15" s="1"/>
  <c r="AI47" i="16"/>
  <c r="V113" i="15"/>
  <c r="AQ63" i="15" s="1"/>
  <c r="V113" i="16"/>
  <c r="Q48" i="15"/>
  <c r="AL48" i="15" s="1"/>
  <c r="AL48" i="16"/>
  <c r="Q43" i="15"/>
  <c r="AL43" i="15" s="1"/>
  <c r="AL43" i="16"/>
  <c r="T43" i="15"/>
  <c r="AO26" i="15" s="1"/>
  <c r="AO43" i="16"/>
  <c r="X41" i="15"/>
  <c r="AS41" i="15" s="1"/>
  <c r="AS41" i="16"/>
  <c r="AV99" i="16"/>
  <c r="AV74" i="16"/>
  <c r="AM25" i="16"/>
  <c r="AL64" i="16"/>
  <c r="AL89" i="16"/>
  <c r="AK25" i="16"/>
  <c r="AL58" i="16"/>
  <c r="AL83" i="16"/>
  <c r="AP26" i="16"/>
  <c r="AM24" i="16"/>
  <c r="AH28" i="16"/>
  <c r="AR31" i="16"/>
  <c r="AQ99" i="16"/>
  <c r="AQ74" i="16"/>
  <c r="AI32" i="16"/>
  <c r="AR29" i="16"/>
  <c r="AI26" i="16"/>
  <c r="AL65" i="16"/>
  <c r="AL90" i="16"/>
  <c r="AL96" i="16"/>
  <c r="AL71" i="16"/>
  <c r="AQ69" i="16"/>
  <c r="AQ94" i="16"/>
  <c r="AH30" i="16"/>
  <c r="AR24" i="16"/>
  <c r="AH32" i="16"/>
  <c r="Q45" i="15"/>
  <c r="AL45" i="15" s="1"/>
  <c r="AL45" i="16"/>
  <c r="V118" i="15"/>
  <c r="AQ68" i="15" s="1"/>
  <c r="V118" i="16"/>
  <c r="Y41" i="15"/>
  <c r="AT41" i="15" s="1"/>
  <c r="AT41" i="16"/>
  <c r="U42" i="15"/>
  <c r="AP42" i="15" s="1"/>
  <c r="AP42" i="16"/>
  <c r="AL89" i="15"/>
  <c r="AL65" i="15"/>
  <c r="AT27" i="16"/>
  <c r="AK29" i="16"/>
  <c r="AK30" i="16"/>
  <c r="AR27" i="16"/>
  <c r="AN24" i="16"/>
  <c r="AI24" i="16"/>
  <c r="AO27" i="16"/>
  <c r="AI31" i="16"/>
  <c r="AV94" i="16"/>
  <c r="AV69" i="16"/>
  <c r="AP30" i="16"/>
  <c r="AH24" i="16"/>
  <c r="AL84" i="16"/>
  <c r="AL59" i="16"/>
  <c r="AR26" i="16"/>
  <c r="AJ30" i="16"/>
  <c r="AH27" i="16"/>
  <c r="AR28" i="16"/>
  <c r="AT30" i="16"/>
  <c r="AH25" i="16"/>
  <c r="AM27" i="16"/>
  <c r="AL88" i="16"/>
  <c r="AL63" i="16"/>
  <c r="O41" i="15"/>
  <c r="AJ24" i="15" s="1"/>
  <c r="AJ41" i="16"/>
  <c r="N46" i="15"/>
  <c r="AI46" i="15" s="1"/>
  <c r="AI46" i="16"/>
  <c r="T41" i="15"/>
  <c r="AO41" i="15" s="1"/>
  <c r="AO41" i="16"/>
  <c r="O42" i="15"/>
  <c r="AJ42" i="15" s="1"/>
  <c r="AJ42" i="16"/>
  <c r="Z47" i="15"/>
  <c r="AU30" i="15" s="1"/>
  <c r="AU47" i="16"/>
  <c r="V123" i="15"/>
  <c r="AQ98" i="15" s="1"/>
  <c r="V123" i="16"/>
  <c r="U44" i="15"/>
  <c r="AP44" i="15" s="1"/>
  <c r="AP44" i="16"/>
  <c r="V114" i="15"/>
  <c r="AQ89" i="15" s="1"/>
  <c r="V114" i="16"/>
  <c r="V115" i="15"/>
  <c r="AQ65" i="15" s="1"/>
  <c r="V115" i="16"/>
  <c r="Q42" i="15"/>
  <c r="AL42" i="15" s="1"/>
  <c r="AL42" i="16"/>
  <c r="V108" i="15"/>
  <c r="AQ58" i="15" s="1"/>
  <c r="V108" i="16"/>
  <c r="Z43" i="15"/>
  <c r="AU26" i="15" s="1"/>
  <c r="AU43" i="16"/>
  <c r="V117" i="15"/>
  <c r="AQ92" i="15" s="1"/>
  <c r="V117" i="16"/>
  <c r="S46" i="15"/>
  <c r="AN46" i="15" s="1"/>
  <c r="AN46" i="16"/>
  <c r="AQ74" i="15"/>
  <c r="AR48" i="15"/>
  <c r="AM41" i="15"/>
  <c r="AP26" i="15"/>
  <c r="AH47" i="15"/>
  <c r="AI28" i="16"/>
  <c r="AQ66" i="16"/>
  <c r="AQ91" i="16"/>
  <c r="AI27" i="16"/>
  <c r="AT31" i="16"/>
  <c r="AM32" i="16"/>
  <c r="AH31" i="16"/>
  <c r="AV95" i="16"/>
  <c r="AV70" i="16"/>
  <c r="AM26" i="16"/>
  <c r="AI25" i="16"/>
  <c r="AL70" i="16"/>
  <c r="AL95" i="16"/>
  <c r="AL93" i="16"/>
  <c r="AL68" i="16"/>
  <c r="AK27" i="16"/>
  <c r="AJ29" i="16"/>
  <c r="AL66" i="16"/>
  <c r="AL91" i="16"/>
  <c r="AR30" i="16"/>
  <c r="AQ95" i="16"/>
  <c r="AQ70" i="16"/>
  <c r="AL72" i="16"/>
  <c r="AL97" i="16"/>
  <c r="AL98" i="16"/>
  <c r="AL73" i="16"/>
  <c r="AJ27" i="16"/>
  <c r="U49" i="15"/>
  <c r="AP32" i="15" s="1"/>
  <c r="AP49" i="16"/>
  <c r="V110" i="15"/>
  <c r="AQ85" i="15" s="1"/>
  <c r="V110" i="16"/>
  <c r="P45" i="15"/>
  <c r="AK28" i="15" s="1"/>
  <c r="AK45" i="16"/>
  <c r="AA108" i="15"/>
  <c r="AV83" i="15" s="1"/>
  <c r="AA108" i="16"/>
  <c r="U45" i="15"/>
  <c r="AP45" i="15" s="1"/>
  <c r="AP45" i="16"/>
  <c r="X46" i="15"/>
  <c r="AS29" i="15" s="1"/>
  <c r="AS46" i="16"/>
  <c r="T42" i="15"/>
  <c r="AO42" i="15" s="1"/>
  <c r="AO42" i="16"/>
  <c r="Q41" i="15"/>
  <c r="AL41" i="15" s="1"/>
  <c r="AL41" i="16"/>
  <c r="U41" i="15"/>
  <c r="AP24" i="15" s="1"/>
  <c r="AP41" i="16"/>
  <c r="V121" i="15"/>
  <c r="AQ71" i="15" s="1"/>
  <c r="V121" i="16"/>
  <c r="V111" i="15"/>
  <c r="AQ61" i="15" s="1"/>
  <c r="V111" i="16"/>
  <c r="AQ86" i="16" s="1"/>
  <c r="T45" i="15"/>
  <c r="AO45" i="15" s="1"/>
  <c r="AO45" i="16"/>
  <c r="V122" i="15"/>
  <c r="AQ72" i="15" s="1"/>
  <c r="V122" i="16"/>
  <c r="AV99" i="15"/>
  <c r="AM25" i="15"/>
  <c r="AR46" i="15"/>
  <c r="AQ69" i="15"/>
  <c r="AR41" i="15"/>
  <c r="AI44" i="15"/>
  <c r="AH28" i="15"/>
  <c r="AI49" i="15"/>
  <c r="AK32" i="16"/>
  <c r="AL74" i="16"/>
  <c r="AL99" i="16"/>
  <c r="AL67" i="16"/>
  <c r="AL92" i="16"/>
  <c r="AR32" i="16"/>
  <c r="AK31" i="16"/>
  <c r="AL85" i="16"/>
  <c r="AL60" i="16"/>
  <c r="AJ32" i="16"/>
  <c r="AM29" i="16"/>
  <c r="AR25" i="16"/>
  <c r="AO31" i="16"/>
  <c r="AH26" i="16"/>
  <c r="AM28" i="16"/>
  <c r="AL87" i="16"/>
  <c r="AL62" i="16"/>
  <c r="AM31" i="16"/>
  <c r="AJ26" i="16"/>
  <c r="AV66" i="16"/>
  <c r="AV91" i="16"/>
  <c r="AL69" i="16"/>
  <c r="AL94" i="16"/>
  <c r="AJ31" i="16"/>
  <c r="AM30" i="16"/>
  <c r="AJ28" i="16"/>
  <c r="U46" i="15"/>
  <c r="AP29" i="15" s="1"/>
  <c r="AP46" i="16"/>
  <c r="V109" i="15"/>
  <c r="AQ59" i="15" s="1"/>
  <c r="V109" i="16"/>
  <c r="T47" i="15"/>
  <c r="AO30" i="15" s="1"/>
  <c r="AO47" i="16"/>
  <c r="Q47" i="15"/>
  <c r="AL47" i="15" s="1"/>
  <c r="AL47" i="16"/>
  <c r="T49" i="15"/>
  <c r="AO32" i="15" s="1"/>
  <c r="AO49" i="16"/>
  <c r="Z41" i="15"/>
  <c r="AU24" i="15" s="1"/>
  <c r="AU41" i="16"/>
  <c r="U48" i="15"/>
  <c r="AP31" i="15" s="1"/>
  <c r="AP48" i="16"/>
  <c r="V112" i="15"/>
  <c r="AQ87" i="15" s="1"/>
  <c r="V112" i="16"/>
  <c r="BQ42" i="5"/>
  <c r="AA22" i="8" s="1"/>
  <c r="BG52" i="5"/>
  <c r="BQ5" i="5"/>
  <c r="BQ29" i="5" s="1"/>
  <c r="AA9" i="8" s="1"/>
  <c r="BG56" i="5"/>
  <c r="BQ12" i="5"/>
  <c r="BQ36" i="5" s="1"/>
  <c r="AA16" i="8" s="1"/>
  <c r="BG54" i="5"/>
  <c r="BQ8" i="5"/>
  <c r="BQ32" i="5" s="1"/>
  <c r="AA12" i="8" s="1"/>
  <c r="BQ6" i="5"/>
  <c r="BQ30" i="5" s="1"/>
  <c r="AA10" i="8" s="1"/>
  <c r="BQ4" i="5"/>
  <c r="BQ28" i="5" s="1"/>
  <c r="AA8" i="8" s="1"/>
  <c r="BQ9" i="5"/>
  <c r="BQ33" i="5" s="1"/>
  <c r="AA13" i="8" s="1"/>
  <c r="BG57" i="5"/>
  <c r="BQ57" i="5" s="1"/>
  <c r="BQ13" i="5"/>
  <c r="BQ37" i="5" s="1"/>
  <c r="AA17" i="8" s="1"/>
  <c r="BI72" i="5"/>
  <c r="Z40" i="8" s="1"/>
  <c r="Z48" i="16" s="1"/>
  <c r="BG53" i="5"/>
  <c r="BQ53" i="5" s="1"/>
  <c r="BQ7" i="5"/>
  <c r="BQ31" i="5" s="1"/>
  <c r="AA11" i="8" s="1"/>
  <c r="BQ16" i="5"/>
  <c r="BQ40" i="5" s="1"/>
  <c r="AA20" i="8" s="1"/>
  <c r="BQ65" i="5"/>
  <c r="AA33" i="8" s="1"/>
  <c r="AA41" i="16" s="1"/>
  <c r="BD70" i="5"/>
  <c r="T38" i="8" s="1"/>
  <c r="T46" i="16" s="1"/>
  <c r="BP55" i="5"/>
  <c r="BP70" i="5" s="1"/>
  <c r="V38" i="8" s="1"/>
  <c r="V46" i="16" s="1"/>
  <c r="BH70" i="5"/>
  <c r="Y38" i="8" s="1"/>
  <c r="Y46" i="16" s="1"/>
  <c r="BH67" i="5"/>
  <c r="Y35" i="8" s="1"/>
  <c r="Y43" i="16" s="1"/>
  <c r="BG58" i="5"/>
  <c r="BI73" i="5"/>
  <c r="Z41" i="8" s="1"/>
  <c r="Z49" i="16" s="1"/>
  <c r="BH51" i="5"/>
  <c r="BH66" i="5" s="1"/>
  <c r="Y34" i="8" s="1"/>
  <c r="Y42" i="16" s="1"/>
  <c r="BH20" i="5"/>
  <c r="BH120" i="5" s="1"/>
  <c r="BP56" i="5"/>
  <c r="BP71" i="5" s="1"/>
  <c r="V39" i="8" s="1"/>
  <c r="V47" i="16" s="1"/>
  <c r="BG51" i="5"/>
  <c r="BG20" i="5"/>
  <c r="BG120" i="5" s="1"/>
  <c r="BH69" i="5"/>
  <c r="Y37" i="8" s="1"/>
  <c r="Y45" i="16" s="1"/>
  <c r="BQ34" i="5"/>
  <c r="AA14" i="8" s="1"/>
  <c r="BI51" i="5"/>
  <c r="BI66" i="5" s="1"/>
  <c r="Z34" i="8" s="1"/>
  <c r="Z42" i="16" s="1"/>
  <c r="BI20" i="5"/>
  <c r="BH73" i="5"/>
  <c r="Y41" i="8" s="1"/>
  <c r="Y49" i="16" s="1"/>
  <c r="BI66" i="12"/>
  <c r="BI44" i="12"/>
  <c r="AV61" i="5"/>
  <c r="AV75" i="5"/>
  <c r="AV77" i="5" s="1"/>
  <c r="AW61" i="12"/>
  <c r="AY44" i="14"/>
  <c r="AW60" i="5"/>
  <c r="BC71" i="5"/>
  <c r="S39" i="8" s="1"/>
  <c r="S47" i="16" s="1"/>
  <c r="BC68" i="5"/>
  <c r="S36" i="8" s="1"/>
  <c r="S44" i="16" s="1"/>
  <c r="BP53" i="5"/>
  <c r="BP68" i="5" s="1"/>
  <c r="V36" i="8" s="1"/>
  <c r="V44" i="16" s="1"/>
  <c r="BC67" i="5"/>
  <c r="S35" i="8" s="1"/>
  <c r="S43" i="16" s="1"/>
  <c r="BP52" i="5"/>
  <c r="BP67" i="5" s="1"/>
  <c r="V35" i="8" s="1"/>
  <c r="V43" i="16" s="1"/>
  <c r="BO70" i="5"/>
  <c r="Q38" i="8" s="1"/>
  <c r="BC73" i="5"/>
  <c r="S41" i="8" s="1"/>
  <c r="S49" i="16" s="1"/>
  <c r="BP58" i="5"/>
  <c r="BP73" i="5" s="1"/>
  <c r="V41" i="8" s="1"/>
  <c r="V49" i="16" s="1"/>
  <c r="BP65" i="5"/>
  <c r="V33" i="8" s="1"/>
  <c r="V41" i="16" s="1"/>
  <c r="BP20" i="5"/>
  <c r="BP44" i="5" s="1"/>
  <c r="BC72" i="5"/>
  <c r="S40" i="8" s="1"/>
  <c r="S48" i="16" s="1"/>
  <c r="BP57" i="5"/>
  <c r="BP72" i="5" s="1"/>
  <c r="V40" i="8" s="1"/>
  <c r="V48" i="16" s="1"/>
  <c r="BO68" i="5"/>
  <c r="Q36" i="8" s="1"/>
  <c r="BO73" i="5"/>
  <c r="Q41" i="8" s="1"/>
  <c r="BC66" i="5"/>
  <c r="S34" i="8" s="1"/>
  <c r="S42" i="16" s="1"/>
  <c r="BP51" i="5"/>
  <c r="BP66" i="5" s="1"/>
  <c r="V34" i="8" s="1"/>
  <c r="V42" i="16" s="1"/>
  <c r="BC69" i="5"/>
  <c r="S37" i="8" s="1"/>
  <c r="S45" i="16" s="1"/>
  <c r="BP54" i="5"/>
  <c r="BP69" i="5" s="1"/>
  <c r="V37" i="8" s="1"/>
  <c r="V45" i="16" s="1"/>
  <c r="I24" i="8"/>
  <c r="AU74" i="5"/>
  <c r="I42" i="8" s="1"/>
  <c r="BN59" i="5"/>
  <c r="BN74" i="5" s="1"/>
  <c r="L42" i="8" s="1"/>
  <c r="AU60" i="5"/>
  <c r="AU75" i="5" s="1"/>
  <c r="BI70" i="5" l="1"/>
  <c r="Z38" i="8" s="1"/>
  <c r="Z46" i="16" s="1"/>
  <c r="AT47" i="15"/>
  <c r="BQ52" i="5"/>
  <c r="BI44" i="5"/>
  <c r="BI120" i="5"/>
  <c r="AP28" i="15"/>
  <c r="AI47" i="15"/>
  <c r="AL25" i="15"/>
  <c r="AL24" i="15"/>
  <c r="AI29" i="15"/>
  <c r="AL26" i="15"/>
  <c r="AK24" i="15"/>
  <c r="AP41" i="15"/>
  <c r="AK45" i="15"/>
  <c r="AO24" i="15"/>
  <c r="AV58" i="15"/>
  <c r="AL30" i="15"/>
  <c r="AO28" i="15"/>
  <c r="AQ97" i="15"/>
  <c r="AU43" i="15"/>
  <c r="AP49" i="15"/>
  <c r="AP48" i="15"/>
  <c r="AO47" i="15"/>
  <c r="AQ67" i="15"/>
  <c r="AP46" i="15"/>
  <c r="AQ62" i="15"/>
  <c r="AQ60" i="15"/>
  <c r="AT24" i="15"/>
  <c r="AL86" i="15"/>
  <c r="AL31" i="15"/>
  <c r="AQ90" i="15"/>
  <c r="AS46" i="15"/>
  <c r="AJ41" i="15"/>
  <c r="AU47" i="15"/>
  <c r="AQ93" i="15"/>
  <c r="AO49" i="15"/>
  <c r="AQ86" i="15"/>
  <c r="AQ96" i="15"/>
  <c r="AP25" i="15"/>
  <c r="AO43" i="15"/>
  <c r="AP27" i="15"/>
  <c r="AQ83" i="15"/>
  <c r="AQ73" i="15"/>
  <c r="AU41" i="15"/>
  <c r="AO25" i="15"/>
  <c r="AN29" i="15"/>
  <c r="AQ84" i="15"/>
  <c r="V48" i="15"/>
  <c r="AQ48" i="15" s="1"/>
  <c r="AQ48" i="16"/>
  <c r="S43" i="15"/>
  <c r="AN43" i="15" s="1"/>
  <c r="AN43" i="16"/>
  <c r="Y45" i="15"/>
  <c r="AT45" i="15" s="1"/>
  <c r="AT45" i="16"/>
  <c r="AA112" i="15"/>
  <c r="AV87" i="15" s="1"/>
  <c r="AA112" i="16"/>
  <c r="AA113" i="15"/>
  <c r="AV63" i="15" s="1"/>
  <c r="AA113" i="16"/>
  <c r="AA123" i="15"/>
  <c r="AV73" i="15" s="1"/>
  <c r="AA123" i="16"/>
  <c r="AU26" i="16"/>
  <c r="AQ64" i="16"/>
  <c r="AQ89" i="16"/>
  <c r="AJ25" i="16"/>
  <c r="AL28" i="16"/>
  <c r="AS24" i="16"/>
  <c r="AQ88" i="16"/>
  <c r="AQ63" i="16"/>
  <c r="V45" i="15"/>
  <c r="AQ45" i="15" s="1"/>
  <c r="AQ45" i="16"/>
  <c r="S44" i="15"/>
  <c r="AN27" i="15" s="1"/>
  <c r="AN44" i="16"/>
  <c r="Y46" i="15"/>
  <c r="AT29" i="15" s="1"/>
  <c r="AT46" i="16"/>
  <c r="Z48" i="15"/>
  <c r="AU48" i="15" s="1"/>
  <c r="AU48" i="16"/>
  <c r="AA117" i="15"/>
  <c r="AV67" i="15" s="1"/>
  <c r="AA117" i="16"/>
  <c r="AQ58" i="16"/>
  <c r="AQ83" i="16"/>
  <c r="AP27" i="16"/>
  <c r="AO24" i="16"/>
  <c r="AP25" i="16"/>
  <c r="AO26" i="16"/>
  <c r="AI30" i="16"/>
  <c r="Y43" i="15"/>
  <c r="AT26" i="15" s="1"/>
  <c r="AT43" i="16"/>
  <c r="AP31" i="16"/>
  <c r="S45" i="15"/>
  <c r="AN28" i="15" s="1"/>
  <c r="AN45" i="16"/>
  <c r="S47" i="15"/>
  <c r="AN30" i="15" s="1"/>
  <c r="AN47" i="16"/>
  <c r="AA122" i="15"/>
  <c r="AV97" i="15" s="1"/>
  <c r="AA122" i="16"/>
  <c r="V47" i="15"/>
  <c r="AQ47" i="15" s="1"/>
  <c r="AQ47" i="16"/>
  <c r="Z44" i="15"/>
  <c r="AU44" i="15" s="1"/>
  <c r="AU44" i="16"/>
  <c r="AA118" i="15"/>
  <c r="AV68" i="15" s="1"/>
  <c r="AA118" i="16"/>
  <c r="AQ64" i="15"/>
  <c r="AS24" i="15"/>
  <c r="AQ88" i="15"/>
  <c r="AU24" i="16"/>
  <c r="AQ59" i="16"/>
  <c r="AQ84" i="16"/>
  <c r="AQ61" i="16"/>
  <c r="AO25" i="16"/>
  <c r="AK28" i="16"/>
  <c r="AV58" i="16"/>
  <c r="AV83" i="16"/>
  <c r="V41" i="15"/>
  <c r="AQ41" i="15" s="1"/>
  <c r="AQ41" i="16"/>
  <c r="V42" i="15"/>
  <c r="AQ25" i="15" s="1"/>
  <c r="AQ42" i="16"/>
  <c r="V49" i="15"/>
  <c r="AQ49" i="15" s="1"/>
  <c r="AQ49" i="16"/>
  <c r="Y49" i="15"/>
  <c r="AT49" i="15" s="1"/>
  <c r="AT49" i="16"/>
  <c r="V46" i="15"/>
  <c r="AQ46" i="15" s="1"/>
  <c r="AQ46" i="16"/>
  <c r="AA110" i="15"/>
  <c r="AV60" i="15" s="1"/>
  <c r="AA110" i="16"/>
  <c r="AN29" i="16"/>
  <c r="AL25" i="16"/>
  <c r="AQ98" i="16"/>
  <c r="AQ73" i="16"/>
  <c r="AI29" i="16"/>
  <c r="AT24" i="16"/>
  <c r="AL26" i="16"/>
  <c r="AK24" i="16"/>
  <c r="V44" i="15"/>
  <c r="AQ27" i="15" s="1"/>
  <c r="AQ44" i="16"/>
  <c r="AO30" i="16"/>
  <c r="AO28" i="16"/>
  <c r="S49" i="15"/>
  <c r="AN49" i="15" s="1"/>
  <c r="AN49" i="16"/>
  <c r="Y42" i="15"/>
  <c r="AT25" i="15" s="1"/>
  <c r="AT42" i="16"/>
  <c r="T46" i="15"/>
  <c r="AO46" i="15" s="1"/>
  <c r="AO46" i="16"/>
  <c r="AA114" i="15"/>
  <c r="AV64" i="15" s="1"/>
  <c r="AA114" i="16"/>
  <c r="AL28" i="15"/>
  <c r="AJ25" i="15"/>
  <c r="AO32" i="16"/>
  <c r="AP29" i="16"/>
  <c r="AQ96" i="16"/>
  <c r="AQ71" i="16"/>
  <c r="AS29" i="16"/>
  <c r="AQ60" i="16"/>
  <c r="AQ85" i="16"/>
  <c r="AL24" i="16"/>
  <c r="Q49" i="15"/>
  <c r="AL32" i="15" s="1"/>
  <c r="AL49" i="16"/>
  <c r="Q46" i="15"/>
  <c r="AL29" i="15" s="1"/>
  <c r="AL46" i="16"/>
  <c r="Z42" i="15"/>
  <c r="AU25" i="15" s="1"/>
  <c r="AU42" i="16"/>
  <c r="Z45" i="15"/>
  <c r="AU28" i="15" s="1"/>
  <c r="AU45" i="16"/>
  <c r="AA41" i="15"/>
  <c r="AV24" i="15" s="1"/>
  <c r="AV41" i="16"/>
  <c r="AA109" i="15"/>
  <c r="AV59" i="15" s="1"/>
  <c r="AA109" i="16"/>
  <c r="Z46" i="15"/>
  <c r="AU29" i="15" s="1"/>
  <c r="AU46" i="16"/>
  <c r="AQ92" i="16"/>
  <c r="AQ67" i="16"/>
  <c r="AQ90" i="16"/>
  <c r="AQ65" i="16"/>
  <c r="AU30" i="16"/>
  <c r="AJ24" i="16"/>
  <c r="AQ68" i="16"/>
  <c r="AQ93" i="16"/>
  <c r="AL31" i="16"/>
  <c r="AL61" i="16"/>
  <c r="AL86" i="16"/>
  <c r="S48" i="15"/>
  <c r="AN31" i="15" s="1"/>
  <c r="AN48" i="16"/>
  <c r="S42" i="15"/>
  <c r="AN42" i="15" s="1"/>
  <c r="AN42" i="16"/>
  <c r="Q44" i="15"/>
  <c r="AL44" i="15" s="1"/>
  <c r="AL44" i="16"/>
  <c r="V43" i="15"/>
  <c r="AQ43" i="15" s="1"/>
  <c r="AQ43" i="16"/>
  <c r="AA115" i="15"/>
  <c r="AV65" i="15" s="1"/>
  <c r="AA115" i="16"/>
  <c r="Z49" i="15"/>
  <c r="AU32" i="15" s="1"/>
  <c r="AU49" i="16"/>
  <c r="AA121" i="15"/>
  <c r="AV71" i="15" s="1"/>
  <c r="AA121" i="16"/>
  <c r="AA111" i="15"/>
  <c r="AV86" i="15" s="1"/>
  <c r="AA111" i="16"/>
  <c r="AQ87" i="16"/>
  <c r="AQ62" i="16"/>
  <c r="AL30" i="16"/>
  <c r="AQ72" i="16"/>
  <c r="AQ97" i="16"/>
  <c r="AP24" i="16"/>
  <c r="AP28" i="16"/>
  <c r="AP32" i="16"/>
  <c r="BG67" i="5"/>
  <c r="X35" i="8" s="1"/>
  <c r="X43" i="16" s="1"/>
  <c r="BG72" i="5"/>
  <c r="X40" i="8" s="1"/>
  <c r="X48" i="16" s="1"/>
  <c r="BG68" i="5"/>
  <c r="X36" i="8" s="1"/>
  <c r="X44" i="16" s="1"/>
  <c r="BG69" i="5"/>
  <c r="X37" i="8" s="1"/>
  <c r="X45" i="16" s="1"/>
  <c r="BQ54" i="5"/>
  <c r="BQ69" i="5" s="1"/>
  <c r="AA37" i="8" s="1"/>
  <c r="AA45" i="16" s="1"/>
  <c r="BG71" i="5"/>
  <c r="X39" i="8" s="1"/>
  <c r="X47" i="16" s="1"/>
  <c r="BQ56" i="5"/>
  <c r="BQ71" i="5" s="1"/>
  <c r="AA39" i="8" s="1"/>
  <c r="AA47" i="16" s="1"/>
  <c r="BG73" i="5"/>
  <c r="X41" i="8" s="1"/>
  <c r="X49" i="16" s="1"/>
  <c r="BQ58" i="5"/>
  <c r="BQ73" i="5" s="1"/>
  <c r="AA41" i="8" s="1"/>
  <c r="AA49" i="16" s="1"/>
  <c r="BG66" i="5"/>
  <c r="X34" i="8" s="1"/>
  <c r="X42" i="16" s="1"/>
  <c r="BQ51" i="5"/>
  <c r="BQ66" i="5" s="1"/>
  <c r="AA34" i="8" s="1"/>
  <c r="AA42" i="16" s="1"/>
  <c r="BQ20" i="5"/>
  <c r="BQ44" i="5" s="1"/>
  <c r="BQ70" i="5"/>
  <c r="AA38" i="8" s="1"/>
  <c r="AA46" i="16" s="1"/>
  <c r="BG44" i="5"/>
  <c r="BG44" i="14" s="1"/>
  <c r="BQ67" i="5"/>
  <c r="AA35" i="8" s="1"/>
  <c r="AA43" i="16" s="1"/>
  <c r="BQ72" i="5"/>
  <c r="AA40" i="8" s="1"/>
  <c r="AA48" i="16" s="1"/>
  <c r="BI44" i="14"/>
  <c r="BH44" i="5"/>
  <c r="BQ68" i="5"/>
  <c r="AA36" i="8" s="1"/>
  <c r="AA44" i="16" s="1"/>
  <c r="AW75" i="5"/>
  <c r="BC44" i="14"/>
  <c r="BE44" i="14"/>
  <c r="AU61" i="5"/>
  <c r="BN60" i="5"/>
  <c r="BN75" i="5" s="1"/>
  <c r="AN47" i="15" l="1"/>
  <c r="AN32" i="15"/>
  <c r="AQ42" i="15"/>
  <c r="AU42" i="15"/>
  <c r="AQ30" i="15"/>
  <c r="AQ24" i="15"/>
  <c r="AL46" i="15"/>
  <c r="AQ31" i="15"/>
  <c r="AL49" i="15"/>
  <c r="AL27" i="15"/>
  <c r="AQ29" i="15"/>
  <c r="AV92" i="15"/>
  <c r="AV90" i="15"/>
  <c r="AU46" i="15"/>
  <c r="AV88" i="15"/>
  <c r="AQ28" i="15"/>
  <c r="AV61" i="15"/>
  <c r="AQ44" i="15"/>
  <c r="AV85" i="15"/>
  <c r="AT42" i="15"/>
  <c r="AV84" i="15"/>
  <c r="AV89" i="15"/>
  <c r="AU49" i="15"/>
  <c r="AT32" i="15"/>
  <c r="AT28" i="15"/>
  <c r="AV93" i="15"/>
  <c r="AT46" i="15"/>
  <c r="AV96" i="15"/>
  <c r="AV41" i="15"/>
  <c r="AQ26" i="15"/>
  <c r="AN26" i="15"/>
  <c r="AV62" i="15"/>
  <c r="AV72" i="15"/>
  <c r="AN25" i="15"/>
  <c r="AV98" i="15"/>
  <c r="AU45" i="15"/>
  <c r="AO29" i="15"/>
  <c r="AQ32" i="15"/>
  <c r="AU27" i="15"/>
  <c r="AN45" i="15"/>
  <c r="AN48" i="15"/>
  <c r="AN44" i="15"/>
  <c r="AL29" i="16"/>
  <c r="AA46" i="15"/>
  <c r="AV29" i="15" s="1"/>
  <c r="AV46" i="16"/>
  <c r="AA45" i="15"/>
  <c r="AV28" i="15" s="1"/>
  <c r="AV45" i="16"/>
  <c r="AV97" i="16"/>
  <c r="AV72" i="16"/>
  <c r="AT26" i="16"/>
  <c r="AU31" i="16"/>
  <c r="AV87" i="16"/>
  <c r="AV62" i="16"/>
  <c r="X45" i="15"/>
  <c r="AS28" i="15" s="1"/>
  <c r="AS45" i="16"/>
  <c r="AQ26" i="16"/>
  <c r="AA42" i="15"/>
  <c r="AV42" i="15" s="1"/>
  <c r="AV42" i="16"/>
  <c r="X44" i="15"/>
  <c r="AS27" i="15" s="1"/>
  <c r="AS44" i="16"/>
  <c r="AV68" i="16"/>
  <c r="AV93" i="16"/>
  <c r="AN30" i="16"/>
  <c r="AT29" i="16"/>
  <c r="AT28" i="16"/>
  <c r="AV86" i="16"/>
  <c r="AV61" i="16"/>
  <c r="AQ24" i="16"/>
  <c r="X42" i="15"/>
  <c r="AS25" i="15" s="1"/>
  <c r="AS42" i="16"/>
  <c r="X48" i="15"/>
  <c r="AS31" i="15" s="1"/>
  <c r="AS48" i="16"/>
  <c r="AU31" i="15"/>
  <c r="AV96" i="16"/>
  <c r="AV71" i="16"/>
  <c r="AL27" i="16"/>
  <c r="AV24" i="16"/>
  <c r="AL32" i="16"/>
  <c r="AV89" i="16"/>
  <c r="AV64" i="16"/>
  <c r="AT32" i="16"/>
  <c r="AN32" i="16"/>
  <c r="AA49" i="15"/>
  <c r="AV32" i="15" s="1"/>
  <c r="AV49" i="16"/>
  <c r="X43" i="15"/>
  <c r="AS43" i="15" s="1"/>
  <c r="AS43" i="16"/>
  <c r="AU27" i="16"/>
  <c r="AN28" i="16"/>
  <c r="AN27" i="16"/>
  <c r="AV98" i="16"/>
  <c r="AV73" i="16"/>
  <c r="AN26" i="16"/>
  <c r="AV59" i="16"/>
  <c r="AV84" i="16"/>
  <c r="AQ29" i="16"/>
  <c r="X49" i="15"/>
  <c r="AS49" i="15" s="1"/>
  <c r="AS49" i="16"/>
  <c r="AT43" i="15"/>
  <c r="AU32" i="16"/>
  <c r="AN25" i="16"/>
  <c r="AU28" i="16"/>
  <c r="AO29" i="16"/>
  <c r="AQ32" i="16"/>
  <c r="AA47" i="15"/>
  <c r="AV30" i="15" s="1"/>
  <c r="AV47" i="16"/>
  <c r="AQ30" i="16"/>
  <c r="AV67" i="16"/>
  <c r="AV92" i="16"/>
  <c r="AQ28" i="16"/>
  <c r="AV88" i="16"/>
  <c r="AV63" i="16"/>
  <c r="AQ31" i="16"/>
  <c r="AA44" i="15"/>
  <c r="AV27" i="15" s="1"/>
  <c r="AV44" i="16"/>
  <c r="AA48" i="15"/>
  <c r="AV31" i="15" s="1"/>
  <c r="AV48" i="16"/>
  <c r="AA43" i="15"/>
  <c r="AV43" i="15" s="1"/>
  <c r="AV43" i="16"/>
  <c r="X47" i="15"/>
  <c r="AS47" i="15" s="1"/>
  <c r="AS47" i="16"/>
  <c r="AV90" i="16"/>
  <c r="AV65" i="16"/>
  <c r="AN31" i="16"/>
  <c r="AU29" i="16"/>
  <c r="AU25" i="16"/>
  <c r="AT25" i="16"/>
  <c r="AQ27" i="16"/>
  <c r="AV60" i="16"/>
  <c r="AV85" i="16"/>
  <c r="AQ25" i="16"/>
  <c r="AW77" i="5"/>
  <c r="AV46" i="15" l="1"/>
  <c r="AV44" i="15"/>
  <c r="AS42" i="15"/>
  <c r="AV48" i="15"/>
  <c r="AV49" i="15"/>
  <c r="AV25" i="15"/>
  <c r="AS32" i="15"/>
  <c r="AS45" i="15"/>
  <c r="AS48" i="15"/>
  <c r="AV45" i="15"/>
  <c r="AS44" i="15"/>
  <c r="AS30" i="15"/>
  <c r="AV32" i="16"/>
  <c r="AV30" i="16"/>
  <c r="AS31" i="16"/>
  <c r="AS27" i="16"/>
  <c r="AV28" i="16"/>
  <c r="AS26" i="15"/>
  <c r="AV26" i="16"/>
  <c r="AV26" i="15"/>
  <c r="AV31" i="16"/>
  <c r="AS25" i="16"/>
  <c r="AV25" i="16"/>
  <c r="AV29" i="16"/>
  <c r="AS28" i="16"/>
  <c r="AS30" i="16"/>
  <c r="AV47" i="15"/>
  <c r="AV27" i="16"/>
  <c r="AS32" i="16"/>
  <c r="AS26" i="16"/>
  <c r="AW46" i="14"/>
  <c r="AW22" i="14" s="1"/>
  <c r="K6" i="8"/>
  <c r="K32" i="8" s="1"/>
  <c r="BN22" i="5" l="1"/>
  <c r="BN46" i="5" s="1"/>
  <c r="L6" i="8" s="1"/>
  <c r="L32" i="8" s="1"/>
  <c r="AW23" i="5"/>
  <c r="AW61" i="5"/>
  <c r="AW21" i="14"/>
  <c r="AW59" i="14" s="1"/>
  <c r="AV23" i="12"/>
  <c r="BN3" i="12"/>
  <c r="BN27" i="12" s="1"/>
  <c r="BN8" i="12"/>
  <c r="BN32" i="12" s="1"/>
  <c r="BN5" i="12"/>
  <c r="BN29" i="12" s="1"/>
  <c r="BN12" i="12"/>
  <c r="BN36" i="12" s="1"/>
  <c r="BN9" i="12"/>
  <c r="BN33" i="12" s="1"/>
  <c r="BN21" i="12"/>
  <c r="BN45" i="12" s="1"/>
  <c r="AV45" i="12"/>
  <c r="BN22" i="12"/>
  <c r="BN46" i="12" s="1"/>
  <c r="BN16" i="12"/>
  <c r="BN40" i="12" s="1"/>
  <c r="AV55" i="12"/>
  <c r="BN55" i="12" s="1"/>
  <c r="BN70" i="12" s="1"/>
  <c r="BN7" i="12"/>
  <c r="BN31" i="12" s="1"/>
  <c r="BN15" i="12"/>
  <c r="BN39" i="12" s="1"/>
  <c r="BD15" i="12"/>
  <c r="AV58" i="12"/>
  <c r="BN58" i="12" s="1"/>
  <c r="BN73" i="12" s="1"/>
  <c r="BN19" i="12"/>
  <c r="BN43" i="12" s="1"/>
  <c r="BN6" i="12"/>
  <c r="BN30" i="12" s="1"/>
  <c r="AV44" i="12"/>
  <c r="AV50" i="12"/>
  <c r="BN50" i="12" s="1"/>
  <c r="BN65" i="12" s="1"/>
  <c r="BN20" i="12"/>
  <c r="BN44" i="12" s="1"/>
  <c r="BN10" i="12"/>
  <c r="BN34" i="12" s="1"/>
  <c r="AV56" i="12"/>
  <c r="AV71" i="12" s="1"/>
  <c r="AV51" i="12"/>
  <c r="AV66" i="12" s="1"/>
  <c r="BN4" i="12"/>
  <c r="BN28" i="12" s="1"/>
  <c r="BO17" i="12"/>
  <c r="BN11" i="12"/>
  <c r="BN35" i="12" s="1"/>
  <c r="BN14" i="12"/>
  <c r="BN38" i="12" s="1"/>
  <c r="BN18" i="12"/>
  <c r="BN42" i="12" s="1"/>
  <c r="BN13" i="12"/>
  <c r="BN37" i="12" s="1"/>
  <c r="BN17" i="12"/>
  <c r="BN41" i="12" s="1"/>
  <c r="AV52" i="12"/>
  <c r="AV57" i="12"/>
  <c r="BN57" i="12" s="1"/>
  <c r="BN72" i="12" s="1"/>
  <c r="BO9" i="12"/>
  <c r="AV54" i="12"/>
  <c r="BO14" i="12"/>
  <c r="BO6" i="12"/>
  <c r="BO19" i="12"/>
  <c r="AV53" i="12"/>
  <c r="AV68" i="12" s="1"/>
  <c r="AZ52" i="12"/>
  <c r="BO52" i="12" s="1"/>
  <c r="BO4" i="12"/>
  <c r="BO28" i="12" s="1"/>
  <c r="BO10" i="12"/>
  <c r="BO16" i="12"/>
  <c r="BO12" i="12"/>
  <c r="AV59" i="12"/>
  <c r="AV74" i="12" s="1"/>
  <c r="AV38" i="12"/>
  <c r="AV38" i="14" s="1"/>
  <c r="AV14" i="14" s="1"/>
  <c r="BO7" i="12"/>
  <c r="BO13" i="12"/>
  <c r="BO18" i="12"/>
  <c r="AV39" i="12"/>
  <c r="AV32" i="12"/>
  <c r="BO3" i="12"/>
  <c r="AV43" i="12"/>
  <c r="AV43" i="14" s="1"/>
  <c r="AV19" i="14" s="1"/>
  <c r="AV37" i="12"/>
  <c r="AV29" i="12"/>
  <c r="AV36" i="12"/>
  <c r="AV41" i="12"/>
  <c r="AV31" i="12"/>
  <c r="AV33" i="12"/>
  <c r="AV33" i="14" s="1"/>
  <c r="AV9" i="14" s="1"/>
  <c r="AV40" i="12"/>
  <c r="AV30" i="14"/>
  <c r="AV6" i="14" s="1"/>
  <c r="AV27" i="12"/>
  <c r="AV35" i="12"/>
  <c r="AV35" i="14" s="1"/>
  <c r="AV11" i="14" s="1"/>
  <c r="BO11" i="12"/>
  <c r="AV42" i="12"/>
  <c r="AV34" i="12"/>
  <c r="AV34" i="14" s="1"/>
  <c r="AV10" i="14" s="1"/>
  <c r="AV28" i="12"/>
  <c r="AV46" i="12"/>
  <c r="AV46" i="14" s="1"/>
  <c r="AV22" i="14" s="1"/>
  <c r="BO33" i="12" l="1"/>
  <c r="BP15" i="12"/>
  <c r="BH15" i="12"/>
  <c r="BQ15" i="12"/>
  <c r="BO36" i="12"/>
  <c r="BO37" i="12"/>
  <c r="AW23" i="14"/>
  <c r="AW60" i="14"/>
  <c r="AW61" i="14" s="1"/>
  <c r="AW74" i="14"/>
  <c r="BE22" i="5"/>
  <c r="P24" i="8"/>
  <c r="BO27" i="12"/>
  <c r="BO30" i="12"/>
  <c r="BO42" i="12"/>
  <c r="BO43" i="12"/>
  <c r="BD6" i="12"/>
  <c r="AV42" i="14"/>
  <c r="AV18" i="14" s="1"/>
  <c r="BN18" i="14" s="1"/>
  <c r="BN42" i="14" s="1"/>
  <c r="AV27" i="14"/>
  <c r="AV3" i="14" s="1"/>
  <c r="BN3" i="14" s="1"/>
  <c r="BN27" i="14" s="1"/>
  <c r="BD19" i="12"/>
  <c r="BO35" i="12"/>
  <c r="BO40" i="12"/>
  <c r="BO34" i="12"/>
  <c r="BO38" i="12"/>
  <c r="BO41" i="12"/>
  <c r="AV28" i="14"/>
  <c r="AV4" i="14" s="1"/>
  <c r="BN4" i="14" s="1"/>
  <c r="BN28" i="14" s="1"/>
  <c r="AV32" i="14"/>
  <c r="AV8" i="14" s="1"/>
  <c r="AV54" i="14" s="1"/>
  <c r="AV69" i="14" s="1"/>
  <c r="BD13" i="12"/>
  <c r="BD12" i="12"/>
  <c r="BD10" i="12"/>
  <c r="AZ53" i="12"/>
  <c r="BO53" i="12" s="1"/>
  <c r="AV44" i="14"/>
  <c r="AZ56" i="12"/>
  <c r="AZ71" i="12" s="1"/>
  <c r="BD11" i="12"/>
  <c r="AV40" i="14"/>
  <c r="AV16" i="14" s="1"/>
  <c r="AZ16" i="14" s="1"/>
  <c r="BO16" i="14" s="1"/>
  <c r="AV41" i="14"/>
  <c r="AV17" i="14" s="1"/>
  <c r="AZ17" i="14" s="1"/>
  <c r="BO17" i="14" s="1"/>
  <c r="BD7" i="12"/>
  <c r="BD16" i="12"/>
  <c r="BN53" i="12"/>
  <c r="BN68" i="12" s="1"/>
  <c r="BD17" i="12"/>
  <c r="AZ11" i="14"/>
  <c r="BD11" i="14" s="1"/>
  <c r="BN11" i="14"/>
  <c r="BN35" i="14" s="1"/>
  <c r="AV73" i="12"/>
  <c r="BN51" i="12"/>
  <c r="BN66" i="12" s="1"/>
  <c r="AV72" i="12"/>
  <c r="AV65" i="12"/>
  <c r="BN59" i="12"/>
  <c r="BN74" i="12" s="1"/>
  <c r="AV70" i="12"/>
  <c r="AZ10" i="14"/>
  <c r="BN10" i="14"/>
  <c r="BN34" i="14" s="1"/>
  <c r="BN6" i="14"/>
  <c r="BN30" i="14" s="1"/>
  <c r="AZ6" i="14"/>
  <c r="AZ19" i="14"/>
  <c r="BN19" i="14"/>
  <c r="BN43" i="14" s="1"/>
  <c r="AZ57" i="12"/>
  <c r="AZ67" i="12"/>
  <c r="BN9" i="14"/>
  <c r="BN33" i="14" s="1"/>
  <c r="AV55" i="14"/>
  <c r="BN54" i="12"/>
  <c r="BN69" i="12" s="1"/>
  <c r="AV69" i="12"/>
  <c r="AV67" i="12"/>
  <c r="BN52" i="12"/>
  <c r="BN67" i="12" s="1"/>
  <c r="AV36" i="14"/>
  <c r="AV12" i="14" s="1"/>
  <c r="AZ50" i="12"/>
  <c r="AZ58" i="12"/>
  <c r="BN22" i="14"/>
  <c r="BN46" i="14" s="1"/>
  <c r="AV31" i="14"/>
  <c r="AV7" i="14" s="1"/>
  <c r="AV53" i="14" s="1"/>
  <c r="AV29" i="14"/>
  <c r="AV5" i="14" s="1"/>
  <c r="BO8" i="12"/>
  <c r="BO32" i="12" s="1"/>
  <c r="AZ54" i="12"/>
  <c r="BD8" i="12"/>
  <c r="AZ51" i="12"/>
  <c r="BD4" i="12"/>
  <c r="AV37" i="14"/>
  <c r="AV13" i="14" s="1"/>
  <c r="AZ9" i="14"/>
  <c r="BD3" i="12"/>
  <c r="AV39" i="14"/>
  <c r="AV15" i="14" s="1"/>
  <c r="BD18" i="12"/>
  <c r="BD5" i="12"/>
  <c r="BD14" i="12"/>
  <c r="BO5" i="12"/>
  <c r="BO29" i="12" s="1"/>
  <c r="BO31" i="12"/>
  <c r="BN14" i="14"/>
  <c r="BN38" i="14" s="1"/>
  <c r="AZ14" i="14"/>
  <c r="AV60" i="12"/>
  <c r="AV75" i="12" s="1"/>
  <c r="BD9" i="12"/>
  <c r="AZ55" i="12"/>
  <c r="BO15" i="12"/>
  <c r="BO39" i="12" s="1"/>
  <c r="BN56" i="12"/>
  <c r="BN71" i="12" s="1"/>
  <c r="AV45" i="14"/>
  <c r="BQ39" i="12" l="1"/>
  <c r="P125" i="15"/>
  <c r="AK100" i="15" s="1"/>
  <c r="P125" i="16"/>
  <c r="BI22" i="5"/>
  <c r="BP11" i="14"/>
  <c r="BH11" i="14"/>
  <c r="BQ11" i="14"/>
  <c r="BP6" i="12"/>
  <c r="BP30" i="12" s="1"/>
  <c r="BH6" i="12"/>
  <c r="BQ6" i="12"/>
  <c r="BH9" i="12"/>
  <c r="BQ9" i="12"/>
  <c r="BP17" i="12"/>
  <c r="BP41" i="12" s="1"/>
  <c r="BH17" i="12"/>
  <c r="BQ17" i="12"/>
  <c r="BP16" i="12"/>
  <c r="BP40" i="12" s="1"/>
  <c r="BH16" i="12"/>
  <c r="BQ16" i="12"/>
  <c r="BP10" i="12"/>
  <c r="BP34" i="12" s="1"/>
  <c r="BH10" i="12"/>
  <c r="BQ10" i="12"/>
  <c r="BH8" i="12"/>
  <c r="BH54" i="12" s="1"/>
  <c r="BQ8" i="12"/>
  <c r="BP7" i="12"/>
  <c r="BP31" i="12" s="1"/>
  <c r="BH7" i="12"/>
  <c r="BQ7" i="12"/>
  <c r="BP12" i="12"/>
  <c r="BP36" i="12" s="1"/>
  <c r="BH12" i="12"/>
  <c r="BQ12" i="12"/>
  <c r="BH5" i="12"/>
  <c r="BH52" i="12" s="1"/>
  <c r="BQ5" i="12"/>
  <c r="BP13" i="12"/>
  <c r="BP37" i="12" s="1"/>
  <c r="BH13" i="12"/>
  <c r="BQ13" i="12"/>
  <c r="BP19" i="12"/>
  <c r="BP43" i="12" s="1"/>
  <c r="BH19" i="12"/>
  <c r="BQ19" i="12"/>
  <c r="BP18" i="12"/>
  <c r="BP42" i="12" s="1"/>
  <c r="BH18" i="12"/>
  <c r="BQ18" i="12"/>
  <c r="BH14" i="12"/>
  <c r="BQ14" i="12"/>
  <c r="BH3" i="12"/>
  <c r="BQ3" i="12"/>
  <c r="BH4" i="12"/>
  <c r="BH51" i="12" s="1"/>
  <c r="BQ4" i="12"/>
  <c r="BP11" i="12"/>
  <c r="BP35" i="12" s="1"/>
  <c r="BH11" i="12"/>
  <c r="BQ11" i="12"/>
  <c r="BA23" i="5"/>
  <c r="BA59" i="5"/>
  <c r="BA74" i="5" s="1"/>
  <c r="P42" i="8" s="1"/>
  <c r="BE21" i="5"/>
  <c r="BN54" i="14"/>
  <c r="BN69" i="14" s="1"/>
  <c r="AZ3" i="14"/>
  <c r="BO3" i="14" s="1"/>
  <c r="BO27" i="14" s="1"/>
  <c r="AV50" i="14"/>
  <c r="AV65" i="14" s="1"/>
  <c r="BO56" i="12"/>
  <c r="AZ18" i="14"/>
  <c r="BO18" i="14" s="1"/>
  <c r="BO42" i="14" s="1"/>
  <c r="BD17" i="14"/>
  <c r="BD16" i="14"/>
  <c r="BO68" i="12"/>
  <c r="BO11" i="14"/>
  <c r="BO35" i="14" s="1"/>
  <c r="AV51" i="14"/>
  <c r="BN51" i="14" s="1"/>
  <c r="BN66" i="14" s="1"/>
  <c r="AZ68" i="12"/>
  <c r="BN8" i="14"/>
  <c r="BN32" i="14" s="1"/>
  <c r="AZ8" i="14"/>
  <c r="BO8" i="14" s="1"/>
  <c r="BD53" i="12"/>
  <c r="BN17" i="14"/>
  <c r="BN41" i="14" s="1"/>
  <c r="AZ4" i="14"/>
  <c r="AZ51" i="14" s="1"/>
  <c r="BD56" i="12"/>
  <c r="AV58" i="14"/>
  <c r="BN58" i="14" s="1"/>
  <c r="BN73" i="14" s="1"/>
  <c r="BN16" i="14"/>
  <c r="BN40" i="14" s="1"/>
  <c r="BN53" i="14"/>
  <c r="BN68" i="14" s="1"/>
  <c r="AV68" i="14"/>
  <c r="BD51" i="12"/>
  <c r="BQ51" i="12" s="1"/>
  <c r="BP4" i="12"/>
  <c r="BP28" i="12" s="1"/>
  <c r="BP8" i="12"/>
  <c r="BP32" i="12" s="1"/>
  <c r="BD54" i="12"/>
  <c r="BQ54" i="12" s="1"/>
  <c r="AV20" i="14"/>
  <c r="BP3" i="12"/>
  <c r="BP27" i="12" s="1"/>
  <c r="BD20" i="12"/>
  <c r="BD50" i="12"/>
  <c r="BQ50" i="12" s="1"/>
  <c r="BO54" i="12"/>
  <c r="BO69" i="12" s="1"/>
  <c r="AZ69" i="12"/>
  <c r="BO67" i="12"/>
  <c r="BP39" i="12"/>
  <c r="BP9" i="12"/>
  <c r="BP33" i="12" s="1"/>
  <c r="BD55" i="12"/>
  <c r="BQ55" i="12" s="1"/>
  <c r="BP14" i="12"/>
  <c r="BP38" i="12" s="1"/>
  <c r="BD57" i="12"/>
  <c r="BQ57" i="12" s="1"/>
  <c r="BN15" i="14"/>
  <c r="BN39" i="14" s="1"/>
  <c r="AZ15" i="14"/>
  <c r="BO9" i="14"/>
  <c r="BO33" i="14" s="1"/>
  <c r="AZ55" i="14"/>
  <c r="BD9" i="14"/>
  <c r="BD58" i="12"/>
  <c r="BQ58" i="12" s="1"/>
  <c r="BO58" i="12"/>
  <c r="BO73" i="12" s="1"/>
  <c r="AZ73" i="12"/>
  <c r="BO50" i="12"/>
  <c r="BO65" i="12" s="1"/>
  <c r="AZ65" i="12"/>
  <c r="BN12" i="14"/>
  <c r="BN36" i="14" s="1"/>
  <c r="AZ12" i="14"/>
  <c r="AZ56" i="14" s="1"/>
  <c r="BD19" i="14"/>
  <c r="BO19" i="14"/>
  <c r="BO43" i="14" s="1"/>
  <c r="BD6" i="14"/>
  <c r="BO6" i="14"/>
  <c r="BO30" i="14" s="1"/>
  <c r="BD10" i="14"/>
  <c r="BO10" i="14"/>
  <c r="BO34" i="14" s="1"/>
  <c r="BD14" i="14"/>
  <c r="BO14" i="14"/>
  <c r="BO38" i="14" s="1"/>
  <c r="BN7" i="14"/>
  <c r="BN31" i="14" s="1"/>
  <c r="AZ7" i="14"/>
  <c r="AZ53" i="14" s="1"/>
  <c r="BO57" i="12"/>
  <c r="BO72" i="12" s="1"/>
  <c r="AZ72" i="12"/>
  <c r="AZ70" i="12"/>
  <c r="BO55" i="12"/>
  <c r="BO70" i="12" s="1"/>
  <c r="BO51" i="12"/>
  <c r="BO66" i="12" s="1"/>
  <c r="AZ66" i="12"/>
  <c r="AV61" i="12"/>
  <c r="BN60" i="12"/>
  <c r="BN75" i="12" s="1"/>
  <c r="BO71" i="12"/>
  <c r="BP5" i="12"/>
  <c r="BP29" i="12" s="1"/>
  <c r="BD52" i="12"/>
  <c r="BQ52" i="12" s="1"/>
  <c r="BN13" i="14"/>
  <c r="BN37" i="14" s="1"/>
  <c r="AZ13" i="14"/>
  <c r="AV57" i="14"/>
  <c r="BN5" i="14"/>
  <c r="BN29" i="14" s="1"/>
  <c r="AZ5" i="14"/>
  <c r="AV52" i="14"/>
  <c r="AV70" i="14"/>
  <c r="BN55" i="14"/>
  <c r="BN70" i="14" s="1"/>
  <c r="BO20" i="12"/>
  <c r="BO44" i="12" s="1"/>
  <c r="AV56" i="14"/>
  <c r="BE45" i="5" l="1"/>
  <c r="U24" i="8" s="1"/>
  <c r="U125" i="15" s="1"/>
  <c r="AP100" i="15" s="1"/>
  <c r="BQ42" i="12"/>
  <c r="AK75" i="15"/>
  <c r="P50" i="15"/>
  <c r="AK50" i="15" s="1"/>
  <c r="AK50" i="16"/>
  <c r="AK75" i="16"/>
  <c r="AK100" i="16"/>
  <c r="BQ35" i="12"/>
  <c r="BI21" i="5"/>
  <c r="BH66" i="12"/>
  <c r="BQ43" i="12"/>
  <c r="BQ36" i="12"/>
  <c r="BQ34" i="12"/>
  <c r="BQ27" i="12"/>
  <c r="BQ33" i="12"/>
  <c r="BH6" i="14"/>
  <c r="BQ6" i="14"/>
  <c r="BD44" i="12"/>
  <c r="BQ20" i="12"/>
  <c r="BH56" i="12"/>
  <c r="BH71" i="12" s="1"/>
  <c r="BH20" i="12"/>
  <c r="BH50" i="12"/>
  <c r="BH55" i="12"/>
  <c r="BH70" i="12" s="1"/>
  <c r="BP19" i="14"/>
  <c r="BP43" i="14" s="1"/>
  <c r="BH19" i="14"/>
  <c r="BQ19" i="14"/>
  <c r="BH9" i="14"/>
  <c r="BH55" i="14" s="1"/>
  <c r="BQ9" i="14"/>
  <c r="BQ38" i="12"/>
  <c r="BQ37" i="12"/>
  <c r="BQ31" i="12"/>
  <c r="BQ40" i="12"/>
  <c r="BQ30" i="12"/>
  <c r="BD71" i="12"/>
  <c r="BQ56" i="12"/>
  <c r="BH57" i="12"/>
  <c r="BH72" i="12" s="1"/>
  <c r="BH58" i="12"/>
  <c r="BH73" i="12" s="1"/>
  <c r="BH53" i="12"/>
  <c r="BH68" i="12" s="1"/>
  <c r="BP14" i="14"/>
  <c r="BP38" i="14" s="1"/>
  <c r="BH14" i="14"/>
  <c r="BQ14" i="14"/>
  <c r="BP16" i="14"/>
  <c r="BP40" i="14" s="1"/>
  <c r="BH16" i="14"/>
  <c r="BQ16" i="14"/>
  <c r="BQ29" i="12"/>
  <c r="BQ32" i="12"/>
  <c r="BQ41" i="12"/>
  <c r="BQ35" i="14"/>
  <c r="BH10" i="14"/>
  <c r="BQ10" i="14"/>
  <c r="BD68" i="12"/>
  <c r="BQ53" i="12"/>
  <c r="BP17" i="14"/>
  <c r="BP41" i="14" s="1"/>
  <c r="BH17" i="14"/>
  <c r="BQ17" i="14"/>
  <c r="BQ28" i="12"/>
  <c r="BH67" i="12"/>
  <c r="BH69" i="12"/>
  <c r="BE23" i="5"/>
  <c r="BN50" i="14"/>
  <c r="BN65" i="14" s="1"/>
  <c r="BD3" i="14"/>
  <c r="BE59" i="5"/>
  <c r="BA60" i="5"/>
  <c r="BA75" i="5" s="1"/>
  <c r="BA77" i="5" s="1"/>
  <c r="AZ50" i="14"/>
  <c r="BO50" i="14" s="1"/>
  <c r="BP53" i="12"/>
  <c r="BP68" i="12" s="1"/>
  <c r="BP56" i="12"/>
  <c r="BP71" i="12" s="1"/>
  <c r="BD18" i="14"/>
  <c r="AV73" i="14"/>
  <c r="AV66" i="14"/>
  <c r="AZ58" i="14"/>
  <c r="BO58" i="14" s="1"/>
  <c r="BO73" i="14" s="1"/>
  <c r="BD4" i="14"/>
  <c r="BO4" i="14"/>
  <c r="BO28" i="14" s="1"/>
  <c r="BP35" i="14"/>
  <c r="BO32" i="14"/>
  <c r="AZ54" i="14"/>
  <c r="AZ69" i="14" s="1"/>
  <c r="BO41" i="14"/>
  <c r="BD8" i="14"/>
  <c r="BO40" i="14"/>
  <c r="BO51" i="14"/>
  <c r="BO66" i="14" s="1"/>
  <c r="AZ66" i="14"/>
  <c r="BO5" i="14"/>
  <c r="BO29" i="14" s="1"/>
  <c r="AZ52" i="14"/>
  <c r="BD5" i="14"/>
  <c r="BN57" i="14"/>
  <c r="BN72" i="14" s="1"/>
  <c r="AV72" i="14"/>
  <c r="BP10" i="14"/>
  <c r="BP34" i="14" s="1"/>
  <c r="BO53" i="14"/>
  <c r="BO68" i="14" s="1"/>
  <c r="AZ68" i="14"/>
  <c r="BP51" i="12"/>
  <c r="BP66" i="12" s="1"/>
  <c r="BD66" i="12"/>
  <c r="BO13" i="14"/>
  <c r="BO37" i="14" s="1"/>
  <c r="AZ57" i="14"/>
  <c r="BD13" i="14"/>
  <c r="BP52" i="12"/>
  <c r="BP67" i="12" s="1"/>
  <c r="BD67" i="12"/>
  <c r="BO15" i="14"/>
  <c r="BO39" i="14" s="1"/>
  <c r="BD15" i="14"/>
  <c r="BD69" i="12"/>
  <c r="BP54" i="12"/>
  <c r="BP69" i="12" s="1"/>
  <c r="BD12" i="14"/>
  <c r="BO12" i="14"/>
  <c r="BO36" i="14" s="1"/>
  <c r="BD55" i="14"/>
  <c r="BQ55" i="14" s="1"/>
  <c r="BP9" i="14"/>
  <c r="BP33" i="14" s="1"/>
  <c r="BP20" i="12"/>
  <c r="BP44" i="12" s="1"/>
  <c r="BN20" i="14"/>
  <c r="BN44" i="14" s="1"/>
  <c r="AV21" i="14"/>
  <c r="AV23" i="14" s="1"/>
  <c r="AZ44" i="14"/>
  <c r="BO56" i="14"/>
  <c r="AZ71" i="14"/>
  <c r="BD73" i="12"/>
  <c r="BP58" i="12"/>
  <c r="BP73" i="12" s="1"/>
  <c r="BD70" i="12"/>
  <c r="BP55" i="12"/>
  <c r="BP70" i="12" s="1"/>
  <c r="BP50" i="12"/>
  <c r="BP65" i="12" s="1"/>
  <c r="BD65" i="12"/>
  <c r="AZ20" i="14"/>
  <c r="AV71" i="14"/>
  <c r="BN56" i="14"/>
  <c r="BN71" i="14" s="1"/>
  <c r="AV67" i="14"/>
  <c r="BN52" i="14"/>
  <c r="BN67" i="14" s="1"/>
  <c r="BD7" i="14"/>
  <c r="BO7" i="14"/>
  <c r="BO31" i="14" s="1"/>
  <c r="BP6" i="14"/>
  <c r="BP30" i="14" s="1"/>
  <c r="AZ70" i="14"/>
  <c r="BO55" i="14"/>
  <c r="BO70" i="14" s="1"/>
  <c r="BP57" i="12"/>
  <c r="BP72" i="12" s="1"/>
  <c r="BD72" i="12"/>
  <c r="BI23" i="5" l="1"/>
  <c r="U125" i="16"/>
  <c r="AK33" i="15"/>
  <c r="AP75" i="15"/>
  <c r="AP100" i="16"/>
  <c r="AP75" i="16"/>
  <c r="AK33" i="16"/>
  <c r="BI45" i="5"/>
  <c r="Z24" i="8" s="1"/>
  <c r="BI59" i="5"/>
  <c r="BQ43" i="14"/>
  <c r="BQ33" i="14"/>
  <c r="BE74" i="5"/>
  <c r="U42" i="8" s="1"/>
  <c r="U50" i="16" s="1"/>
  <c r="BP15" i="14"/>
  <c r="BP39" i="14" s="1"/>
  <c r="BH15" i="14"/>
  <c r="BQ15" i="14"/>
  <c r="BQ41" i="14"/>
  <c r="BQ67" i="12"/>
  <c r="BQ38" i="14"/>
  <c r="BQ69" i="12"/>
  <c r="BH70" i="14"/>
  <c r="BQ70" i="12"/>
  <c r="BQ65" i="12"/>
  <c r="BQ73" i="12"/>
  <c r="BD51" i="14"/>
  <c r="BQ51" i="14" s="1"/>
  <c r="BH4" i="14"/>
  <c r="BH51" i="14" s="1"/>
  <c r="BQ4" i="14"/>
  <c r="BD50" i="14"/>
  <c r="BQ50" i="14" s="1"/>
  <c r="BH3" i="14"/>
  <c r="BQ3" i="14"/>
  <c r="BQ68" i="12"/>
  <c r="BQ44" i="12"/>
  <c r="BP12" i="14"/>
  <c r="BP36" i="14" s="1"/>
  <c r="BH12" i="14"/>
  <c r="BH56" i="14" s="1"/>
  <c r="BQ12" i="14"/>
  <c r="BH13" i="14"/>
  <c r="BQ13" i="14"/>
  <c r="BP8" i="14"/>
  <c r="BP32" i="14" s="1"/>
  <c r="BH8" i="14"/>
  <c r="BH54" i="14" s="1"/>
  <c r="BQ8" i="14"/>
  <c r="BQ72" i="12"/>
  <c r="BH44" i="12"/>
  <c r="BH44" i="14" s="1"/>
  <c r="BQ66" i="12"/>
  <c r="BQ40" i="14"/>
  <c r="BQ30" i="14"/>
  <c r="BP7" i="14"/>
  <c r="BP31" i="14" s="1"/>
  <c r="BH7" i="14"/>
  <c r="BH53" i="14" s="1"/>
  <c r="BQ7" i="14"/>
  <c r="BH5" i="14"/>
  <c r="BH52" i="14" s="1"/>
  <c r="BQ5" i="14"/>
  <c r="BP18" i="14"/>
  <c r="BP42" i="14" s="1"/>
  <c r="BH18" i="14"/>
  <c r="BH58" i="14" s="1"/>
  <c r="BQ18" i="14"/>
  <c r="BQ34" i="14"/>
  <c r="BQ71" i="12"/>
  <c r="BH65" i="12"/>
  <c r="BP3" i="14"/>
  <c r="BP27" i="14" s="1"/>
  <c r="BO65" i="14"/>
  <c r="AZ65" i="14"/>
  <c r="BA61" i="5"/>
  <c r="BE60" i="5"/>
  <c r="AZ73" i="14"/>
  <c r="BD58" i="14"/>
  <c r="BP4" i="14"/>
  <c r="BP28" i="14" s="1"/>
  <c r="BO54" i="14"/>
  <c r="BO69" i="14" s="1"/>
  <c r="BD54" i="14"/>
  <c r="AZ72" i="14"/>
  <c r="BO57" i="14"/>
  <c r="BO72" i="14" s="1"/>
  <c r="BD53" i="14"/>
  <c r="BQ53" i="14" s="1"/>
  <c r="BP55" i="14"/>
  <c r="BP70" i="14" s="1"/>
  <c r="BD70" i="14"/>
  <c r="BO20" i="14"/>
  <c r="BO44" i="14" s="1"/>
  <c r="BO71" i="14"/>
  <c r="BN21" i="14"/>
  <c r="BN45" i="14" s="1"/>
  <c r="AV59" i="14"/>
  <c r="BD44" i="14"/>
  <c r="BP5" i="14"/>
  <c r="BP29" i="14" s="1"/>
  <c r="BD52" i="14"/>
  <c r="BQ52" i="14" s="1"/>
  <c r="BP13" i="14"/>
  <c r="BP37" i="14" s="1"/>
  <c r="BD57" i="14"/>
  <c r="BQ57" i="14" s="1"/>
  <c r="BD56" i="14"/>
  <c r="BQ56" i="14" s="1"/>
  <c r="BO52" i="14"/>
  <c r="BO67" i="14" s="1"/>
  <c r="AZ67" i="14"/>
  <c r="BD20" i="14"/>
  <c r="BQ20" i="14" s="1"/>
  <c r="Z125" i="15" l="1"/>
  <c r="AU75" i="15" s="1"/>
  <c r="Z125" i="16"/>
  <c r="U50" i="15"/>
  <c r="AP33" i="15" s="1"/>
  <c r="AP50" i="16"/>
  <c r="BQ32" i="14"/>
  <c r="BD65" i="14"/>
  <c r="BQ42" i="14"/>
  <c r="BQ31" i="14"/>
  <c r="BI60" i="5"/>
  <c r="BI61" i="5" s="1"/>
  <c r="BI74" i="5"/>
  <c r="Z42" i="8" s="1"/>
  <c r="Z50" i="16" s="1"/>
  <c r="BQ39" i="14"/>
  <c r="BD66" i="14"/>
  <c r="BP50" i="14"/>
  <c r="BP65" i="14" s="1"/>
  <c r="BH71" i="14"/>
  <c r="BH66" i="14"/>
  <c r="BH68" i="14"/>
  <c r="BH57" i="14"/>
  <c r="BH72" i="14" s="1"/>
  <c r="BP51" i="14"/>
  <c r="BP66" i="14" s="1"/>
  <c r="BQ36" i="14"/>
  <c r="BD69" i="14"/>
  <c r="BQ54" i="14"/>
  <c r="BH67" i="14"/>
  <c r="BQ28" i="14"/>
  <c r="BH73" i="14"/>
  <c r="BH69" i="14"/>
  <c r="BP58" i="14"/>
  <c r="BP73" i="14" s="1"/>
  <c r="BQ58" i="14"/>
  <c r="BQ27" i="14"/>
  <c r="BQ70" i="14"/>
  <c r="BQ37" i="14"/>
  <c r="BH50" i="14"/>
  <c r="BH20" i="14"/>
  <c r="BQ29" i="14"/>
  <c r="BE61" i="5"/>
  <c r="BD73" i="14"/>
  <c r="BP54" i="14"/>
  <c r="BP69" i="14" s="1"/>
  <c r="BP57" i="14"/>
  <c r="BP72" i="14" s="1"/>
  <c r="BD72" i="14"/>
  <c r="BD71" i="14"/>
  <c r="BP56" i="14"/>
  <c r="BP71" i="14" s="1"/>
  <c r="BD67" i="14"/>
  <c r="BP52" i="14"/>
  <c r="BP67" i="14" s="1"/>
  <c r="BD68" i="14"/>
  <c r="BP53" i="14"/>
  <c r="BP68" i="14" s="1"/>
  <c r="BP20" i="14"/>
  <c r="BP44" i="14" s="1"/>
  <c r="AV74" i="14"/>
  <c r="BN59" i="14"/>
  <c r="BN74" i="14" s="1"/>
  <c r="AV60" i="14"/>
  <c r="AP50" i="15" l="1"/>
  <c r="AU100" i="15"/>
  <c r="AP33" i="16"/>
  <c r="Z50" i="15"/>
  <c r="AU50" i="15" s="1"/>
  <c r="AU50" i="16"/>
  <c r="AU75" i="16"/>
  <c r="AU100" i="16"/>
  <c r="BQ65" i="14"/>
  <c r="BQ66" i="14"/>
  <c r="BQ73" i="14"/>
  <c r="BQ72" i="14"/>
  <c r="BQ44" i="14"/>
  <c r="BQ69" i="14"/>
  <c r="BH65" i="14"/>
  <c r="BQ71" i="14"/>
  <c r="BQ68" i="14"/>
  <c r="BQ67" i="14"/>
  <c r="BN60" i="14"/>
  <c r="BN75" i="14" s="1"/>
  <c r="AV61" i="14"/>
  <c r="AU33" i="15" l="1"/>
  <c r="AU33" i="16"/>
  <c r="BE46" i="14"/>
  <c r="BB46" i="14"/>
  <c r="BC46" i="14"/>
  <c r="BD46" i="14"/>
  <c r="BE22" i="12" l="1"/>
  <c r="BI22" i="12" s="1"/>
  <c r="AX59" i="12"/>
  <c r="BC22" i="12"/>
  <c r="BO22" i="12"/>
  <c r="BO46" i="12" s="1"/>
  <c r="BA46" i="14"/>
  <c r="BA22" i="14" s="1"/>
  <c r="BB22" i="12"/>
  <c r="BF22" i="12" s="1"/>
  <c r="AX23" i="12"/>
  <c r="BG22" i="12" l="1"/>
  <c r="BF21" i="12"/>
  <c r="BF59" i="12" s="1"/>
  <c r="BF60" i="12" s="1"/>
  <c r="BF61" i="12" s="1"/>
  <c r="BI21" i="12"/>
  <c r="BI59" i="12" s="1"/>
  <c r="BI60" i="12" s="1"/>
  <c r="BI61" i="12" s="1"/>
  <c r="BA23" i="12"/>
  <c r="BA45" i="14"/>
  <c r="AX60" i="12"/>
  <c r="AX75" i="12" s="1"/>
  <c r="AX74" i="12"/>
  <c r="BE21" i="12"/>
  <c r="BC21" i="12"/>
  <c r="AY59" i="12"/>
  <c r="BA59" i="12"/>
  <c r="BB21" i="12"/>
  <c r="AY23" i="12"/>
  <c r="BE22" i="14"/>
  <c r="BI22" i="14" s="1"/>
  <c r="BA21" i="14"/>
  <c r="BA59" i="14" s="1"/>
  <c r="BD22" i="12"/>
  <c r="BQ22" i="12" s="1"/>
  <c r="BF45" i="12" l="1"/>
  <c r="BI45" i="12"/>
  <c r="BI45" i="14" s="1"/>
  <c r="BF23" i="12"/>
  <c r="BG21" i="12"/>
  <c r="BG59" i="12" s="1"/>
  <c r="BG60" i="12" s="1"/>
  <c r="BG61" i="12" s="1"/>
  <c r="BP22" i="12"/>
  <c r="BP46" i="12" s="1"/>
  <c r="BH22" i="12"/>
  <c r="BI23" i="12"/>
  <c r="BI21" i="14"/>
  <c r="BI59" i="14" s="1"/>
  <c r="BI60" i="14" s="1"/>
  <c r="BI61" i="14" s="1"/>
  <c r="BC45" i="12"/>
  <c r="BE23" i="12"/>
  <c r="BE45" i="12"/>
  <c r="BE45" i="14" s="1"/>
  <c r="BB23" i="12"/>
  <c r="BB45" i="12"/>
  <c r="AZ23" i="12"/>
  <c r="BC59" i="12"/>
  <c r="AZ59" i="12"/>
  <c r="BO59" i="12" s="1"/>
  <c r="BO74" i="12" s="1"/>
  <c r="BC23" i="12"/>
  <c r="BE59" i="12"/>
  <c r="BI74" i="12" s="1"/>
  <c r="BD21" i="12"/>
  <c r="BA60" i="14"/>
  <c r="BA61" i="14" s="1"/>
  <c r="BA74" i="14"/>
  <c r="BB59" i="12"/>
  <c r="BF74" i="12" s="1"/>
  <c r="BA23" i="14"/>
  <c r="AY74" i="12"/>
  <c r="AY60" i="12"/>
  <c r="BA60" i="12"/>
  <c r="BA74" i="12"/>
  <c r="BE21" i="14"/>
  <c r="BE59" i="14" s="1"/>
  <c r="BO21" i="12"/>
  <c r="BO45" i="12" s="1"/>
  <c r="AX61" i="12"/>
  <c r="BA61" i="12" l="1"/>
  <c r="BA75" i="12"/>
  <c r="AY61" i="12"/>
  <c r="AY75" i="12"/>
  <c r="BG45" i="12"/>
  <c r="BQ46" i="12"/>
  <c r="BI23" i="14"/>
  <c r="BI74" i="14"/>
  <c r="BH21" i="12"/>
  <c r="BH59" i="12" s="1"/>
  <c r="BH60" i="12" s="1"/>
  <c r="BH61" i="12" s="1"/>
  <c r="BG23" i="12"/>
  <c r="BG74" i="12"/>
  <c r="BQ21" i="12"/>
  <c r="BD23" i="12"/>
  <c r="BD45" i="12"/>
  <c r="BP21" i="12"/>
  <c r="BP45" i="12" s="1"/>
  <c r="BB60" i="12"/>
  <c r="BB74" i="12"/>
  <c r="BE60" i="12"/>
  <c r="BE61" i="12" s="1"/>
  <c r="BE74" i="12"/>
  <c r="BE23" i="14"/>
  <c r="BC74" i="12"/>
  <c r="BC60" i="12"/>
  <c r="BE74" i="14"/>
  <c r="BE60" i="14"/>
  <c r="BE61" i="14" s="1"/>
  <c r="AZ74" i="12"/>
  <c r="AZ60" i="12"/>
  <c r="AZ75" i="12" s="1"/>
  <c r="BD59" i="12"/>
  <c r="BH74" i="12" l="1"/>
  <c r="BH45" i="12"/>
  <c r="BH23" i="12"/>
  <c r="BC61" i="12"/>
  <c r="BQ45" i="12"/>
  <c r="BQ59" i="12"/>
  <c r="AZ61" i="12"/>
  <c r="BO60" i="12"/>
  <c r="BO75" i="12" s="1"/>
  <c r="BB61" i="12"/>
  <c r="BD60" i="12"/>
  <c r="BD61" i="12" s="1"/>
  <c r="BD74" i="12"/>
  <c r="BP59" i="12"/>
  <c r="BP74" i="12" s="1"/>
  <c r="BQ74" i="12" l="1"/>
  <c r="BQ60" i="12"/>
  <c r="BP60" i="12"/>
  <c r="BP75" i="12" s="1"/>
  <c r="BQ75" i="12" l="1"/>
  <c r="O6" i="8"/>
  <c r="O107" i="16" s="1"/>
  <c r="AZ46" i="14"/>
  <c r="AZ22" i="14" s="1"/>
  <c r="AJ82" i="16" l="1"/>
  <c r="AJ57" i="16"/>
  <c r="AZ21" i="14"/>
  <c r="AZ59" i="14" s="1"/>
  <c r="BD22" i="14"/>
  <c r="O107" i="15"/>
  <c r="O32" i="8"/>
  <c r="O40" i="16" s="1"/>
  <c r="O40" i="15" l="1"/>
  <c r="AJ23" i="15" s="1"/>
  <c r="AJ40" i="16"/>
  <c r="AZ74" i="14"/>
  <c r="AZ60" i="14"/>
  <c r="AZ61" i="14" s="1"/>
  <c r="BD21" i="14"/>
  <c r="BD59" i="14" s="1"/>
  <c r="BH22" i="14"/>
  <c r="BD22" i="5"/>
  <c r="AJ57" i="15"/>
  <c r="AJ82" i="15"/>
  <c r="AZ23" i="14"/>
  <c r="BE122" i="5" l="1"/>
  <c r="AJ40" i="15"/>
  <c r="AJ23" i="16"/>
  <c r="BD23" i="14"/>
  <c r="BD74" i="14"/>
  <c r="BD60" i="14"/>
  <c r="BD61" i="14" s="1"/>
  <c r="AZ59" i="5"/>
  <c r="BH22" i="5"/>
  <c r="BD21" i="5"/>
  <c r="AZ23" i="5"/>
  <c r="BH21" i="14"/>
  <c r="BH59" i="14" s="1"/>
  <c r="BE121" i="5" l="1"/>
  <c r="BI122" i="5"/>
  <c r="BD23" i="5"/>
  <c r="BD45" i="5"/>
  <c r="BH21" i="5"/>
  <c r="BH23" i="14"/>
  <c r="AZ60" i="5"/>
  <c r="AZ74" i="5"/>
  <c r="O42" i="8" s="1"/>
  <c r="BH74" i="14"/>
  <c r="BH60" i="14"/>
  <c r="BH61" i="14" s="1"/>
  <c r="AZ45" i="14"/>
  <c r="O24" i="8"/>
  <c r="BD59" i="5"/>
  <c r="BH23" i="5" l="1"/>
  <c r="BI121" i="5"/>
  <c r="AZ61" i="5"/>
  <c r="AZ75" i="5"/>
  <c r="AZ77" i="5" s="1"/>
  <c r="O50" i="15"/>
  <c r="AJ33" i="15" s="1"/>
  <c r="AJ50" i="16"/>
  <c r="O125" i="15"/>
  <c r="AJ100" i="15" s="1"/>
  <c r="O125" i="16"/>
  <c r="BD45" i="14"/>
  <c r="T24" i="8"/>
  <c r="BH59" i="5"/>
  <c r="BH45" i="5"/>
  <c r="BD60" i="5"/>
  <c r="BD61" i="5" s="1"/>
  <c r="BD74" i="5"/>
  <c r="T42" i="8" s="1"/>
  <c r="T50" i="16" s="1"/>
  <c r="AJ50" i="15" l="1"/>
  <c r="AJ75" i="15"/>
  <c r="AJ33" i="16"/>
  <c r="AJ75" i="16"/>
  <c r="AJ100" i="16"/>
  <c r="T50" i="15"/>
  <c r="AO50" i="15" s="1"/>
  <c r="AO50" i="16"/>
  <c r="T125" i="15"/>
  <c r="AO75" i="15" s="1"/>
  <c r="T125" i="16"/>
  <c r="Y24" i="8"/>
  <c r="BH45" i="14"/>
  <c r="BH74" i="5"/>
  <c r="Y42" i="8" s="1"/>
  <c r="Y50" i="16" s="1"/>
  <c r="BH60" i="5"/>
  <c r="BH61" i="5" s="1"/>
  <c r="AO33" i="15" l="1"/>
  <c r="Y50" i="15"/>
  <c r="AT33" i="15" s="1"/>
  <c r="AT50" i="16"/>
  <c r="Y125" i="15"/>
  <c r="AT100" i="15" s="1"/>
  <c r="Y125" i="16"/>
  <c r="AO100" i="15"/>
  <c r="AO33" i="16"/>
  <c r="AO100" i="16"/>
  <c r="AO75" i="16"/>
  <c r="N6" i="8"/>
  <c r="N107" i="16" s="1"/>
  <c r="AT50" i="15" l="1"/>
  <c r="AT75" i="15"/>
  <c r="AI57" i="16"/>
  <c r="AI82" i="16"/>
  <c r="AT75" i="16"/>
  <c r="AT100" i="16"/>
  <c r="AT33" i="16"/>
  <c r="N32" i="8"/>
  <c r="N40" i="16" s="1"/>
  <c r="N107" i="15"/>
  <c r="AY46" i="14"/>
  <c r="AY22" i="14" s="1"/>
  <c r="N40" i="15" l="1"/>
  <c r="AI23" i="15" s="1"/>
  <c r="AI40" i="16"/>
  <c r="AY21" i="14"/>
  <c r="AY59" i="14" s="1"/>
  <c r="BC22" i="14"/>
  <c r="AI82" i="15"/>
  <c r="AI57" i="15"/>
  <c r="BC22" i="5"/>
  <c r="AY23" i="5"/>
  <c r="BC122" i="5" l="1"/>
  <c r="BD122" i="5"/>
  <c r="AI40" i="15"/>
  <c r="AY23" i="14"/>
  <c r="AI23" i="16"/>
  <c r="AY60" i="14"/>
  <c r="AY61" i="14" s="1"/>
  <c r="AY74" i="14"/>
  <c r="BG22" i="14"/>
  <c r="BC21" i="14"/>
  <c r="BG22" i="5"/>
  <c r="BC21" i="5"/>
  <c r="AY59" i="5"/>
  <c r="BC23" i="5" l="1"/>
  <c r="BD121" i="5"/>
  <c r="BH122" i="5"/>
  <c r="AY60" i="5"/>
  <c r="AY74" i="5"/>
  <c r="N42" i="8" s="1"/>
  <c r="BG21" i="14"/>
  <c r="BG59" i="14" s="1"/>
  <c r="BC59" i="14"/>
  <c r="N24" i="8"/>
  <c r="AY45" i="14"/>
  <c r="BG21" i="5"/>
  <c r="BC23" i="14"/>
  <c r="BC59" i="5"/>
  <c r="BC45" i="5"/>
  <c r="BG23" i="5" l="1"/>
  <c r="BH121" i="5"/>
  <c r="AY61" i="5"/>
  <c r="AY75" i="5"/>
  <c r="AY77" i="5" s="1"/>
  <c r="N50" i="15"/>
  <c r="AI33" i="15" s="1"/>
  <c r="AI50" i="16"/>
  <c r="N125" i="15"/>
  <c r="AI75" i="15" s="1"/>
  <c r="N125" i="16"/>
  <c r="BG23" i="14"/>
  <c r="BC60" i="14"/>
  <c r="BC74" i="14"/>
  <c r="BG45" i="5"/>
  <c r="BG59" i="5"/>
  <c r="BC74" i="5"/>
  <c r="S42" i="8" s="1"/>
  <c r="S50" i="16" s="1"/>
  <c r="BC60" i="5"/>
  <c r="BC61" i="5" s="1"/>
  <c r="BG74" i="14"/>
  <c r="BG60" i="14"/>
  <c r="BG61" i="14" s="1"/>
  <c r="BC45" i="14"/>
  <c r="S24" i="8"/>
  <c r="AI50" i="15" l="1"/>
  <c r="AI100" i="15"/>
  <c r="AI100" i="16"/>
  <c r="AI75" i="16"/>
  <c r="AI33" i="16"/>
  <c r="S125" i="15"/>
  <c r="AN100" i="15" s="1"/>
  <c r="S125" i="16"/>
  <c r="S50" i="15"/>
  <c r="AN50" i="15" s="1"/>
  <c r="AN50" i="16"/>
  <c r="BC61" i="14"/>
  <c r="BG74" i="5"/>
  <c r="X42" i="8" s="1"/>
  <c r="X50" i="16" s="1"/>
  <c r="BG60" i="5"/>
  <c r="BG61" i="5" s="1"/>
  <c r="X24" i="8"/>
  <c r="BG45" i="14"/>
  <c r="AN33" i="15" l="1"/>
  <c r="AN75" i="15"/>
  <c r="X125" i="15"/>
  <c r="AS75" i="15" s="1"/>
  <c r="X125" i="16"/>
  <c r="AN33" i="16"/>
  <c r="X50" i="15"/>
  <c r="AS50" i="15" s="1"/>
  <c r="AS50" i="16"/>
  <c r="AN75" i="16"/>
  <c r="AN100" i="16"/>
  <c r="M6" i="8"/>
  <c r="M107" i="16" s="1"/>
  <c r="AS100" i="15" l="1"/>
  <c r="AH82" i="16"/>
  <c r="AH57" i="16"/>
  <c r="AS33" i="15"/>
  <c r="AS33" i="16"/>
  <c r="AS75" i="16"/>
  <c r="AS100" i="16"/>
  <c r="M32" i="8"/>
  <c r="M40" i="16" s="1"/>
  <c r="M107" i="15"/>
  <c r="AX46" i="14"/>
  <c r="AX22" i="14" s="1"/>
  <c r="BO22" i="5"/>
  <c r="BO46" i="5" s="1"/>
  <c r="Q6" i="8" s="1"/>
  <c r="Q107" i="16" s="1"/>
  <c r="M40" i="15" l="1"/>
  <c r="AH40" i="15" s="1"/>
  <c r="AH40" i="16"/>
  <c r="AL82" i="16"/>
  <c r="AL57" i="16"/>
  <c r="AX21" i="14"/>
  <c r="AX23" i="14" s="1"/>
  <c r="BB22" i="14"/>
  <c r="BO22" i="14"/>
  <c r="BO46" i="14" s="1"/>
  <c r="BB21" i="5"/>
  <c r="BP22" i="5"/>
  <c r="BP46" i="5" s="1"/>
  <c r="V6" i="8" s="1"/>
  <c r="V107" i="16" s="1"/>
  <c r="BF22" i="5"/>
  <c r="AH57" i="15"/>
  <c r="AH82" i="15"/>
  <c r="Q32" i="8"/>
  <c r="Q40" i="16" s="1"/>
  <c r="Q107" i="15"/>
  <c r="BO21" i="5"/>
  <c r="BO45" i="5" s="1"/>
  <c r="Q24" i="8" s="1"/>
  <c r="AX59" i="5"/>
  <c r="AH23" i="15"/>
  <c r="AX23" i="5"/>
  <c r="BB23" i="5" l="1"/>
  <c r="BB121" i="5"/>
  <c r="BC121" i="5"/>
  <c r="BF122" i="5"/>
  <c r="BG122" i="5"/>
  <c r="AH23" i="16"/>
  <c r="Q125" i="15"/>
  <c r="AL75" i="15" s="1"/>
  <c r="Q125" i="16"/>
  <c r="AQ57" i="16"/>
  <c r="AQ82" i="16"/>
  <c r="Q40" i="15"/>
  <c r="AL23" i="15" s="1"/>
  <c r="AL40" i="16"/>
  <c r="M24" i="8"/>
  <c r="AX45" i="14"/>
  <c r="BB21" i="14"/>
  <c r="BB23" i="14" s="1"/>
  <c r="BP22" i="14"/>
  <c r="BP46" i="14" s="1"/>
  <c r="BF22" i="14"/>
  <c r="V32" i="8"/>
  <c r="V40" i="16" s="1"/>
  <c r="V107" i="15"/>
  <c r="AL57" i="15"/>
  <c r="AL82" i="15"/>
  <c r="BO59" i="5"/>
  <c r="BO74" i="5" s="1"/>
  <c r="Q42" i="8" s="1"/>
  <c r="AX60" i="5"/>
  <c r="AX75" i="5" s="1"/>
  <c r="AX77" i="5" s="1"/>
  <c r="AX74" i="5"/>
  <c r="M42" i="8" s="1"/>
  <c r="BF21" i="5"/>
  <c r="BQ22" i="5"/>
  <c r="BQ46" i="5" s="1"/>
  <c r="AA6" i="8" s="1"/>
  <c r="AA107" i="16" s="1"/>
  <c r="BB59" i="5"/>
  <c r="BP21" i="5"/>
  <c r="BP45" i="5" s="1"/>
  <c r="V24" i="8" s="1"/>
  <c r="BB45" i="5"/>
  <c r="AX59" i="14"/>
  <c r="BO21" i="14"/>
  <c r="BO45" i="14" s="1"/>
  <c r="BF121" i="5" l="1"/>
  <c r="BG121" i="5"/>
  <c r="AL100" i="15"/>
  <c r="M50" i="15"/>
  <c r="AH50" i="15" s="1"/>
  <c r="AH50" i="16"/>
  <c r="M125" i="15"/>
  <c r="AH100" i="15" s="1"/>
  <c r="M125" i="16"/>
  <c r="V40" i="15"/>
  <c r="AQ23" i="15" s="1"/>
  <c r="AQ40" i="16"/>
  <c r="AL23" i="16"/>
  <c r="Q50" i="15"/>
  <c r="AL50" i="15" s="1"/>
  <c r="AL50" i="16"/>
  <c r="AL40" i="15"/>
  <c r="AL75" i="16"/>
  <c r="AL100" i="16"/>
  <c r="AV82" i="16"/>
  <c r="AV57" i="16"/>
  <c r="V125" i="15"/>
  <c r="AQ75" i="15" s="1"/>
  <c r="V125" i="16"/>
  <c r="AH33" i="15"/>
  <c r="BQ22" i="14"/>
  <c r="BQ46" i="14" s="1"/>
  <c r="BF21" i="14"/>
  <c r="BF23" i="14" s="1"/>
  <c r="R24" i="8"/>
  <c r="R125" i="16" s="1"/>
  <c r="BB45" i="14"/>
  <c r="BB59" i="14"/>
  <c r="BP21" i="14"/>
  <c r="BP45" i="14" s="1"/>
  <c r="BF45" i="5"/>
  <c r="BF59" i="5"/>
  <c r="BQ21" i="5"/>
  <c r="BQ45" i="5" s="1"/>
  <c r="AA24" i="8" s="1"/>
  <c r="BO59" i="14"/>
  <c r="BO74" i="14" s="1"/>
  <c r="AX74" i="14"/>
  <c r="AX60" i="14"/>
  <c r="BB60" i="5"/>
  <c r="BB74" i="5"/>
  <c r="R42" i="8" s="1"/>
  <c r="R50" i="16" s="1"/>
  <c r="BP59" i="5"/>
  <c r="BP74" i="5" s="1"/>
  <c r="V42" i="8" s="1"/>
  <c r="V50" i="16" s="1"/>
  <c r="AX61" i="5"/>
  <c r="BO60" i="5"/>
  <c r="BO75" i="5" s="1"/>
  <c r="AA32" i="8"/>
  <c r="AA40" i="16" s="1"/>
  <c r="AA107" i="15"/>
  <c r="AQ82" i="15"/>
  <c r="AQ57" i="15"/>
  <c r="BF23" i="5"/>
  <c r="AL33" i="15" l="1"/>
  <c r="AH75" i="15"/>
  <c r="AQ40" i="15"/>
  <c r="AQ100" i="15"/>
  <c r="AH100" i="16"/>
  <c r="AH75" i="16"/>
  <c r="AH33" i="16"/>
  <c r="AL33" i="16"/>
  <c r="AQ100" i="16"/>
  <c r="AQ75" i="16"/>
  <c r="AA40" i="15"/>
  <c r="AV23" i="15" s="1"/>
  <c r="AV40" i="16"/>
  <c r="AA125" i="15"/>
  <c r="AV100" i="15" s="1"/>
  <c r="AA125" i="16"/>
  <c r="V50" i="15"/>
  <c r="AQ50" i="15" s="1"/>
  <c r="AQ50" i="16"/>
  <c r="R125" i="15"/>
  <c r="AM75" i="15" s="1"/>
  <c r="AQ23" i="16"/>
  <c r="R50" i="15"/>
  <c r="AM33" i="15" s="1"/>
  <c r="AM50" i="16"/>
  <c r="BB74" i="14"/>
  <c r="BP59" i="14"/>
  <c r="BP74" i="14" s="1"/>
  <c r="BB60" i="14"/>
  <c r="BQ21" i="14"/>
  <c r="BQ45" i="14" s="1"/>
  <c r="BF59" i="14"/>
  <c r="AX61" i="14"/>
  <c r="BO60" i="14"/>
  <c r="BO75" i="14" s="1"/>
  <c r="BQ59" i="5"/>
  <c r="BQ74" i="5" s="1"/>
  <c r="AA42" i="8" s="1"/>
  <c r="AA50" i="16" s="1"/>
  <c r="BF60" i="5"/>
  <c r="BF74" i="5"/>
  <c r="W42" i="8" s="1"/>
  <c r="W50" i="16" s="1"/>
  <c r="AV57" i="15"/>
  <c r="AV82" i="15"/>
  <c r="BP60" i="5"/>
  <c r="BP75" i="5" s="1"/>
  <c r="BB61" i="5"/>
  <c r="W24" i="8"/>
  <c r="BF45" i="14"/>
  <c r="AQ33" i="15" l="1"/>
  <c r="AV75" i="15"/>
  <c r="AA50" i="15"/>
  <c r="AV50" i="15" s="1"/>
  <c r="AV50" i="16"/>
  <c r="AV23" i="16"/>
  <c r="AM33" i="16"/>
  <c r="W125" i="15"/>
  <c r="AR75" i="15" s="1"/>
  <c r="W125" i="16"/>
  <c r="W50" i="15"/>
  <c r="AR50" i="15" s="1"/>
  <c r="AR50" i="16"/>
  <c r="AM75" i="16"/>
  <c r="AM100" i="16"/>
  <c r="AM50" i="15"/>
  <c r="AV40" i="15"/>
  <c r="AM100" i="15"/>
  <c r="AQ33" i="16"/>
  <c r="AV75" i="16"/>
  <c r="AV100" i="16"/>
  <c r="BP60" i="14"/>
  <c r="BP75" i="14" s="1"/>
  <c r="BB61" i="14"/>
  <c r="BF61" i="5"/>
  <c r="BQ60" i="5"/>
  <c r="BQ75" i="5" s="1"/>
  <c r="BF74" i="14"/>
  <c r="BQ59" i="14"/>
  <c r="BQ74" i="14" s="1"/>
  <c r="BF60" i="14"/>
  <c r="AR33" i="15" l="1"/>
  <c r="AV33" i="15"/>
  <c r="AR75" i="16"/>
  <c r="AR100" i="16"/>
  <c r="AR100" i="15"/>
  <c r="AR33" i="16"/>
  <c r="AV33" i="16"/>
  <c r="BF61" i="14"/>
  <c r="BQ60" i="14"/>
  <c r="BQ75" i="14" s="1"/>
</calcChain>
</file>

<file path=xl/sharedStrings.xml><?xml version="1.0" encoding="utf-8"?>
<sst xmlns="http://schemas.openxmlformats.org/spreadsheetml/2006/main" count="2196" uniqueCount="135">
  <si>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</si>
  <si>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</si>
  <si>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</si>
  <si>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</si>
  <si>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</si>
  <si>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</si>
  <si>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</si>
  <si>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</si>
  <si>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</si>
  <si>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</si>
  <si>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</si>
  <si>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</si>
  <si>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</si>
  <si>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I</t>
  </si>
  <si>
    <t>II</t>
  </si>
  <si>
    <t>III</t>
  </si>
  <si>
    <t>IV</t>
  </si>
  <si>
    <t>Gross Domestic Product: SNA 2008: 2010p: Agriculture, Forestry and Fisheries (Indonesia)</t>
  </si>
  <si>
    <t>Gross Domestic Product: SNA 2008: 2010p: Mining &amp; Quarrying (Indonesia)</t>
  </si>
  <si>
    <t>Gross Domestic Product: SNA 2008: 2010p: Manufacturing Industry (Indonesia)</t>
  </si>
  <si>
    <t>Gross Domestic Product: SNA 2008: 2010p: Electricity &amp; Gas Supply (Indonesia)</t>
  </si>
  <si>
    <t>Gross Domestic Product: SNA 2008: 2010p: Water Supply, Sewerage, Waste &amp; Recycling Management (Indonesia)</t>
  </si>
  <si>
    <t>Gross Domestic Product: SNA 2008: 2010p: Construction (Indonesia)</t>
  </si>
  <si>
    <t>Gross Domestic Product: SNA 2008: 2010p: Wholesales and Retail Trade, Repair of Motor Vehicles and Motorcycles (Indonesia)</t>
  </si>
  <si>
    <t>Gross Domestic Product: SNA 2008: 2010p: Transportation &amp; Storage (Indonesia)</t>
  </si>
  <si>
    <t>Gross Domestic Product: SNA 2008: 2010p: Accommodation &amp; Food Beverages Activity (Indonesia)</t>
  </si>
  <si>
    <t>Gross Domestic Product: SNA 2008: 2010p: Information &amp; Communication (Indonesia)</t>
  </si>
  <si>
    <t>Gross Domestic Product: SNA 2008: 2010p: Financial &amp; Insurance Activity (Indonesia)</t>
  </si>
  <si>
    <t>Gross Domestic Product: SNA 2008: 2010p: Real Estate (Indonesia)</t>
  </si>
  <si>
    <t>Gross Domestic Product: SNA 2008: 2010p: Business Services (Indonesia)</t>
  </si>
  <si>
    <t>Gross Domestic Product: SNA 2008: 2010p: Public Administration, Defense &amp; Compulsory Social Security (Indonesia)</t>
  </si>
  <si>
    <t>Gross Domestic Product: SNA 2008: 2010p: Education Services (Indonesia)</t>
  </si>
  <si>
    <t>Gross Domestic Product: SNA 2008: 2010p: Human Health &amp; Social Work Activity (Indonesia)</t>
  </si>
  <si>
    <t>Gross Domestic Product: SNA 2008: 2010p: Other Services (Indonesia)</t>
  </si>
  <si>
    <t>Gross Domestic Product: SNA 2008: 2010p: Gross Value Added at Basic Price (Indonesia)</t>
  </si>
  <si>
    <t>Gross Domestic Product: SNA 2008: 2010p: Taxes Minus Subsidies of Products (Indonesia)</t>
  </si>
  <si>
    <t>G01AGRRL</t>
  </si>
  <si>
    <t>G02MINRL</t>
  </si>
  <si>
    <t>G03MNFRL</t>
  </si>
  <si>
    <t>G04EGSRL</t>
  </si>
  <si>
    <t>G05WWRRL</t>
  </si>
  <si>
    <t>G06CONRL</t>
  </si>
  <si>
    <t>G07WRMRL</t>
  </si>
  <si>
    <t>G08TRSRL</t>
  </si>
  <si>
    <t>G09AFBRL</t>
  </si>
  <si>
    <t>G10ICTRL</t>
  </si>
  <si>
    <t>G11FIARL</t>
  </si>
  <si>
    <t>G12REARL</t>
  </si>
  <si>
    <t>G13BUSRL</t>
  </si>
  <si>
    <t>G14PADRL</t>
  </si>
  <si>
    <t>G15EDURL</t>
  </si>
  <si>
    <t>G16HHSRL</t>
  </si>
  <si>
    <t>G17OTSRL</t>
  </si>
  <si>
    <t>G18GVARL</t>
  </si>
  <si>
    <t>G19TAXRL</t>
  </si>
  <si>
    <t xml:space="preserve">Pertanian, kehutanan, dan perikanan </t>
  </si>
  <si>
    <t xml:space="preserve">Pertambangan dan pengolahan </t>
  </si>
  <si>
    <t xml:space="preserve">Industri pengolahan </t>
  </si>
  <si>
    <t xml:space="preserve">Pengadaan listrik dan gas </t>
  </si>
  <si>
    <t xml:space="preserve">Pengadaan air </t>
  </si>
  <si>
    <t xml:space="preserve">Konstruksi </t>
  </si>
  <si>
    <t xml:space="preserve">Perdagangan besar dan eceran, reparasi dan perawatan mobil dan sepeda motor </t>
  </si>
  <si>
    <t xml:space="preserve">Transportasi dan pergudangan </t>
  </si>
  <si>
    <t xml:space="preserve">Penyediaan akomodasi dan makan minum </t>
  </si>
  <si>
    <t xml:space="preserve">Informasi dan komunikasi </t>
  </si>
  <si>
    <t xml:space="preserve">Jasa keuangan </t>
  </si>
  <si>
    <t xml:space="preserve">Real estate </t>
  </si>
  <si>
    <t xml:space="preserve">Jasa perusahaan </t>
  </si>
  <si>
    <t xml:space="preserve">Administrasi pemerintahan, pertahanan, dan jaminan sosial wajib </t>
  </si>
  <si>
    <t xml:space="preserve">Jasa pendidikan </t>
  </si>
  <si>
    <t xml:space="preserve">Jasa kesehatan dan kegiatan sosial </t>
  </si>
  <si>
    <t>Jasa lainnya</t>
  </si>
  <si>
    <t>Proyeksi RDG Juli 2020</t>
  </si>
  <si>
    <t>Baseline</t>
  </si>
  <si>
    <t>Sektor</t>
  </si>
  <si>
    <t>%YoY</t>
  </si>
  <si>
    <t>PDB</t>
  </si>
  <si>
    <t>Pertanian, Kehutanan &amp; Perikanan</t>
  </si>
  <si>
    <t>Pertambangan &amp; Penggalian</t>
  </si>
  <si>
    <t>Industri Pengolahan</t>
  </si>
  <si>
    <t>Listrik, Gas &amp; Air Bersih</t>
  </si>
  <si>
    <t>Konstruksi</t>
  </si>
  <si>
    <t>Perdagangan, Hotel &amp; Restoran</t>
  </si>
  <si>
    <t>Pengangkutan &amp; Komunikasi</t>
  </si>
  <si>
    <t>Keuangan, Real Estat &amp; Jasa Perusahaan</t>
  </si>
  <si>
    <t>Jasa-jasa</t>
  </si>
  <si>
    <t>level</t>
  </si>
  <si>
    <t>Gross Value Added at Basic Price</t>
  </si>
  <si>
    <t>Taxes Minus Subsidies of Products</t>
  </si>
  <si>
    <t>Pajak dikurang Subsidi atas Produk</t>
  </si>
  <si>
    <t>GDPRL</t>
  </si>
  <si>
    <t>check</t>
  </si>
  <si>
    <t>GDPAGRRL</t>
  </si>
  <si>
    <t>GDPMINRL</t>
  </si>
  <si>
    <t>GDPMNFRL</t>
  </si>
  <si>
    <t>GDPELCRL</t>
  </si>
  <si>
    <t>GDPCTRRL</t>
  </si>
  <si>
    <t>GDPTHRRL</t>
  </si>
  <si>
    <t>GDPTCMRL</t>
  </si>
  <si>
    <t>GDPFINRL</t>
  </si>
  <si>
    <t>GDPSVCRL</t>
  </si>
  <si>
    <t>TXSUBRL</t>
  </si>
  <si>
    <t>GDPSECRL</t>
  </si>
  <si>
    <t xml:space="preserve"> </t>
  </si>
  <si>
    <t>Pertanian, Kehutanan, Dan Perikanan</t>
  </si>
  <si>
    <t>Pengadaan Listrik Dan Gas</t>
  </si>
  <si>
    <t>Pengadaan Air, Pengelolaan Sampah, Limbah Dan Daur Ulang</t>
  </si>
  <si>
    <t>Perdagangan Besar Dan Eceran; Reparasi Mobil Dan Motor</t>
  </si>
  <si>
    <t xml:space="preserve"> Transportasi Dan Pergudangan</t>
  </si>
  <si>
    <t>Penyediaan Akomodasi Dan Makan Minum</t>
  </si>
  <si>
    <t>Informasi Dan Komunikasi</t>
  </si>
  <si>
    <t>Jasa Keuangan Dan Asuransi</t>
  </si>
  <si>
    <t>Real Estat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</si>
  <si>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</si>
  <si>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</si>
  <si>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</si>
  <si>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</si>
  <si>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</si>
  <si>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Pajak Dikurang Subsidi atas Produk</t>
  </si>
  <si>
    <t>NTF Oktober</t>
  </si>
  <si>
    <t>Selisih</t>
  </si>
  <si>
    <t>2023</t>
  </si>
  <si>
    <t>Growth Tahunan (2016 - 2019)</t>
  </si>
  <si>
    <t>Proyeksi RDG Desember 2021</t>
  </si>
  <si>
    <t>Proyeksi RDG Januari 2022</t>
  </si>
  <si>
    <t>Dibanding Sebelumnya</t>
  </si>
  <si>
    <t>Proyeksi RDG Existing</t>
  </si>
  <si>
    <t>Perbandingan Januari-Desember</t>
  </si>
  <si>
    <t>Proyeksi RDG November 2021</t>
  </si>
  <si>
    <t>Perbandingan Januari-November</t>
  </si>
  <si>
    <t>Proyeksi RDG Januari KKM 2021</t>
  </si>
  <si>
    <t>Perbandingan Januari-Januari KKM</t>
  </si>
  <si>
    <t>Perbandingan Februari-Januari</t>
  </si>
  <si>
    <t xml:space="preserve">Proyeksi RDG Mei 2022 </t>
  </si>
  <si>
    <t>Proyeksi RDG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</si>
</sst>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  <font>
      <sz val="11"/>
      <color rgb="FF0070C0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charset val="1"/>
      <scheme val="minor"/>
    </font>
    <font>
      <sz val="10"/>
      <color theme="1"/>
      <name val="Times New Roman"/>
      <family val="2"/>
    </font>
    <font>
      <sz val="11"/>
      <color theme="4" tint="-0.249977111117893"/>
      <name val="Calibri"/>
      <family val="2"/>
      <charset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</borders>
  <cellStyleXfs count="12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8" fillId="0" borderId="0"/>
    <xf numFmtId="0" fontId="11" fillId="0" borderId="0"/>
    <xf numFmtId="0" fontId="20" fillId="0" borderId="0"/>
    <xf numFmtId="0" fontId="5" fillId="0" borderId="0"/>
    <xf numFmtId="43" fontId="5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  <xf numFmtId="0" fontId="1" fillId="0" borderId="0"/>
  </cellStyleXfs>
  <cellXfs count="219">
    <xf numFmtId="0" fontId="0" fillId="0" borderId="0" xfId="0"/>
    <xf numFmtId="164" fontId="9" fillId="2" borderId="4" xfId="1" applyNumberFormat="1" applyFont="1" applyFill="1" applyBorder="1" applyAlignment="1">
      <alignment horizontal="left"/>
    </xf>
    <xf numFmtId="0" fontId="10" fillId="0" borderId="0" xfId="0" applyNumberFormat="1" applyFont="1" applyAlignment="1"/>
    <xf numFmtId="0" fontId="8" fillId="2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" fontId="0" fillId="0" borderId="0" xfId="0" applyNumberFormat="1"/>
    <xf numFmtId="165" fontId="12" fillId="0" borderId="5" xfId="2" applyNumberFormat="1" applyFont="1" applyFill="1" applyBorder="1" applyAlignment="1" applyProtection="1">
      <alignment vertical="center"/>
    </xf>
    <xf numFmtId="2" fontId="0" fillId="0" borderId="0" xfId="0" applyNumberFormat="1"/>
    <xf numFmtId="4" fontId="7" fillId="0" borderId="0" xfId="0" applyNumberFormat="1" applyFont="1"/>
    <xf numFmtId="0" fontId="8" fillId="0" borderId="6" xfId="0" applyFont="1" applyFill="1" applyBorder="1"/>
    <xf numFmtId="0" fontId="13" fillId="4" borderId="6" xfId="0" applyFont="1" applyFill="1" applyBorder="1"/>
    <xf numFmtId="0" fontId="8" fillId="0" borderId="7" xfId="0" applyFont="1" applyFill="1" applyBorder="1"/>
    <xf numFmtId="0" fontId="8" fillId="5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0" fontId="8" fillId="0" borderId="0" xfId="0" applyFont="1" applyFill="1" applyBorder="1"/>
    <xf numFmtId="2" fontId="14" fillId="3" borderId="4" xfId="3" applyNumberFormat="1" applyFont="1" applyFill="1" applyBorder="1" applyAlignment="1">
      <alignment horizontal="center" vertical="center"/>
    </xf>
    <xf numFmtId="2" fontId="14" fillId="3" borderId="1" xfId="3" applyNumberFormat="1" applyFont="1" applyFill="1" applyBorder="1" applyAlignment="1">
      <alignment horizontal="center" vertical="center"/>
    </xf>
    <xf numFmtId="2" fontId="14" fillId="3" borderId="2" xfId="4" applyNumberFormat="1" applyFont="1" applyFill="1" applyBorder="1" applyAlignment="1">
      <alignment horizontal="center" vertical="center"/>
    </xf>
    <xf numFmtId="2" fontId="14" fillId="3" borderId="2" xfId="3" applyNumberFormat="1" applyFont="1" applyFill="1" applyBorder="1" applyAlignment="1">
      <alignment horizontal="center" vertical="center"/>
    </xf>
    <xf numFmtId="2" fontId="14" fillId="3" borderId="3" xfId="3" applyNumberFormat="1" applyFont="1" applyFill="1" applyBorder="1" applyAlignment="1">
      <alignment horizontal="center" vertical="center"/>
    </xf>
    <xf numFmtId="4" fontId="0" fillId="5" borderId="0" xfId="0" applyNumberFormat="1" applyFill="1"/>
    <xf numFmtId="4" fontId="0" fillId="10" borderId="0" xfId="0" applyNumberFormat="1" applyFill="1"/>
    <xf numFmtId="4" fontId="0" fillId="6" borderId="0" xfId="0" applyNumberFormat="1" applyFill="1"/>
    <xf numFmtId="4" fontId="7" fillId="6" borderId="0" xfId="0" applyNumberFormat="1" applyFont="1" applyFill="1"/>
    <xf numFmtId="4" fontId="0" fillId="7" borderId="0" xfId="0" applyNumberFormat="1" applyFill="1"/>
    <xf numFmtId="4" fontId="7" fillId="7" borderId="0" xfId="0" applyNumberFormat="1" applyFont="1" applyFill="1"/>
    <xf numFmtId="4" fontId="0" fillId="8" borderId="0" xfId="0" applyNumberFormat="1" applyFill="1"/>
    <xf numFmtId="4" fontId="7" fillId="8" borderId="0" xfId="0" applyNumberFormat="1" applyFont="1" applyFill="1"/>
    <xf numFmtId="4" fontId="0" fillId="9" borderId="0" xfId="0" applyNumberFormat="1" applyFill="1"/>
    <xf numFmtId="4" fontId="7" fillId="9" borderId="0" xfId="0" applyNumberFormat="1" applyFont="1" applyFill="1"/>
    <xf numFmtId="4" fontId="7" fillId="5" borderId="0" xfId="0" applyNumberFormat="1" applyFont="1" applyFill="1"/>
    <xf numFmtId="0" fontId="8" fillId="7" borderId="6" xfId="0" applyFont="1" applyFill="1" applyBorder="1"/>
    <xf numFmtId="0" fontId="8" fillId="6" borderId="6" xfId="0" applyFont="1" applyFill="1" applyBorder="1"/>
    <xf numFmtId="0" fontId="8" fillId="5" borderId="6" xfId="0" applyFont="1" applyFill="1" applyBorder="1"/>
    <xf numFmtId="0" fontId="8" fillId="8" borderId="6" xfId="0" applyFont="1" applyFill="1" applyBorder="1"/>
    <xf numFmtId="0" fontId="8" fillId="9" borderId="6" xfId="0" applyFont="1" applyFill="1" applyBorder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2" fontId="14" fillId="0" borderId="1" xfId="3" applyNumberFormat="1" applyFont="1" applyFill="1" applyBorder="1" applyAlignment="1">
      <alignment horizontal="center" vertical="center"/>
    </xf>
    <xf numFmtId="4" fontId="15" fillId="0" borderId="0" xfId="0" applyNumberFormat="1" applyFont="1"/>
    <xf numFmtId="4" fontId="15" fillId="6" borderId="0" xfId="0" applyNumberFormat="1" applyFont="1" applyFill="1"/>
    <xf numFmtId="4" fontId="15" fillId="7" borderId="0" xfId="0" applyNumberFormat="1" applyFont="1" applyFill="1"/>
    <xf numFmtId="4" fontId="15" fillId="8" borderId="0" xfId="0" applyNumberFormat="1" applyFont="1" applyFill="1"/>
    <xf numFmtId="4" fontId="15" fillId="9" borderId="0" xfId="0" applyNumberFormat="1" applyFont="1" applyFill="1"/>
    <xf numFmtId="4" fontId="15" fillId="5" borderId="0" xfId="0" applyNumberFormat="1" applyFont="1" applyFill="1"/>
    <xf numFmtId="0" fontId="16" fillId="0" borderId="0" xfId="5" applyFont="1" applyFill="1" applyBorder="1"/>
    <xf numFmtId="0" fontId="17" fillId="0" borderId="0" xfId="5" applyFont="1" applyFill="1" applyBorder="1"/>
    <xf numFmtId="0" fontId="18" fillId="11" borderId="0" xfId="5" applyFont="1" applyFill="1" applyBorder="1" applyAlignment="1">
      <alignment horizontal="center"/>
    </xf>
    <xf numFmtId="2" fontId="17" fillId="0" borderId="7" xfId="4" applyNumberFormat="1" applyFont="1" applyBorder="1" applyAlignment="1">
      <alignment horizontal="left"/>
    </xf>
    <xf numFmtId="0" fontId="18" fillId="0" borderId="11" xfId="5" applyNumberFormat="1" applyFont="1" applyFill="1" applyBorder="1" applyAlignment="1">
      <alignment horizontal="center"/>
    </xf>
    <xf numFmtId="0" fontId="18" fillId="0" borderId="0" xfId="5" applyNumberFormat="1" applyFont="1" applyFill="1" applyBorder="1" applyAlignment="1">
      <alignment horizontal="center"/>
    </xf>
    <xf numFmtId="2" fontId="14" fillId="3" borderId="12" xfId="4" applyNumberFormat="1" applyFont="1" applyFill="1" applyBorder="1" applyAlignment="1">
      <alignment horizontal="center" vertical="center"/>
    </xf>
    <xf numFmtId="0" fontId="8" fillId="0" borderId="6" xfId="4" applyFont="1" applyBorder="1" applyAlignment="1">
      <alignment vertical="center" wrapText="1"/>
    </xf>
    <xf numFmtId="2" fontId="17" fillId="0" borderId="13" xfId="4" applyNumberFormat="1" applyFont="1" applyBorder="1" applyAlignment="1">
      <alignment horizontal="center" vertical="center"/>
    </xf>
    <xf numFmtId="2" fontId="11" fillId="0" borderId="6" xfId="5" applyNumberFormat="1" applyBorder="1" applyAlignment="1">
      <alignment horizontal="center" vertical="center"/>
    </xf>
    <xf numFmtId="2" fontId="8" fillId="0" borderId="0" xfId="4" applyNumberFormat="1" applyBorder="1" applyAlignment="1">
      <alignment horizontal="center" vertical="center"/>
    </xf>
    <xf numFmtId="2" fontId="8" fillId="0" borderId="11" xfId="4" applyNumberFormat="1" applyBorder="1" applyAlignment="1">
      <alignment horizontal="center" vertical="center"/>
    </xf>
    <xf numFmtId="0" fontId="8" fillId="12" borderId="6" xfId="4" applyFont="1" applyFill="1" applyBorder="1" applyAlignment="1">
      <alignment vertical="center" wrapText="1"/>
    </xf>
    <xf numFmtId="2" fontId="17" fillId="12" borderId="13" xfId="4" applyNumberFormat="1" applyFont="1" applyFill="1" applyBorder="1" applyAlignment="1">
      <alignment horizontal="center" vertical="center"/>
    </xf>
    <xf numFmtId="2" fontId="11" fillId="12" borderId="6" xfId="5" applyNumberFormat="1" applyFill="1" applyBorder="1" applyAlignment="1">
      <alignment horizontal="center" vertical="center"/>
    </xf>
    <xf numFmtId="2" fontId="8" fillId="12" borderId="0" xfId="4" applyNumberFormat="1" applyFill="1" applyBorder="1" applyAlignment="1">
      <alignment horizontal="center" vertical="center"/>
    </xf>
    <xf numFmtId="2" fontId="8" fillId="12" borderId="11" xfId="4" applyNumberFormat="1" applyFill="1" applyBorder="1" applyAlignment="1">
      <alignment horizontal="center" vertical="center"/>
    </xf>
    <xf numFmtId="0" fontId="8" fillId="12" borderId="7" xfId="4" applyFont="1" applyFill="1" applyBorder="1" applyAlignment="1">
      <alignment vertical="center" wrapText="1"/>
    </xf>
    <xf numFmtId="2" fontId="17" fillId="12" borderId="14" xfId="4" applyNumberFormat="1" applyFont="1" applyFill="1" applyBorder="1" applyAlignment="1">
      <alignment horizontal="center" vertical="center"/>
    </xf>
    <xf numFmtId="2" fontId="11" fillId="12" borderId="7" xfId="5" applyNumberFormat="1" applyFill="1" applyBorder="1" applyAlignment="1">
      <alignment horizontal="center" vertical="center"/>
    </xf>
    <xf numFmtId="2" fontId="8" fillId="12" borderId="15" xfId="4" applyNumberFormat="1" applyFill="1" applyBorder="1" applyAlignment="1">
      <alignment horizontal="center" vertical="center"/>
    </xf>
    <xf numFmtId="2" fontId="8" fillId="12" borderId="16" xfId="4" applyNumberFormat="1" applyFill="1" applyBorder="1" applyAlignment="1">
      <alignment horizontal="center" vertical="center"/>
    </xf>
    <xf numFmtId="0" fontId="0" fillId="0" borderId="0" xfId="0" applyNumberFormat="1"/>
    <xf numFmtId="2" fontId="7" fillId="13" borderId="0" xfId="0" applyNumberFormat="1" applyFont="1" applyFill="1"/>
    <xf numFmtId="4" fontId="0" fillId="0" borderId="0" xfId="0" applyNumberFormat="1" applyFont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8" borderId="0" xfId="0" applyNumberFormat="1" applyFont="1" applyFill="1"/>
    <xf numFmtId="4" fontId="0" fillId="9" borderId="0" xfId="0" applyNumberFormat="1" applyFont="1" applyFill="1"/>
    <xf numFmtId="4" fontId="0" fillId="5" borderId="0" xfId="0" applyNumberFormat="1" applyFont="1" applyFill="1"/>
    <xf numFmtId="4" fontId="19" fillId="0" borderId="0" xfId="0" applyNumberFormat="1" applyFont="1"/>
    <xf numFmtId="4" fontId="19" fillId="6" borderId="0" xfId="0" applyNumberFormat="1" applyFont="1" applyFill="1"/>
    <xf numFmtId="4" fontId="19" fillId="7" borderId="0" xfId="0" applyNumberFormat="1" applyFont="1" applyFill="1"/>
    <xf numFmtId="4" fontId="19" fillId="8" borderId="0" xfId="0" applyNumberFormat="1" applyFont="1" applyFill="1"/>
    <xf numFmtId="4" fontId="19" fillId="9" borderId="0" xfId="0" applyNumberFormat="1" applyFont="1" applyFill="1"/>
    <xf numFmtId="4" fontId="19" fillId="5" borderId="0" xfId="0" applyNumberFormat="1" applyFont="1" applyFill="1"/>
    <xf numFmtId="2" fontId="14" fillId="3" borderId="0" xfId="3" applyNumberFormat="1" applyFont="1" applyFill="1" applyBorder="1" applyAlignment="1">
      <alignment horizontal="center" vertical="center"/>
    </xf>
    <xf numFmtId="2" fontId="8" fillId="0" borderId="0" xfId="4" applyNumberFormat="1" applyFont="1" applyBorder="1" applyAlignment="1">
      <alignment horizontal="center" vertical="center"/>
    </xf>
    <xf numFmtId="2" fontId="8" fillId="14" borderId="0" xfId="4" applyNumberFormat="1" applyFont="1" applyFill="1" applyBorder="1" applyAlignment="1">
      <alignment horizontal="center" vertical="center"/>
    </xf>
    <xf numFmtId="0" fontId="18" fillId="11" borderId="6" xfId="5" applyFont="1" applyFill="1" applyBorder="1" applyAlignment="1">
      <alignment horizontal="center"/>
    </xf>
    <xf numFmtId="0" fontId="18" fillId="0" borderId="6" xfId="5" applyNumberFormat="1" applyFont="1" applyFill="1" applyBorder="1" applyAlignment="1">
      <alignment horizontal="center"/>
    </xf>
    <xf numFmtId="2" fontId="14" fillId="3" borderId="6" xfId="3" applyNumberFormat="1" applyFont="1" applyFill="1" applyBorder="1" applyAlignment="1">
      <alignment horizontal="center" vertical="center"/>
    </xf>
    <xf numFmtId="2" fontId="8" fillId="0" borderId="6" xfId="4" applyNumberFormat="1" applyFont="1" applyBorder="1" applyAlignment="1">
      <alignment horizontal="center" vertical="center"/>
    </xf>
    <xf numFmtId="2" fontId="8" fillId="14" borderId="6" xfId="4" applyNumberFormat="1" applyFont="1" applyFill="1" applyBorder="1" applyAlignment="1">
      <alignment horizontal="center" vertical="center"/>
    </xf>
    <xf numFmtId="2" fontId="8" fillId="12" borderId="7" xfId="4" applyNumberFormat="1" applyFont="1" applyFill="1" applyBorder="1" applyAlignment="1">
      <alignment horizontal="center" vertical="center"/>
    </xf>
    <xf numFmtId="2" fontId="8" fillId="12" borderId="15" xfId="4" applyNumberFormat="1" applyFont="1" applyFill="1" applyBorder="1" applyAlignment="1">
      <alignment horizontal="center" vertical="center"/>
    </xf>
    <xf numFmtId="2" fontId="17" fillId="0" borderId="6" xfId="4" applyNumberFormat="1" applyFont="1" applyBorder="1" applyAlignment="1">
      <alignment horizontal="center" vertical="center"/>
    </xf>
    <xf numFmtId="2" fontId="17" fillId="12" borderId="6" xfId="4" applyNumberFormat="1" applyFont="1" applyFill="1" applyBorder="1" applyAlignment="1">
      <alignment horizontal="center" vertical="center"/>
    </xf>
    <xf numFmtId="2" fontId="17" fillId="12" borderId="7" xfId="4" applyNumberFormat="1" applyFont="1" applyFill="1" applyBorder="1" applyAlignment="1">
      <alignment horizontal="center" vertical="center"/>
    </xf>
    <xf numFmtId="0" fontId="18" fillId="0" borderId="13" xfId="5" applyNumberFormat="1" applyFont="1" applyFill="1" applyBorder="1" applyAlignment="1">
      <alignment horizontal="center"/>
    </xf>
    <xf numFmtId="2" fontId="14" fillId="3" borderId="13" xfId="3" applyNumberFormat="1" applyFont="1" applyFill="1" applyBorder="1" applyAlignment="1">
      <alignment horizontal="center" vertical="center"/>
    </xf>
    <xf numFmtId="2" fontId="17" fillId="14" borderId="13" xfId="4" applyNumberFormat="1" applyFont="1" applyFill="1" applyBorder="1" applyAlignment="1">
      <alignment horizontal="center" vertical="center"/>
    </xf>
    <xf numFmtId="2" fontId="8" fillId="0" borderId="8" xfId="4" applyNumberFormat="1" applyFont="1" applyBorder="1" applyAlignment="1">
      <alignment horizontal="center" vertical="center"/>
    </xf>
    <xf numFmtId="2" fontId="8" fillId="0" borderId="18" xfId="4" applyNumberFormat="1" applyFont="1" applyBorder="1" applyAlignment="1">
      <alignment horizontal="center" vertical="center"/>
    </xf>
    <xf numFmtId="2" fontId="17" fillId="0" borderId="19" xfId="4" applyNumberFormat="1" applyFont="1" applyBorder="1" applyAlignment="1">
      <alignment horizontal="center" vertical="center"/>
    </xf>
    <xf numFmtId="2" fontId="15" fillId="0" borderId="0" xfId="0" applyNumberFormat="1" applyFont="1"/>
    <xf numFmtId="2" fontId="19" fillId="6" borderId="0" xfId="0" applyNumberFormat="1" applyFont="1" applyFill="1"/>
    <xf numFmtId="2" fontId="15" fillId="6" borderId="0" xfId="0" applyNumberFormat="1" applyFont="1" applyFill="1"/>
    <xf numFmtId="2" fontId="15" fillId="7" borderId="0" xfId="0" applyNumberFormat="1" applyFont="1" applyFill="1"/>
    <xf numFmtId="2" fontId="15" fillId="8" borderId="0" xfId="0" applyNumberFormat="1" applyFont="1" applyFill="1"/>
    <xf numFmtId="2" fontId="19" fillId="9" borderId="0" xfId="0" applyNumberFormat="1" applyFont="1" applyFill="1"/>
    <xf numFmtId="2" fontId="15" fillId="9" borderId="0" xfId="0" applyNumberFormat="1" applyFont="1" applyFill="1"/>
    <xf numFmtId="2" fontId="19" fillId="5" borderId="0" xfId="0" applyNumberFormat="1" applyFont="1" applyFill="1"/>
    <xf numFmtId="2" fontId="15" fillId="5" borderId="0" xfId="0" applyNumberFormat="1" applyFont="1" applyFill="1"/>
    <xf numFmtId="0" fontId="16" fillId="0" borderId="0" xfId="7" applyFont="1"/>
    <xf numFmtId="0" fontId="5" fillId="0" borderId="0" xfId="7"/>
    <xf numFmtId="0" fontId="17" fillId="0" borderId="0" xfId="7" applyFont="1"/>
    <xf numFmtId="0" fontId="18" fillId="11" borderId="0" xfId="7" applyFont="1" applyFill="1" applyAlignment="1">
      <alignment horizontal="center"/>
    </xf>
    <xf numFmtId="0" fontId="18" fillId="11" borderId="6" xfId="7" applyFont="1" applyFill="1" applyBorder="1" applyAlignment="1">
      <alignment horizontal="center"/>
    </xf>
    <xf numFmtId="0" fontId="18" fillId="0" borderId="11" xfId="7" applyFont="1" applyBorder="1" applyAlignment="1">
      <alignment horizontal="center"/>
    </xf>
    <xf numFmtId="0" fontId="18" fillId="0" borderId="0" xfId="7" applyFont="1" applyAlignment="1">
      <alignment horizontal="center"/>
    </xf>
    <xf numFmtId="0" fontId="18" fillId="0" borderId="6" xfId="7" applyFont="1" applyBorder="1" applyAlignment="1">
      <alignment horizontal="center"/>
    </xf>
    <xf numFmtId="2" fontId="14" fillId="3" borderId="4" xfId="8" applyNumberFormat="1" applyFont="1" applyFill="1" applyBorder="1" applyAlignment="1">
      <alignment horizontal="center" vertical="center"/>
    </xf>
    <xf numFmtId="2" fontId="14" fillId="3" borderId="1" xfId="8" applyNumberFormat="1" applyFont="1" applyFill="1" applyBorder="1" applyAlignment="1">
      <alignment horizontal="center" vertical="center"/>
    </xf>
    <xf numFmtId="2" fontId="14" fillId="3" borderId="2" xfId="8" applyNumberFormat="1" applyFont="1" applyFill="1" applyBorder="1" applyAlignment="1">
      <alignment horizontal="center" vertical="center"/>
    </xf>
    <xf numFmtId="2" fontId="14" fillId="3" borderId="3" xfId="8" applyNumberFormat="1" applyFont="1" applyFill="1" applyBorder="1" applyAlignment="1">
      <alignment horizontal="center" vertical="center"/>
    </xf>
    <xf numFmtId="0" fontId="8" fillId="0" borderId="6" xfId="4" applyBorder="1" applyAlignment="1">
      <alignment vertical="center" wrapText="1"/>
    </xf>
    <xf numFmtId="2" fontId="5" fillId="0" borderId="6" xfId="7" applyNumberFormat="1" applyBorder="1" applyAlignment="1">
      <alignment horizontal="center" vertical="center"/>
    </xf>
    <xf numFmtId="2" fontId="8" fillId="0" borderId="0" xfId="4" applyNumberFormat="1" applyAlignment="1">
      <alignment horizontal="center" vertical="center"/>
    </xf>
    <xf numFmtId="0" fontId="8" fillId="12" borderId="6" xfId="4" applyFill="1" applyBorder="1" applyAlignment="1">
      <alignment vertical="center" wrapText="1"/>
    </xf>
    <xf numFmtId="2" fontId="5" fillId="12" borderId="6" xfId="7" applyNumberFormat="1" applyFill="1" applyBorder="1" applyAlignment="1">
      <alignment horizontal="center" vertical="center"/>
    </xf>
    <xf numFmtId="2" fontId="8" fillId="12" borderId="0" xfId="4" applyNumberFormat="1" applyFill="1" applyAlignment="1">
      <alignment horizontal="center" vertical="center"/>
    </xf>
    <xf numFmtId="0" fontId="8" fillId="12" borderId="7" xfId="4" applyFill="1" applyBorder="1" applyAlignment="1">
      <alignment vertical="center" wrapText="1"/>
    </xf>
    <xf numFmtId="2" fontId="5" fillId="12" borderId="7" xfId="7" applyNumberFormat="1" applyFill="1" applyBorder="1" applyAlignment="1">
      <alignment horizontal="center" vertical="center"/>
    </xf>
    <xf numFmtId="0" fontId="18" fillId="0" borderId="0" xfId="7" applyFont="1" applyAlignment="1">
      <alignment horizontal="center"/>
    </xf>
    <xf numFmtId="0" fontId="18" fillId="0" borderId="13" xfId="7" applyFont="1" applyBorder="1" applyAlignment="1">
      <alignment horizontal="center"/>
    </xf>
    <xf numFmtId="2" fontId="14" fillId="3" borderId="6" xfId="8" applyNumberFormat="1" applyFont="1" applyFill="1" applyBorder="1" applyAlignment="1">
      <alignment horizontal="center" vertical="center"/>
    </xf>
    <xf numFmtId="2" fontId="14" fillId="3" borderId="0" xfId="8" applyNumberFormat="1" applyFont="1" applyFill="1" applyBorder="1" applyAlignment="1">
      <alignment horizontal="center" vertical="center"/>
    </xf>
    <xf numFmtId="2" fontId="14" fillId="3" borderId="13" xfId="8" applyNumberFormat="1" applyFont="1" applyFill="1" applyBorder="1" applyAlignment="1">
      <alignment horizontal="center" vertical="center"/>
    </xf>
    <xf numFmtId="2" fontId="17" fillId="0" borderId="0" xfId="4" applyNumberFormat="1" applyFont="1" applyAlignment="1">
      <alignment horizontal="center" vertical="center"/>
    </xf>
    <xf numFmtId="2" fontId="5" fillId="0" borderId="0" xfId="7" applyNumberFormat="1" applyAlignment="1">
      <alignment horizontal="center" vertical="center"/>
    </xf>
    <xf numFmtId="2" fontId="10" fillId="0" borderId="13" xfId="7" applyNumberFormat="1" applyFont="1" applyBorder="1" applyAlignment="1">
      <alignment horizontal="center" vertical="center"/>
    </xf>
    <xf numFmtId="2" fontId="8" fillId="14" borderId="0" xfId="4" applyNumberFormat="1" applyFill="1" applyAlignment="1">
      <alignment horizontal="center" vertical="center"/>
    </xf>
    <xf numFmtId="2" fontId="17" fillId="14" borderId="0" xfId="4" applyNumberFormat="1" applyFont="1" applyFill="1" applyAlignment="1">
      <alignment horizontal="center" vertical="center"/>
    </xf>
    <xf numFmtId="2" fontId="5" fillId="14" borderId="6" xfId="7" applyNumberFormat="1" applyFill="1" applyBorder="1" applyAlignment="1">
      <alignment horizontal="center" vertical="center"/>
    </xf>
    <xf numFmtId="2" fontId="5" fillId="14" borderId="0" xfId="7" applyNumberFormat="1" applyFill="1" applyAlignment="1">
      <alignment horizontal="center" vertical="center"/>
    </xf>
    <xf numFmtId="2" fontId="10" fillId="14" borderId="13" xfId="7" applyNumberFormat="1" applyFont="1" applyFill="1" applyBorder="1" applyAlignment="1">
      <alignment horizontal="center" vertical="center"/>
    </xf>
    <xf numFmtId="2" fontId="5" fillId="14" borderId="7" xfId="7" applyNumberFormat="1" applyFill="1" applyBorder="1" applyAlignment="1">
      <alignment horizontal="center" vertical="center"/>
    </xf>
    <xf numFmtId="2" fontId="5" fillId="14" borderId="15" xfId="7" applyNumberFormat="1" applyFill="1" applyBorder="1" applyAlignment="1">
      <alignment horizontal="center" vertical="center"/>
    </xf>
    <xf numFmtId="2" fontId="10" fillId="14" borderId="14" xfId="7" applyNumberFormat="1" applyFont="1" applyFill="1" applyBorder="1" applyAlignment="1">
      <alignment horizontal="center" vertical="center"/>
    </xf>
    <xf numFmtId="2" fontId="14" fillId="3" borderId="9" xfId="8" applyNumberFormat="1" applyFont="1" applyFill="1" applyBorder="1" applyAlignment="1">
      <alignment horizontal="center" vertical="center"/>
    </xf>
    <xf numFmtId="2" fontId="14" fillId="3" borderId="19" xfId="8" applyNumberFormat="1" applyFont="1" applyFill="1" applyBorder="1" applyAlignment="1">
      <alignment horizontal="center" vertical="center"/>
    </xf>
    <xf numFmtId="2" fontId="14" fillId="3" borderId="8" xfId="8" applyNumberFormat="1" applyFont="1" applyFill="1" applyBorder="1" applyAlignment="1">
      <alignment horizontal="center" vertical="center"/>
    </xf>
    <xf numFmtId="2" fontId="8" fillId="0" borderId="6" xfId="4" applyNumberFormat="1" applyBorder="1" applyAlignment="1">
      <alignment horizontal="center" vertical="center"/>
    </xf>
    <xf numFmtId="0" fontId="8" fillId="0" borderId="6" xfId="4" applyBorder="1" applyAlignment="1">
      <alignment vertical="center"/>
    </xf>
    <xf numFmtId="2" fontId="8" fillId="12" borderId="6" xfId="4" applyNumberFormat="1" applyFill="1" applyBorder="1" applyAlignment="1">
      <alignment horizontal="center" vertical="center"/>
    </xf>
    <xf numFmtId="0" fontId="8" fillId="12" borderId="6" xfId="4" applyFill="1" applyBorder="1" applyAlignment="1">
      <alignment vertical="center"/>
    </xf>
    <xf numFmtId="2" fontId="8" fillId="12" borderId="7" xfId="4" applyNumberFormat="1" applyFill="1" applyBorder="1" applyAlignment="1">
      <alignment horizontal="center" vertical="center"/>
    </xf>
    <xf numFmtId="2" fontId="17" fillId="14" borderId="14" xfId="4" applyNumberFormat="1" applyFont="1" applyFill="1" applyBorder="1" applyAlignment="1">
      <alignment horizontal="center" vertical="center"/>
    </xf>
    <xf numFmtId="2" fontId="8" fillId="14" borderId="16" xfId="4" applyNumberFormat="1" applyFill="1" applyBorder="1" applyAlignment="1">
      <alignment horizontal="center" vertical="center"/>
    </xf>
    <xf numFmtId="2" fontId="8" fillId="14" borderId="14" xfId="4" applyNumberFormat="1" applyFill="1" applyBorder="1" applyAlignment="1">
      <alignment horizontal="center" vertical="center"/>
    </xf>
    <xf numFmtId="2" fontId="8" fillId="14" borderId="7" xfId="4" applyNumberFormat="1" applyFill="1" applyBorder="1" applyAlignment="1">
      <alignment horizontal="center" vertical="center"/>
    </xf>
    <xf numFmtId="0" fontId="8" fillId="12" borderId="7" xfId="4" applyFill="1" applyBorder="1" applyAlignment="1">
      <alignment vertical="center"/>
    </xf>
    <xf numFmtId="2" fontId="14" fillId="3" borderId="18" xfId="8" applyNumberFormat="1" applyFont="1" applyFill="1" applyBorder="1" applyAlignment="1">
      <alignment horizontal="center" vertical="center"/>
    </xf>
    <xf numFmtId="0" fontId="4" fillId="0" borderId="0" xfId="7" applyFont="1"/>
    <xf numFmtId="0" fontId="3" fillId="0" borderId="0" xfId="7" applyFont="1"/>
    <xf numFmtId="0" fontId="2" fillId="0" borderId="0" xfId="7" applyFont="1"/>
    <xf numFmtId="2" fontId="7" fillId="0" borderId="0" xfId="0" applyNumberFormat="1" applyFont="1"/>
    <xf numFmtId="2" fontId="7" fillId="7" borderId="0" xfId="0" applyNumberFormat="1" applyFont="1" applyFill="1"/>
    <xf numFmtId="2" fontId="7" fillId="8" borderId="0" xfId="0" applyNumberFormat="1" applyFont="1" applyFill="1"/>
    <xf numFmtId="0" fontId="16" fillId="0" borderId="0" xfId="11" applyFont="1"/>
    <xf numFmtId="2" fontId="5" fillId="0" borderId="0" xfId="7" applyNumberFormat="1" applyBorder="1" applyAlignment="1">
      <alignment horizontal="center" vertical="center"/>
    </xf>
    <xf numFmtId="2" fontId="5" fillId="12" borderId="0" xfId="7" applyNumberFormat="1" applyFill="1" applyBorder="1" applyAlignment="1">
      <alignment horizontal="center" vertical="center"/>
    </xf>
    <xf numFmtId="2" fontId="5" fillId="12" borderId="15" xfId="7" applyNumberFormat="1" applyFill="1" applyBorder="1" applyAlignment="1">
      <alignment horizontal="center" vertical="center"/>
    </xf>
    <xf numFmtId="2" fontId="19" fillId="0" borderId="0" xfId="0" applyNumberFormat="1" applyFont="1"/>
    <xf numFmtId="2" fontId="19" fillId="7" borderId="0" xfId="0" applyNumberFormat="1" applyFont="1" applyFill="1"/>
    <xf numFmtId="2" fontId="19" fillId="8" borderId="0" xfId="0" applyNumberFormat="1" applyFont="1" applyFill="1"/>
    <xf numFmtId="2" fontId="21" fillId="6" borderId="0" xfId="0" applyNumberFormat="1" applyFont="1" applyFill="1"/>
    <xf numFmtId="2" fontId="21" fillId="9" borderId="0" xfId="0" applyNumberFormat="1" applyFont="1" applyFill="1"/>
    <xf numFmtId="2" fontId="21" fillId="5" borderId="0" xfId="0" applyNumberFormat="1" applyFont="1" applyFill="1"/>
    <xf numFmtId="2" fontId="5" fillId="0" borderId="6" xfId="7" applyNumberFormat="1" applyFill="1" applyBorder="1" applyAlignment="1">
      <alignment horizontal="center" vertical="center"/>
    </xf>
    <xf numFmtId="2" fontId="8" fillId="0" borderId="0" xfId="4" applyNumberFormat="1" applyFill="1" applyAlignment="1">
      <alignment horizontal="center" vertical="center"/>
    </xf>
    <xf numFmtId="2" fontId="17" fillId="0" borderId="13" xfId="4" applyNumberFormat="1" applyFont="1" applyFill="1" applyBorder="1" applyAlignment="1">
      <alignment horizontal="center" vertical="center"/>
    </xf>
    <xf numFmtId="4" fontId="0" fillId="0" borderId="0" xfId="0" applyNumberFormat="1" applyFill="1"/>
    <xf numFmtId="0" fontId="18" fillId="11" borderId="4" xfId="7" applyFont="1" applyFill="1" applyBorder="1" applyAlignment="1">
      <alignment horizontal="center"/>
    </xf>
    <xf numFmtId="2" fontId="17" fillId="0" borderId="4" xfId="4" applyNumberFormat="1" applyFont="1" applyBorder="1" applyAlignment="1">
      <alignment horizontal="left"/>
    </xf>
    <xf numFmtId="0" fontId="8" fillId="0" borderId="4" xfId="4" applyBorder="1" applyAlignment="1">
      <alignment vertical="center"/>
    </xf>
    <xf numFmtId="2" fontId="8" fillId="0" borderId="4" xfId="4" applyNumberFormat="1" applyBorder="1" applyAlignment="1">
      <alignment horizontal="center" vertical="center"/>
    </xf>
    <xf numFmtId="0" fontId="8" fillId="12" borderId="4" xfId="4" applyFill="1" applyBorder="1" applyAlignment="1">
      <alignment vertical="center"/>
    </xf>
    <xf numFmtId="2" fontId="8" fillId="12" borderId="4" xfId="4" applyNumberFormat="1" applyFill="1" applyBorder="1" applyAlignment="1">
      <alignment horizontal="center" vertical="center"/>
    </xf>
    <xf numFmtId="0" fontId="8" fillId="15" borderId="4" xfId="4" applyFill="1" applyBorder="1" applyAlignment="1">
      <alignment vertical="center"/>
    </xf>
    <xf numFmtId="2" fontId="8" fillId="15" borderId="4" xfId="4" applyNumberFormat="1" applyFill="1" applyBorder="1" applyAlignment="1">
      <alignment horizontal="center" vertical="center"/>
    </xf>
    <xf numFmtId="0" fontId="18" fillId="11" borderId="4" xfId="7" applyFont="1" applyFill="1" applyBorder="1" applyAlignment="1">
      <alignment horizontal="center"/>
    </xf>
    <xf numFmtId="0" fontId="18" fillId="0" borderId="1" xfId="7" applyFont="1" applyBorder="1" applyAlignment="1">
      <alignment horizontal="center"/>
    </xf>
    <xf numFmtId="0" fontId="18" fillId="0" borderId="3" xfId="7" applyFont="1" applyBorder="1" applyAlignment="1">
      <alignment horizontal="center"/>
    </xf>
    <xf numFmtId="0" fontId="18" fillId="11" borderId="4" xfId="4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left"/>
    </xf>
    <xf numFmtId="49" fontId="9" fillId="2" borderId="2" xfId="1" applyNumberFormat="1" applyFont="1" applyFill="1" applyBorder="1" applyAlignment="1">
      <alignment horizontal="left"/>
    </xf>
    <xf numFmtId="49" fontId="9" fillId="2" borderId="3" xfId="1" applyNumberFormat="1" applyFont="1" applyFill="1" applyBorder="1" applyAlignment="1">
      <alignment horizontal="left"/>
    </xf>
    <xf numFmtId="0" fontId="18" fillId="11" borderId="10" xfId="7" applyFont="1" applyFill="1" applyBorder="1" applyAlignment="1">
      <alignment horizontal="center"/>
    </xf>
    <xf numFmtId="0" fontId="18" fillId="11" borderId="9" xfId="7" applyFont="1" applyFill="1" applyBorder="1" applyAlignment="1">
      <alignment horizontal="center" vertical="center" wrapText="1"/>
    </xf>
    <xf numFmtId="0" fontId="18" fillId="11" borderId="11" xfId="7" applyFont="1" applyFill="1" applyBorder="1" applyAlignment="1">
      <alignment horizontal="center" vertical="center" wrapText="1"/>
    </xf>
    <xf numFmtId="0" fontId="18" fillId="11" borderId="19" xfId="7" applyFont="1" applyFill="1" applyBorder="1" applyAlignment="1">
      <alignment horizontal="center" vertical="center" wrapText="1"/>
    </xf>
    <xf numFmtId="0" fontId="18" fillId="11" borderId="13" xfId="7" applyFont="1" applyFill="1" applyBorder="1" applyAlignment="1">
      <alignment horizontal="center" vertical="center" wrapText="1"/>
    </xf>
    <xf numFmtId="0" fontId="18" fillId="11" borderId="8" xfId="4" applyFont="1" applyFill="1" applyBorder="1" applyAlignment="1">
      <alignment horizontal="center" vertical="center" wrapText="1"/>
    </xf>
    <xf numFmtId="0" fontId="18" fillId="11" borderId="6" xfId="4" applyFont="1" applyFill="1" applyBorder="1" applyAlignment="1">
      <alignment horizontal="center" vertical="center" wrapText="1"/>
    </xf>
    <xf numFmtId="0" fontId="18" fillId="11" borderId="17" xfId="7" applyFont="1" applyFill="1" applyBorder="1" applyAlignment="1">
      <alignment horizontal="center"/>
    </xf>
    <xf numFmtId="0" fontId="18" fillId="11" borderId="20" xfId="7" applyFont="1" applyFill="1" applyBorder="1" applyAlignment="1">
      <alignment horizontal="center"/>
    </xf>
    <xf numFmtId="0" fontId="18" fillId="11" borderId="8" xfId="7" applyFont="1" applyFill="1" applyBorder="1" applyAlignment="1">
      <alignment horizontal="center"/>
    </xf>
    <xf numFmtId="0" fontId="18" fillId="11" borderId="18" xfId="7" applyFont="1" applyFill="1" applyBorder="1" applyAlignment="1">
      <alignment horizontal="center"/>
    </xf>
    <xf numFmtId="0" fontId="18" fillId="11" borderId="17" xfId="5" applyNumberFormat="1" applyFont="1" applyFill="1" applyBorder="1" applyAlignment="1">
      <alignment horizontal="center"/>
    </xf>
    <xf numFmtId="0" fontId="18" fillId="11" borderId="10" xfId="5" applyNumberFormat="1" applyFont="1" applyFill="1" applyBorder="1" applyAlignment="1">
      <alignment horizontal="center"/>
    </xf>
    <xf numFmtId="0" fontId="18" fillId="11" borderId="19" xfId="5" applyFont="1" applyFill="1" applyBorder="1" applyAlignment="1">
      <alignment horizontal="center" vertical="center" wrapText="1"/>
    </xf>
    <xf numFmtId="0" fontId="18" fillId="11" borderId="13" xfId="5" applyFont="1" applyFill="1" applyBorder="1" applyAlignment="1">
      <alignment horizontal="center" vertical="center" wrapText="1"/>
    </xf>
    <xf numFmtId="0" fontId="18" fillId="11" borderId="9" xfId="5" applyFont="1" applyFill="1" applyBorder="1" applyAlignment="1">
      <alignment horizontal="center" vertical="center" wrapText="1"/>
    </xf>
    <xf numFmtId="0" fontId="18" fillId="11" borderId="11" xfId="5" applyFont="1" applyFill="1" applyBorder="1" applyAlignment="1">
      <alignment horizontal="center" vertical="center" wrapText="1"/>
    </xf>
    <xf numFmtId="0" fontId="18" fillId="11" borderId="18" xfId="5" applyFont="1" applyFill="1" applyBorder="1" applyAlignment="1">
      <alignment horizontal="center" vertical="center" wrapText="1"/>
    </xf>
    <xf numFmtId="0" fontId="18" fillId="11" borderId="0" xfId="5" applyFont="1" applyFill="1" applyBorder="1" applyAlignment="1">
      <alignment horizontal="center" vertical="center" wrapText="1"/>
    </xf>
  </cellXfs>
  <cellStyles count="12">
    <cellStyle name="Comma" xfId="1" builtinId="3"/>
    <cellStyle name="Comma [0]" xfId="2" builtinId="6"/>
    <cellStyle name="Comma 2" xfId="3" xr:uid="{00000000-0005-0000-0000-000002000000}"/>
    <cellStyle name="Comma 2 11" xfId="10" xr:uid="{C4CA5311-DCC6-4C64-ADF6-31231B837CC6}"/>
    <cellStyle name="Comma 2 2" xfId="8" xr:uid="{38415058-E1D2-4292-953C-AFE213F07004}"/>
    <cellStyle name="Normal" xfId="0" builtinId="0"/>
    <cellStyle name="Normal 2 2" xfId="6" xr:uid="{34CAC8CA-55AE-4F01-983C-6CC7A74C7447}"/>
    <cellStyle name="Normal 2 3" xfId="4" xr:uid="{00000000-0005-0000-0000-000004000000}"/>
    <cellStyle name="Normal 2 3 3" xfId="9" xr:uid="{76C09A57-796B-47E8-8CAE-44E460B1A511}"/>
    <cellStyle name="Normal 6" xfId="5" xr:uid="{00000000-0005-0000-0000-000005000000}"/>
    <cellStyle name="Normal 6 2" xfId="7" xr:uid="{A2B29C7E-33E0-4D3E-9C2C-CDF83F3A771C}"/>
    <cellStyle name="Normal 6 2 2 2 2 3 2" xfId="11" xr:uid="{3B63FC96-B3C0-4212-91BA-B58C4747F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Proyeksi/2022/2.%20ISMA%20Februari%202022/Database%20F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ISMA%20Februari%202021/Database%20F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Proyeksi/2022/5.%20ISMA%20Mei%202022/Skenario%20Moderate%203_Pakai%20ini!/ISMA17_April%20Skenario%20Mod%203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Expenditure (3)"/>
      <sheetName val="GDP Expenditure (2)"/>
      <sheetName val="GDP Expenditure"/>
      <sheetName val="GDP Production (3)"/>
      <sheetName val="GDP Production (2)"/>
      <sheetName val="GDP Production"/>
      <sheetName val="bank rate"/>
      <sheetName val="Price"/>
      <sheetName val="FDI"/>
      <sheetName val="BPM 5"/>
      <sheetName val="BOP"/>
      <sheetName val="IIP"/>
      <sheetName val="Govt financing q flow"/>
      <sheetName val="Govt financing q"/>
      <sheetName val="Govt financing"/>
      <sheetName val="Govt monthly"/>
      <sheetName val="Govt quarterly flow"/>
      <sheetName val="Govt quarterly cum"/>
      <sheetName val="Govt annual"/>
      <sheetName val="local govt q"/>
      <sheetName val="local govt y"/>
      <sheetName val="local govt y (2)"/>
      <sheetName val="Flow Of Fund"/>
      <sheetName val="Monetary"/>
      <sheetName val="Debt"/>
      <sheetName val="Monetary MA"/>
      <sheetName val="Banking"/>
      <sheetName val="Monetary ODC"/>
      <sheetName val="Input"/>
      <sheetName val="sbpinjaman"/>
      <sheetName val="confidence"/>
    </sheetNames>
    <sheetDataSet>
      <sheetData sheetId="0"/>
      <sheetData sheetId="1"/>
      <sheetData sheetId="2">
        <row r="21">
          <cell r="F21">
            <v>1642356.3</v>
          </cell>
          <cell r="G21">
            <v>1709132</v>
          </cell>
          <cell r="H21">
            <v>1775109.9</v>
          </cell>
          <cell r="I21">
            <v>1737534.9</v>
          </cell>
          <cell r="J21">
            <v>1748731.2</v>
          </cell>
          <cell r="K21">
            <v>1816268.2</v>
          </cell>
          <cell r="L21">
            <v>1881849.7</v>
          </cell>
          <cell r="M21">
            <v>1840786.2</v>
          </cell>
          <cell r="N21">
            <v>1855580.2</v>
          </cell>
          <cell r="O21">
            <v>1929018.7</v>
          </cell>
          <cell r="P21">
            <v>1993632.3</v>
          </cell>
          <cell r="Q21">
            <v>1948852.2</v>
          </cell>
          <cell r="R21">
            <v>1958395.5</v>
          </cell>
          <cell r="S21">
            <v>2036816.6</v>
          </cell>
          <cell r="T21">
            <v>2103598.1</v>
          </cell>
          <cell r="U21">
            <v>2057687.6</v>
          </cell>
          <cell r="V21">
            <v>2058584.9</v>
          </cell>
          <cell r="W21">
            <v>2137385.6</v>
          </cell>
          <cell r="X21">
            <v>2207343.6</v>
          </cell>
          <cell r="Y21">
            <v>2161552.5</v>
          </cell>
          <cell r="Z21">
            <v>2158040</v>
          </cell>
          <cell r="AA21">
            <v>2238704.4</v>
          </cell>
          <cell r="AB21">
            <v>2312843.5</v>
          </cell>
          <cell r="AC21">
            <v>2272929.2000000002</v>
          </cell>
          <cell r="AD21">
            <v>2264721</v>
          </cell>
          <cell r="AE21">
            <v>2355445</v>
          </cell>
          <cell r="AF21">
            <v>2429260.6</v>
          </cell>
          <cell r="AG21">
            <v>2385186.7999999998</v>
          </cell>
          <cell r="AH21">
            <v>2378146.4</v>
          </cell>
          <cell r="AI21">
            <v>2473512.9</v>
          </cell>
          <cell r="AJ21">
            <v>2552296.9</v>
          </cell>
          <cell r="AK21">
            <v>2508971.9</v>
          </cell>
          <cell r="AL21">
            <v>2498697.5</v>
          </cell>
          <cell r="AM21">
            <v>2603852.6</v>
          </cell>
          <cell r="AN21">
            <v>2684332.2000000002</v>
          </cell>
          <cell r="AO21">
            <v>2638969.6</v>
          </cell>
          <cell r="AP21">
            <v>2625180.5</v>
          </cell>
          <cell r="AQ21">
            <v>2735414.1</v>
          </cell>
          <cell r="AR21">
            <v>2818812.7</v>
          </cell>
          <cell r="AS21">
            <v>2769748.1</v>
          </cell>
          <cell r="AT21">
            <v>2703033</v>
          </cell>
          <cell r="AU21">
            <v>2589789.1</v>
          </cell>
          <cell r="AV21">
            <v>2720491.9</v>
          </cell>
          <cell r="AW21">
            <v>2709740.8</v>
          </cell>
          <cell r="AX21">
            <v>2684200.7999999998</v>
          </cell>
          <cell r="AY21">
            <v>2772939.4</v>
          </cell>
          <cell r="AZ21">
            <v>2815869.7</v>
          </cell>
          <cell r="BA21">
            <v>2845858.6</v>
          </cell>
        </row>
      </sheetData>
      <sheetData sheetId="3"/>
      <sheetData sheetId="4"/>
      <sheetData sheetId="5">
        <row r="22">
          <cell r="N22">
            <v>225677.1</v>
          </cell>
          <cell r="O22">
            <v>243260.6</v>
          </cell>
          <cell r="P22">
            <v>270493.90000000002</v>
          </cell>
          <cell r="Q22">
            <v>216688.1</v>
          </cell>
          <cell r="R22">
            <v>235110</v>
          </cell>
          <cell r="S22">
            <v>255305.3</v>
          </cell>
          <cell r="T22">
            <v>280486.90000000002</v>
          </cell>
          <cell r="U22">
            <v>222955.1</v>
          </cell>
          <cell r="V22">
            <v>248019.4</v>
          </cell>
          <cell r="W22">
            <v>266057.8</v>
          </cell>
          <cell r="X22">
            <v>296205.7</v>
          </cell>
          <cell r="Y22">
            <v>229157.8</v>
          </cell>
          <cell r="Z22">
            <v>258472.7</v>
          </cell>
          <cell r="AA22">
            <v>278294.09999999998</v>
          </cell>
          <cell r="AB22">
            <v>306599.59999999998</v>
          </cell>
          <cell r="AC22">
            <v>239775.4</v>
          </cell>
          <cell r="AD22">
            <v>271803.90000000002</v>
          </cell>
          <cell r="AE22">
            <v>291882.8</v>
          </cell>
          <cell r="AF22">
            <v>317624.3</v>
          </cell>
          <cell r="AG22">
            <v>247741.7</v>
          </cell>
          <cell r="AH22">
            <v>281894.2</v>
          </cell>
          <cell r="AI22">
            <v>310969.59999999998</v>
          </cell>
          <cell r="AJ22">
            <v>326782.7</v>
          </cell>
          <cell r="AK22">
            <v>251799.3</v>
          </cell>
          <cell r="AL22">
            <v>286069.2</v>
          </cell>
          <cell r="AM22">
            <v>321931.5</v>
          </cell>
          <cell r="AN22">
            <v>337298.7</v>
          </cell>
          <cell r="AO22">
            <v>265656.09999999998</v>
          </cell>
          <cell r="AP22">
            <v>306492.90000000002</v>
          </cell>
          <cell r="AQ22">
            <v>332720.40000000002</v>
          </cell>
          <cell r="AR22">
            <v>346953.5</v>
          </cell>
          <cell r="AS22">
            <v>272208.90000000002</v>
          </cell>
          <cell r="AT22">
            <v>316734.3</v>
          </cell>
          <cell r="AU22">
            <v>348350.5</v>
          </cell>
          <cell r="AV22">
            <v>359518.5</v>
          </cell>
          <cell r="AW22">
            <v>282649.7</v>
          </cell>
          <cell r="AX22">
            <v>322418.09999999998</v>
          </cell>
          <cell r="AY22">
            <v>366760.5</v>
          </cell>
          <cell r="AZ22">
            <v>370560.6</v>
          </cell>
          <cell r="BA22">
            <v>294659.90000000002</v>
          </cell>
          <cell r="BB22">
            <v>322485.2</v>
          </cell>
          <cell r="BC22">
            <v>374817.8</v>
          </cell>
          <cell r="BD22">
            <v>378616.9</v>
          </cell>
          <cell r="BE22">
            <v>302411.5</v>
          </cell>
          <cell r="BF22">
            <v>333582.8</v>
          </cell>
          <cell r="BG22">
            <v>376788.4</v>
          </cell>
          <cell r="BH22">
            <v>384029.6</v>
          </cell>
          <cell r="BI22">
            <v>309309.2</v>
          </cell>
        </row>
        <row r="23">
          <cell r="N23">
            <v>171254.7</v>
          </cell>
          <cell r="O23">
            <v>176963.4</v>
          </cell>
          <cell r="P23">
            <v>184706.5</v>
          </cell>
          <cell r="Q23">
            <v>185204</v>
          </cell>
          <cell r="R23">
            <v>180027.4</v>
          </cell>
          <cell r="S23">
            <v>181780.1</v>
          </cell>
          <cell r="T23">
            <v>189873.7</v>
          </cell>
          <cell r="U23">
            <v>197275.1</v>
          </cell>
          <cell r="V23">
            <v>193122.1</v>
          </cell>
          <cell r="W23">
            <v>191766.6</v>
          </cell>
          <cell r="X23">
            <v>191051.9</v>
          </cell>
          <cell r="Y23">
            <v>195621</v>
          </cell>
          <cell r="Z23">
            <v>194748.6</v>
          </cell>
          <cell r="AA23">
            <v>194571.1</v>
          </cell>
          <cell r="AB23">
            <v>199013.4</v>
          </cell>
          <cell r="AC23">
            <v>202721.3</v>
          </cell>
          <cell r="AD23">
            <v>192375.8</v>
          </cell>
          <cell r="AE23">
            <v>195958.7</v>
          </cell>
          <cell r="AF23">
            <v>200470</v>
          </cell>
          <cell r="AG23">
            <v>205685</v>
          </cell>
          <cell r="AH23">
            <v>193496.6</v>
          </cell>
          <cell r="AI23">
            <v>188914.9</v>
          </cell>
          <cell r="AJ23">
            <v>191629.5</v>
          </cell>
          <cell r="AK23">
            <v>193286.2</v>
          </cell>
          <cell r="AL23">
            <v>195852</v>
          </cell>
          <cell r="AM23">
            <v>190886.6</v>
          </cell>
          <cell r="AN23">
            <v>191954.4</v>
          </cell>
          <cell r="AO23">
            <v>195900.1</v>
          </cell>
          <cell r="AP23">
            <v>193307</v>
          </cell>
          <cell r="AQ23">
            <v>194921.2</v>
          </cell>
          <cell r="AR23">
            <v>195475.1</v>
          </cell>
          <cell r="AS23">
            <v>195975.1</v>
          </cell>
          <cell r="AT23">
            <v>195347.9</v>
          </cell>
          <cell r="AU23">
            <v>200079.6</v>
          </cell>
          <cell r="AV23">
            <v>200700.3</v>
          </cell>
          <cell r="AW23">
            <v>200377.2</v>
          </cell>
          <cell r="AX23">
            <v>199889.4</v>
          </cell>
          <cell r="AY23">
            <v>198665.2</v>
          </cell>
          <cell r="AZ23">
            <v>205388.3</v>
          </cell>
          <cell r="BA23">
            <v>202263.3</v>
          </cell>
          <cell r="BB23">
            <v>200784.4</v>
          </cell>
          <cell r="BC23">
            <v>193261.5</v>
          </cell>
          <cell r="BD23">
            <v>196594.9</v>
          </cell>
          <cell r="BE23">
            <v>199834.4</v>
          </cell>
          <cell r="BF23">
            <v>196726.1</v>
          </cell>
          <cell r="BG23">
            <v>203356.1</v>
          </cell>
          <cell r="BH23">
            <v>211889.9</v>
          </cell>
          <cell r="BI23">
            <v>210127.4</v>
          </cell>
        </row>
        <row r="24">
          <cell r="N24">
            <v>371813.3</v>
          </cell>
          <cell r="O24">
            <v>376831.9</v>
          </cell>
          <cell r="P24">
            <v>381827</v>
          </cell>
          <cell r="Q24">
            <v>382288.6</v>
          </cell>
          <cell r="R24">
            <v>388876.5</v>
          </cell>
          <cell r="S24">
            <v>400406.5</v>
          </cell>
          <cell r="T24">
            <v>409101.9</v>
          </cell>
          <cell r="U24">
            <v>409067.1</v>
          </cell>
          <cell r="V24">
            <v>411748.4</v>
          </cell>
          <cell r="W24">
            <v>421984.5</v>
          </cell>
          <cell r="X24">
            <v>430505.9</v>
          </cell>
          <cell r="Y24">
            <v>433548.4</v>
          </cell>
          <cell r="Z24">
            <v>430780.1</v>
          </cell>
          <cell r="AA24">
            <v>443932.4</v>
          </cell>
          <cell r="AB24">
            <v>445628.5</v>
          </cell>
          <cell r="AC24">
            <v>451620.9</v>
          </cell>
          <cell r="AD24">
            <v>449951.5</v>
          </cell>
          <cell r="AE24">
            <v>465493.4</v>
          </cell>
          <cell r="AF24">
            <v>468015.5</v>
          </cell>
          <cell r="AG24">
            <v>470796.3</v>
          </cell>
          <cell r="AH24">
            <v>468270.5</v>
          </cell>
          <cell r="AI24">
            <v>485053</v>
          </cell>
          <cell r="AJ24">
            <v>489547.9</v>
          </cell>
          <cell r="AK24">
            <v>491661.8</v>
          </cell>
          <cell r="AL24">
            <v>490162.7</v>
          </cell>
          <cell r="AM24">
            <v>507478.3</v>
          </cell>
          <cell r="AN24">
            <v>511443.9</v>
          </cell>
          <cell r="AO24">
            <v>507792</v>
          </cell>
          <cell r="AP24">
            <v>511134.3</v>
          </cell>
          <cell r="AQ24">
            <v>525246.69999999995</v>
          </cell>
          <cell r="AR24">
            <v>536388.6</v>
          </cell>
          <cell r="AS24">
            <v>530696.5</v>
          </cell>
          <cell r="AT24">
            <v>534688.4</v>
          </cell>
          <cell r="AU24">
            <v>545680.9</v>
          </cell>
          <cell r="AV24">
            <v>559760.6</v>
          </cell>
          <cell r="AW24">
            <v>553238.5</v>
          </cell>
          <cell r="AX24">
            <v>555288</v>
          </cell>
          <cell r="AY24">
            <v>564913</v>
          </cell>
          <cell r="AZ24">
            <v>582944.5</v>
          </cell>
          <cell r="BA24">
            <v>573522.30000000005</v>
          </cell>
          <cell r="BB24">
            <v>566752</v>
          </cell>
          <cell r="BC24">
            <v>529988.80000000005</v>
          </cell>
          <cell r="BD24">
            <v>557651.4</v>
          </cell>
          <cell r="BE24">
            <v>555528.1</v>
          </cell>
          <cell r="BF24">
            <v>558907.5</v>
          </cell>
          <cell r="BG24">
            <v>564865.5</v>
          </cell>
          <cell r="BH24">
            <v>578167.1</v>
          </cell>
          <cell r="BI24">
            <v>582881.6</v>
          </cell>
        </row>
        <row r="25">
          <cell r="N25">
            <v>17346.900000000001</v>
          </cell>
          <cell r="O25">
            <v>18265.599999999999</v>
          </cell>
          <cell r="P25">
            <v>18261.900000000001</v>
          </cell>
          <cell r="Q25">
            <v>18674.7</v>
          </cell>
          <cell r="R25">
            <v>18489</v>
          </cell>
          <cell r="S25">
            <v>19033.5</v>
          </cell>
          <cell r="T25">
            <v>19225</v>
          </cell>
          <cell r="U25">
            <v>19930.599999999999</v>
          </cell>
          <cell r="V25">
            <v>19700</v>
          </cell>
          <cell r="W25">
            <v>21126.2</v>
          </cell>
          <cell r="X25">
            <v>21557.4</v>
          </cell>
          <cell r="Y25">
            <v>22009.4</v>
          </cell>
          <cell r="Z25">
            <v>21622.7</v>
          </cell>
          <cell r="AA25">
            <v>22118.7</v>
          </cell>
          <cell r="AB25">
            <v>22080.6</v>
          </cell>
          <cell r="AC25">
            <v>22983.1</v>
          </cell>
          <cell r="AD25">
            <v>22334.3</v>
          </cell>
          <cell r="AE25">
            <v>23544.3</v>
          </cell>
          <cell r="AF25">
            <v>23390.400000000001</v>
          </cell>
          <cell r="AG25">
            <v>24778.2</v>
          </cell>
          <cell r="AH25">
            <v>22721</v>
          </cell>
          <cell r="AI25">
            <v>23728.1</v>
          </cell>
          <cell r="AJ25">
            <v>23525.9</v>
          </cell>
          <cell r="AK25">
            <v>24919.8</v>
          </cell>
          <cell r="AL25">
            <v>24425.4</v>
          </cell>
          <cell r="AM25">
            <v>25208.1</v>
          </cell>
          <cell r="AN25">
            <v>24673.3</v>
          </cell>
          <cell r="AO25">
            <v>25703.1</v>
          </cell>
          <cell r="AP25">
            <v>24816.6</v>
          </cell>
          <cell r="AQ25">
            <v>24570.5</v>
          </cell>
          <cell r="AR25">
            <v>25878.3</v>
          </cell>
          <cell r="AS25">
            <v>26285.9</v>
          </cell>
          <cell r="AT25">
            <v>25637.1</v>
          </cell>
          <cell r="AU25">
            <v>26429</v>
          </cell>
          <cell r="AV25">
            <v>27321.3</v>
          </cell>
          <cell r="AW25">
            <v>27721.200000000001</v>
          </cell>
          <cell r="AX25">
            <v>26694.2</v>
          </cell>
          <cell r="AY25">
            <v>27011.5</v>
          </cell>
          <cell r="AZ25">
            <v>28344.6</v>
          </cell>
          <cell r="BA25">
            <v>29386.400000000001</v>
          </cell>
          <cell r="BB25">
            <v>27722.2</v>
          </cell>
          <cell r="BC25">
            <v>25535.4</v>
          </cell>
          <cell r="BD25">
            <v>27654</v>
          </cell>
          <cell r="BE25">
            <v>27914.799999999999</v>
          </cell>
          <cell r="BF25">
            <v>28188.2</v>
          </cell>
          <cell r="BG25">
            <v>27857.3</v>
          </cell>
          <cell r="BH25">
            <v>28719.7</v>
          </cell>
          <cell r="BI25">
            <v>30095.9</v>
          </cell>
        </row>
        <row r="26">
          <cell r="N26">
            <v>1400.4</v>
          </cell>
          <cell r="O26">
            <v>1450.6</v>
          </cell>
          <cell r="P26">
            <v>1478.9</v>
          </cell>
          <cell r="Q26">
            <v>1518.6</v>
          </cell>
          <cell r="R26">
            <v>1517.6</v>
          </cell>
          <cell r="S26">
            <v>1520</v>
          </cell>
          <cell r="T26">
            <v>1531.3</v>
          </cell>
          <cell r="U26">
            <v>1556.2</v>
          </cell>
          <cell r="V26">
            <v>1567.4</v>
          </cell>
          <cell r="W26">
            <v>1577.9</v>
          </cell>
          <cell r="X26">
            <v>1586.8</v>
          </cell>
          <cell r="Y26">
            <v>1597.7</v>
          </cell>
          <cell r="Z26">
            <v>1617.5</v>
          </cell>
          <cell r="AA26">
            <v>1623.4</v>
          </cell>
          <cell r="AB26">
            <v>1639.9</v>
          </cell>
          <cell r="AC26">
            <v>1659.1</v>
          </cell>
          <cell r="AD26">
            <v>1689.6</v>
          </cell>
          <cell r="AE26">
            <v>1707.2</v>
          </cell>
          <cell r="AF26">
            <v>1726.7</v>
          </cell>
          <cell r="AG26">
            <v>1759</v>
          </cell>
          <cell r="AH26">
            <v>1775.2</v>
          </cell>
          <cell r="AI26">
            <v>1832.2</v>
          </cell>
          <cell r="AJ26">
            <v>1872.2</v>
          </cell>
          <cell r="AK26">
            <v>1889.4</v>
          </cell>
          <cell r="AL26">
            <v>1870.9</v>
          </cell>
          <cell r="AM26">
            <v>1907.7</v>
          </cell>
          <cell r="AN26">
            <v>1916.4</v>
          </cell>
          <cell r="AO26">
            <v>1939.6</v>
          </cell>
          <cell r="AP26">
            <v>1952.9</v>
          </cell>
          <cell r="AQ26">
            <v>1977.5</v>
          </cell>
          <cell r="AR26">
            <v>2008.5</v>
          </cell>
          <cell r="AS26">
            <v>2046.4</v>
          </cell>
          <cell r="AT26">
            <v>2025.1</v>
          </cell>
          <cell r="AU26">
            <v>2063</v>
          </cell>
          <cell r="AV26">
            <v>2132.9</v>
          </cell>
          <cell r="AW26">
            <v>2208.4</v>
          </cell>
          <cell r="AX26">
            <v>2206.3000000000002</v>
          </cell>
          <cell r="AY26">
            <v>2235</v>
          </cell>
          <cell r="AZ26">
            <v>2236.4</v>
          </cell>
          <cell r="BA26">
            <v>2327.1999999999998</v>
          </cell>
          <cell r="BB26">
            <v>2302.9</v>
          </cell>
          <cell r="BC26">
            <v>2334.1999999999998</v>
          </cell>
          <cell r="BD26">
            <v>2369.1999999999998</v>
          </cell>
          <cell r="BE26">
            <v>2443</v>
          </cell>
          <cell r="BF26">
            <v>2428.6999999999998</v>
          </cell>
          <cell r="BG26">
            <v>2469.1</v>
          </cell>
          <cell r="BH26">
            <v>2477.3000000000002</v>
          </cell>
          <cell r="BI26">
            <v>2544.1</v>
          </cell>
        </row>
        <row r="27">
          <cell r="N27">
            <v>149919</v>
          </cell>
          <cell r="O27">
            <v>153138.9</v>
          </cell>
          <cell r="P27">
            <v>159863.4</v>
          </cell>
          <cell r="Q27">
            <v>163984.1</v>
          </cell>
          <cell r="R27">
            <v>162272.1</v>
          </cell>
          <cell r="S27">
            <v>169063.9</v>
          </cell>
          <cell r="T27">
            <v>172845.3</v>
          </cell>
          <cell r="U27">
            <v>179240.6</v>
          </cell>
          <cell r="V27">
            <v>172524.4</v>
          </cell>
          <cell r="W27">
            <v>178851</v>
          </cell>
          <cell r="X27">
            <v>184628.4</v>
          </cell>
          <cell r="Y27">
            <v>192222.6</v>
          </cell>
          <cell r="Z27">
            <v>181865.3</v>
          </cell>
          <cell r="AA27">
            <v>190136.1</v>
          </cell>
          <cell r="AB27">
            <v>196549.1</v>
          </cell>
          <cell r="AC27">
            <v>204169.1</v>
          </cell>
          <cell r="AD27">
            <v>194998.3</v>
          </cell>
          <cell r="AE27">
            <v>202412.3</v>
          </cell>
          <cell r="AF27">
            <v>209376.3</v>
          </cell>
          <cell r="AG27">
            <v>219828.7</v>
          </cell>
          <cell r="AH27">
            <v>206755</v>
          </cell>
          <cell r="AI27">
            <v>213247.1</v>
          </cell>
          <cell r="AJ27">
            <v>223649.5</v>
          </cell>
          <cell r="AK27">
            <v>235512.3</v>
          </cell>
          <cell r="AL27">
            <v>220732.5</v>
          </cell>
          <cell r="AM27">
            <v>224160.2</v>
          </cell>
          <cell r="AN27">
            <v>234726.3</v>
          </cell>
          <cell r="AO27">
            <v>245421.3</v>
          </cell>
          <cell r="AP27">
            <v>233893.3</v>
          </cell>
          <cell r="AQ27">
            <v>239742</v>
          </cell>
          <cell r="AR27">
            <v>251107.5</v>
          </cell>
          <cell r="AS27">
            <v>263182.09999999998</v>
          </cell>
          <cell r="AT27">
            <v>251087.9</v>
          </cell>
          <cell r="AU27">
            <v>253483.1</v>
          </cell>
          <cell r="AV27">
            <v>265639.90000000002</v>
          </cell>
          <cell r="AW27">
            <v>277871.90000000002</v>
          </cell>
          <cell r="AX27">
            <v>265916.2</v>
          </cell>
          <cell r="AY27">
            <v>267906.2</v>
          </cell>
          <cell r="AZ27">
            <v>280645.2</v>
          </cell>
          <cell r="BA27">
            <v>293957.40000000002</v>
          </cell>
          <cell r="BB27">
            <v>273624.59999999998</v>
          </cell>
          <cell r="BC27">
            <v>253459</v>
          </cell>
          <cell r="BD27">
            <v>267958.40000000002</v>
          </cell>
          <cell r="BE27">
            <v>277292.79999999999</v>
          </cell>
          <cell r="BF27">
            <v>271471.40000000002</v>
          </cell>
          <cell r="BG27">
            <v>264663.7</v>
          </cell>
          <cell r="BH27">
            <v>278240.8</v>
          </cell>
          <cell r="BI27">
            <v>288141.8</v>
          </cell>
        </row>
        <row r="28">
          <cell r="N28">
            <v>222691.8</v>
          </cell>
          <cell r="O28">
            <v>230324.8</v>
          </cell>
          <cell r="P28">
            <v>235277.9</v>
          </cell>
          <cell r="Q28">
            <v>235629.3</v>
          </cell>
          <cell r="R28">
            <v>238434.5</v>
          </cell>
          <cell r="S28">
            <v>256239.6</v>
          </cell>
          <cell r="T28">
            <v>263384.40000000002</v>
          </cell>
          <cell r="U28">
            <v>255141.1</v>
          </cell>
          <cell r="V28">
            <v>256214.7</v>
          </cell>
          <cell r="W28">
            <v>270227</v>
          </cell>
          <cell r="X28">
            <v>275207.09999999998</v>
          </cell>
          <cell r="Y28">
            <v>266262.7</v>
          </cell>
          <cell r="Z28">
            <v>264095.3</v>
          </cell>
          <cell r="AA28">
            <v>283478.59999999998</v>
          </cell>
          <cell r="AB28">
            <v>288923.59999999998</v>
          </cell>
          <cell r="AC28">
            <v>282774.59999999998</v>
          </cell>
          <cell r="AD28">
            <v>280190.40000000002</v>
          </cell>
          <cell r="AE28">
            <v>297883.8</v>
          </cell>
          <cell r="AF28">
            <v>303900.59999999998</v>
          </cell>
          <cell r="AG28">
            <v>295322.7</v>
          </cell>
          <cell r="AH28">
            <v>290775.40000000002</v>
          </cell>
          <cell r="AI28">
            <v>302556</v>
          </cell>
          <cell r="AJ28">
            <v>308304.90000000002</v>
          </cell>
          <cell r="AK28">
            <v>305528.2</v>
          </cell>
          <cell r="AL28">
            <v>303316.40000000002</v>
          </cell>
          <cell r="AM28">
            <v>315531.7</v>
          </cell>
          <cell r="AN28">
            <v>319587.20000000001</v>
          </cell>
          <cell r="AO28">
            <v>317325.5</v>
          </cell>
          <cell r="AP28">
            <v>317298.59999999998</v>
          </cell>
          <cell r="AQ28">
            <v>326462.59999999998</v>
          </cell>
          <cell r="AR28">
            <v>336254.5</v>
          </cell>
          <cell r="AS28">
            <v>331730.8</v>
          </cell>
          <cell r="AT28">
            <v>333097.90000000002</v>
          </cell>
          <cell r="AU28">
            <v>343478.3</v>
          </cell>
          <cell r="AV28">
            <v>353947</v>
          </cell>
          <cell r="AW28">
            <v>346355.5</v>
          </cell>
          <cell r="AX28">
            <v>350470.1</v>
          </cell>
          <cell r="AY28">
            <v>359331.3</v>
          </cell>
          <cell r="AZ28">
            <v>369515.9</v>
          </cell>
          <cell r="BA28">
            <v>360868.4</v>
          </cell>
          <cell r="BB28">
            <v>355728.5</v>
          </cell>
          <cell r="BC28">
            <v>331776.59999999998</v>
          </cell>
          <cell r="BD28">
            <v>350566</v>
          </cell>
          <cell r="BE28">
            <v>347676.3</v>
          </cell>
          <cell r="BF28">
            <v>351251.8</v>
          </cell>
          <cell r="BG28">
            <v>363352.1</v>
          </cell>
          <cell r="BH28">
            <v>368624.9</v>
          </cell>
          <cell r="BI28">
            <v>366997.5</v>
          </cell>
        </row>
        <row r="29">
          <cell r="N29">
            <v>58429.5</v>
          </cell>
          <cell r="O29">
            <v>60139.9</v>
          </cell>
          <cell r="P29">
            <v>62509.2</v>
          </cell>
          <cell r="Q29">
            <v>64296.800000000003</v>
          </cell>
          <cell r="R29">
            <v>63923.4</v>
          </cell>
          <cell r="S29">
            <v>65630.7</v>
          </cell>
          <cell r="T29">
            <v>67705.399999999994</v>
          </cell>
          <cell r="U29">
            <v>68514.5</v>
          </cell>
          <cell r="V29">
            <v>68510.5</v>
          </cell>
          <cell r="W29">
            <v>69785.100000000006</v>
          </cell>
          <cell r="X29">
            <v>72747.600000000006</v>
          </cell>
          <cell r="Y29">
            <v>73619.399999999994</v>
          </cell>
          <cell r="Z29">
            <v>73258.8</v>
          </cell>
          <cell r="AA29">
            <v>75348.3</v>
          </cell>
          <cell r="AB29">
            <v>77344.600000000006</v>
          </cell>
          <cell r="AC29">
            <v>78554.5</v>
          </cell>
          <cell r="AD29">
            <v>78378.8</v>
          </cell>
          <cell r="AE29">
            <v>81046</v>
          </cell>
          <cell r="AF29">
            <v>83296.800000000003</v>
          </cell>
          <cell r="AG29">
            <v>84211.4</v>
          </cell>
          <cell r="AH29">
            <v>83287.399999999994</v>
          </cell>
          <cell r="AI29">
            <v>85932.6</v>
          </cell>
          <cell r="AJ29">
            <v>89096.3</v>
          </cell>
          <cell r="AK29">
            <v>90539.6</v>
          </cell>
          <cell r="AL29">
            <v>89466.2</v>
          </cell>
          <cell r="AM29">
            <v>91533.7</v>
          </cell>
          <cell r="AN29">
            <v>96387.4</v>
          </cell>
          <cell r="AO29">
            <v>97456.1</v>
          </cell>
          <cell r="AP29">
            <v>96679.5</v>
          </cell>
          <cell r="AQ29">
            <v>99593.1</v>
          </cell>
          <cell r="AR29">
            <v>104949.3</v>
          </cell>
          <cell r="AS29">
            <v>105457.5</v>
          </cell>
          <cell r="AT29">
            <v>104874.2</v>
          </cell>
          <cell r="AU29">
            <v>108271.6</v>
          </cell>
          <cell r="AV29">
            <v>110957.8</v>
          </cell>
          <cell r="AW29">
            <v>111232.9</v>
          </cell>
          <cell r="AX29">
            <v>110560.6</v>
          </cell>
          <cell r="AY29">
            <v>114591.3</v>
          </cell>
          <cell r="AZ29">
            <v>118341.3</v>
          </cell>
          <cell r="BA29">
            <v>119632.7</v>
          </cell>
          <cell r="BB29">
            <v>111968.7</v>
          </cell>
          <cell r="BC29">
            <v>79314.7</v>
          </cell>
          <cell r="BD29">
            <v>98571.8</v>
          </cell>
          <cell r="BE29">
            <v>103582.7</v>
          </cell>
          <cell r="BF29">
            <v>97315.5</v>
          </cell>
          <cell r="BG29">
            <v>99221.4</v>
          </cell>
          <cell r="BH29">
            <v>97857.600000000006</v>
          </cell>
          <cell r="BI29">
            <v>111793.1</v>
          </cell>
        </row>
        <row r="30">
          <cell r="N30">
            <v>48274</v>
          </cell>
          <cell r="O30">
            <v>49650</v>
          </cell>
          <cell r="P30">
            <v>50878.9</v>
          </cell>
          <cell r="Q30">
            <v>51478.9</v>
          </cell>
          <cell r="R30">
            <v>52077.1</v>
          </cell>
          <cell r="S30">
            <v>53120.2</v>
          </cell>
          <cell r="T30">
            <v>54002.400000000001</v>
          </cell>
          <cell r="U30">
            <v>54822.3</v>
          </cell>
          <cell r="V30">
            <v>55663.6</v>
          </cell>
          <cell r="W30">
            <v>56468.3</v>
          </cell>
          <cell r="X30">
            <v>57313.1</v>
          </cell>
          <cell r="Y30">
            <v>58787.6</v>
          </cell>
          <cell r="Z30">
            <v>59543.3</v>
          </cell>
          <cell r="AA30">
            <v>60419.6</v>
          </cell>
          <cell r="AB30">
            <v>61293.1</v>
          </cell>
          <cell r="AC30">
            <v>62492.3</v>
          </cell>
          <cell r="AD30">
            <v>63376.1</v>
          </cell>
          <cell r="AE30">
            <v>64259</v>
          </cell>
          <cell r="AF30">
            <v>64833.2</v>
          </cell>
          <cell r="AG30">
            <v>65347.199999999997</v>
          </cell>
          <cell r="AH30">
            <v>65474.2</v>
          </cell>
          <cell r="AI30">
            <v>66640.100000000006</v>
          </cell>
          <cell r="AJ30">
            <v>67715.100000000006</v>
          </cell>
          <cell r="AK30">
            <v>69093</v>
          </cell>
          <cell r="AL30">
            <v>69224.800000000003</v>
          </cell>
          <cell r="AM30">
            <v>70075.600000000006</v>
          </cell>
          <cell r="AN30">
            <v>71099.199999999997</v>
          </cell>
          <cell r="AO30">
            <v>72423.8</v>
          </cell>
          <cell r="AP30">
            <v>72934.100000000006</v>
          </cell>
          <cell r="AQ30">
            <v>74015.7</v>
          </cell>
          <cell r="AR30">
            <v>75036.899999999994</v>
          </cell>
          <cell r="AS30">
            <v>76143</v>
          </cell>
          <cell r="AT30">
            <v>76726.8</v>
          </cell>
          <cell r="AU30">
            <v>78173.2</v>
          </cell>
          <cell r="AV30">
            <v>79484.7</v>
          </cell>
          <cell r="AW30">
            <v>80683.899999999994</v>
          </cell>
          <cell r="AX30">
            <v>81225.899999999994</v>
          </cell>
          <cell r="AY30">
            <v>82494</v>
          </cell>
          <cell r="AZ30">
            <v>83769.100000000006</v>
          </cell>
          <cell r="BA30">
            <v>85815.6</v>
          </cell>
          <cell r="BB30">
            <v>82788</v>
          </cell>
          <cell r="BC30">
            <v>64334.8</v>
          </cell>
          <cell r="BD30">
            <v>73831.7</v>
          </cell>
          <cell r="BE30">
            <v>78167.899999999994</v>
          </cell>
          <cell r="BF30">
            <v>76770.7</v>
          </cell>
          <cell r="BG30">
            <v>78216.899999999994</v>
          </cell>
          <cell r="BH30">
            <v>73731.600000000006</v>
          </cell>
          <cell r="BI30">
            <v>82035.5</v>
          </cell>
        </row>
        <row r="31">
          <cell r="N31">
            <v>60051.8</v>
          </cell>
          <cell r="O31">
            <v>62762.5</v>
          </cell>
          <cell r="P31">
            <v>65804.800000000003</v>
          </cell>
          <cell r="Q31">
            <v>67429</v>
          </cell>
          <cell r="R31">
            <v>67953.8</v>
          </cell>
          <cell r="S31">
            <v>68678.7</v>
          </cell>
          <cell r="T31">
            <v>71173</v>
          </cell>
          <cell r="U31">
            <v>73888.3</v>
          </cell>
          <cell r="V31">
            <v>76289.7</v>
          </cell>
          <cell r="W31">
            <v>77211.5</v>
          </cell>
          <cell r="X31">
            <v>80289.600000000006</v>
          </cell>
          <cell r="Y31">
            <v>82487.899999999994</v>
          </cell>
          <cell r="Z31">
            <v>84389.9</v>
          </cell>
          <cell r="AA31">
            <v>86017.7</v>
          </cell>
          <cell r="AB31">
            <v>88422.8</v>
          </cell>
          <cell r="AC31">
            <v>90319.7</v>
          </cell>
          <cell r="AD31">
            <v>92736.9</v>
          </cell>
          <cell r="AE31">
            <v>95237.1</v>
          </cell>
          <cell r="AF31">
            <v>97044.800000000003</v>
          </cell>
          <cell r="AG31">
            <v>99456.8</v>
          </cell>
          <cell r="AH31">
            <v>101692</v>
          </cell>
          <cell r="AI31">
            <v>104050.9</v>
          </cell>
          <cell r="AJ31">
            <v>107379.9</v>
          </cell>
          <cell r="AK31">
            <v>108647</v>
          </cell>
          <cell r="AL31">
            <v>109405.3</v>
          </cell>
          <cell r="AM31">
            <v>113736</v>
          </cell>
          <cell r="AN31">
            <v>116971.2</v>
          </cell>
          <cell r="AO31">
            <v>119095.6</v>
          </cell>
          <cell r="AP31">
            <v>120874.5</v>
          </cell>
          <cell r="AQ31">
            <v>126316.2</v>
          </cell>
          <cell r="AR31">
            <v>127285.8</v>
          </cell>
          <cell r="AS31">
            <v>128944.2</v>
          </cell>
          <cell r="AT31">
            <v>130255.1</v>
          </cell>
          <cell r="AU31">
            <v>132776.29999999999</v>
          </cell>
          <cell r="AV31">
            <v>137648.20000000001</v>
          </cell>
          <cell r="AW31">
            <v>138083.1</v>
          </cell>
          <cell r="AX31">
            <v>142059.5</v>
          </cell>
          <cell r="AY31">
            <v>145517.6</v>
          </cell>
          <cell r="AZ31">
            <v>150370</v>
          </cell>
          <cell r="BA31">
            <v>151589</v>
          </cell>
          <cell r="BB31">
            <v>156010.9</v>
          </cell>
          <cell r="BC31">
            <v>161304.20000000001</v>
          </cell>
          <cell r="BD31">
            <v>166493.70000000001</v>
          </cell>
          <cell r="BE31">
            <v>168254.1</v>
          </cell>
          <cell r="BF31">
            <v>169615.1</v>
          </cell>
          <cell r="BG31">
            <v>172426.4</v>
          </cell>
          <cell r="BH31">
            <v>175710.5</v>
          </cell>
          <cell r="BI31">
            <v>178708.4</v>
          </cell>
        </row>
        <row r="32">
          <cell r="N32">
            <v>59084.3</v>
          </cell>
          <cell r="O32">
            <v>60051.3</v>
          </cell>
          <cell r="P32">
            <v>60013.599999999999</v>
          </cell>
          <cell r="Q32">
            <v>60579.199999999997</v>
          </cell>
          <cell r="R32">
            <v>64171.1</v>
          </cell>
          <cell r="S32">
            <v>65748.7</v>
          </cell>
          <cell r="T32">
            <v>63884.4</v>
          </cell>
          <cell r="U32">
            <v>62638.8</v>
          </cell>
          <cell r="V32">
            <v>66511.8</v>
          </cell>
          <cell r="W32">
            <v>69235.7</v>
          </cell>
          <cell r="X32">
            <v>72333.600000000006</v>
          </cell>
          <cell r="Y32">
            <v>72815</v>
          </cell>
          <cell r="Z32">
            <v>74870.7</v>
          </cell>
          <cell r="AA32">
            <v>76382.3</v>
          </cell>
          <cell r="AB32">
            <v>78716.2</v>
          </cell>
          <cell r="AC32">
            <v>75545.899999999994</v>
          </cell>
          <cell r="AD32">
            <v>77567.5</v>
          </cell>
          <cell r="AE32">
            <v>80552.600000000006</v>
          </cell>
          <cell r="AF32">
            <v>80214.8</v>
          </cell>
          <cell r="AG32">
            <v>81490.600000000006</v>
          </cell>
          <cell r="AH32">
            <v>84202.2</v>
          </cell>
          <cell r="AI32">
            <v>82657.3</v>
          </cell>
          <cell r="AJ32">
            <v>88511.6</v>
          </cell>
          <cell r="AK32">
            <v>91897.9</v>
          </cell>
          <cell r="AL32">
            <v>92054.7</v>
          </cell>
          <cell r="AM32">
            <v>93913.1</v>
          </cell>
          <cell r="AN32">
            <v>96546.8</v>
          </cell>
          <cell r="AO32">
            <v>95764.800000000003</v>
          </cell>
          <cell r="AP32">
            <v>97586</v>
          </cell>
          <cell r="AQ32">
            <v>99480.3</v>
          </cell>
          <cell r="AR32">
            <v>102471.6</v>
          </cell>
          <cell r="AS32">
            <v>99433.5</v>
          </cell>
          <cell r="AT32">
            <v>101777.60000000001</v>
          </cell>
          <cell r="AU32">
            <v>102554.9</v>
          </cell>
          <cell r="AV32">
            <v>105658.2</v>
          </cell>
          <cell r="AW32">
            <v>105629.9</v>
          </cell>
          <cell r="AX32">
            <v>109137.3</v>
          </cell>
          <cell r="AY32">
            <v>107167.9</v>
          </cell>
          <cell r="AZ32">
            <v>112168.6</v>
          </cell>
          <cell r="BA32">
            <v>114619.3</v>
          </cell>
          <cell r="BB32">
            <v>120735.3</v>
          </cell>
          <cell r="BC32">
            <v>108302.7</v>
          </cell>
          <cell r="BD32">
            <v>111106.7</v>
          </cell>
          <cell r="BE32">
            <v>117338.2</v>
          </cell>
          <cell r="BF32">
            <v>117145.9</v>
          </cell>
          <cell r="BG32">
            <v>117323.9</v>
          </cell>
          <cell r="BH32">
            <v>115872.6</v>
          </cell>
          <cell r="BI32">
            <v>114296.2</v>
          </cell>
        </row>
        <row r="33">
          <cell r="N33">
            <v>47326.9</v>
          </cell>
          <cell r="O33">
            <v>48549.1</v>
          </cell>
          <cell r="P33">
            <v>50421.8</v>
          </cell>
          <cell r="Q33">
            <v>51915.7</v>
          </cell>
          <cell r="R33">
            <v>52401.599999999999</v>
          </cell>
          <cell r="S33">
            <v>52970.9</v>
          </cell>
          <cell r="T33">
            <v>53717</v>
          </cell>
          <cell r="U33">
            <v>54351.9</v>
          </cell>
          <cell r="V33">
            <v>55124.800000000003</v>
          </cell>
          <cell r="W33">
            <v>56343.5</v>
          </cell>
          <cell r="X33">
            <v>58280.6</v>
          </cell>
          <cell r="Y33">
            <v>59505.3</v>
          </cell>
          <cell r="Z33">
            <v>60037.5</v>
          </cell>
          <cell r="AA33">
            <v>60660</v>
          </cell>
          <cell r="AB33">
            <v>61456.2</v>
          </cell>
          <cell r="AC33">
            <v>62083.8</v>
          </cell>
          <cell r="AD33">
            <v>62837.4</v>
          </cell>
          <cell r="AE33">
            <v>63653.4</v>
          </cell>
          <cell r="AF33">
            <v>64574.3</v>
          </cell>
          <cell r="AG33">
            <v>65375.1</v>
          </cell>
          <cell r="AH33">
            <v>65691.3</v>
          </cell>
          <cell r="AI33">
            <v>66397.7</v>
          </cell>
          <cell r="AJ33">
            <v>67199.7</v>
          </cell>
          <cell r="AK33">
            <v>67690.899999999994</v>
          </cell>
          <cell r="AL33">
            <v>69142.3</v>
          </cell>
          <cell r="AM33">
            <v>69813.899999999994</v>
          </cell>
          <cell r="AN33">
            <v>70126.8</v>
          </cell>
          <cell r="AO33">
            <v>70417.5</v>
          </cell>
          <cell r="AP33">
            <v>71653.600000000006</v>
          </cell>
          <cell r="AQ33">
            <v>72387.199999999997</v>
          </cell>
          <cell r="AR33">
            <v>72598.2</v>
          </cell>
          <cell r="AS33">
            <v>72929.5</v>
          </cell>
          <cell r="AT33">
            <v>73861.399999999994</v>
          </cell>
          <cell r="AU33">
            <v>74527</v>
          </cell>
          <cell r="AV33">
            <v>75296.3</v>
          </cell>
          <cell r="AW33">
            <v>75963.5</v>
          </cell>
          <cell r="AX33">
            <v>77859.5</v>
          </cell>
          <cell r="AY33">
            <v>78797.899999999994</v>
          </cell>
          <cell r="AZ33">
            <v>79810.600000000006</v>
          </cell>
          <cell r="BA33">
            <v>80433.100000000006</v>
          </cell>
          <cell r="BB33">
            <v>80826.100000000006</v>
          </cell>
          <cell r="BC33">
            <v>80617.8</v>
          </cell>
          <cell r="BD33">
            <v>81378</v>
          </cell>
          <cell r="BE33">
            <v>81437.5</v>
          </cell>
          <cell r="BF33">
            <v>81587.100000000006</v>
          </cell>
          <cell r="BG33">
            <v>82887.3</v>
          </cell>
          <cell r="BH33">
            <v>84164.3</v>
          </cell>
          <cell r="BI33">
            <v>84644.2</v>
          </cell>
        </row>
        <row r="34">
          <cell r="N34">
            <v>23736.799999999999</v>
          </cell>
          <cell r="O34">
            <v>24337.599999999999</v>
          </cell>
          <cell r="P34">
            <v>25157.200000000001</v>
          </cell>
          <cell r="Q34">
            <v>25853.8</v>
          </cell>
          <cell r="R34">
            <v>26167.4</v>
          </cell>
          <cell r="S34">
            <v>26668</v>
          </cell>
          <cell r="T34">
            <v>27400.5</v>
          </cell>
          <cell r="U34">
            <v>28003.4</v>
          </cell>
          <cell r="V34">
            <v>28257.200000000001</v>
          </cell>
          <cell r="W34">
            <v>28820.400000000001</v>
          </cell>
          <cell r="X34">
            <v>29441.1</v>
          </cell>
          <cell r="Y34">
            <v>29774.6</v>
          </cell>
          <cell r="Z34">
            <v>30461.7</v>
          </cell>
          <cell r="AA34">
            <v>31002.5</v>
          </cell>
          <cell r="AB34">
            <v>31869.8</v>
          </cell>
          <cell r="AC34">
            <v>32156.7</v>
          </cell>
          <cell r="AD34">
            <v>33589.800000000003</v>
          </cell>
          <cell r="AE34">
            <v>34098.199999999997</v>
          </cell>
          <cell r="AF34">
            <v>34834.9</v>
          </cell>
          <cell r="AG34">
            <v>35272.400000000001</v>
          </cell>
          <cell r="AH34">
            <v>36061.5</v>
          </cell>
          <cell r="AI34">
            <v>36703.199999999997</v>
          </cell>
          <cell r="AJ34">
            <v>37491.4</v>
          </cell>
          <cell r="AK34">
            <v>38139.4</v>
          </cell>
          <cell r="AL34">
            <v>38997.4</v>
          </cell>
          <cell r="AM34">
            <v>39480.400000000001</v>
          </cell>
          <cell r="AN34">
            <v>40097.800000000003</v>
          </cell>
          <cell r="AO34">
            <v>40746.1</v>
          </cell>
          <cell r="AP34">
            <v>41662.400000000001</v>
          </cell>
          <cell r="AQ34">
            <v>42733.4</v>
          </cell>
          <cell r="AR34">
            <v>43853.2</v>
          </cell>
          <cell r="AS34">
            <v>44514.8</v>
          </cell>
          <cell r="AT34">
            <v>45012.800000000003</v>
          </cell>
          <cell r="AU34">
            <v>46530.7</v>
          </cell>
          <cell r="AV34">
            <v>47654.3</v>
          </cell>
          <cell r="AW34">
            <v>48493.3</v>
          </cell>
          <cell r="AX34">
            <v>49676.800000000003</v>
          </cell>
          <cell r="AY34">
            <v>51156</v>
          </cell>
          <cell r="AZ34">
            <v>52525</v>
          </cell>
          <cell r="BA34">
            <v>53578.400000000001</v>
          </cell>
          <cell r="BB34">
            <v>52355.6</v>
          </cell>
          <cell r="BC34">
            <v>44969.3</v>
          </cell>
          <cell r="BD34">
            <v>48528.800000000003</v>
          </cell>
          <cell r="BE34">
            <v>49817.4</v>
          </cell>
          <cell r="BF34">
            <v>49162.9</v>
          </cell>
          <cell r="BG34">
            <v>49438.400000000001</v>
          </cell>
          <cell r="BH34">
            <v>48242.2</v>
          </cell>
          <cell r="BI34">
            <v>50263.199999999997</v>
          </cell>
        </row>
        <row r="35">
          <cell r="N35">
            <v>58394.5</v>
          </cell>
          <cell r="O35">
            <v>67522.899999999994</v>
          </cell>
          <cell r="P35">
            <v>65146.9</v>
          </cell>
          <cell r="Q35">
            <v>68581.8</v>
          </cell>
          <cell r="R35">
            <v>66376.7</v>
          </cell>
          <cell r="S35">
            <v>68294.399999999994</v>
          </cell>
          <cell r="T35">
            <v>70591</v>
          </cell>
          <cell r="U35">
            <v>71074.7</v>
          </cell>
          <cell r="V35">
            <v>67948.800000000003</v>
          </cell>
          <cell r="W35">
            <v>73484</v>
          </cell>
          <cell r="X35">
            <v>69173.5</v>
          </cell>
          <cell r="Y35">
            <v>71629</v>
          </cell>
          <cell r="Z35">
            <v>69167.100000000006</v>
          </cell>
          <cell r="AA35">
            <v>72152.3</v>
          </cell>
          <cell r="AB35">
            <v>73756</v>
          </cell>
          <cell r="AC35">
            <v>74373.5</v>
          </cell>
          <cell r="AD35">
            <v>71005.7</v>
          </cell>
          <cell r="AE35">
            <v>70355.100000000006</v>
          </cell>
          <cell r="AF35">
            <v>75509.7</v>
          </cell>
          <cell r="AG35">
            <v>79459.199999999997</v>
          </cell>
          <cell r="AH35">
            <v>74367.3</v>
          </cell>
          <cell r="AI35">
            <v>74778.7</v>
          </cell>
          <cell r="AJ35">
            <v>76467.600000000006</v>
          </cell>
          <cell r="AK35">
            <v>84441</v>
          </cell>
          <cell r="AL35">
            <v>77800.7</v>
          </cell>
          <cell r="AM35">
            <v>78100.800000000003</v>
          </cell>
          <cell r="AN35">
            <v>79388.100000000006</v>
          </cell>
          <cell r="AO35">
            <v>84675.4</v>
          </cell>
          <cell r="AP35">
            <v>77975.100000000006</v>
          </cell>
          <cell r="AQ35">
            <v>78077.2</v>
          </cell>
          <cell r="AR35">
            <v>79922.8</v>
          </cell>
          <cell r="AS35">
            <v>90539.199999999997</v>
          </cell>
          <cell r="AT35">
            <v>82432.2</v>
          </cell>
          <cell r="AU35">
            <v>83667.100000000006</v>
          </cell>
          <cell r="AV35">
            <v>86214.3</v>
          </cell>
          <cell r="AW35">
            <v>96964</v>
          </cell>
          <cell r="AX35">
            <v>87707.8</v>
          </cell>
          <cell r="AY35">
            <v>91077</v>
          </cell>
          <cell r="AZ35">
            <v>87806.9</v>
          </cell>
          <cell r="BA35">
            <v>98947.1</v>
          </cell>
          <cell r="BB35">
            <v>90482.2</v>
          </cell>
          <cell r="BC35">
            <v>88150.2</v>
          </cell>
          <cell r="BD35">
            <v>89393</v>
          </cell>
          <cell r="BE35">
            <v>97413.9</v>
          </cell>
          <cell r="BF35">
            <v>88437.7</v>
          </cell>
          <cell r="BG35">
            <v>96922.4</v>
          </cell>
          <cell r="BH35">
            <v>80500.399999999994</v>
          </cell>
          <cell r="BI35">
            <v>98372.9</v>
          </cell>
        </row>
        <row r="36">
          <cell r="N36">
            <v>43368.3</v>
          </cell>
          <cell r="O36">
            <v>50217.7</v>
          </cell>
          <cell r="P36">
            <v>52991.199999999997</v>
          </cell>
          <cell r="Q36">
            <v>54982.3</v>
          </cell>
          <cell r="R36">
            <v>49549.7</v>
          </cell>
          <cell r="S36">
            <v>52418.400000000001</v>
          </cell>
          <cell r="T36">
            <v>55172.7</v>
          </cell>
          <cell r="U36">
            <v>57888.3</v>
          </cell>
          <cell r="V36">
            <v>53566.8</v>
          </cell>
          <cell r="W36">
            <v>58048</v>
          </cell>
          <cell r="X36">
            <v>57287.5</v>
          </cell>
          <cell r="Y36">
            <v>63802</v>
          </cell>
          <cell r="Z36">
            <v>59538.6</v>
          </cell>
          <cell r="AA36">
            <v>59650.6</v>
          </cell>
          <cell r="AB36">
            <v>61717.2</v>
          </cell>
          <cell r="AC36">
            <v>69109.8</v>
          </cell>
          <cell r="AD36">
            <v>62229.7</v>
          </cell>
          <cell r="AE36">
            <v>62274.400000000001</v>
          </cell>
          <cell r="AF36">
            <v>65557.8</v>
          </cell>
          <cell r="AG36">
            <v>73623.100000000006</v>
          </cell>
          <cell r="AH36">
            <v>65283</v>
          </cell>
          <cell r="AI36">
            <v>69501</v>
          </cell>
          <cell r="AJ36">
            <v>70756.899999999994</v>
          </cell>
          <cell r="AK36">
            <v>77479.199999999997</v>
          </cell>
          <cell r="AL36">
            <v>68765.7</v>
          </cell>
          <cell r="AM36">
            <v>73080</v>
          </cell>
          <cell r="AN36">
            <v>72139.199999999997</v>
          </cell>
          <cell r="AO36">
            <v>79902.7</v>
          </cell>
          <cell r="AP36">
            <v>71583.899999999994</v>
          </cell>
          <cell r="AQ36">
            <v>73778.100000000006</v>
          </cell>
          <cell r="AR36">
            <v>74806.399999999994</v>
          </cell>
          <cell r="AS36">
            <v>84642.4</v>
          </cell>
          <cell r="AT36">
            <v>75036.100000000006</v>
          </cell>
          <cell r="AU36">
            <v>77491.3</v>
          </cell>
          <cell r="AV36">
            <v>79752.3</v>
          </cell>
          <cell r="AW36">
            <v>88854.1</v>
          </cell>
          <cell r="AX36">
            <v>79274.600000000006</v>
          </cell>
          <cell r="AY36">
            <v>82394</v>
          </cell>
          <cell r="AZ36">
            <v>85994.7</v>
          </cell>
          <cell r="BA36">
            <v>93686.6</v>
          </cell>
          <cell r="BB36">
            <v>83921.1</v>
          </cell>
          <cell r="BC36">
            <v>83367.5</v>
          </cell>
          <cell r="BD36">
            <v>88042.3</v>
          </cell>
          <cell r="BE36">
            <v>94933.7</v>
          </cell>
          <cell r="BF36">
            <v>82625.2</v>
          </cell>
          <cell r="BG36">
            <v>88276.3</v>
          </cell>
          <cell r="BH36">
            <v>84152.1</v>
          </cell>
          <cell r="BI36">
            <v>95601.7</v>
          </cell>
        </row>
        <row r="37">
          <cell r="N37">
            <v>15359.8</v>
          </cell>
          <cell r="O37">
            <v>16486.5</v>
          </cell>
          <cell r="P37">
            <v>17205.5</v>
          </cell>
          <cell r="Q37">
            <v>17392.900000000001</v>
          </cell>
          <cell r="R37">
            <v>17198.5</v>
          </cell>
          <cell r="S37">
            <v>17822.599999999999</v>
          </cell>
          <cell r="T37">
            <v>18481</v>
          </cell>
          <cell r="U37">
            <v>19090</v>
          </cell>
          <cell r="V37">
            <v>18641.5</v>
          </cell>
          <cell r="W37">
            <v>19281.2</v>
          </cell>
          <cell r="X37">
            <v>19493.599999999999</v>
          </cell>
          <cell r="Y37">
            <v>20963.8</v>
          </cell>
          <cell r="Z37">
            <v>19954.2</v>
          </cell>
          <cell r="AA37">
            <v>20322.7</v>
          </cell>
          <cell r="AB37">
            <v>21140.5</v>
          </cell>
          <cell r="AC37">
            <v>23204</v>
          </cell>
          <cell r="AD37">
            <v>21478.400000000001</v>
          </cell>
          <cell r="AE37">
            <v>22099.599999999999</v>
          </cell>
          <cell r="AF37">
            <v>23176</v>
          </cell>
          <cell r="AG37">
            <v>24603.1</v>
          </cell>
          <cell r="AH37">
            <v>23314</v>
          </cell>
          <cell r="AI37">
            <v>23938.799999999999</v>
          </cell>
          <cell r="AJ37">
            <v>24220.7</v>
          </cell>
          <cell r="AK37">
            <v>25992.3</v>
          </cell>
          <cell r="AL37">
            <v>24864</v>
          </cell>
          <cell r="AM37">
            <v>25184.6</v>
          </cell>
          <cell r="AN37">
            <v>25344.9</v>
          </cell>
          <cell r="AO37">
            <v>27096.7</v>
          </cell>
          <cell r="AP37">
            <v>26629.8</v>
          </cell>
          <cell r="AQ37">
            <v>26790.3</v>
          </cell>
          <cell r="AR37">
            <v>27261.7</v>
          </cell>
          <cell r="AS37">
            <v>28815.7</v>
          </cell>
          <cell r="AT37">
            <v>28240.3</v>
          </cell>
          <cell r="AU37">
            <v>28685.4</v>
          </cell>
          <cell r="AV37">
            <v>29323.9</v>
          </cell>
          <cell r="AW37">
            <v>31072.6</v>
          </cell>
          <cell r="AX37">
            <v>30683.3</v>
          </cell>
          <cell r="AY37">
            <v>31304</v>
          </cell>
          <cell r="AZ37">
            <v>32009.599999999999</v>
          </cell>
          <cell r="BA37">
            <v>33491</v>
          </cell>
          <cell r="BB37">
            <v>33853.599999999999</v>
          </cell>
          <cell r="BC37">
            <v>32452.7</v>
          </cell>
          <cell r="BD37">
            <v>36894.400000000001</v>
          </cell>
          <cell r="BE37">
            <v>39027.699999999997</v>
          </cell>
          <cell r="BF37">
            <v>35001.599999999999</v>
          </cell>
          <cell r="BG37">
            <v>36247.5</v>
          </cell>
          <cell r="BH37">
            <v>42080.6</v>
          </cell>
          <cell r="BI37">
            <v>43775</v>
          </cell>
        </row>
        <row r="38">
          <cell r="N38">
            <v>24446.1</v>
          </cell>
          <cell r="O38">
            <v>24935.7</v>
          </cell>
          <cell r="P38">
            <v>25425.8</v>
          </cell>
          <cell r="Q38">
            <v>26253.4</v>
          </cell>
          <cell r="R38">
            <v>26623.7</v>
          </cell>
          <cell r="S38">
            <v>27083.7</v>
          </cell>
          <cell r="T38">
            <v>27572.799999999999</v>
          </cell>
          <cell r="U38">
            <v>28092.2</v>
          </cell>
          <cell r="V38">
            <v>28432.3</v>
          </cell>
          <cell r="W38">
            <v>28697.200000000001</v>
          </cell>
          <cell r="X38">
            <v>29117</v>
          </cell>
          <cell r="Y38">
            <v>29428.9</v>
          </cell>
          <cell r="Z38">
            <v>30028.2</v>
          </cell>
          <cell r="AA38">
            <v>30300.1</v>
          </cell>
          <cell r="AB38">
            <v>30913.7</v>
          </cell>
          <cell r="AC38">
            <v>31841.1</v>
          </cell>
          <cell r="AD38">
            <v>32541.4</v>
          </cell>
          <cell r="AE38">
            <v>33167.4</v>
          </cell>
          <cell r="AF38">
            <v>33850.699999999997</v>
          </cell>
          <cell r="AG38">
            <v>34510.6</v>
          </cell>
          <cell r="AH38">
            <v>35139.800000000003</v>
          </cell>
          <cell r="AI38">
            <v>35842.699999999997</v>
          </cell>
          <cell r="AJ38">
            <v>36597.199999999997</v>
          </cell>
          <cell r="AK38">
            <v>37324.5</v>
          </cell>
          <cell r="AL38">
            <v>37994.800000000003</v>
          </cell>
          <cell r="AM38">
            <v>38741.800000000003</v>
          </cell>
          <cell r="AN38">
            <v>39495.5</v>
          </cell>
          <cell r="AO38">
            <v>40275.4</v>
          </cell>
          <cell r="AP38">
            <v>41022.300000000003</v>
          </cell>
          <cell r="AQ38">
            <v>42069.5</v>
          </cell>
          <cell r="AR38">
            <v>43204.2</v>
          </cell>
          <cell r="AS38">
            <v>43878.8</v>
          </cell>
          <cell r="AT38">
            <v>44470</v>
          </cell>
          <cell r="AU38">
            <v>45935.199999999997</v>
          </cell>
          <cell r="AV38">
            <v>47156</v>
          </cell>
          <cell r="AW38">
            <v>47844.4</v>
          </cell>
          <cell r="AX38">
            <v>48912.1</v>
          </cell>
          <cell r="AY38">
            <v>50870.5</v>
          </cell>
          <cell r="AZ38">
            <v>52215.7</v>
          </cell>
          <cell r="BA38">
            <v>53013.1</v>
          </cell>
          <cell r="BB38">
            <v>52379.1</v>
          </cell>
          <cell r="BC38">
            <v>44460.9</v>
          </cell>
          <cell r="BD38">
            <v>49319.8</v>
          </cell>
          <cell r="BE38">
            <v>50448.9</v>
          </cell>
          <cell r="BF38">
            <v>49679.7</v>
          </cell>
          <cell r="BG38">
            <v>49782.8</v>
          </cell>
          <cell r="BH38">
            <v>49170.6</v>
          </cell>
          <cell r="BI38">
            <v>52139.8</v>
          </cell>
        </row>
        <row r="39">
          <cell r="N39">
            <v>1598575.2</v>
          </cell>
          <cell r="O39">
            <v>1664889</v>
          </cell>
          <cell r="P39">
            <v>1727464.4</v>
          </cell>
          <cell r="Q39">
            <v>1692751.2</v>
          </cell>
          <cell r="R39">
            <v>1711170.1</v>
          </cell>
          <cell r="S39">
            <v>1781785.2</v>
          </cell>
          <cell r="T39">
            <v>1846148.7</v>
          </cell>
          <cell r="U39">
            <v>1803530.2</v>
          </cell>
          <cell r="V39">
            <v>1821843.4</v>
          </cell>
          <cell r="W39">
            <v>1888965.9</v>
          </cell>
          <cell r="X39">
            <v>1946220.4</v>
          </cell>
          <cell r="Y39">
            <v>1903233.1</v>
          </cell>
          <cell r="Z39">
            <v>1914452.2</v>
          </cell>
          <cell r="AA39">
            <v>1986410.5</v>
          </cell>
          <cell r="AB39">
            <v>2047064.8</v>
          </cell>
          <cell r="AC39">
            <v>2005384.8</v>
          </cell>
          <cell r="AD39">
            <v>2009085.5</v>
          </cell>
          <cell r="AE39">
            <v>2085625.3</v>
          </cell>
          <cell r="AF39">
            <v>2147396.7999999998</v>
          </cell>
          <cell r="AG39">
            <v>2109261.1</v>
          </cell>
          <cell r="AH39">
            <v>2100200.6</v>
          </cell>
          <cell r="AI39">
            <v>2172743.9</v>
          </cell>
          <cell r="AJ39">
            <v>2230749</v>
          </cell>
          <cell r="AK39">
            <v>2195841.7999999998</v>
          </cell>
          <cell r="AL39">
            <v>2200145</v>
          </cell>
          <cell r="AM39">
            <v>2280764</v>
          </cell>
          <cell r="AN39">
            <v>2329197.1</v>
          </cell>
          <cell r="AO39">
            <v>2287591.7999999998</v>
          </cell>
          <cell r="AP39">
            <v>2307496.7999999998</v>
          </cell>
          <cell r="AQ39">
            <v>2380881.9</v>
          </cell>
          <cell r="AR39">
            <v>2445456.1</v>
          </cell>
          <cell r="AS39">
            <v>2397424.2999999998</v>
          </cell>
          <cell r="AT39">
            <v>2421305.1</v>
          </cell>
          <cell r="AU39">
            <v>2498177.1</v>
          </cell>
          <cell r="AV39">
            <v>2568166.5</v>
          </cell>
          <cell r="AW39">
            <v>2515244.1</v>
          </cell>
          <cell r="AX39">
            <v>2539979.7000000002</v>
          </cell>
          <cell r="AY39">
            <v>2622192.9</v>
          </cell>
          <cell r="AZ39">
            <v>2694647</v>
          </cell>
          <cell r="BA39">
            <v>2641790.7999999998</v>
          </cell>
          <cell r="BB39">
            <v>2614720.4</v>
          </cell>
          <cell r="BC39">
            <v>2498448.1</v>
          </cell>
          <cell r="BD39">
            <v>2624971</v>
          </cell>
          <cell r="BE39">
            <v>2593522.9</v>
          </cell>
          <cell r="BF39">
            <v>2589897.9</v>
          </cell>
          <cell r="BG39">
            <v>2674095.5</v>
          </cell>
          <cell r="BH39">
            <v>2703631.8</v>
          </cell>
          <cell r="BI39">
            <v>2701727.5</v>
          </cell>
        </row>
        <row r="40">
          <cell r="N40">
            <v>43781.1</v>
          </cell>
          <cell r="O40">
            <v>44243</v>
          </cell>
          <cell r="P40">
            <v>47645.5</v>
          </cell>
          <cell r="Q40">
            <v>44783.7</v>
          </cell>
          <cell r="R40">
            <v>37561.1</v>
          </cell>
          <cell r="S40">
            <v>34483</v>
          </cell>
          <cell r="T40">
            <v>35701</v>
          </cell>
          <cell r="U40">
            <v>37256</v>
          </cell>
          <cell r="V40">
            <v>33736.800000000003</v>
          </cell>
          <cell r="W40">
            <v>40052.800000000003</v>
          </cell>
          <cell r="X40">
            <v>47411.9</v>
          </cell>
          <cell r="Y40">
            <v>45619.1</v>
          </cell>
          <cell r="Z40">
            <v>43943.3</v>
          </cell>
          <cell r="AA40">
            <v>50406.1</v>
          </cell>
          <cell r="AB40">
            <v>56533.3</v>
          </cell>
          <cell r="AC40">
            <v>52302.8</v>
          </cell>
          <cell r="AD40">
            <v>49499.4</v>
          </cell>
          <cell r="AE40">
            <v>51760.3</v>
          </cell>
          <cell r="AF40">
            <v>59946.8</v>
          </cell>
          <cell r="AG40">
            <v>52291.4</v>
          </cell>
          <cell r="AH40">
            <v>57839.4</v>
          </cell>
          <cell r="AI40">
            <v>65960.5</v>
          </cell>
          <cell r="AJ40">
            <v>82094.5</v>
          </cell>
          <cell r="AK40">
            <v>77087.399999999994</v>
          </cell>
          <cell r="AL40">
            <v>64576</v>
          </cell>
          <cell r="AM40">
            <v>74681</v>
          </cell>
          <cell r="AN40">
            <v>100063.5</v>
          </cell>
          <cell r="AO40">
            <v>97595</v>
          </cell>
          <cell r="AP40">
            <v>70649.600000000006</v>
          </cell>
          <cell r="AQ40">
            <v>92631</v>
          </cell>
          <cell r="AR40">
            <v>106840.8</v>
          </cell>
          <cell r="AS40">
            <v>111547.6</v>
          </cell>
          <cell r="AT40">
            <v>77392.399999999994</v>
          </cell>
          <cell r="AU40">
            <v>105675.5</v>
          </cell>
          <cell r="AV40">
            <v>116165.7</v>
          </cell>
          <cell r="AW40">
            <v>123725.5</v>
          </cell>
          <cell r="AX40">
            <v>85200.8</v>
          </cell>
          <cell r="AY40">
            <v>113221.2</v>
          </cell>
          <cell r="AZ40">
            <v>124165.7</v>
          </cell>
          <cell r="BA40">
            <v>127957.3</v>
          </cell>
          <cell r="BB40">
            <v>88312.6</v>
          </cell>
          <cell r="BC40">
            <v>91341</v>
          </cell>
          <cell r="BD40">
            <v>95520.9</v>
          </cell>
          <cell r="BE40">
            <v>116217.9</v>
          </cell>
          <cell r="BF40">
            <v>94302.9</v>
          </cell>
          <cell r="BG40">
            <v>98843.9</v>
          </cell>
          <cell r="BH40">
            <v>112237.9</v>
          </cell>
          <cell r="BI40">
            <v>144131.1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Expenditure (3)"/>
      <sheetName val="GDP Expenditure (2)"/>
      <sheetName val="GDP Expenditure"/>
      <sheetName val="GDP Production (3)"/>
      <sheetName val="GDP Production (2)"/>
      <sheetName val="GDP Production"/>
      <sheetName val="bank rate"/>
      <sheetName val="Price"/>
      <sheetName val="FDI"/>
      <sheetName val="BPM 5"/>
      <sheetName val="BOP"/>
      <sheetName val="IIP"/>
      <sheetName val="Govt financing q flow"/>
      <sheetName val="Govt financing q"/>
      <sheetName val="Govt financing"/>
      <sheetName val="Govt monthly"/>
      <sheetName val="Govt quarterly flow"/>
      <sheetName val="Govt quarterly cum"/>
      <sheetName val="Govt annual"/>
      <sheetName val="local govt q"/>
      <sheetName val="local govt y"/>
      <sheetName val="local govt y (2)"/>
      <sheetName val="Flow Of Fund"/>
      <sheetName val="Monetary"/>
      <sheetName val="Debt"/>
      <sheetName val="Monetary MA"/>
      <sheetName val="Banking"/>
      <sheetName val="Monetary ODC"/>
      <sheetName val="Input"/>
      <sheetName val="sbpinjaman"/>
      <sheetName val="confidence"/>
    </sheetNames>
    <sheetDataSet>
      <sheetData sheetId="0" refreshError="1"/>
      <sheetData sheetId="1" refreshError="1"/>
      <sheetData sheetId="2" refreshError="1">
        <row r="21">
          <cell r="F21">
            <v>1642356.3</v>
          </cell>
          <cell r="G21">
            <v>1709132</v>
          </cell>
          <cell r="H21">
            <v>1775109.9</v>
          </cell>
          <cell r="I21">
            <v>1737534.9</v>
          </cell>
          <cell r="J21">
            <v>1748731.2</v>
          </cell>
          <cell r="K21">
            <v>1816268.2</v>
          </cell>
          <cell r="L21">
            <v>1881849.7</v>
          </cell>
          <cell r="M21">
            <v>1840786.2</v>
          </cell>
          <cell r="N21">
            <v>1855580.2</v>
          </cell>
          <cell r="O21">
            <v>1929018.7</v>
          </cell>
          <cell r="P21">
            <v>1993632.3</v>
          </cell>
          <cell r="Q21">
            <v>1948852.2</v>
          </cell>
          <cell r="R21">
            <v>1958395.5</v>
          </cell>
          <cell r="S21">
            <v>2036816.6</v>
          </cell>
          <cell r="T21">
            <v>2103598.1</v>
          </cell>
          <cell r="U21">
            <v>2057687.6</v>
          </cell>
          <cell r="V21">
            <v>2058584.9</v>
          </cell>
          <cell r="W21">
            <v>2137385.6</v>
          </cell>
          <cell r="X21">
            <v>2207343.6</v>
          </cell>
          <cell r="Y21">
            <v>2161552.5</v>
          </cell>
          <cell r="Z21">
            <v>2158040</v>
          </cell>
          <cell r="AA21">
            <v>2238704.4</v>
          </cell>
          <cell r="AB21">
            <v>2312843.5</v>
          </cell>
          <cell r="AC21">
            <v>2272929.2000000002</v>
          </cell>
          <cell r="AD21">
            <v>2264721</v>
          </cell>
          <cell r="AE21">
            <v>2355445</v>
          </cell>
          <cell r="AF21">
            <v>2429260.6</v>
          </cell>
          <cell r="AG21">
            <v>2385186.7999999998</v>
          </cell>
          <cell r="AH21">
            <v>2378146.4</v>
          </cell>
          <cell r="AI21">
            <v>2473512.9</v>
          </cell>
          <cell r="AJ21">
            <v>2552296.9</v>
          </cell>
          <cell r="AK21">
            <v>2508971.9</v>
          </cell>
          <cell r="AL21">
            <v>2498697.5</v>
          </cell>
          <cell r="AM21">
            <v>2603852.6</v>
          </cell>
          <cell r="AN21">
            <v>2684332.2000000002</v>
          </cell>
          <cell r="AO21">
            <v>2638969.6</v>
          </cell>
        </row>
      </sheetData>
      <sheetData sheetId="3" refreshError="1"/>
      <sheetData sheetId="4" refreshError="1"/>
      <sheetData sheetId="5" refreshError="1">
        <row r="22">
          <cell r="F22">
            <v>205289.3</v>
          </cell>
          <cell r="G22">
            <v>225583.7</v>
          </cell>
          <cell r="H22">
            <v>257058</v>
          </cell>
          <cell r="I22">
            <v>203165.6</v>
          </cell>
          <cell r="J22">
            <v>217450.3</v>
          </cell>
          <cell r="K22">
            <v>232840.7</v>
          </cell>
          <cell r="L22">
            <v>263641.90000000002</v>
          </cell>
          <cell r="M22">
            <v>207351.1</v>
          </cell>
          <cell r="N22">
            <v>225677.1</v>
          </cell>
          <cell r="O22">
            <v>243260.6</v>
          </cell>
          <cell r="P22">
            <v>270493.90000000002</v>
          </cell>
          <cell r="Q22">
            <v>216688.1</v>
          </cell>
          <cell r="R22">
            <v>235110</v>
          </cell>
          <cell r="S22">
            <v>255305.3</v>
          </cell>
          <cell r="T22">
            <v>280486.90000000002</v>
          </cell>
          <cell r="U22">
            <v>222955.1</v>
          </cell>
          <cell r="V22">
            <v>248019.4</v>
          </cell>
          <cell r="W22">
            <v>266057.8</v>
          </cell>
          <cell r="X22">
            <v>296205.7</v>
          </cell>
          <cell r="Y22">
            <v>229157.8</v>
          </cell>
          <cell r="Z22">
            <v>258472.7</v>
          </cell>
          <cell r="AA22">
            <v>278294.09999999998</v>
          </cell>
          <cell r="AB22">
            <v>306599.59999999998</v>
          </cell>
          <cell r="AC22">
            <v>239775.4</v>
          </cell>
          <cell r="AD22">
            <v>271803.90000000002</v>
          </cell>
          <cell r="AE22">
            <v>291882.8</v>
          </cell>
          <cell r="AF22">
            <v>317624.3</v>
          </cell>
          <cell r="AG22">
            <v>247741.7</v>
          </cell>
          <cell r="AH22">
            <v>281894.2</v>
          </cell>
          <cell r="AI22">
            <v>310969.59999999998</v>
          </cell>
          <cell r="AJ22">
            <v>326782.7</v>
          </cell>
          <cell r="AK22">
            <v>251799.3</v>
          </cell>
          <cell r="AL22">
            <v>286069.2</v>
          </cell>
          <cell r="AM22">
            <v>321931.5</v>
          </cell>
          <cell r="AN22">
            <v>337298.7</v>
          </cell>
          <cell r="AO22">
            <v>265656.09999999998</v>
          </cell>
        </row>
        <row r="23">
          <cell r="F23">
            <v>161069</v>
          </cell>
          <cell r="G23">
            <v>162275.4</v>
          </cell>
          <cell r="H23">
            <v>165487.9</v>
          </cell>
          <cell r="I23">
            <v>165816.9</v>
          </cell>
          <cell r="J23">
            <v>165607.1</v>
          </cell>
          <cell r="K23">
            <v>169415</v>
          </cell>
          <cell r="L23">
            <v>176947.6</v>
          </cell>
          <cell r="M23">
            <v>177852.1</v>
          </cell>
          <cell r="N23">
            <v>171254.7</v>
          </cell>
          <cell r="O23">
            <v>176963.4</v>
          </cell>
          <cell r="P23">
            <v>184706.5</v>
          </cell>
          <cell r="Q23">
            <v>185204</v>
          </cell>
          <cell r="R23">
            <v>180027.4</v>
          </cell>
          <cell r="S23">
            <v>181780.1</v>
          </cell>
          <cell r="T23">
            <v>189873.7</v>
          </cell>
          <cell r="U23">
            <v>197275.1</v>
          </cell>
          <cell r="V23">
            <v>193122.1</v>
          </cell>
          <cell r="W23">
            <v>191766.6</v>
          </cell>
          <cell r="X23">
            <v>191051.9</v>
          </cell>
          <cell r="Y23">
            <v>195621</v>
          </cell>
          <cell r="Z23">
            <v>194748.6</v>
          </cell>
          <cell r="AA23">
            <v>194571.1</v>
          </cell>
          <cell r="AB23">
            <v>199013.4</v>
          </cell>
          <cell r="AC23">
            <v>202721.3</v>
          </cell>
          <cell r="AD23">
            <v>192375.8</v>
          </cell>
          <cell r="AE23">
            <v>195958.7</v>
          </cell>
          <cell r="AF23">
            <v>200470</v>
          </cell>
          <cell r="AG23">
            <v>205685</v>
          </cell>
          <cell r="AH23">
            <v>193496.6</v>
          </cell>
          <cell r="AI23">
            <v>188914.9</v>
          </cell>
          <cell r="AJ23">
            <v>191629.5</v>
          </cell>
          <cell r="AK23">
            <v>193286.2</v>
          </cell>
          <cell r="AL23">
            <v>195852</v>
          </cell>
          <cell r="AM23">
            <v>190886.6</v>
          </cell>
          <cell r="AN23">
            <v>191954.4</v>
          </cell>
          <cell r="AO23">
            <v>195900.1</v>
          </cell>
        </row>
        <row r="24">
          <cell r="F24">
            <v>353023.9</v>
          </cell>
          <cell r="G24">
            <v>358983.8</v>
          </cell>
          <cell r="H24">
            <v>369293</v>
          </cell>
          <cell r="I24">
            <v>360820.4</v>
          </cell>
          <cell r="J24">
            <v>354055.3</v>
          </cell>
          <cell r="K24">
            <v>360415.6</v>
          </cell>
          <cell r="L24">
            <v>371117.9</v>
          </cell>
          <cell r="M24">
            <v>371990.5</v>
          </cell>
          <cell r="N24">
            <v>371813.3</v>
          </cell>
          <cell r="O24">
            <v>376831.9</v>
          </cell>
          <cell r="P24">
            <v>381827</v>
          </cell>
          <cell r="Q24">
            <v>382288.6</v>
          </cell>
          <cell r="R24">
            <v>388876.5</v>
          </cell>
          <cell r="S24">
            <v>400406.5</v>
          </cell>
          <cell r="T24">
            <v>409101.9</v>
          </cell>
          <cell r="U24">
            <v>409067.1</v>
          </cell>
          <cell r="V24">
            <v>411748.4</v>
          </cell>
          <cell r="W24">
            <v>421984.5</v>
          </cell>
          <cell r="X24">
            <v>430505.9</v>
          </cell>
          <cell r="Y24">
            <v>433548.4</v>
          </cell>
          <cell r="Z24">
            <v>430780.1</v>
          </cell>
          <cell r="AA24">
            <v>443932.4</v>
          </cell>
          <cell r="AB24">
            <v>445628.5</v>
          </cell>
          <cell r="AC24">
            <v>451620.9</v>
          </cell>
          <cell r="AD24">
            <v>449951.5</v>
          </cell>
          <cell r="AE24">
            <v>465493.4</v>
          </cell>
          <cell r="AF24">
            <v>468015.5</v>
          </cell>
          <cell r="AG24">
            <v>470796.3</v>
          </cell>
          <cell r="AH24">
            <v>468270.5</v>
          </cell>
          <cell r="AI24">
            <v>485053</v>
          </cell>
          <cell r="AJ24">
            <v>489547.9</v>
          </cell>
          <cell r="AK24">
            <v>491661.8</v>
          </cell>
          <cell r="AL24">
            <v>490162.7</v>
          </cell>
          <cell r="AM24">
            <v>507478.3</v>
          </cell>
          <cell r="AN24">
            <v>511443.9</v>
          </cell>
          <cell r="AO24">
            <v>507792</v>
          </cell>
        </row>
        <row r="25">
          <cell r="F25">
            <v>14645.6</v>
          </cell>
          <cell r="G25">
            <v>15378.9</v>
          </cell>
          <cell r="H25">
            <v>15699.4</v>
          </cell>
          <cell r="I25">
            <v>15200.3</v>
          </cell>
          <cell r="J25">
            <v>15568.8</v>
          </cell>
          <cell r="K25">
            <v>16988.2</v>
          </cell>
          <cell r="L25">
            <v>17316.3</v>
          </cell>
          <cell r="M25">
            <v>17245.099999999999</v>
          </cell>
          <cell r="N25">
            <v>17346.900000000001</v>
          </cell>
          <cell r="O25">
            <v>18265.599999999999</v>
          </cell>
          <cell r="P25">
            <v>18261.900000000001</v>
          </cell>
          <cell r="Q25">
            <v>18674.7</v>
          </cell>
          <cell r="R25">
            <v>18489</v>
          </cell>
          <cell r="S25">
            <v>19033.5</v>
          </cell>
          <cell r="T25">
            <v>19225</v>
          </cell>
          <cell r="U25">
            <v>19930.599999999999</v>
          </cell>
          <cell r="V25">
            <v>19700</v>
          </cell>
          <cell r="W25">
            <v>21126.2</v>
          </cell>
          <cell r="X25">
            <v>21557.4</v>
          </cell>
          <cell r="Y25">
            <v>22009.4</v>
          </cell>
          <cell r="Z25">
            <v>21622.7</v>
          </cell>
          <cell r="AA25">
            <v>22118.7</v>
          </cell>
          <cell r="AB25">
            <v>22080.6</v>
          </cell>
          <cell r="AC25">
            <v>22983.1</v>
          </cell>
          <cell r="AD25">
            <v>22334.3</v>
          </cell>
          <cell r="AE25">
            <v>23544.3</v>
          </cell>
          <cell r="AF25">
            <v>23390.400000000001</v>
          </cell>
          <cell r="AG25">
            <v>24778.2</v>
          </cell>
          <cell r="AH25">
            <v>22721</v>
          </cell>
          <cell r="AI25">
            <v>23728.1</v>
          </cell>
          <cell r="AJ25">
            <v>23525.9</v>
          </cell>
          <cell r="AK25">
            <v>24919.8</v>
          </cell>
          <cell r="AL25">
            <v>24425.4</v>
          </cell>
          <cell r="AM25">
            <v>25208.1</v>
          </cell>
          <cell r="AN25">
            <v>24673.3</v>
          </cell>
          <cell r="AO25">
            <v>25703.1</v>
          </cell>
        </row>
        <row r="26">
          <cell r="F26">
            <v>1363.1</v>
          </cell>
          <cell r="G26">
            <v>1363.9</v>
          </cell>
          <cell r="H26">
            <v>1368.2</v>
          </cell>
          <cell r="I26">
            <v>1378.4</v>
          </cell>
          <cell r="J26">
            <v>1373.2</v>
          </cell>
          <cell r="K26">
            <v>1368.3</v>
          </cell>
          <cell r="L26">
            <v>1366.7</v>
          </cell>
          <cell r="M26">
            <v>1371</v>
          </cell>
          <cell r="N26">
            <v>1400.4</v>
          </cell>
          <cell r="O26">
            <v>1450.6</v>
          </cell>
          <cell r="P26">
            <v>1478.9</v>
          </cell>
          <cell r="Q26">
            <v>1518.6</v>
          </cell>
          <cell r="R26">
            <v>1517.6</v>
          </cell>
          <cell r="S26">
            <v>1520</v>
          </cell>
          <cell r="T26">
            <v>1531.3</v>
          </cell>
          <cell r="U26">
            <v>1556.2</v>
          </cell>
          <cell r="V26">
            <v>1567.4</v>
          </cell>
          <cell r="W26">
            <v>1577.9</v>
          </cell>
          <cell r="X26">
            <v>1586.8</v>
          </cell>
          <cell r="Y26">
            <v>1597.7</v>
          </cell>
          <cell r="Z26">
            <v>1617.5</v>
          </cell>
          <cell r="AA26">
            <v>1623.4</v>
          </cell>
          <cell r="AB26">
            <v>1639.9</v>
          </cell>
          <cell r="AC26">
            <v>1659.1</v>
          </cell>
          <cell r="AD26">
            <v>1689.6</v>
          </cell>
          <cell r="AE26">
            <v>1707.2</v>
          </cell>
          <cell r="AF26">
            <v>1726.7</v>
          </cell>
          <cell r="AG26">
            <v>1759</v>
          </cell>
          <cell r="AH26">
            <v>1775.2</v>
          </cell>
          <cell r="AI26">
            <v>1832.2</v>
          </cell>
          <cell r="AJ26">
            <v>1872.2</v>
          </cell>
          <cell r="AK26">
            <v>1889.4</v>
          </cell>
          <cell r="AL26">
            <v>1870.9</v>
          </cell>
          <cell r="AM26">
            <v>1907.7</v>
          </cell>
          <cell r="AN26">
            <v>1916.4</v>
          </cell>
          <cell r="AO26">
            <v>1939.6</v>
          </cell>
        </row>
        <row r="27">
          <cell r="F27">
            <v>132553</v>
          </cell>
          <cell r="G27">
            <v>135437.20000000001</v>
          </cell>
          <cell r="H27">
            <v>140456.20000000001</v>
          </cell>
          <cell r="I27">
            <v>143994.4</v>
          </cell>
          <cell r="J27">
            <v>141048</v>
          </cell>
          <cell r="K27">
            <v>142746</v>
          </cell>
          <cell r="L27">
            <v>149837</v>
          </cell>
          <cell r="M27">
            <v>153144.20000000001</v>
          </cell>
          <cell r="N27">
            <v>149919</v>
          </cell>
          <cell r="O27">
            <v>153138.9</v>
          </cell>
          <cell r="P27">
            <v>159863.4</v>
          </cell>
          <cell r="Q27">
            <v>163984.1</v>
          </cell>
          <cell r="R27">
            <v>162272.1</v>
          </cell>
          <cell r="S27">
            <v>169063.9</v>
          </cell>
          <cell r="T27">
            <v>172845.3</v>
          </cell>
          <cell r="U27">
            <v>179240.6</v>
          </cell>
          <cell r="V27">
            <v>172524.4</v>
          </cell>
          <cell r="W27">
            <v>178851</v>
          </cell>
          <cell r="X27">
            <v>184628.4</v>
          </cell>
          <cell r="Y27">
            <v>192222.6</v>
          </cell>
          <cell r="Z27">
            <v>181865.3</v>
          </cell>
          <cell r="AA27">
            <v>190136.1</v>
          </cell>
          <cell r="AB27">
            <v>196549.1</v>
          </cell>
          <cell r="AC27">
            <v>204169.1</v>
          </cell>
          <cell r="AD27">
            <v>194998.3</v>
          </cell>
          <cell r="AE27">
            <v>202412.3</v>
          </cell>
          <cell r="AF27">
            <v>209376.3</v>
          </cell>
          <cell r="AG27">
            <v>219828.7</v>
          </cell>
          <cell r="AH27">
            <v>206755</v>
          </cell>
          <cell r="AI27">
            <v>213247.1</v>
          </cell>
          <cell r="AJ27">
            <v>223649.5</v>
          </cell>
          <cell r="AK27">
            <v>235512.3</v>
          </cell>
          <cell r="AL27">
            <v>220732.5</v>
          </cell>
          <cell r="AM27">
            <v>224160.2</v>
          </cell>
          <cell r="AN27">
            <v>234726.3</v>
          </cell>
          <cell r="AO27">
            <v>245421.3</v>
          </cell>
        </row>
        <row r="28">
          <cell r="F28">
            <v>201893.7</v>
          </cell>
          <cell r="G28">
            <v>211682.6</v>
          </cell>
          <cell r="H28">
            <v>219447.5</v>
          </cell>
          <cell r="I28">
            <v>209582.4</v>
          </cell>
          <cell r="J28">
            <v>202378.5</v>
          </cell>
          <cell r="K28">
            <v>209471.9</v>
          </cell>
          <cell r="L28">
            <v>220207.4</v>
          </cell>
          <cell r="M28">
            <v>214937.8</v>
          </cell>
          <cell r="N28">
            <v>222691.8</v>
          </cell>
          <cell r="O28">
            <v>230324.8</v>
          </cell>
          <cell r="P28">
            <v>235277.9</v>
          </cell>
          <cell r="Q28">
            <v>235629.3</v>
          </cell>
          <cell r="R28">
            <v>238434.5</v>
          </cell>
          <cell r="S28">
            <v>256239.6</v>
          </cell>
          <cell r="T28">
            <v>263384.40000000002</v>
          </cell>
          <cell r="U28">
            <v>255141.1</v>
          </cell>
          <cell r="V28">
            <v>256214.7</v>
          </cell>
          <cell r="W28">
            <v>270227</v>
          </cell>
          <cell r="X28">
            <v>275207.09999999998</v>
          </cell>
          <cell r="Y28">
            <v>266262.7</v>
          </cell>
          <cell r="Z28">
            <v>264095.3</v>
          </cell>
          <cell r="AA28">
            <v>283478.59999999998</v>
          </cell>
          <cell r="AB28">
            <v>288923.59999999998</v>
          </cell>
          <cell r="AC28">
            <v>282774.59999999998</v>
          </cell>
          <cell r="AD28">
            <v>280190.40000000002</v>
          </cell>
          <cell r="AE28">
            <v>297883.8</v>
          </cell>
          <cell r="AF28">
            <v>303900.59999999998</v>
          </cell>
          <cell r="AG28">
            <v>295322.7</v>
          </cell>
          <cell r="AH28">
            <v>290775.40000000002</v>
          </cell>
          <cell r="AI28">
            <v>302556</v>
          </cell>
          <cell r="AJ28">
            <v>308304.90000000002</v>
          </cell>
          <cell r="AK28">
            <v>305528.2</v>
          </cell>
          <cell r="AL28">
            <v>303316.40000000002</v>
          </cell>
          <cell r="AM28">
            <v>315531.7</v>
          </cell>
          <cell r="AN28">
            <v>319587.20000000001</v>
          </cell>
          <cell r="AO28">
            <v>317325.5</v>
          </cell>
        </row>
        <row r="29">
          <cell r="F29">
            <v>54716.7</v>
          </cell>
          <cell r="G29">
            <v>54750.7</v>
          </cell>
          <cell r="H29">
            <v>55500.4</v>
          </cell>
          <cell r="I29">
            <v>55830.3</v>
          </cell>
          <cell r="J29">
            <v>55151</v>
          </cell>
          <cell r="K29">
            <v>56085.1</v>
          </cell>
          <cell r="L29">
            <v>58222</v>
          </cell>
          <cell r="M29">
            <v>59556.6</v>
          </cell>
          <cell r="N29">
            <v>58429.5</v>
          </cell>
          <cell r="O29">
            <v>60139.9</v>
          </cell>
          <cell r="P29">
            <v>62509.2</v>
          </cell>
          <cell r="Q29">
            <v>64296.800000000003</v>
          </cell>
          <cell r="R29">
            <v>63923.4</v>
          </cell>
          <cell r="S29">
            <v>65630.7</v>
          </cell>
          <cell r="T29">
            <v>67705.399999999994</v>
          </cell>
          <cell r="U29">
            <v>68514.5</v>
          </cell>
          <cell r="V29">
            <v>68510.5</v>
          </cell>
          <cell r="W29">
            <v>69785.100000000006</v>
          </cell>
          <cell r="X29">
            <v>72747.600000000006</v>
          </cell>
          <cell r="Y29">
            <v>73619.399999999994</v>
          </cell>
          <cell r="Z29">
            <v>73258.8</v>
          </cell>
          <cell r="AA29">
            <v>75348.3</v>
          </cell>
          <cell r="AB29">
            <v>77344.600000000006</v>
          </cell>
          <cell r="AC29">
            <v>78554.5</v>
          </cell>
          <cell r="AD29">
            <v>78378.8</v>
          </cell>
          <cell r="AE29">
            <v>81046</v>
          </cell>
          <cell r="AF29">
            <v>83296.800000000003</v>
          </cell>
          <cell r="AG29">
            <v>84211.4</v>
          </cell>
          <cell r="AH29">
            <v>83287.399999999994</v>
          </cell>
          <cell r="AI29">
            <v>85932.6</v>
          </cell>
          <cell r="AJ29">
            <v>89096.3</v>
          </cell>
          <cell r="AK29">
            <v>90539.6</v>
          </cell>
          <cell r="AL29">
            <v>89466.2</v>
          </cell>
          <cell r="AM29">
            <v>91533.7</v>
          </cell>
          <cell r="AN29">
            <v>96387.4</v>
          </cell>
          <cell r="AO29">
            <v>97456.1</v>
          </cell>
        </row>
        <row r="30">
          <cell r="F30">
            <v>43571.4</v>
          </cell>
          <cell r="G30">
            <v>44093.4</v>
          </cell>
          <cell r="H30">
            <v>45035.3</v>
          </cell>
          <cell r="I30">
            <v>45824.6</v>
          </cell>
          <cell r="J30">
            <v>46535.9</v>
          </cell>
          <cell r="K30">
            <v>46923</v>
          </cell>
          <cell r="L30">
            <v>47317.4</v>
          </cell>
          <cell r="M30">
            <v>47610.3</v>
          </cell>
          <cell r="N30">
            <v>48274</v>
          </cell>
          <cell r="O30">
            <v>49650</v>
          </cell>
          <cell r="P30">
            <v>50878.9</v>
          </cell>
          <cell r="Q30">
            <v>51478.9</v>
          </cell>
          <cell r="R30">
            <v>52077.1</v>
          </cell>
          <cell r="S30">
            <v>53120.2</v>
          </cell>
          <cell r="T30">
            <v>54002.400000000001</v>
          </cell>
          <cell r="U30">
            <v>54822.3</v>
          </cell>
          <cell r="V30">
            <v>55663.6</v>
          </cell>
          <cell r="W30">
            <v>56468.3</v>
          </cell>
          <cell r="X30">
            <v>57313.1</v>
          </cell>
          <cell r="Y30">
            <v>58787.6</v>
          </cell>
          <cell r="Z30">
            <v>59543.3</v>
          </cell>
          <cell r="AA30">
            <v>60419.6</v>
          </cell>
          <cell r="AB30">
            <v>61293.1</v>
          </cell>
          <cell r="AC30">
            <v>62492.3</v>
          </cell>
          <cell r="AD30">
            <v>63376.1</v>
          </cell>
          <cell r="AE30">
            <v>64259</v>
          </cell>
          <cell r="AF30">
            <v>64833.2</v>
          </cell>
          <cell r="AG30">
            <v>65347.199999999997</v>
          </cell>
          <cell r="AH30">
            <v>65474.2</v>
          </cell>
          <cell r="AI30">
            <v>66640.100000000006</v>
          </cell>
          <cell r="AJ30">
            <v>67715.100000000006</v>
          </cell>
          <cell r="AK30">
            <v>69093</v>
          </cell>
          <cell r="AL30">
            <v>69224.800000000003</v>
          </cell>
          <cell r="AM30">
            <v>70075.600000000006</v>
          </cell>
          <cell r="AN30">
            <v>71099.199999999997</v>
          </cell>
          <cell r="AO30">
            <v>72423.8</v>
          </cell>
        </row>
        <row r="31">
          <cell r="F31">
            <v>44277.599999999999</v>
          </cell>
          <cell r="G31">
            <v>46830.5</v>
          </cell>
          <cell r="H31">
            <v>49428.2</v>
          </cell>
          <cell r="I31">
            <v>51930.9</v>
          </cell>
          <cell r="J31">
            <v>53329.2</v>
          </cell>
          <cell r="K31">
            <v>54719.1</v>
          </cell>
          <cell r="L31">
            <v>56886.6</v>
          </cell>
          <cell r="M31">
            <v>57981.3</v>
          </cell>
          <cell r="N31">
            <v>60051.8</v>
          </cell>
          <cell r="O31">
            <v>62762.5</v>
          </cell>
          <cell r="P31">
            <v>65804.800000000003</v>
          </cell>
          <cell r="Q31">
            <v>67429</v>
          </cell>
          <cell r="R31">
            <v>67953.8</v>
          </cell>
          <cell r="S31">
            <v>68678.7</v>
          </cell>
          <cell r="T31">
            <v>71173</v>
          </cell>
          <cell r="U31">
            <v>73888.3</v>
          </cell>
          <cell r="V31">
            <v>76289.7</v>
          </cell>
          <cell r="W31">
            <v>77211.5</v>
          </cell>
          <cell r="X31">
            <v>80289.600000000006</v>
          </cell>
          <cell r="Y31">
            <v>82487.899999999994</v>
          </cell>
          <cell r="Z31">
            <v>84389.9</v>
          </cell>
          <cell r="AA31">
            <v>86017.7</v>
          </cell>
          <cell r="AB31">
            <v>88422.8</v>
          </cell>
          <cell r="AC31">
            <v>90319.7</v>
          </cell>
          <cell r="AD31">
            <v>92736.9</v>
          </cell>
          <cell r="AE31">
            <v>95237.1</v>
          </cell>
          <cell r="AF31">
            <v>97044.800000000003</v>
          </cell>
          <cell r="AG31">
            <v>99456.8</v>
          </cell>
          <cell r="AH31">
            <v>101692</v>
          </cell>
          <cell r="AI31">
            <v>104050.9</v>
          </cell>
          <cell r="AJ31">
            <v>107379.9</v>
          </cell>
          <cell r="AK31">
            <v>108647</v>
          </cell>
          <cell r="AL31">
            <v>109405.3</v>
          </cell>
          <cell r="AM31">
            <v>113736</v>
          </cell>
          <cell r="AN31">
            <v>116971.2</v>
          </cell>
          <cell r="AO31">
            <v>119095.6</v>
          </cell>
        </row>
        <row r="32">
          <cell r="F32">
            <v>53397.7</v>
          </cell>
          <cell r="G32">
            <v>54094.5</v>
          </cell>
          <cell r="H32">
            <v>54836.7</v>
          </cell>
          <cell r="I32">
            <v>55324.7</v>
          </cell>
          <cell r="J32">
            <v>55495.5</v>
          </cell>
          <cell r="K32">
            <v>56073</v>
          </cell>
          <cell r="L32">
            <v>57826.9</v>
          </cell>
          <cell r="M32">
            <v>57452.1</v>
          </cell>
          <cell r="N32">
            <v>59084.3</v>
          </cell>
          <cell r="O32">
            <v>60051.3</v>
          </cell>
          <cell r="P32">
            <v>60013.599999999999</v>
          </cell>
          <cell r="Q32">
            <v>60579.199999999997</v>
          </cell>
          <cell r="R32">
            <v>64171.1</v>
          </cell>
          <cell r="S32">
            <v>65748.7</v>
          </cell>
          <cell r="T32">
            <v>63884.4</v>
          </cell>
          <cell r="U32">
            <v>62638.8</v>
          </cell>
          <cell r="V32">
            <v>66511.8</v>
          </cell>
          <cell r="W32">
            <v>69235.7</v>
          </cell>
          <cell r="X32">
            <v>72333.600000000006</v>
          </cell>
          <cell r="Y32">
            <v>72815</v>
          </cell>
          <cell r="Z32">
            <v>74870.7</v>
          </cell>
          <cell r="AA32">
            <v>76382.3</v>
          </cell>
          <cell r="AB32">
            <v>78716.2</v>
          </cell>
          <cell r="AC32">
            <v>75545.899999999994</v>
          </cell>
          <cell r="AD32">
            <v>77567.5</v>
          </cell>
          <cell r="AE32">
            <v>80552.600000000006</v>
          </cell>
          <cell r="AF32">
            <v>80214.8</v>
          </cell>
          <cell r="AG32">
            <v>81490.600000000006</v>
          </cell>
          <cell r="AH32">
            <v>84202.2</v>
          </cell>
          <cell r="AI32">
            <v>82657.3</v>
          </cell>
          <cell r="AJ32">
            <v>88511.6</v>
          </cell>
          <cell r="AK32">
            <v>91897.9</v>
          </cell>
          <cell r="AL32">
            <v>92054.7</v>
          </cell>
          <cell r="AM32">
            <v>93913.1</v>
          </cell>
          <cell r="AN32">
            <v>96546.8</v>
          </cell>
          <cell r="AO32">
            <v>95764.800000000003</v>
          </cell>
        </row>
        <row r="33">
          <cell r="F33">
            <v>43982.1</v>
          </cell>
          <cell r="G33">
            <v>44291.8</v>
          </cell>
          <cell r="H33">
            <v>44683.199999999997</v>
          </cell>
          <cell r="I33">
            <v>44741.4</v>
          </cell>
          <cell r="J33">
            <v>44785.3</v>
          </cell>
          <cell r="K33">
            <v>45196.9</v>
          </cell>
          <cell r="L33">
            <v>45962.8</v>
          </cell>
          <cell r="M33">
            <v>46374.2</v>
          </cell>
          <cell r="N33">
            <v>47326.9</v>
          </cell>
          <cell r="O33">
            <v>48549.1</v>
          </cell>
          <cell r="P33">
            <v>50421.8</v>
          </cell>
          <cell r="Q33">
            <v>51915.7</v>
          </cell>
          <cell r="R33">
            <v>52401.599999999999</v>
          </cell>
          <cell r="S33">
            <v>52970.9</v>
          </cell>
          <cell r="T33">
            <v>53717</v>
          </cell>
          <cell r="U33">
            <v>54351.9</v>
          </cell>
          <cell r="V33">
            <v>55124.800000000003</v>
          </cell>
          <cell r="W33">
            <v>56343.5</v>
          </cell>
          <cell r="X33">
            <v>58280.6</v>
          </cell>
          <cell r="Y33">
            <v>59505.3</v>
          </cell>
          <cell r="Z33">
            <v>60037.5</v>
          </cell>
          <cell r="AA33">
            <v>60660</v>
          </cell>
          <cell r="AB33">
            <v>61456.2</v>
          </cell>
          <cell r="AC33">
            <v>62083.8</v>
          </cell>
          <cell r="AD33">
            <v>62837.4</v>
          </cell>
          <cell r="AE33">
            <v>63653.4</v>
          </cell>
          <cell r="AF33">
            <v>64574.3</v>
          </cell>
          <cell r="AG33">
            <v>65375.1</v>
          </cell>
          <cell r="AH33">
            <v>65691.3</v>
          </cell>
          <cell r="AI33">
            <v>66397.7</v>
          </cell>
          <cell r="AJ33">
            <v>67199.7</v>
          </cell>
          <cell r="AK33">
            <v>67690.899999999994</v>
          </cell>
          <cell r="AL33">
            <v>69142.3</v>
          </cell>
          <cell r="AM33">
            <v>69813.899999999994</v>
          </cell>
          <cell r="AN33">
            <v>70126.8</v>
          </cell>
          <cell r="AO33">
            <v>70417.5</v>
          </cell>
        </row>
        <row r="34">
          <cell r="F34">
            <v>20618.3</v>
          </cell>
          <cell r="G34">
            <v>20906</v>
          </cell>
          <cell r="H34">
            <v>21130.799999999999</v>
          </cell>
          <cell r="I34">
            <v>21723.599999999999</v>
          </cell>
          <cell r="J34">
            <v>22473.7</v>
          </cell>
          <cell r="K34">
            <v>22647</v>
          </cell>
          <cell r="L34">
            <v>23089.9</v>
          </cell>
          <cell r="M34">
            <v>23220.1</v>
          </cell>
          <cell r="N34">
            <v>23736.799999999999</v>
          </cell>
          <cell r="O34">
            <v>24337.599999999999</v>
          </cell>
          <cell r="P34">
            <v>25157.200000000001</v>
          </cell>
          <cell r="Q34">
            <v>25853.8</v>
          </cell>
          <cell r="R34">
            <v>26167.4</v>
          </cell>
          <cell r="S34">
            <v>26668</v>
          </cell>
          <cell r="T34">
            <v>27400.5</v>
          </cell>
          <cell r="U34">
            <v>28003.4</v>
          </cell>
          <cell r="V34">
            <v>28257.200000000001</v>
          </cell>
          <cell r="W34">
            <v>28820.400000000001</v>
          </cell>
          <cell r="X34">
            <v>29441.1</v>
          </cell>
          <cell r="Y34">
            <v>29774.6</v>
          </cell>
          <cell r="Z34">
            <v>30461.7</v>
          </cell>
          <cell r="AA34">
            <v>31002.5</v>
          </cell>
          <cell r="AB34">
            <v>31869.8</v>
          </cell>
          <cell r="AC34">
            <v>32156.7</v>
          </cell>
          <cell r="AD34">
            <v>33589.800000000003</v>
          </cell>
          <cell r="AE34">
            <v>34098.199999999997</v>
          </cell>
          <cell r="AF34">
            <v>34834.9</v>
          </cell>
          <cell r="AG34">
            <v>35272.400000000001</v>
          </cell>
          <cell r="AH34">
            <v>36061.5</v>
          </cell>
          <cell r="AI34">
            <v>36703.199999999997</v>
          </cell>
          <cell r="AJ34">
            <v>37491.4</v>
          </cell>
          <cell r="AK34">
            <v>38139.4</v>
          </cell>
          <cell r="AL34">
            <v>38997.4</v>
          </cell>
          <cell r="AM34">
            <v>39480.400000000001</v>
          </cell>
          <cell r="AN34">
            <v>40097.800000000003</v>
          </cell>
          <cell r="AO34">
            <v>40746.1</v>
          </cell>
        </row>
        <row r="35">
          <cell r="F35">
            <v>51972.9</v>
          </cell>
          <cell r="G35">
            <v>59281.5</v>
          </cell>
          <cell r="H35">
            <v>54580.5</v>
          </cell>
          <cell r="I35">
            <v>55576.3</v>
          </cell>
          <cell r="J35">
            <v>58310.9</v>
          </cell>
          <cell r="K35">
            <v>65299.5</v>
          </cell>
          <cell r="L35">
            <v>57235.5</v>
          </cell>
          <cell r="M35">
            <v>59821.599999999999</v>
          </cell>
          <cell r="N35">
            <v>58394.5</v>
          </cell>
          <cell r="O35">
            <v>67522.899999999994</v>
          </cell>
          <cell r="P35">
            <v>65146.9</v>
          </cell>
          <cell r="Q35">
            <v>68581.8</v>
          </cell>
          <cell r="R35">
            <v>66376.7</v>
          </cell>
          <cell r="S35">
            <v>68294.399999999994</v>
          </cell>
          <cell r="T35">
            <v>70591</v>
          </cell>
          <cell r="U35">
            <v>71074.7</v>
          </cell>
          <cell r="V35">
            <v>67948.800000000003</v>
          </cell>
          <cell r="W35">
            <v>73484</v>
          </cell>
          <cell r="X35">
            <v>69173.5</v>
          </cell>
          <cell r="Y35">
            <v>71629</v>
          </cell>
          <cell r="Z35">
            <v>69167.100000000006</v>
          </cell>
          <cell r="AA35">
            <v>72152.3</v>
          </cell>
          <cell r="AB35">
            <v>73756</v>
          </cell>
          <cell r="AC35">
            <v>74373.5</v>
          </cell>
          <cell r="AD35">
            <v>71005.7</v>
          </cell>
          <cell r="AE35">
            <v>70355.100000000006</v>
          </cell>
          <cell r="AF35">
            <v>75509.7</v>
          </cell>
          <cell r="AG35">
            <v>79459.199999999997</v>
          </cell>
          <cell r="AH35">
            <v>74367.3</v>
          </cell>
          <cell r="AI35">
            <v>74778.7</v>
          </cell>
          <cell r="AJ35">
            <v>76467.600000000006</v>
          </cell>
          <cell r="AK35">
            <v>84441</v>
          </cell>
          <cell r="AL35">
            <v>77800.7</v>
          </cell>
          <cell r="AM35">
            <v>78100.800000000003</v>
          </cell>
          <cell r="AN35">
            <v>79388.100000000006</v>
          </cell>
          <cell r="AO35">
            <v>84675.4</v>
          </cell>
        </row>
        <row r="36">
          <cell r="F36">
            <v>37152.9</v>
          </cell>
          <cell r="G36">
            <v>41923.599999999999</v>
          </cell>
          <cell r="H36">
            <v>42146.1</v>
          </cell>
          <cell r="I36">
            <v>44647.8</v>
          </cell>
          <cell r="J36">
            <v>42128.7</v>
          </cell>
          <cell r="K36">
            <v>45486</v>
          </cell>
          <cell r="L36">
            <v>44134.5</v>
          </cell>
          <cell r="M36">
            <v>48551.9</v>
          </cell>
          <cell r="N36">
            <v>43368.3</v>
          </cell>
          <cell r="O36">
            <v>50217.7</v>
          </cell>
          <cell r="P36">
            <v>52991.199999999997</v>
          </cell>
          <cell r="Q36">
            <v>54982.3</v>
          </cell>
          <cell r="R36">
            <v>49549.7</v>
          </cell>
          <cell r="S36">
            <v>52418.400000000001</v>
          </cell>
          <cell r="T36">
            <v>55172.7</v>
          </cell>
          <cell r="U36">
            <v>57888.3</v>
          </cell>
          <cell r="V36">
            <v>53566.8</v>
          </cell>
          <cell r="W36">
            <v>58048</v>
          </cell>
          <cell r="X36">
            <v>57287.5</v>
          </cell>
          <cell r="Y36">
            <v>63802</v>
          </cell>
          <cell r="Z36">
            <v>59538.6</v>
          </cell>
          <cell r="AA36">
            <v>59650.6</v>
          </cell>
          <cell r="AB36">
            <v>61717.2</v>
          </cell>
          <cell r="AC36">
            <v>69109.8</v>
          </cell>
          <cell r="AD36">
            <v>62229.7</v>
          </cell>
          <cell r="AE36">
            <v>62274.400000000001</v>
          </cell>
          <cell r="AF36">
            <v>65557.8</v>
          </cell>
          <cell r="AG36">
            <v>73623.100000000006</v>
          </cell>
          <cell r="AH36">
            <v>65283</v>
          </cell>
          <cell r="AI36">
            <v>69501</v>
          </cell>
          <cell r="AJ36">
            <v>70756.899999999994</v>
          </cell>
          <cell r="AK36">
            <v>77479.199999999997</v>
          </cell>
          <cell r="AL36">
            <v>68765.7</v>
          </cell>
          <cell r="AM36">
            <v>73080</v>
          </cell>
          <cell r="AN36">
            <v>72139.199999999997</v>
          </cell>
          <cell r="AO36">
            <v>79902.7</v>
          </cell>
        </row>
        <row r="37">
          <cell r="F37">
            <v>14223.4</v>
          </cell>
          <cell r="G37">
            <v>15136.7</v>
          </cell>
          <cell r="H37">
            <v>15471.9</v>
          </cell>
          <cell r="I37">
            <v>15964.5</v>
          </cell>
          <cell r="J37">
            <v>15275</v>
          </cell>
          <cell r="K37">
            <v>15637.1</v>
          </cell>
          <cell r="L37">
            <v>15462.6</v>
          </cell>
          <cell r="M37">
            <v>16365.9</v>
          </cell>
          <cell r="N37">
            <v>15359.8</v>
          </cell>
          <cell r="O37">
            <v>16486.5</v>
          </cell>
          <cell r="P37">
            <v>17205.5</v>
          </cell>
          <cell r="Q37">
            <v>17392.900000000001</v>
          </cell>
          <cell r="R37">
            <v>17198.5</v>
          </cell>
          <cell r="S37">
            <v>17822.599999999999</v>
          </cell>
          <cell r="T37">
            <v>18481</v>
          </cell>
          <cell r="U37">
            <v>19090</v>
          </cell>
          <cell r="V37">
            <v>18641.5</v>
          </cell>
          <cell r="W37">
            <v>19281.2</v>
          </cell>
          <cell r="X37">
            <v>19493.599999999999</v>
          </cell>
          <cell r="Y37">
            <v>20963.8</v>
          </cell>
          <cell r="Z37">
            <v>19954.2</v>
          </cell>
          <cell r="AA37">
            <v>20322.7</v>
          </cell>
          <cell r="AB37">
            <v>21140.5</v>
          </cell>
          <cell r="AC37">
            <v>23204</v>
          </cell>
          <cell r="AD37">
            <v>21478.400000000001</v>
          </cell>
          <cell r="AE37">
            <v>22099.599999999999</v>
          </cell>
          <cell r="AF37">
            <v>23176</v>
          </cell>
          <cell r="AG37">
            <v>24603.1</v>
          </cell>
          <cell r="AH37">
            <v>23314</v>
          </cell>
          <cell r="AI37">
            <v>23938.799999999999</v>
          </cell>
          <cell r="AJ37">
            <v>24220.7</v>
          </cell>
          <cell r="AK37">
            <v>25992.3</v>
          </cell>
          <cell r="AL37">
            <v>24864</v>
          </cell>
          <cell r="AM37">
            <v>25184.6</v>
          </cell>
          <cell r="AN37">
            <v>25344.9</v>
          </cell>
          <cell r="AO37">
            <v>27096.7</v>
          </cell>
        </row>
        <row r="38">
          <cell r="F38">
            <v>22101.9</v>
          </cell>
          <cell r="G38">
            <v>22577.8</v>
          </cell>
          <cell r="H38">
            <v>22862.3</v>
          </cell>
          <cell r="I38">
            <v>23081.7</v>
          </cell>
          <cell r="J38">
            <v>23068.1</v>
          </cell>
          <cell r="K38">
            <v>23334.400000000001</v>
          </cell>
          <cell r="L38">
            <v>23434</v>
          </cell>
          <cell r="M38">
            <v>23793.9</v>
          </cell>
          <cell r="N38">
            <v>24446.1</v>
          </cell>
          <cell r="O38">
            <v>24935.7</v>
          </cell>
          <cell r="P38">
            <v>25425.8</v>
          </cell>
          <cell r="Q38">
            <v>26253.4</v>
          </cell>
          <cell r="R38">
            <v>26623.7</v>
          </cell>
          <cell r="S38">
            <v>27083.7</v>
          </cell>
          <cell r="T38">
            <v>27572.799999999999</v>
          </cell>
          <cell r="U38">
            <v>28092.2</v>
          </cell>
          <cell r="V38">
            <v>28432.3</v>
          </cell>
          <cell r="W38">
            <v>28697.200000000001</v>
          </cell>
          <cell r="X38">
            <v>29117</v>
          </cell>
          <cell r="Y38">
            <v>29428.9</v>
          </cell>
          <cell r="Z38">
            <v>30028.2</v>
          </cell>
          <cell r="AA38">
            <v>30300.1</v>
          </cell>
          <cell r="AB38">
            <v>30913.7</v>
          </cell>
          <cell r="AC38">
            <v>31841.1</v>
          </cell>
          <cell r="AD38">
            <v>32541.4</v>
          </cell>
          <cell r="AE38">
            <v>33167.4</v>
          </cell>
          <cell r="AF38">
            <v>33850.699999999997</v>
          </cell>
          <cell r="AG38">
            <v>34510.6</v>
          </cell>
          <cell r="AH38">
            <v>35139.800000000003</v>
          </cell>
          <cell r="AI38">
            <v>35842.699999999997</v>
          </cell>
          <cell r="AJ38">
            <v>36597.199999999997</v>
          </cell>
          <cell r="AK38">
            <v>37324.5</v>
          </cell>
          <cell r="AL38">
            <v>37994.800000000003</v>
          </cell>
          <cell r="AM38">
            <v>38741.800000000003</v>
          </cell>
          <cell r="AN38">
            <v>39495.5</v>
          </cell>
          <cell r="AO38">
            <v>40275.4</v>
          </cell>
        </row>
        <row r="39">
          <cell r="F39">
            <v>1455852.5</v>
          </cell>
          <cell r="G39">
            <v>1514592</v>
          </cell>
          <cell r="H39">
            <v>1574485.6</v>
          </cell>
          <cell r="I39">
            <v>1514604.2</v>
          </cell>
          <cell r="J39">
            <v>1514034.5</v>
          </cell>
          <cell r="K39">
            <v>1564646.8</v>
          </cell>
          <cell r="L39">
            <v>1630007</v>
          </cell>
          <cell r="M39">
            <v>1584619.7</v>
          </cell>
          <cell r="N39">
            <v>1598575.2</v>
          </cell>
          <cell r="O39">
            <v>1664889</v>
          </cell>
          <cell r="P39">
            <v>1727464.4</v>
          </cell>
          <cell r="Q39">
            <v>1692751.2</v>
          </cell>
          <cell r="R39">
            <v>1711170.1</v>
          </cell>
          <cell r="S39">
            <v>1781785.2</v>
          </cell>
          <cell r="T39">
            <v>1846148.7</v>
          </cell>
          <cell r="U39">
            <v>1803530.2</v>
          </cell>
          <cell r="V39">
            <v>1821843.4</v>
          </cell>
          <cell r="W39">
            <v>1888965.9</v>
          </cell>
          <cell r="X39">
            <v>1946220.4</v>
          </cell>
          <cell r="Y39">
            <v>1903233.1</v>
          </cell>
          <cell r="Z39">
            <v>1914452.2</v>
          </cell>
          <cell r="AA39">
            <v>1986410.5</v>
          </cell>
          <cell r="AB39">
            <v>2047064.8</v>
          </cell>
          <cell r="AC39">
            <v>2005384.8</v>
          </cell>
          <cell r="AD39">
            <v>2009085.5</v>
          </cell>
          <cell r="AE39">
            <v>2085625.3</v>
          </cell>
          <cell r="AF39">
            <v>2147396.7999999998</v>
          </cell>
          <cell r="AG39">
            <v>2109261.1</v>
          </cell>
          <cell r="AH39">
            <v>2100200.6</v>
          </cell>
          <cell r="AI39">
            <v>2172743.9</v>
          </cell>
          <cell r="AJ39">
            <v>2230749</v>
          </cell>
          <cell r="AK39">
            <v>2195841.7999999998</v>
          </cell>
          <cell r="AL39">
            <v>2200145</v>
          </cell>
          <cell r="AM39">
            <v>2280764</v>
          </cell>
          <cell r="AN39">
            <v>2329197.1</v>
          </cell>
          <cell r="AO39">
            <v>2287591.7999999998</v>
          </cell>
        </row>
        <row r="40">
          <cell r="F40">
            <v>19425.5</v>
          </cell>
          <cell r="G40">
            <v>21769.9</v>
          </cell>
          <cell r="H40">
            <v>31180.3</v>
          </cell>
          <cell r="I40">
            <v>30937</v>
          </cell>
          <cell r="J40">
            <v>34156.400000000001</v>
          </cell>
          <cell r="K40">
            <v>36302.6</v>
          </cell>
          <cell r="L40">
            <v>41846.300000000003</v>
          </cell>
          <cell r="M40">
            <v>44802.6</v>
          </cell>
          <cell r="N40">
            <v>43781.1</v>
          </cell>
          <cell r="O40">
            <v>44243</v>
          </cell>
          <cell r="P40">
            <v>47645.5</v>
          </cell>
          <cell r="Q40">
            <v>44783.7</v>
          </cell>
          <cell r="R40">
            <v>37561.1</v>
          </cell>
          <cell r="S40">
            <v>34483</v>
          </cell>
          <cell r="T40">
            <v>35701</v>
          </cell>
          <cell r="U40">
            <v>37256</v>
          </cell>
          <cell r="V40">
            <v>33736.800000000003</v>
          </cell>
          <cell r="W40">
            <v>40052.800000000003</v>
          </cell>
          <cell r="X40">
            <v>47411.9</v>
          </cell>
          <cell r="Y40">
            <v>45619.1</v>
          </cell>
          <cell r="Z40">
            <v>43943.3</v>
          </cell>
          <cell r="AA40">
            <v>50406.1</v>
          </cell>
          <cell r="AB40">
            <v>56533.3</v>
          </cell>
          <cell r="AC40">
            <v>52302.8</v>
          </cell>
          <cell r="AD40">
            <v>49499.4</v>
          </cell>
          <cell r="AE40">
            <v>51760.3</v>
          </cell>
          <cell r="AF40">
            <v>59946.8</v>
          </cell>
          <cell r="AG40">
            <v>52291.4</v>
          </cell>
          <cell r="AH40">
            <v>57839.4</v>
          </cell>
          <cell r="AI40">
            <v>65960.5</v>
          </cell>
          <cell r="AJ40">
            <v>82094.5</v>
          </cell>
          <cell r="AK40">
            <v>77087.399999999994</v>
          </cell>
          <cell r="AL40">
            <v>64576</v>
          </cell>
          <cell r="AM40">
            <v>74681</v>
          </cell>
          <cell r="AN40">
            <v>100063.5</v>
          </cell>
          <cell r="AO40">
            <v>97595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to9 after"/>
      <sheetName val="17to9 before"/>
      <sheetName val="beda"/>
      <sheetName val="17012022_November_danKKM"/>
      <sheetName val="akhir"/>
      <sheetName val="perbandingan"/>
    </sheetNames>
    <sheetDataSet>
      <sheetData sheetId="0"/>
      <sheetData sheetId="1"/>
      <sheetData sheetId="2"/>
      <sheetData sheetId="3"/>
      <sheetData sheetId="4">
        <row r="33">
          <cell r="M33">
            <v>3.4412742042115418</v>
          </cell>
          <cell r="N33">
            <v>0.5257487771392011</v>
          </cell>
          <cell r="O33">
            <v>1.4295980977077294</v>
          </cell>
          <cell r="P33">
            <v>2.2808987092091337</v>
          </cell>
          <cell r="Q33">
            <v>1.8412553033327006</v>
          </cell>
        </row>
        <row r="34">
          <cell r="M34">
            <v>-2.0212227643183422</v>
          </cell>
          <cell r="N34">
            <v>5.223285548337353</v>
          </cell>
          <cell r="O34">
            <v>7.7799576692986427</v>
          </cell>
          <cell r="P34">
            <v>5.1507648332819622</v>
          </cell>
          <cell r="Q34">
            <v>4.0006694707183543</v>
          </cell>
        </row>
        <row r="35">
          <cell r="M35">
            <v>-1.3841150979617134</v>
          </cell>
          <cell r="N35">
            <v>6.5806484967229295</v>
          </cell>
          <cell r="O35">
            <v>3.6789470984919914</v>
          </cell>
          <cell r="P35">
            <v>4.9238733378203614</v>
          </cell>
          <cell r="Q35">
            <v>3.3893258503485457</v>
          </cell>
        </row>
        <row r="36">
          <cell r="M36">
            <v>1.9710175819564357</v>
          </cell>
          <cell r="N36">
            <v>8.8153400120561276</v>
          </cell>
          <cell r="O36">
            <v>3.9096432092515121</v>
          </cell>
          <cell r="P36">
            <v>7.5176725586175497</v>
          </cell>
          <cell r="Q36">
            <v>5.4995235707757217</v>
          </cell>
        </row>
        <row r="37">
          <cell r="M37">
            <v>-0.78691755054185464</v>
          </cell>
          <cell r="N37">
            <v>4.4207149874338603</v>
          </cell>
          <cell r="O37">
            <v>3.8373120603795163</v>
          </cell>
          <cell r="P37">
            <v>3.9124708611258496</v>
          </cell>
          <cell r="Q37">
            <v>2.8146899643656242</v>
          </cell>
        </row>
        <row r="38">
          <cell r="M38">
            <v>-2.3930684478235098</v>
          </cell>
          <cell r="N38">
            <v>11.475963579942427</v>
          </cell>
          <cell r="O38">
            <v>4.2315969195874548</v>
          </cell>
          <cell r="P38">
            <v>5.4453718049934707</v>
          </cell>
          <cell r="Q38">
            <v>4.5173342177538212</v>
          </cell>
        </row>
        <row r="39">
          <cell r="M39">
            <v>-0.3914477072135325</v>
          </cell>
          <cell r="N39">
            <v>12.895454180864419</v>
          </cell>
          <cell r="O39">
            <v>3.2077354465217089</v>
          </cell>
          <cell r="P39">
            <v>6.866141743869858</v>
          </cell>
          <cell r="Q39">
            <v>5.4660120776569343</v>
          </cell>
        </row>
        <row r="40">
          <cell r="M40">
            <v>-2.3712866802931831</v>
          </cell>
          <cell r="N40">
            <v>6.7381305212967924</v>
          </cell>
          <cell r="O40">
            <v>3.0146029164341615</v>
          </cell>
          <cell r="P40">
            <v>0.24558203747406804</v>
          </cell>
          <cell r="Q40">
            <v>1.8021852370757374</v>
          </cell>
        </row>
        <row r="41">
          <cell r="M41">
            <v>-1.8768704246535317</v>
          </cell>
          <cell r="N41">
            <v>9.1766617169414477</v>
          </cell>
          <cell r="O41">
            <v>-2.9379156797187167</v>
          </cell>
          <cell r="P41">
            <v>2.8617840483535328</v>
          </cell>
          <cell r="Q41">
            <v>1.7282685073410908</v>
          </cell>
        </row>
        <row r="42">
          <cell r="M42">
            <v>6.7830637983707698</v>
          </cell>
          <cell r="N42">
            <v>8.2141645044393918</v>
          </cell>
          <cell r="O42">
            <v>17.500882005927497</v>
          </cell>
          <cell r="P42">
            <v>24.017986902189769</v>
          </cell>
          <cell r="Q42">
            <v>14.850416104145081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CEB4-2129-452A-A1C1-82F35C0B0614}">
  <dimension ref="A1:C20"/>
  <sheetViews>
    <sheetView workbookViewId="0">
      <selection activeCell="F11" sqref="F11"/>
    </sheetView>
  </sheetViews>
  <sheetFormatPr defaultRowHeight="14.4" x14ac:dyDescent="0.3"/>
  <cols>
    <col min="1" max="1" width="56.33203125" bestFit="1" customWidth="1"/>
  </cols>
  <sheetData>
    <row r="1" spans="1:3" x14ac:dyDescent="0.3">
      <c r="A1" s="196" t="s">
        <v>74</v>
      </c>
      <c r="B1" s="193">
        <v>2022</v>
      </c>
      <c r="C1" s="193"/>
    </row>
    <row r="2" spans="1:3" x14ac:dyDescent="0.3">
      <c r="A2" s="196"/>
      <c r="B2" s="185" t="s">
        <v>14</v>
      </c>
      <c r="C2" s="185" t="s">
        <v>15</v>
      </c>
    </row>
    <row r="3" spans="1:3" x14ac:dyDescent="0.3">
      <c r="A3" s="186" t="s">
        <v>75</v>
      </c>
      <c r="B3" s="194"/>
      <c r="C3" s="195"/>
    </row>
    <row r="4" spans="1:3" x14ac:dyDescent="0.3">
      <c r="A4" s="187" t="s">
        <v>104</v>
      </c>
      <c r="B4" s="188">
        <v>1.9199901058525</v>
      </c>
      <c r="C4" s="188">
        <v>1.3100031872543301</v>
      </c>
    </row>
    <row r="5" spans="1:3" x14ac:dyDescent="0.3">
      <c r="A5" s="189" t="s">
        <v>78</v>
      </c>
      <c r="B5" s="190">
        <v>2.2100148458787201</v>
      </c>
      <c r="C5" s="190">
        <v>2.1000057105128702</v>
      </c>
    </row>
    <row r="6" spans="1:3" x14ac:dyDescent="0.3">
      <c r="A6" s="187" t="s">
        <v>79</v>
      </c>
      <c r="B6" s="188">
        <v>5.1999989378002303</v>
      </c>
      <c r="C6" s="188">
        <v>5.9700041735338996</v>
      </c>
    </row>
    <row r="7" spans="1:3" x14ac:dyDescent="0.3">
      <c r="A7" s="191" t="s">
        <v>105</v>
      </c>
      <c r="B7" s="192">
        <v>3.0500044871541898</v>
      </c>
      <c r="C7" s="192">
        <v>5.5999972144555601</v>
      </c>
    </row>
    <row r="8" spans="1:3" x14ac:dyDescent="0.3">
      <c r="A8" s="191" t="s">
        <v>106</v>
      </c>
      <c r="B8" s="192">
        <v>4.7270816309538297</v>
      </c>
      <c r="C8" s="192">
        <v>4.6420530475594397</v>
      </c>
    </row>
    <row r="9" spans="1:3" x14ac:dyDescent="0.3">
      <c r="A9" s="189" t="s">
        <v>81</v>
      </c>
      <c r="B9" s="190">
        <v>7.6899854419022899</v>
      </c>
      <c r="C9" s="190">
        <v>7.85999033930322</v>
      </c>
    </row>
    <row r="10" spans="1:3" x14ac:dyDescent="0.3">
      <c r="A10" s="187" t="s">
        <v>107</v>
      </c>
      <c r="B10" s="188">
        <v>6.4700052648656703</v>
      </c>
      <c r="C10" s="188">
        <v>7.5300122156696396</v>
      </c>
    </row>
    <row r="11" spans="1:3" x14ac:dyDescent="0.3">
      <c r="A11" s="189" t="s">
        <v>108</v>
      </c>
      <c r="B11" s="190">
        <v>18.700905248262899</v>
      </c>
      <c r="C11" s="190">
        <v>19.369778126583899</v>
      </c>
    </row>
    <row r="12" spans="1:3" x14ac:dyDescent="0.3">
      <c r="A12" s="187" t="s">
        <v>109</v>
      </c>
      <c r="B12" s="188">
        <v>5.3100033368747601</v>
      </c>
      <c r="C12" s="188">
        <v>12.039993706904401</v>
      </c>
    </row>
    <row r="13" spans="1:3" x14ac:dyDescent="0.3">
      <c r="A13" s="189" t="s">
        <v>110</v>
      </c>
      <c r="B13" s="190">
        <v>8.7200103928400701</v>
      </c>
      <c r="C13" s="190">
        <v>8.9099399296001103</v>
      </c>
    </row>
    <row r="14" spans="1:3" x14ac:dyDescent="0.3">
      <c r="A14" s="191" t="s">
        <v>111</v>
      </c>
      <c r="B14" s="192">
        <v>0.92022246106718997</v>
      </c>
      <c r="C14" s="192">
        <v>4.0002247295736799</v>
      </c>
    </row>
    <row r="15" spans="1:3" x14ac:dyDescent="0.3">
      <c r="A15" s="191" t="s">
        <v>112</v>
      </c>
      <c r="B15" s="192">
        <v>1.8200036676306299</v>
      </c>
      <c r="C15" s="192">
        <v>2.73999617414986</v>
      </c>
    </row>
    <row r="16" spans="1:3" x14ac:dyDescent="0.3">
      <c r="A16" s="191" t="s">
        <v>113</v>
      </c>
      <c r="B16" s="192">
        <v>8.0800211980970094</v>
      </c>
      <c r="C16" s="192">
        <v>8.08999879773312</v>
      </c>
    </row>
    <row r="17" spans="1:3" x14ac:dyDescent="0.3">
      <c r="A17" s="191" t="s">
        <v>114</v>
      </c>
      <c r="B17" s="192">
        <v>-5.9799976063324696</v>
      </c>
      <c r="C17" s="192">
        <v>8.8400037763787598</v>
      </c>
    </row>
    <row r="18" spans="1:3" x14ac:dyDescent="0.3">
      <c r="A18" s="191" t="s">
        <v>115</v>
      </c>
      <c r="B18" s="192">
        <v>1.25000112147881</v>
      </c>
      <c r="C18" s="192">
        <v>9.2099998930507905</v>
      </c>
    </row>
    <row r="19" spans="1:3" x14ac:dyDescent="0.3">
      <c r="A19" s="191" t="s">
        <v>116</v>
      </c>
      <c r="B19" s="192">
        <v>6.5958962687081897</v>
      </c>
      <c r="C19" s="192">
        <v>8.0550809636744596</v>
      </c>
    </row>
    <row r="20" spans="1:3" x14ac:dyDescent="0.3">
      <c r="A20" s="191" t="s">
        <v>117</v>
      </c>
      <c r="B20" s="192">
        <v>6.0039885261576096</v>
      </c>
      <c r="C20" s="192">
        <v>8.0100039454470693</v>
      </c>
    </row>
  </sheetData>
  <mergeCells count="3">
    <mergeCell ref="B1:C1"/>
    <mergeCell ref="B3:C3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122"/>
  <sheetViews>
    <sheetView tabSelected="1" topLeftCell="AM43" zoomScale="70" zoomScaleNormal="70" workbookViewId="0">
      <selection activeCell="BB3" sqref="BB3"/>
    </sheetView>
  </sheetViews>
  <sheetFormatPr defaultRowHeight="14.4" x14ac:dyDescent="0.3"/>
  <cols>
    <col min="1" max="1" width="108.44140625" hidden="1" customWidth="1"/>
    <col min="2" max="3" width="69.21875" hidden="1" customWidth="1"/>
    <col min="4" max="4" width="69.21875" customWidth="1"/>
    <col min="5" max="5" width="10.5546875" bestFit="1" customWidth="1"/>
    <col min="6" max="6" width="12" customWidth="1"/>
    <col min="7" max="9" width="8.88671875" customWidth="1"/>
    <col min="10" max="10" width="9.77734375" customWidth="1"/>
    <col min="11" max="37" width="8.88671875" customWidth="1"/>
    <col min="38" max="45" width="11.21875" customWidth="1"/>
    <col min="46" max="49" width="13" customWidth="1"/>
    <col min="50" max="53" width="13" bestFit="1" customWidth="1"/>
    <col min="54" max="54" width="12.44140625" bestFit="1" customWidth="1"/>
    <col min="55" max="57" width="11.21875" bestFit="1" customWidth="1"/>
    <col min="58" max="61" width="11.21875" customWidth="1"/>
    <col min="62" max="62" width="12.44140625" bestFit="1" customWidth="1"/>
    <col min="63" max="64" width="12.21875" customWidth="1"/>
    <col min="65" max="65" width="13.33203125" customWidth="1"/>
    <col min="66" max="66" width="13" customWidth="1"/>
    <col min="67" max="67" width="13.33203125" bestFit="1" customWidth="1"/>
    <col min="68" max="69" width="13" bestFit="1" customWidth="1"/>
  </cols>
  <sheetData>
    <row r="1" spans="1:71" x14ac:dyDescent="0.3">
      <c r="F1" s="197" t="s">
        <v>0</v>
      </c>
      <c r="G1" s="198"/>
      <c r="H1" s="198"/>
      <c r="I1" s="199"/>
      <c r="J1" s="197" t="s">
        <v>1</v>
      </c>
      <c r="K1" s="198"/>
      <c r="L1" s="198"/>
      <c r="M1" s="199"/>
      <c r="N1" s="197" t="s">
        <v>2</v>
      </c>
      <c r="O1" s="198"/>
      <c r="P1" s="198"/>
      <c r="Q1" s="199"/>
      <c r="R1" s="197" t="s">
        <v>3</v>
      </c>
      <c r="S1" s="198"/>
      <c r="T1" s="198"/>
      <c r="U1" s="199"/>
      <c r="V1" s="197" t="s">
        <v>4</v>
      </c>
      <c r="W1" s="198"/>
      <c r="X1" s="198"/>
      <c r="Y1" s="199"/>
      <c r="Z1" s="197" t="s">
        <v>5</v>
      </c>
      <c r="AA1" s="198"/>
      <c r="AB1" s="198"/>
      <c r="AC1" s="199"/>
      <c r="AD1" s="197" t="s">
        <v>6</v>
      </c>
      <c r="AE1" s="198"/>
      <c r="AF1" s="198"/>
      <c r="AG1" s="199"/>
      <c r="AH1" s="197" t="s">
        <v>7</v>
      </c>
      <c r="AI1" s="198"/>
      <c r="AJ1" s="198"/>
      <c r="AK1" s="199"/>
      <c r="AL1" s="197" t="s">
        <v>8</v>
      </c>
      <c r="AM1" s="198"/>
      <c r="AN1" s="198"/>
      <c r="AO1" s="199"/>
      <c r="AP1" s="197" t="s">
        <v>9</v>
      </c>
      <c r="AQ1" s="198"/>
      <c r="AR1" s="198"/>
      <c r="AS1" s="199"/>
      <c r="AT1" s="197" t="s">
        <v>10</v>
      </c>
      <c r="AU1" s="198"/>
      <c r="AV1" s="198"/>
      <c r="AW1" s="199"/>
      <c r="AX1" s="197" t="s">
        <v>11</v>
      </c>
      <c r="AY1" s="198"/>
      <c r="AZ1" s="198"/>
      <c r="BA1" s="199"/>
      <c r="BB1" s="197" t="s">
        <v>12</v>
      </c>
      <c r="BC1" s="198"/>
      <c r="BD1" s="198"/>
      <c r="BE1" s="199"/>
      <c r="BF1" s="197" t="s">
        <v>121</v>
      </c>
      <c r="BG1" s="198"/>
      <c r="BH1" s="198"/>
      <c r="BI1" s="199"/>
    </row>
    <row r="2" spans="1:71" x14ac:dyDescent="0.3">
      <c r="E2" t="s">
        <v>86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13</v>
      </c>
      <c r="AM2" s="1" t="s">
        <v>14</v>
      </c>
      <c r="AN2" s="1" t="s">
        <v>15</v>
      </c>
      <c r="AO2" s="1" t="s">
        <v>16</v>
      </c>
      <c r="AP2" s="1" t="s">
        <v>13</v>
      </c>
      <c r="AQ2" s="1" t="s">
        <v>14</v>
      </c>
      <c r="AR2" s="1" t="s">
        <v>15</v>
      </c>
      <c r="AS2" s="1" t="s">
        <v>16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13</v>
      </c>
      <c r="AY2" s="1" t="s">
        <v>14</v>
      </c>
      <c r="AZ2" s="1" t="s">
        <v>15</v>
      </c>
      <c r="BA2" s="1" t="s">
        <v>16</v>
      </c>
      <c r="BB2" s="1" t="s">
        <v>13</v>
      </c>
      <c r="BC2" s="1" t="s">
        <v>14</v>
      </c>
      <c r="BD2" s="1" t="s">
        <v>15</v>
      </c>
      <c r="BE2" s="1" t="s">
        <v>16</v>
      </c>
      <c r="BF2" s="1" t="s">
        <v>13</v>
      </c>
      <c r="BG2" s="1" t="s">
        <v>14</v>
      </c>
      <c r="BH2" s="1" t="s">
        <v>15</v>
      </c>
      <c r="BI2" s="1" t="s">
        <v>16</v>
      </c>
      <c r="BJ2">
        <v>2016</v>
      </c>
      <c r="BK2">
        <v>2017</v>
      </c>
      <c r="BL2">
        <v>2018</v>
      </c>
      <c r="BM2">
        <v>2019</v>
      </c>
      <c r="BN2">
        <v>2020</v>
      </c>
      <c r="BO2">
        <v>2021</v>
      </c>
      <c r="BP2">
        <v>2022</v>
      </c>
      <c r="BQ2">
        <v>2023</v>
      </c>
      <c r="BS2" t="s">
        <v>122</v>
      </c>
    </row>
    <row r="3" spans="1:71" x14ac:dyDescent="0.3">
      <c r="A3" s="2" t="s">
        <v>17</v>
      </c>
      <c r="B3" s="3" t="str">
        <f>TRIM(MID(A3,42,100))</f>
        <v>Agriculture, Forestry and Fisheries (Indonesia)</v>
      </c>
      <c r="C3" s="3" t="str">
        <f>LEFT(B3,LEN(B3)-12)</f>
        <v>Agriculture, Forestry and Fisheries</v>
      </c>
      <c r="D3" s="3" t="s">
        <v>55</v>
      </c>
      <c r="E3" s="4" t="s">
        <v>36</v>
      </c>
      <c r="F3" s="5">
        <f>'[1]GDP Production'!N22</f>
        <v>225677.1</v>
      </c>
      <c r="G3" s="5">
        <f>'[1]GDP Production'!O22</f>
        <v>243260.6</v>
      </c>
      <c r="H3" s="5">
        <f>'[1]GDP Production'!P22</f>
        <v>270493.90000000002</v>
      </c>
      <c r="I3" s="5">
        <f>'[1]GDP Production'!Q22</f>
        <v>216688.1</v>
      </c>
      <c r="J3" s="5">
        <f>'[1]GDP Production'!R22</f>
        <v>235110</v>
      </c>
      <c r="K3" s="5">
        <f>'[1]GDP Production'!S22</f>
        <v>255305.3</v>
      </c>
      <c r="L3" s="5">
        <f>'[1]GDP Production'!T22</f>
        <v>280486.90000000002</v>
      </c>
      <c r="M3" s="5">
        <f>'[1]GDP Production'!U22</f>
        <v>222955.1</v>
      </c>
      <c r="N3" s="5">
        <f>'[1]GDP Production'!V22</f>
        <v>248019.4</v>
      </c>
      <c r="O3" s="5">
        <f>'[1]GDP Production'!W22</f>
        <v>266057.8</v>
      </c>
      <c r="P3" s="5">
        <f>'[1]GDP Production'!X22</f>
        <v>296205.7</v>
      </c>
      <c r="Q3" s="5">
        <f>'[1]GDP Production'!Y22</f>
        <v>229157.8</v>
      </c>
      <c r="R3" s="5">
        <f>'[1]GDP Production'!Z22</f>
        <v>258472.7</v>
      </c>
      <c r="S3" s="5">
        <f>'[1]GDP Production'!AA22</f>
        <v>278294.09999999998</v>
      </c>
      <c r="T3" s="5">
        <f>'[1]GDP Production'!AB22</f>
        <v>306599.59999999998</v>
      </c>
      <c r="U3" s="5">
        <f>'[1]GDP Production'!AC22</f>
        <v>239775.4</v>
      </c>
      <c r="V3" s="5">
        <f>'[1]GDP Production'!AD22</f>
        <v>271803.90000000002</v>
      </c>
      <c r="W3" s="5">
        <f>'[1]GDP Production'!AE22</f>
        <v>291882.8</v>
      </c>
      <c r="X3" s="5">
        <f>'[1]GDP Production'!AF22</f>
        <v>317624.3</v>
      </c>
      <c r="Y3" s="5">
        <f>'[1]GDP Production'!AG22</f>
        <v>247741.7</v>
      </c>
      <c r="Z3" s="5">
        <f>'[1]GDP Production'!AH22</f>
        <v>281894.2</v>
      </c>
      <c r="AA3" s="5">
        <f>'[1]GDP Production'!AI22</f>
        <v>310969.59999999998</v>
      </c>
      <c r="AB3" s="5">
        <f>'[1]GDP Production'!AJ22</f>
        <v>326782.7</v>
      </c>
      <c r="AC3" s="5">
        <f>'[1]GDP Production'!AK22</f>
        <v>251799.3</v>
      </c>
      <c r="AD3" s="5">
        <f>'[1]GDP Production'!AL22</f>
        <v>286069.2</v>
      </c>
      <c r="AE3" s="5">
        <f>'[1]GDP Production'!AM22</f>
        <v>321931.5</v>
      </c>
      <c r="AF3" s="5">
        <f>'[1]GDP Production'!AN22</f>
        <v>337298.7</v>
      </c>
      <c r="AG3" s="5">
        <f>'[1]GDP Production'!AO22</f>
        <v>265656.09999999998</v>
      </c>
      <c r="AH3" s="5">
        <f>'[1]GDP Production'!AP22</f>
        <v>306492.90000000002</v>
      </c>
      <c r="AI3" s="5">
        <f>'[1]GDP Production'!AQ22</f>
        <v>332720.40000000002</v>
      </c>
      <c r="AJ3" s="5">
        <f>'[1]GDP Production'!AR22</f>
        <v>346953.5</v>
      </c>
      <c r="AK3" s="5">
        <f>'[1]GDP Production'!AS22</f>
        <v>272208.90000000002</v>
      </c>
      <c r="AL3" s="5">
        <f>'[1]GDP Production'!AT22</f>
        <v>316734.3</v>
      </c>
      <c r="AM3" s="5">
        <f>'[1]GDP Production'!AU22</f>
        <v>348350.5</v>
      </c>
      <c r="AN3" s="5">
        <f>'[1]GDP Production'!AV22</f>
        <v>359518.5</v>
      </c>
      <c r="AO3" s="5">
        <f>'[1]GDP Production'!AW22</f>
        <v>282649.7</v>
      </c>
      <c r="AP3" s="5">
        <f>'[1]GDP Production'!AX22</f>
        <v>322418.09999999998</v>
      </c>
      <c r="AQ3" s="5">
        <f>'[1]GDP Production'!AY22</f>
        <v>366760.5</v>
      </c>
      <c r="AR3" s="5">
        <f>'[1]GDP Production'!AZ22</f>
        <v>370560.6</v>
      </c>
      <c r="AS3" s="5">
        <f>'[1]GDP Production'!BA22</f>
        <v>294659.90000000002</v>
      </c>
      <c r="AT3" s="5">
        <f>'[1]GDP Production'!BB22</f>
        <v>322485.2</v>
      </c>
      <c r="AU3" s="5">
        <f>'[1]GDP Production'!BC22</f>
        <v>374817.8</v>
      </c>
      <c r="AV3" s="5">
        <f>'[1]GDP Production'!BD22</f>
        <v>378616.9</v>
      </c>
      <c r="AW3" s="5">
        <f>'[1]GDP Production'!BE22</f>
        <v>302411.5</v>
      </c>
      <c r="AX3" s="5">
        <f>'[1]GDP Production'!BF22</f>
        <v>333582.8</v>
      </c>
      <c r="AY3" s="5">
        <f>'[1]GDP Production'!BG22</f>
        <v>376788.4</v>
      </c>
      <c r="AZ3" s="5">
        <f>'[1]GDP Production'!BH22</f>
        <v>384029.6</v>
      </c>
      <c r="BA3" s="5">
        <f>'[1]GDP Production'!BI22</f>
        <v>309309.2</v>
      </c>
      <c r="BB3" s="5">
        <f t="shared" ref="BB3:BB19" si="0">AX3*(1+BB27/100)</f>
        <v>337437.9</v>
      </c>
      <c r="BC3" s="5">
        <f t="shared" ref="BC3:BC19" si="1">AY3*(1+BC27/100)</f>
        <v>383156.12396</v>
      </c>
      <c r="BD3" s="5">
        <f t="shared" ref="BD3:BD19" si="2">AZ3*(1+BD27/100)</f>
        <v>388676.35816</v>
      </c>
      <c r="BE3" s="5">
        <f t="shared" ref="BE3:BE19" si="3">BA3*(1+BE27/100)</f>
        <v>322599.3</v>
      </c>
      <c r="BF3" s="5">
        <f t="shared" ref="BF3" si="4">BB3*(1+BF27/100)</f>
        <v>349462.88104999997</v>
      </c>
      <c r="BG3" s="5">
        <f t="shared" ref="BG3" si="5">BC3*(1+BG27/100)</f>
        <v>399941.05049935478</v>
      </c>
      <c r="BH3" s="5">
        <f t="shared" ref="BH3" si="6">BD3*(1+BH27/100)</f>
        <v>404011.8753012477</v>
      </c>
      <c r="BI3" s="5">
        <f t="shared" ref="BI3" si="7">BE3*(1+BI27/100)</f>
        <v>336360.40035000001</v>
      </c>
      <c r="BJ3" s="5">
        <f>SUM(AD3:AG3)</f>
        <v>1210955.5</v>
      </c>
      <c r="BK3" s="5">
        <f>SUM(AH3:AK3)</f>
        <v>1258375.7000000002</v>
      </c>
      <c r="BL3" s="5">
        <f>SUM(AL3:AO3)</f>
        <v>1307253</v>
      </c>
      <c r="BM3" s="5">
        <f>SUM(AP3:AS3)</f>
        <v>1354399.1</v>
      </c>
      <c r="BN3" s="5">
        <f>SUM(AT3:AW3)</f>
        <v>1378331.4</v>
      </c>
      <c r="BO3" s="5">
        <f>SUM(AX3:BA3)</f>
        <v>1403709.9999999998</v>
      </c>
      <c r="BP3" s="5">
        <f>SUM(BB3:BE3)</f>
        <v>1431869.68212</v>
      </c>
      <c r="BQ3" s="5">
        <f>SUM(BF3:BI3)</f>
        <v>1489776.2072006024</v>
      </c>
    </row>
    <row r="4" spans="1:71" x14ac:dyDescent="0.3">
      <c r="A4" s="2" t="s">
        <v>18</v>
      </c>
      <c r="B4" s="3" t="str">
        <f t="shared" ref="B4:B21" si="8">TRIM(MID(A4,42,100))</f>
        <v>Mining &amp; Quarrying (Indonesia)</v>
      </c>
      <c r="C4" s="3" t="str">
        <f t="shared" ref="C4:C21" si="9">LEFT(B4,LEN(B4)-12)</f>
        <v>Mining &amp; Quarrying</v>
      </c>
      <c r="D4" s="3" t="s">
        <v>56</v>
      </c>
      <c r="E4" s="4" t="s">
        <v>37</v>
      </c>
      <c r="F4" s="5">
        <f>'[1]GDP Production'!N23</f>
        <v>171254.7</v>
      </c>
      <c r="G4" s="5">
        <f>'[1]GDP Production'!O23</f>
        <v>176963.4</v>
      </c>
      <c r="H4" s="5">
        <f>'[1]GDP Production'!P23</f>
        <v>184706.5</v>
      </c>
      <c r="I4" s="5">
        <f>'[1]GDP Production'!Q23</f>
        <v>185204</v>
      </c>
      <c r="J4" s="5">
        <f>'[1]GDP Production'!R23</f>
        <v>180027.4</v>
      </c>
      <c r="K4" s="5">
        <f>'[1]GDP Production'!S23</f>
        <v>181780.1</v>
      </c>
      <c r="L4" s="5">
        <f>'[1]GDP Production'!T23</f>
        <v>189873.7</v>
      </c>
      <c r="M4" s="5">
        <f>'[1]GDP Production'!U23</f>
        <v>197275.1</v>
      </c>
      <c r="N4" s="5">
        <f>'[1]GDP Production'!V23</f>
        <v>193122.1</v>
      </c>
      <c r="O4" s="5">
        <f>'[1]GDP Production'!W23</f>
        <v>191766.6</v>
      </c>
      <c r="P4" s="5">
        <f>'[1]GDP Production'!X23</f>
        <v>191051.9</v>
      </c>
      <c r="Q4" s="5">
        <f>'[1]GDP Production'!Y23</f>
        <v>195621</v>
      </c>
      <c r="R4" s="5">
        <f>'[1]GDP Production'!Z23</f>
        <v>194748.6</v>
      </c>
      <c r="S4" s="5">
        <f>'[1]GDP Production'!AA23</f>
        <v>194571.1</v>
      </c>
      <c r="T4" s="5">
        <f>'[1]GDP Production'!AB23</f>
        <v>199013.4</v>
      </c>
      <c r="U4" s="5">
        <f>'[1]GDP Production'!AC23</f>
        <v>202721.3</v>
      </c>
      <c r="V4" s="5">
        <f>'[1]GDP Production'!AD23</f>
        <v>192375.8</v>
      </c>
      <c r="W4" s="5">
        <f>'[1]GDP Production'!AE23</f>
        <v>195958.7</v>
      </c>
      <c r="X4" s="5">
        <f>'[1]GDP Production'!AF23</f>
        <v>200470</v>
      </c>
      <c r="Y4" s="5">
        <f>'[1]GDP Production'!AG23</f>
        <v>205685</v>
      </c>
      <c r="Z4" s="5">
        <f>'[1]GDP Production'!AH23</f>
        <v>193496.6</v>
      </c>
      <c r="AA4" s="5">
        <f>'[1]GDP Production'!AI23</f>
        <v>188914.9</v>
      </c>
      <c r="AB4" s="5">
        <f>'[1]GDP Production'!AJ23</f>
        <v>191629.5</v>
      </c>
      <c r="AC4" s="5">
        <f>'[1]GDP Production'!AK23</f>
        <v>193286.2</v>
      </c>
      <c r="AD4" s="5">
        <f>'[1]GDP Production'!AL23</f>
        <v>195852</v>
      </c>
      <c r="AE4" s="5">
        <f>'[1]GDP Production'!AM23</f>
        <v>190886.6</v>
      </c>
      <c r="AF4" s="5">
        <f>'[1]GDP Production'!AN23</f>
        <v>191954.4</v>
      </c>
      <c r="AG4" s="5">
        <f>'[1]GDP Production'!AO23</f>
        <v>195900.1</v>
      </c>
      <c r="AH4" s="5">
        <f>'[1]GDP Production'!AP23</f>
        <v>193307</v>
      </c>
      <c r="AI4" s="5">
        <f>'[1]GDP Production'!AQ23</f>
        <v>194921.2</v>
      </c>
      <c r="AJ4" s="5">
        <f>'[1]GDP Production'!AR23</f>
        <v>195475.1</v>
      </c>
      <c r="AK4" s="5">
        <f>'[1]GDP Production'!AS23</f>
        <v>195975.1</v>
      </c>
      <c r="AL4" s="5">
        <f>'[1]GDP Production'!AT23</f>
        <v>195347.9</v>
      </c>
      <c r="AM4" s="5">
        <f>'[1]GDP Production'!AU23</f>
        <v>200079.6</v>
      </c>
      <c r="AN4" s="5">
        <f>'[1]GDP Production'!AV23</f>
        <v>200700.3</v>
      </c>
      <c r="AO4" s="5">
        <f>'[1]GDP Production'!AW23</f>
        <v>200377.2</v>
      </c>
      <c r="AP4" s="5">
        <f>'[1]GDP Production'!AX23</f>
        <v>199889.4</v>
      </c>
      <c r="AQ4" s="5">
        <f>'[1]GDP Production'!AY23</f>
        <v>198665.2</v>
      </c>
      <c r="AR4" s="5">
        <f>'[1]GDP Production'!AZ23</f>
        <v>205388.3</v>
      </c>
      <c r="AS4" s="5">
        <f>'[1]GDP Production'!BA23</f>
        <v>202263.3</v>
      </c>
      <c r="AT4" s="5">
        <f>'[1]GDP Production'!BB23</f>
        <v>200784.4</v>
      </c>
      <c r="AU4" s="5">
        <f>'[1]GDP Production'!BC23</f>
        <v>193261.5</v>
      </c>
      <c r="AV4" s="5">
        <f>'[1]GDP Production'!BD23</f>
        <v>196594.9</v>
      </c>
      <c r="AW4" s="5">
        <f>'[1]GDP Production'!BE23</f>
        <v>199834.4</v>
      </c>
      <c r="AX4" s="5">
        <f>'[1]GDP Production'!BF23</f>
        <v>196726.1</v>
      </c>
      <c r="AY4" s="5">
        <f>'[1]GDP Production'!BG23</f>
        <v>203356.1</v>
      </c>
      <c r="AZ4" s="5">
        <f>'[1]GDP Production'!BH23</f>
        <v>211889.9</v>
      </c>
      <c r="BA4" s="5">
        <f>'[1]GDP Production'!BI23</f>
        <v>210127.4</v>
      </c>
      <c r="BB4" s="5">
        <f t="shared" si="0"/>
        <v>204232.39999999997</v>
      </c>
      <c r="BC4" s="5">
        <f>AY4*(1+BC28/100)</f>
        <v>207850.26981</v>
      </c>
      <c r="BD4" s="5">
        <f>AZ4*(1+BD28/100)</f>
        <v>216106.50901000001</v>
      </c>
      <c r="BE4" s="5">
        <f>BA4*(1+BE28/100)</f>
        <v>215801.30000000002</v>
      </c>
      <c r="BF4" s="5">
        <f t="shared" ref="BF4:BF19" si="10">BB4*(1+BF28/100)</f>
        <v>209875.00703999997</v>
      </c>
      <c r="BG4" s="5">
        <f t="shared" ref="BG4:BG19" si="11">BC4*(1+BG28/100)</f>
        <v>211924.41412823548</v>
      </c>
      <c r="BH4" s="5">
        <f t="shared" ref="BH4:BH19" si="12">BD4*(1+BH28/100)</f>
        <v>221179.48428270518</v>
      </c>
      <c r="BI4" s="5">
        <f t="shared" ref="BI4:BI19" si="13">BE4*(1+BI28/100)</f>
        <v>220882.3</v>
      </c>
      <c r="BJ4" s="5">
        <f t="shared" ref="BJ4:BJ22" si="14">SUM(AD4:AG4)</f>
        <v>774593.1</v>
      </c>
      <c r="BK4" s="5">
        <f t="shared" ref="BK4:BK22" si="15">SUM(AH4:AK4)</f>
        <v>779678.4</v>
      </c>
      <c r="BL4" s="5">
        <f t="shared" ref="BL4:BL22" si="16">SUM(AL4:AO4)</f>
        <v>796505</v>
      </c>
      <c r="BM4" s="5">
        <f t="shared" ref="BM4:BM22" si="17">SUM(AP4:AS4)</f>
        <v>806206.2</v>
      </c>
      <c r="BN4" s="5">
        <f t="shared" ref="BN4:BN22" si="18">SUM(AT4:AW4)</f>
        <v>790475.20000000007</v>
      </c>
      <c r="BO4" s="5">
        <f t="shared" ref="BO4:BO22" si="19">SUM(AX4:BA4)</f>
        <v>822099.5</v>
      </c>
      <c r="BP4" s="5">
        <f t="shared" ref="BP4:BP22" si="20">SUM(BB4:BE4)</f>
        <v>843990.47882000008</v>
      </c>
      <c r="BQ4" s="5">
        <f t="shared" ref="BQ4:BQ22" si="21">SUM(BF4:BI4)</f>
        <v>863861.20545094064</v>
      </c>
      <c r="BS4">
        <v>2016</v>
      </c>
    </row>
    <row r="5" spans="1:71" x14ac:dyDescent="0.3">
      <c r="A5" s="2" t="s">
        <v>19</v>
      </c>
      <c r="B5" s="3" t="str">
        <f t="shared" si="8"/>
        <v>Manufacturing Industry (Indonesia)</v>
      </c>
      <c r="C5" s="3" t="str">
        <f t="shared" si="9"/>
        <v>Manufacturing Industry</v>
      </c>
      <c r="D5" s="3" t="s">
        <v>57</v>
      </c>
      <c r="E5" s="4" t="s">
        <v>38</v>
      </c>
      <c r="F5" s="5">
        <f>'[1]GDP Production'!N24</f>
        <v>371813.3</v>
      </c>
      <c r="G5" s="5">
        <f>'[1]GDP Production'!O24</f>
        <v>376831.9</v>
      </c>
      <c r="H5" s="5">
        <f>'[1]GDP Production'!P24</f>
        <v>381827</v>
      </c>
      <c r="I5" s="5">
        <f>'[1]GDP Production'!Q24</f>
        <v>382288.6</v>
      </c>
      <c r="J5" s="5">
        <f>'[1]GDP Production'!R24</f>
        <v>388876.5</v>
      </c>
      <c r="K5" s="5">
        <f>'[1]GDP Production'!S24</f>
        <v>400406.5</v>
      </c>
      <c r="L5" s="5">
        <f>'[1]GDP Production'!T24</f>
        <v>409101.9</v>
      </c>
      <c r="M5" s="5">
        <f>'[1]GDP Production'!U24</f>
        <v>409067.1</v>
      </c>
      <c r="N5" s="5">
        <f>'[1]GDP Production'!V24</f>
        <v>411748.4</v>
      </c>
      <c r="O5" s="5">
        <f>'[1]GDP Production'!W24</f>
        <v>421984.5</v>
      </c>
      <c r="P5" s="5">
        <f>'[1]GDP Production'!X24</f>
        <v>430505.9</v>
      </c>
      <c r="Q5" s="5">
        <f>'[1]GDP Production'!Y24</f>
        <v>433548.4</v>
      </c>
      <c r="R5" s="5">
        <f>'[1]GDP Production'!Z24</f>
        <v>430780.1</v>
      </c>
      <c r="S5" s="5">
        <f>'[1]GDP Production'!AA24</f>
        <v>443932.4</v>
      </c>
      <c r="T5" s="5">
        <f>'[1]GDP Production'!AB24</f>
        <v>445628.5</v>
      </c>
      <c r="U5" s="5">
        <f>'[1]GDP Production'!AC24</f>
        <v>451620.9</v>
      </c>
      <c r="V5" s="5">
        <f>'[1]GDP Production'!AD24</f>
        <v>449951.5</v>
      </c>
      <c r="W5" s="5">
        <f>'[1]GDP Production'!AE24</f>
        <v>465493.4</v>
      </c>
      <c r="X5" s="5">
        <f>'[1]GDP Production'!AF24</f>
        <v>468015.5</v>
      </c>
      <c r="Y5" s="5">
        <f>'[1]GDP Production'!AG24</f>
        <v>470796.3</v>
      </c>
      <c r="Z5" s="5">
        <f>'[1]GDP Production'!AH24</f>
        <v>468270.5</v>
      </c>
      <c r="AA5" s="5">
        <f>'[1]GDP Production'!AI24</f>
        <v>485053</v>
      </c>
      <c r="AB5" s="5">
        <f>'[1]GDP Production'!AJ24</f>
        <v>489547.9</v>
      </c>
      <c r="AC5" s="5">
        <f>'[1]GDP Production'!AK24</f>
        <v>491661.8</v>
      </c>
      <c r="AD5" s="5">
        <f>'[1]GDP Production'!AL24</f>
        <v>490162.7</v>
      </c>
      <c r="AE5" s="5">
        <f>'[1]GDP Production'!AM24</f>
        <v>507478.3</v>
      </c>
      <c r="AF5" s="5">
        <f>'[1]GDP Production'!AN24</f>
        <v>511443.9</v>
      </c>
      <c r="AG5" s="5">
        <f>'[1]GDP Production'!AO24</f>
        <v>507792</v>
      </c>
      <c r="AH5" s="5">
        <f>'[1]GDP Production'!AP24</f>
        <v>511134.3</v>
      </c>
      <c r="AI5" s="5">
        <f>'[1]GDP Production'!AQ24</f>
        <v>525246.69999999995</v>
      </c>
      <c r="AJ5" s="5">
        <f>'[1]GDP Production'!AR24</f>
        <v>536388.6</v>
      </c>
      <c r="AK5" s="5">
        <f>'[1]GDP Production'!AS24</f>
        <v>530696.5</v>
      </c>
      <c r="AL5" s="5">
        <f>'[1]GDP Production'!AT24</f>
        <v>534688.4</v>
      </c>
      <c r="AM5" s="5">
        <f>'[1]GDP Production'!AU24</f>
        <v>545680.9</v>
      </c>
      <c r="AN5" s="5">
        <f>'[1]GDP Production'!AV24</f>
        <v>559760.6</v>
      </c>
      <c r="AO5" s="5">
        <f>'[1]GDP Production'!AW24</f>
        <v>553238.5</v>
      </c>
      <c r="AP5" s="5">
        <f>'[1]GDP Production'!AX24</f>
        <v>555288</v>
      </c>
      <c r="AQ5" s="5">
        <f>'[1]GDP Production'!AY24</f>
        <v>564913</v>
      </c>
      <c r="AR5" s="5">
        <f>'[1]GDP Production'!AZ24</f>
        <v>582944.5</v>
      </c>
      <c r="AS5" s="5">
        <f>'[1]GDP Production'!BA24</f>
        <v>573522.30000000005</v>
      </c>
      <c r="AT5" s="5">
        <f>'[1]GDP Production'!BB24</f>
        <v>566752</v>
      </c>
      <c r="AU5" s="5">
        <f>'[1]GDP Production'!BC24</f>
        <v>529988.80000000005</v>
      </c>
      <c r="AV5" s="5">
        <f>'[1]GDP Production'!BD24</f>
        <v>557651.4</v>
      </c>
      <c r="AW5" s="5">
        <f>'[1]GDP Production'!BE24</f>
        <v>555528.1</v>
      </c>
      <c r="AX5" s="5">
        <f>'[1]GDP Production'!BF24</f>
        <v>558907.5</v>
      </c>
      <c r="AY5" s="5">
        <f>'[1]GDP Production'!BG24</f>
        <v>564865.5</v>
      </c>
      <c r="AZ5" s="5">
        <f>'[1]GDP Production'!BH24</f>
        <v>578167.1</v>
      </c>
      <c r="BA5" s="5">
        <f>'[1]GDP Production'!BI24</f>
        <v>582881.6</v>
      </c>
      <c r="BB5" s="5">
        <f t="shared" si="0"/>
        <v>587265.5</v>
      </c>
      <c r="BC5" s="5">
        <f t="shared" si="1"/>
        <v>594238.50600000005</v>
      </c>
      <c r="BD5" s="5">
        <f t="shared" si="2"/>
        <v>610602.27431000001</v>
      </c>
      <c r="BE5" s="5">
        <f t="shared" si="3"/>
        <v>597820.80000000005</v>
      </c>
      <c r="BF5" s="5">
        <f t="shared" si="10"/>
        <v>612488</v>
      </c>
      <c r="BG5" s="5">
        <f t="shared" si="11"/>
        <v>623364.00629407889</v>
      </c>
      <c r="BH5" s="5">
        <f t="shared" si="12"/>
        <v>644589.6951991081</v>
      </c>
      <c r="BI5" s="5">
        <f t="shared" si="13"/>
        <v>626951.3716800001</v>
      </c>
      <c r="BJ5" s="5">
        <f t="shared" si="14"/>
        <v>2016876.9</v>
      </c>
      <c r="BK5" s="5">
        <f t="shared" si="15"/>
        <v>2103466.1</v>
      </c>
      <c r="BL5" s="5">
        <f t="shared" si="16"/>
        <v>2193368.4</v>
      </c>
      <c r="BM5" s="5">
        <f t="shared" si="17"/>
        <v>2276667.7999999998</v>
      </c>
      <c r="BN5" s="5">
        <f t="shared" si="18"/>
        <v>2209920.3000000003</v>
      </c>
      <c r="BO5" s="5">
        <f t="shared" si="19"/>
        <v>2284821.7000000002</v>
      </c>
      <c r="BP5" s="5">
        <f t="shared" si="20"/>
        <v>2389927.0803100001</v>
      </c>
      <c r="BQ5" s="5">
        <f t="shared" si="21"/>
        <v>2507393.0731731867</v>
      </c>
      <c r="BS5">
        <v>2017</v>
      </c>
    </row>
    <row r="6" spans="1:71" x14ac:dyDescent="0.3">
      <c r="A6" s="2" t="s">
        <v>20</v>
      </c>
      <c r="B6" s="3" t="str">
        <f t="shared" si="8"/>
        <v>Electricity &amp; Gas Supply (Indonesia)</v>
      </c>
      <c r="C6" s="3" t="str">
        <f t="shared" si="9"/>
        <v>Electricity &amp; Gas Supply</v>
      </c>
      <c r="D6" s="3" t="s">
        <v>58</v>
      </c>
      <c r="E6" s="13" t="s">
        <v>39</v>
      </c>
      <c r="F6" s="5">
        <f>'[1]GDP Production'!N25</f>
        <v>17346.900000000001</v>
      </c>
      <c r="G6" s="5">
        <f>'[1]GDP Production'!O25</f>
        <v>18265.599999999999</v>
      </c>
      <c r="H6" s="5">
        <f>'[1]GDP Production'!P25</f>
        <v>18261.900000000001</v>
      </c>
      <c r="I6" s="5">
        <f>'[1]GDP Production'!Q25</f>
        <v>18674.7</v>
      </c>
      <c r="J6" s="5">
        <f>'[1]GDP Production'!R25</f>
        <v>18489</v>
      </c>
      <c r="K6" s="5">
        <f>'[1]GDP Production'!S25</f>
        <v>19033.5</v>
      </c>
      <c r="L6" s="5">
        <f>'[1]GDP Production'!T25</f>
        <v>19225</v>
      </c>
      <c r="M6" s="5">
        <f>'[1]GDP Production'!U25</f>
        <v>19930.599999999999</v>
      </c>
      <c r="N6" s="5">
        <f>'[1]GDP Production'!V25</f>
        <v>19700</v>
      </c>
      <c r="O6" s="5">
        <f>'[1]GDP Production'!W25</f>
        <v>21126.2</v>
      </c>
      <c r="P6" s="5">
        <f>'[1]GDP Production'!X25</f>
        <v>21557.4</v>
      </c>
      <c r="Q6" s="5">
        <f>'[1]GDP Production'!Y25</f>
        <v>22009.4</v>
      </c>
      <c r="R6" s="5">
        <f>'[1]GDP Production'!Z25</f>
        <v>21622.7</v>
      </c>
      <c r="S6" s="5">
        <f>'[1]GDP Production'!AA25</f>
        <v>22118.7</v>
      </c>
      <c r="T6" s="5">
        <f>'[1]GDP Production'!AB25</f>
        <v>22080.6</v>
      </c>
      <c r="U6" s="5">
        <f>'[1]GDP Production'!AC25</f>
        <v>22983.1</v>
      </c>
      <c r="V6" s="5">
        <f>'[1]GDP Production'!AD25</f>
        <v>22334.3</v>
      </c>
      <c r="W6" s="5">
        <f>'[1]GDP Production'!AE25</f>
        <v>23544.3</v>
      </c>
      <c r="X6" s="5">
        <f>'[1]GDP Production'!AF25</f>
        <v>23390.400000000001</v>
      </c>
      <c r="Y6" s="5">
        <f>'[1]GDP Production'!AG25</f>
        <v>24778.2</v>
      </c>
      <c r="Z6" s="5">
        <f>'[1]GDP Production'!AH25</f>
        <v>22721</v>
      </c>
      <c r="AA6" s="5">
        <f>'[1]GDP Production'!AI25</f>
        <v>23728.1</v>
      </c>
      <c r="AB6" s="5">
        <f>'[1]GDP Production'!AJ25</f>
        <v>23525.9</v>
      </c>
      <c r="AC6" s="5">
        <f>'[1]GDP Production'!AK25</f>
        <v>24919.8</v>
      </c>
      <c r="AD6" s="5">
        <f>'[1]GDP Production'!AL25</f>
        <v>24425.4</v>
      </c>
      <c r="AE6" s="5">
        <f>'[1]GDP Production'!AM25</f>
        <v>25208.1</v>
      </c>
      <c r="AF6" s="5">
        <f>'[1]GDP Production'!AN25</f>
        <v>24673.3</v>
      </c>
      <c r="AG6" s="5">
        <f>'[1]GDP Production'!AO25</f>
        <v>25703.1</v>
      </c>
      <c r="AH6" s="5">
        <f>'[1]GDP Production'!AP25</f>
        <v>24816.6</v>
      </c>
      <c r="AI6" s="5">
        <f>'[1]GDP Production'!AQ25</f>
        <v>24570.5</v>
      </c>
      <c r="AJ6" s="5">
        <f>'[1]GDP Production'!AR25</f>
        <v>25878.3</v>
      </c>
      <c r="AK6" s="5">
        <f>'[1]GDP Production'!AS25</f>
        <v>26285.9</v>
      </c>
      <c r="AL6" s="5">
        <f>'[1]GDP Production'!AT25</f>
        <v>25637.1</v>
      </c>
      <c r="AM6" s="5">
        <f>'[1]GDP Production'!AU25</f>
        <v>26429</v>
      </c>
      <c r="AN6" s="5">
        <f>'[1]GDP Production'!AV25</f>
        <v>27321.3</v>
      </c>
      <c r="AO6" s="5">
        <f>'[1]GDP Production'!AW25</f>
        <v>27721.200000000001</v>
      </c>
      <c r="AP6" s="5">
        <f>'[1]GDP Production'!AX25</f>
        <v>26694.2</v>
      </c>
      <c r="AQ6" s="5">
        <f>'[1]GDP Production'!AY25</f>
        <v>27011.5</v>
      </c>
      <c r="AR6" s="5">
        <f>'[1]GDP Production'!AZ25</f>
        <v>28344.6</v>
      </c>
      <c r="AS6" s="5">
        <f>'[1]GDP Production'!BA25</f>
        <v>29386.400000000001</v>
      </c>
      <c r="AT6" s="5">
        <f>'[1]GDP Production'!BB25</f>
        <v>27722.2</v>
      </c>
      <c r="AU6" s="5">
        <f>'[1]GDP Production'!BC25</f>
        <v>25535.4</v>
      </c>
      <c r="AV6" s="5">
        <f>'[1]GDP Production'!BD25</f>
        <v>27654</v>
      </c>
      <c r="AW6" s="5">
        <f>'[1]GDP Production'!BE25</f>
        <v>27914.799999999999</v>
      </c>
      <c r="AX6" s="5">
        <f>'[1]GDP Production'!BF25</f>
        <v>28188.2</v>
      </c>
      <c r="AY6" s="5">
        <f>'[1]GDP Production'!BG25</f>
        <v>27857.3</v>
      </c>
      <c r="AZ6" s="5">
        <f>'[1]GDP Production'!BH25</f>
        <v>28719.7</v>
      </c>
      <c r="BA6" s="5">
        <f>'[1]GDP Production'!BI25</f>
        <v>30095.9</v>
      </c>
      <c r="BB6" s="25">
        <f t="shared" si="0"/>
        <v>30172.799999999999</v>
      </c>
      <c r="BC6" s="25">
        <f t="shared" si="1"/>
        <v>28706.95</v>
      </c>
      <c r="BD6" s="25">
        <f t="shared" si="2"/>
        <v>30379.59546</v>
      </c>
      <c r="BE6" s="25">
        <f t="shared" si="3"/>
        <v>31186.367949999996</v>
      </c>
      <c r="BF6" s="25">
        <f t="shared" si="10"/>
        <v>31290.220000000005</v>
      </c>
      <c r="BG6" s="25">
        <f t="shared" si="11"/>
        <v>29783.099999999995</v>
      </c>
      <c r="BH6" s="25">
        <f t="shared" si="12"/>
        <v>31525.852200675472</v>
      </c>
      <c r="BI6" s="25">
        <f t="shared" si="13"/>
        <v>32331.94505032638</v>
      </c>
      <c r="BJ6" s="5">
        <f t="shared" si="14"/>
        <v>100009.9</v>
      </c>
      <c r="BK6" s="5">
        <f t="shared" si="15"/>
        <v>101551.29999999999</v>
      </c>
      <c r="BL6" s="5">
        <f t="shared" si="16"/>
        <v>107108.59999999999</v>
      </c>
      <c r="BM6" s="5">
        <f t="shared" si="17"/>
        <v>111436.69999999998</v>
      </c>
      <c r="BN6" s="5">
        <f t="shared" si="18"/>
        <v>108826.40000000001</v>
      </c>
      <c r="BO6" s="5">
        <f t="shared" si="19"/>
        <v>114861.1</v>
      </c>
      <c r="BP6" s="5">
        <f t="shared" si="20"/>
        <v>120445.71341</v>
      </c>
      <c r="BQ6" s="5">
        <f t="shared" si="21"/>
        <v>124931.11725100185</v>
      </c>
      <c r="BS6">
        <v>2018</v>
      </c>
    </row>
    <row r="7" spans="1:71" x14ac:dyDescent="0.3">
      <c r="A7" s="2" t="s">
        <v>21</v>
      </c>
      <c r="B7" s="3" t="str">
        <f t="shared" si="8"/>
        <v>Water Supply, Sewerage, Waste &amp; Recycling Management (Indonesia)</v>
      </c>
      <c r="C7" s="3" t="str">
        <f t="shared" si="9"/>
        <v>Water Supply, Sewerage, Waste &amp; Recycling Management</v>
      </c>
      <c r="D7" s="3" t="s">
        <v>59</v>
      </c>
      <c r="E7" s="13" t="s">
        <v>40</v>
      </c>
      <c r="F7" s="5">
        <f>'[1]GDP Production'!N26</f>
        <v>1400.4</v>
      </c>
      <c r="G7" s="5">
        <f>'[1]GDP Production'!O26</f>
        <v>1450.6</v>
      </c>
      <c r="H7" s="5">
        <f>'[1]GDP Production'!P26</f>
        <v>1478.9</v>
      </c>
      <c r="I7" s="5">
        <f>'[1]GDP Production'!Q26</f>
        <v>1518.6</v>
      </c>
      <c r="J7" s="5">
        <f>'[1]GDP Production'!R26</f>
        <v>1517.6</v>
      </c>
      <c r="K7" s="5">
        <f>'[1]GDP Production'!S26</f>
        <v>1520</v>
      </c>
      <c r="L7" s="5">
        <f>'[1]GDP Production'!T26</f>
        <v>1531.3</v>
      </c>
      <c r="M7" s="5">
        <f>'[1]GDP Production'!U26</f>
        <v>1556.2</v>
      </c>
      <c r="N7" s="5">
        <f>'[1]GDP Production'!V26</f>
        <v>1567.4</v>
      </c>
      <c r="O7" s="5">
        <f>'[1]GDP Production'!W26</f>
        <v>1577.9</v>
      </c>
      <c r="P7" s="5">
        <f>'[1]GDP Production'!X26</f>
        <v>1586.8</v>
      </c>
      <c r="Q7" s="5">
        <f>'[1]GDP Production'!Y26</f>
        <v>1597.7</v>
      </c>
      <c r="R7" s="5">
        <f>'[1]GDP Production'!Z26</f>
        <v>1617.5</v>
      </c>
      <c r="S7" s="5">
        <f>'[1]GDP Production'!AA26</f>
        <v>1623.4</v>
      </c>
      <c r="T7" s="5">
        <f>'[1]GDP Production'!AB26</f>
        <v>1639.9</v>
      </c>
      <c r="U7" s="5">
        <f>'[1]GDP Production'!AC26</f>
        <v>1659.1</v>
      </c>
      <c r="V7" s="5">
        <f>'[1]GDP Production'!AD26</f>
        <v>1689.6</v>
      </c>
      <c r="W7" s="5">
        <f>'[1]GDP Production'!AE26</f>
        <v>1707.2</v>
      </c>
      <c r="X7" s="5">
        <f>'[1]GDP Production'!AF26</f>
        <v>1726.7</v>
      </c>
      <c r="Y7" s="5">
        <f>'[1]GDP Production'!AG26</f>
        <v>1759</v>
      </c>
      <c r="Z7" s="5">
        <f>'[1]GDP Production'!AH26</f>
        <v>1775.2</v>
      </c>
      <c r="AA7" s="5">
        <f>'[1]GDP Production'!AI26</f>
        <v>1832.2</v>
      </c>
      <c r="AB7" s="5">
        <f>'[1]GDP Production'!AJ26</f>
        <v>1872.2</v>
      </c>
      <c r="AC7" s="5">
        <f>'[1]GDP Production'!AK26</f>
        <v>1889.4</v>
      </c>
      <c r="AD7" s="5">
        <f>'[1]GDP Production'!AL26</f>
        <v>1870.9</v>
      </c>
      <c r="AE7" s="5">
        <f>'[1]GDP Production'!AM26</f>
        <v>1907.7</v>
      </c>
      <c r="AF7" s="5">
        <f>'[1]GDP Production'!AN26</f>
        <v>1916.4</v>
      </c>
      <c r="AG7" s="5">
        <f>'[1]GDP Production'!AO26</f>
        <v>1939.6</v>
      </c>
      <c r="AH7" s="5">
        <f>'[1]GDP Production'!AP26</f>
        <v>1952.9</v>
      </c>
      <c r="AI7" s="5">
        <f>'[1]GDP Production'!AQ26</f>
        <v>1977.5</v>
      </c>
      <c r="AJ7" s="5">
        <f>'[1]GDP Production'!AR26</f>
        <v>2008.5</v>
      </c>
      <c r="AK7" s="5">
        <f>'[1]GDP Production'!AS26</f>
        <v>2046.4</v>
      </c>
      <c r="AL7" s="5">
        <f>'[1]GDP Production'!AT26</f>
        <v>2025.1</v>
      </c>
      <c r="AM7" s="5">
        <f>'[1]GDP Production'!AU26</f>
        <v>2063</v>
      </c>
      <c r="AN7" s="5">
        <f>'[1]GDP Production'!AV26</f>
        <v>2132.9</v>
      </c>
      <c r="AO7" s="5">
        <f>'[1]GDP Production'!AW26</f>
        <v>2208.4</v>
      </c>
      <c r="AP7" s="5">
        <f>'[1]GDP Production'!AX26</f>
        <v>2206.3000000000002</v>
      </c>
      <c r="AQ7" s="5">
        <f>'[1]GDP Production'!AY26</f>
        <v>2235</v>
      </c>
      <c r="AR7" s="5">
        <f>'[1]GDP Production'!AZ26</f>
        <v>2236.4</v>
      </c>
      <c r="AS7" s="5">
        <f>'[1]GDP Production'!BA26</f>
        <v>2327.1999999999998</v>
      </c>
      <c r="AT7" s="5">
        <f>'[1]GDP Production'!BB26</f>
        <v>2302.9</v>
      </c>
      <c r="AU7" s="5">
        <f>'[1]GDP Production'!BC26</f>
        <v>2334.1999999999998</v>
      </c>
      <c r="AV7" s="5">
        <f>'[1]GDP Production'!BD26</f>
        <v>2369.1999999999998</v>
      </c>
      <c r="AW7" s="5">
        <f>'[1]GDP Production'!BE26</f>
        <v>2443</v>
      </c>
      <c r="AX7" s="5">
        <f>'[1]GDP Production'!BF26</f>
        <v>2428.6999999999998</v>
      </c>
      <c r="AY7" s="5">
        <f>'[1]GDP Production'!BG26</f>
        <v>2469.1</v>
      </c>
      <c r="AZ7" s="5">
        <f>'[1]GDP Production'!BH26</f>
        <v>2477.3000000000002</v>
      </c>
      <c r="BA7" s="5">
        <f>'[1]GDP Production'!BI26</f>
        <v>2544.1</v>
      </c>
      <c r="BB7" s="25">
        <f t="shared" si="0"/>
        <v>2460</v>
      </c>
      <c r="BC7" s="25">
        <f t="shared" si="1"/>
        <v>2585.7110900000002</v>
      </c>
      <c r="BD7" s="25">
        <f t="shared" si="2"/>
        <v>2597.3928700000006</v>
      </c>
      <c r="BE7" s="25">
        <f t="shared" si="3"/>
        <v>2660.9257199999993</v>
      </c>
      <c r="BF7" s="25">
        <f t="shared" si="10"/>
        <v>2577.1770000000001</v>
      </c>
      <c r="BG7" s="25">
        <f t="shared" si="11"/>
        <v>2703.8648074810458</v>
      </c>
      <c r="BH7" s="25">
        <f t="shared" si="12"/>
        <v>2703.0252919769273</v>
      </c>
      <c r="BI7" s="25">
        <f t="shared" si="13"/>
        <v>2779.7128624861866</v>
      </c>
      <c r="BJ7" s="5">
        <f t="shared" si="14"/>
        <v>7634.6</v>
      </c>
      <c r="BK7" s="5">
        <f t="shared" si="15"/>
        <v>7985.2999999999993</v>
      </c>
      <c r="BL7" s="5">
        <f t="shared" si="16"/>
        <v>8429.4</v>
      </c>
      <c r="BM7" s="5">
        <f t="shared" si="17"/>
        <v>9004.9000000000015</v>
      </c>
      <c r="BN7" s="5">
        <f t="shared" si="18"/>
        <v>9449.2999999999993</v>
      </c>
      <c r="BO7" s="5">
        <f t="shared" si="19"/>
        <v>9919.1999999999989</v>
      </c>
      <c r="BP7" s="5">
        <f t="shared" si="20"/>
        <v>10304.02968</v>
      </c>
      <c r="BQ7" s="5">
        <f t="shared" si="21"/>
        <v>10763.779961944159</v>
      </c>
      <c r="BS7">
        <v>2019</v>
      </c>
    </row>
    <row r="8" spans="1:71" x14ac:dyDescent="0.3">
      <c r="A8" s="2" t="s">
        <v>22</v>
      </c>
      <c r="B8" s="3" t="str">
        <f t="shared" si="8"/>
        <v>Construction (Indonesia)</v>
      </c>
      <c r="C8" s="3" t="str">
        <f t="shared" si="9"/>
        <v>Construction</v>
      </c>
      <c r="D8" s="3" t="s">
        <v>60</v>
      </c>
      <c r="E8" s="4" t="s">
        <v>41</v>
      </c>
      <c r="F8" s="5">
        <f>'[1]GDP Production'!N27</f>
        <v>149919</v>
      </c>
      <c r="G8" s="5">
        <f>'[1]GDP Production'!O27</f>
        <v>153138.9</v>
      </c>
      <c r="H8" s="5">
        <f>'[1]GDP Production'!P27</f>
        <v>159863.4</v>
      </c>
      <c r="I8" s="5">
        <f>'[1]GDP Production'!Q27</f>
        <v>163984.1</v>
      </c>
      <c r="J8" s="5">
        <f>'[1]GDP Production'!R27</f>
        <v>162272.1</v>
      </c>
      <c r="K8" s="5">
        <f>'[1]GDP Production'!S27</f>
        <v>169063.9</v>
      </c>
      <c r="L8" s="5">
        <f>'[1]GDP Production'!T27</f>
        <v>172845.3</v>
      </c>
      <c r="M8" s="5">
        <f>'[1]GDP Production'!U27</f>
        <v>179240.6</v>
      </c>
      <c r="N8" s="5">
        <f>'[1]GDP Production'!V27</f>
        <v>172524.4</v>
      </c>
      <c r="O8" s="5">
        <f>'[1]GDP Production'!W27</f>
        <v>178851</v>
      </c>
      <c r="P8" s="5">
        <f>'[1]GDP Production'!X27</f>
        <v>184628.4</v>
      </c>
      <c r="Q8" s="5">
        <f>'[1]GDP Production'!Y27</f>
        <v>192222.6</v>
      </c>
      <c r="R8" s="5">
        <f>'[1]GDP Production'!Z27</f>
        <v>181865.3</v>
      </c>
      <c r="S8" s="5">
        <f>'[1]GDP Production'!AA27</f>
        <v>190136.1</v>
      </c>
      <c r="T8" s="5">
        <f>'[1]GDP Production'!AB27</f>
        <v>196549.1</v>
      </c>
      <c r="U8" s="5">
        <f>'[1]GDP Production'!AC27</f>
        <v>204169.1</v>
      </c>
      <c r="V8" s="5">
        <f>'[1]GDP Production'!AD27</f>
        <v>194998.3</v>
      </c>
      <c r="W8" s="5">
        <f>'[1]GDP Production'!AE27</f>
        <v>202412.3</v>
      </c>
      <c r="X8" s="5">
        <f>'[1]GDP Production'!AF27</f>
        <v>209376.3</v>
      </c>
      <c r="Y8" s="5">
        <f>'[1]GDP Production'!AG27</f>
        <v>219828.7</v>
      </c>
      <c r="Z8" s="5">
        <f>'[1]GDP Production'!AH27</f>
        <v>206755</v>
      </c>
      <c r="AA8" s="5">
        <f>'[1]GDP Production'!AI27</f>
        <v>213247.1</v>
      </c>
      <c r="AB8" s="5">
        <f>'[1]GDP Production'!AJ27</f>
        <v>223649.5</v>
      </c>
      <c r="AC8" s="5">
        <f>'[1]GDP Production'!AK27</f>
        <v>235512.3</v>
      </c>
      <c r="AD8" s="5">
        <f>'[1]GDP Production'!AL27</f>
        <v>220732.5</v>
      </c>
      <c r="AE8" s="5">
        <f>'[1]GDP Production'!AM27</f>
        <v>224160.2</v>
      </c>
      <c r="AF8" s="5">
        <f>'[1]GDP Production'!AN27</f>
        <v>234726.3</v>
      </c>
      <c r="AG8" s="5">
        <f>'[1]GDP Production'!AO27</f>
        <v>245421.3</v>
      </c>
      <c r="AH8" s="5">
        <f>'[1]GDP Production'!AP27</f>
        <v>233893.3</v>
      </c>
      <c r="AI8" s="5">
        <f>'[1]GDP Production'!AQ27</f>
        <v>239742</v>
      </c>
      <c r="AJ8" s="5">
        <f>'[1]GDP Production'!AR27</f>
        <v>251107.5</v>
      </c>
      <c r="AK8" s="5">
        <f>'[1]GDP Production'!AS27</f>
        <v>263182.09999999998</v>
      </c>
      <c r="AL8" s="5">
        <f>'[1]GDP Production'!AT27</f>
        <v>251087.9</v>
      </c>
      <c r="AM8" s="5">
        <f>'[1]GDP Production'!AU27</f>
        <v>253483.1</v>
      </c>
      <c r="AN8" s="5">
        <f>'[1]GDP Production'!AV27</f>
        <v>265639.90000000002</v>
      </c>
      <c r="AO8" s="5">
        <f>'[1]GDP Production'!AW27</f>
        <v>277871.90000000002</v>
      </c>
      <c r="AP8" s="5">
        <f>'[1]GDP Production'!AX27</f>
        <v>265916.2</v>
      </c>
      <c r="AQ8" s="5">
        <f>'[1]GDP Production'!AY27</f>
        <v>267906.2</v>
      </c>
      <c r="AR8" s="5">
        <f>'[1]GDP Production'!AZ27</f>
        <v>280645.2</v>
      </c>
      <c r="AS8" s="5">
        <f>'[1]GDP Production'!BA27</f>
        <v>293957.40000000002</v>
      </c>
      <c r="AT8" s="5">
        <f>'[1]GDP Production'!BB27</f>
        <v>273624.59999999998</v>
      </c>
      <c r="AU8" s="5">
        <f>'[1]GDP Production'!BC27</f>
        <v>253459</v>
      </c>
      <c r="AV8" s="5">
        <f>'[1]GDP Production'!BD27</f>
        <v>267958.40000000002</v>
      </c>
      <c r="AW8" s="5">
        <f>'[1]GDP Production'!BE27</f>
        <v>277292.79999999999</v>
      </c>
      <c r="AX8" s="5">
        <f>'[1]GDP Production'!BF27</f>
        <v>271471.40000000002</v>
      </c>
      <c r="AY8" s="5">
        <f>'[1]GDP Production'!BG27</f>
        <v>264663.7</v>
      </c>
      <c r="AZ8" s="5">
        <f>'[1]GDP Production'!BH27</f>
        <v>278240.8</v>
      </c>
      <c r="BA8" s="5">
        <f>'[1]GDP Production'!BI27</f>
        <v>288141.8</v>
      </c>
      <c r="BB8" s="5">
        <f t="shared" si="0"/>
        <v>284580.7</v>
      </c>
      <c r="BC8" s="5">
        <f t="shared" si="1"/>
        <v>285016.33853000001</v>
      </c>
      <c r="BD8" s="5">
        <f t="shared" si="2"/>
        <v>298163.43159261462</v>
      </c>
      <c r="BE8" s="5">
        <f t="shared" si="3"/>
        <v>307293.7</v>
      </c>
      <c r="BF8" s="5">
        <f>BB8*(1+BF32/100)</f>
        <v>299658.3</v>
      </c>
      <c r="BG8" s="5">
        <f>BC8*(1+BG32/100)</f>
        <v>301584.34728975012</v>
      </c>
      <c r="BH8" s="5">
        <f>BD8*(1+BH32/100)</f>
        <v>320523.03494250518</v>
      </c>
      <c r="BI8" s="5">
        <f>BE8*(1+BI32/100)</f>
        <v>330734.78252000001</v>
      </c>
      <c r="BJ8" s="5">
        <f t="shared" si="14"/>
        <v>925040.3</v>
      </c>
      <c r="BK8" s="5">
        <f t="shared" si="15"/>
        <v>987924.9</v>
      </c>
      <c r="BL8" s="5">
        <f t="shared" si="16"/>
        <v>1048082.8</v>
      </c>
      <c r="BM8" s="5">
        <f t="shared" si="17"/>
        <v>1108425</v>
      </c>
      <c r="BN8" s="5">
        <f t="shared" si="18"/>
        <v>1072334.8</v>
      </c>
      <c r="BO8" s="5">
        <f t="shared" si="19"/>
        <v>1102517.7000000002</v>
      </c>
      <c r="BP8" s="5">
        <f t="shared" si="20"/>
        <v>1175054.1701226146</v>
      </c>
      <c r="BQ8" s="5">
        <f t="shared" si="21"/>
        <v>1252500.4647522555</v>
      </c>
    </row>
    <row r="9" spans="1:71" x14ac:dyDescent="0.3">
      <c r="A9" s="2" t="s">
        <v>23</v>
      </c>
      <c r="B9" s="3" t="str">
        <f t="shared" si="8"/>
        <v>Wholesales and Retail Trade, Repair of Motor Vehicles and Motorcycles (Indonesia)</v>
      </c>
      <c r="C9" s="3" t="str">
        <f t="shared" si="9"/>
        <v>Wholesales and Retail Trade, Repair of Motor Vehicles and Motorcycles</v>
      </c>
      <c r="D9" s="3" t="s">
        <v>61</v>
      </c>
      <c r="E9" s="14" t="s">
        <v>42</v>
      </c>
      <c r="F9" s="5">
        <f>'[1]GDP Production'!N28</f>
        <v>222691.8</v>
      </c>
      <c r="G9" s="5">
        <f>'[1]GDP Production'!O28</f>
        <v>230324.8</v>
      </c>
      <c r="H9" s="5">
        <f>'[1]GDP Production'!P28</f>
        <v>235277.9</v>
      </c>
      <c r="I9" s="5">
        <f>'[1]GDP Production'!Q28</f>
        <v>235629.3</v>
      </c>
      <c r="J9" s="5">
        <f>'[1]GDP Production'!R28</f>
        <v>238434.5</v>
      </c>
      <c r="K9" s="5">
        <f>'[1]GDP Production'!S28</f>
        <v>256239.6</v>
      </c>
      <c r="L9" s="5">
        <f>'[1]GDP Production'!T28</f>
        <v>263384.40000000002</v>
      </c>
      <c r="M9" s="5">
        <f>'[1]GDP Production'!U28</f>
        <v>255141.1</v>
      </c>
      <c r="N9" s="5">
        <f>'[1]GDP Production'!V28</f>
        <v>256214.7</v>
      </c>
      <c r="O9" s="5">
        <f>'[1]GDP Production'!W28</f>
        <v>270227</v>
      </c>
      <c r="P9" s="5">
        <f>'[1]GDP Production'!X28</f>
        <v>275207.09999999998</v>
      </c>
      <c r="Q9" s="5">
        <f>'[1]GDP Production'!Y28</f>
        <v>266262.7</v>
      </c>
      <c r="R9" s="5">
        <f>'[1]GDP Production'!Z28</f>
        <v>264095.3</v>
      </c>
      <c r="S9" s="5">
        <f>'[1]GDP Production'!AA28</f>
        <v>283478.59999999998</v>
      </c>
      <c r="T9" s="5">
        <f>'[1]GDP Production'!AB28</f>
        <v>288923.59999999998</v>
      </c>
      <c r="U9" s="5">
        <f>'[1]GDP Production'!AC28</f>
        <v>282774.59999999998</v>
      </c>
      <c r="V9" s="5">
        <f>'[1]GDP Production'!AD28</f>
        <v>280190.40000000002</v>
      </c>
      <c r="W9" s="5">
        <f>'[1]GDP Production'!AE28</f>
        <v>297883.8</v>
      </c>
      <c r="X9" s="5">
        <f>'[1]GDP Production'!AF28</f>
        <v>303900.59999999998</v>
      </c>
      <c r="Y9" s="5">
        <f>'[1]GDP Production'!AG28</f>
        <v>295322.7</v>
      </c>
      <c r="Z9" s="5">
        <f>'[1]GDP Production'!AH28</f>
        <v>290775.40000000002</v>
      </c>
      <c r="AA9" s="5">
        <f>'[1]GDP Production'!AI28</f>
        <v>302556</v>
      </c>
      <c r="AB9" s="5">
        <f>'[1]GDP Production'!AJ28</f>
        <v>308304.90000000002</v>
      </c>
      <c r="AC9" s="5">
        <f>'[1]GDP Production'!AK28</f>
        <v>305528.2</v>
      </c>
      <c r="AD9" s="5">
        <f>'[1]GDP Production'!AL28</f>
        <v>303316.40000000002</v>
      </c>
      <c r="AE9" s="5">
        <f>'[1]GDP Production'!AM28</f>
        <v>315531.7</v>
      </c>
      <c r="AF9" s="5">
        <f>'[1]GDP Production'!AN28</f>
        <v>319587.20000000001</v>
      </c>
      <c r="AG9" s="5">
        <f>'[1]GDP Production'!AO28</f>
        <v>317325.5</v>
      </c>
      <c r="AH9" s="5">
        <f>'[1]GDP Production'!AP28</f>
        <v>317298.59999999998</v>
      </c>
      <c r="AI9" s="5">
        <f>'[1]GDP Production'!AQ28</f>
        <v>326462.59999999998</v>
      </c>
      <c r="AJ9" s="5">
        <f>'[1]GDP Production'!AR28</f>
        <v>336254.5</v>
      </c>
      <c r="AK9" s="5">
        <f>'[1]GDP Production'!AS28</f>
        <v>331730.8</v>
      </c>
      <c r="AL9" s="5">
        <f>'[1]GDP Production'!AT28</f>
        <v>333097.90000000002</v>
      </c>
      <c r="AM9" s="5">
        <f>'[1]GDP Production'!AU28</f>
        <v>343478.3</v>
      </c>
      <c r="AN9" s="5">
        <f>'[1]GDP Production'!AV28</f>
        <v>353947</v>
      </c>
      <c r="AO9" s="5">
        <f>'[1]GDP Production'!AW28</f>
        <v>346355.5</v>
      </c>
      <c r="AP9" s="5">
        <f>'[1]GDP Production'!AX28</f>
        <v>350470.1</v>
      </c>
      <c r="AQ9" s="5">
        <f>'[1]GDP Production'!AY28</f>
        <v>359331.3</v>
      </c>
      <c r="AR9" s="5">
        <f>'[1]GDP Production'!AZ28</f>
        <v>369515.9</v>
      </c>
      <c r="AS9" s="5">
        <f>'[1]GDP Production'!BA28</f>
        <v>360868.4</v>
      </c>
      <c r="AT9" s="5">
        <f>'[1]GDP Production'!BB28</f>
        <v>355728.5</v>
      </c>
      <c r="AU9" s="5">
        <f>'[1]GDP Production'!BC28</f>
        <v>331776.59999999998</v>
      </c>
      <c r="AV9" s="5">
        <f>'[1]GDP Production'!BD28</f>
        <v>350566</v>
      </c>
      <c r="AW9" s="5">
        <f>'[1]GDP Production'!BE28</f>
        <v>347676.3</v>
      </c>
      <c r="AX9" s="5">
        <f>'[1]GDP Production'!BF28</f>
        <v>351251.8</v>
      </c>
      <c r="AY9" s="5">
        <f>'[1]GDP Production'!BG28</f>
        <v>363352.1</v>
      </c>
      <c r="AZ9" s="5">
        <f>'[1]GDP Production'!BH28</f>
        <v>368624.9</v>
      </c>
      <c r="BA9" s="5">
        <f>'[1]GDP Production'!BI28</f>
        <v>366997.5</v>
      </c>
      <c r="BB9" s="27">
        <f>AX9*(1+BB33/100)</f>
        <v>371325.7</v>
      </c>
      <c r="BC9" s="27">
        <f>AY9*(1+BC33/100)</f>
        <v>386846.45348448731</v>
      </c>
      <c r="BD9" s="27">
        <f t="shared" si="2"/>
        <v>396396.42131210357</v>
      </c>
      <c r="BE9" s="27">
        <f t="shared" si="3"/>
        <v>378364.89850000001</v>
      </c>
      <c r="BF9" s="27">
        <f>BB9*(1+BF33/100)</f>
        <v>385221.92799</v>
      </c>
      <c r="BG9" s="27">
        <f>BC9*(1+BG33/100)</f>
        <v>404918.96270727157</v>
      </c>
      <c r="BH9" s="27">
        <f t="shared" si="12"/>
        <v>423423.52677476016</v>
      </c>
      <c r="BI9" s="27">
        <f t="shared" si="13"/>
        <v>403752.54579840507</v>
      </c>
      <c r="BJ9" s="5">
        <f t="shared" si="14"/>
        <v>1255760.8</v>
      </c>
      <c r="BK9" s="5">
        <f t="shared" si="15"/>
        <v>1311746.5</v>
      </c>
      <c r="BL9" s="5">
        <f t="shared" si="16"/>
        <v>1376878.7</v>
      </c>
      <c r="BM9" s="5">
        <f t="shared" si="17"/>
        <v>1440185.6999999997</v>
      </c>
      <c r="BN9" s="5">
        <f t="shared" si="18"/>
        <v>1385747.4</v>
      </c>
      <c r="BO9" s="5">
        <f t="shared" si="19"/>
        <v>1450226.2999999998</v>
      </c>
      <c r="BP9" s="5">
        <f t="shared" si="20"/>
        <v>1532933.4732965911</v>
      </c>
      <c r="BQ9" s="5">
        <f t="shared" si="21"/>
        <v>1617316.9632704367</v>
      </c>
    </row>
    <row r="10" spans="1:71" x14ac:dyDescent="0.3">
      <c r="A10" s="2" t="s">
        <v>24</v>
      </c>
      <c r="B10" s="3" t="str">
        <f t="shared" si="8"/>
        <v>Transportation &amp; Storage (Indonesia)</v>
      </c>
      <c r="C10" s="3" t="str">
        <f t="shared" si="9"/>
        <v>Transportation &amp; Storage</v>
      </c>
      <c r="D10" s="3" t="s">
        <v>62</v>
      </c>
      <c r="E10" s="15" t="s">
        <v>43</v>
      </c>
      <c r="F10" s="5">
        <f>'[1]GDP Production'!N29</f>
        <v>58429.5</v>
      </c>
      <c r="G10" s="5">
        <f>'[1]GDP Production'!O29</f>
        <v>60139.9</v>
      </c>
      <c r="H10" s="5">
        <f>'[1]GDP Production'!P29</f>
        <v>62509.2</v>
      </c>
      <c r="I10" s="5">
        <f>'[1]GDP Production'!Q29</f>
        <v>64296.800000000003</v>
      </c>
      <c r="J10" s="5">
        <f>'[1]GDP Production'!R29</f>
        <v>63923.4</v>
      </c>
      <c r="K10" s="5">
        <f>'[1]GDP Production'!S29</f>
        <v>65630.7</v>
      </c>
      <c r="L10" s="5">
        <f>'[1]GDP Production'!T29</f>
        <v>67705.399999999994</v>
      </c>
      <c r="M10" s="5">
        <f>'[1]GDP Production'!U29</f>
        <v>68514.5</v>
      </c>
      <c r="N10" s="5">
        <f>'[1]GDP Production'!V29</f>
        <v>68510.5</v>
      </c>
      <c r="O10" s="5">
        <f>'[1]GDP Production'!W29</f>
        <v>69785.100000000006</v>
      </c>
      <c r="P10" s="5">
        <f>'[1]GDP Production'!X29</f>
        <v>72747.600000000006</v>
      </c>
      <c r="Q10" s="5">
        <f>'[1]GDP Production'!Y29</f>
        <v>73619.399999999994</v>
      </c>
      <c r="R10" s="5">
        <f>'[1]GDP Production'!Z29</f>
        <v>73258.8</v>
      </c>
      <c r="S10" s="5">
        <f>'[1]GDP Production'!AA29</f>
        <v>75348.3</v>
      </c>
      <c r="T10" s="5">
        <f>'[1]GDP Production'!AB29</f>
        <v>77344.600000000006</v>
      </c>
      <c r="U10" s="5">
        <f>'[1]GDP Production'!AC29</f>
        <v>78554.5</v>
      </c>
      <c r="V10" s="5">
        <f>'[1]GDP Production'!AD29</f>
        <v>78378.8</v>
      </c>
      <c r="W10" s="5">
        <f>'[1]GDP Production'!AE29</f>
        <v>81046</v>
      </c>
      <c r="X10" s="5">
        <f>'[1]GDP Production'!AF29</f>
        <v>83296.800000000003</v>
      </c>
      <c r="Y10" s="5">
        <f>'[1]GDP Production'!AG29</f>
        <v>84211.4</v>
      </c>
      <c r="Z10" s="5">
        <f>'[1]GDP Production'!AH29</f>
        <v>83287.399999999994</v>
      </c>
      <c r="AA10" s="5">
        <f>'[1]GDP Production'!AI29</f>
        <v>85932.6</v>
      </c>
      <c r="AB10" s="5">
        <f>'[1]GDP Production'!AJ29</f>
        <v>89096.3</v>
      </c>
      <c r="AC10" s="5">
        <f>'[1]GDP Production'!AK29</f>
        <v>90539.6</v>
      </c>
      <c r="AD10" s="5">
        <f>'[1]GDP Production'!AL29</f>
        <v>89466.2</v>
      </c>
      <c r="AE10" s="5">
        <f>'[1]GDP Production'!AM29</f>
        <v>91533.7</v>
      </c>
      <c r="AF10" s="5">
        <f>'[1]GDP Production'!AN29</f>
        <v>96387.4</v>
      </c>
      <c r="AG10" s="5">
        <f>'[1]GDP Production'!AO29</f>
        <v>97456.1</v>
      </c>
      <c r="AH10" s="5">
        <f>'[1]GDP Production'!AP29</f>
        <v>96679.5</v>
      </c>
      <c r="AI10" s="5">
        <f>'[1]GDP Production'!AQ29</f>
        <v>99593.1</v>
      </c>
      <c r="AJ10" s="5">
        <f>'[1]GDP Production'!AR29</f>
        <v>104949.3</v>
      </c>
      <c r="AK10" s="5">
        <f>'[1]GDP Production'!AS29</f>
        <v>105457.5</v>
      </c>
      <c r="AL10" s="5">
        <f>'[1]GDP Production'!AT29</f>
        <v>104874.2</v>
      </c>
      <c r="AM10" s="5">
        <f>'[1]GDP Production'!AU29</f>
        <v>108271.6</v>
      </c>
      <c r="AN10" s="5">
        <f>'[1]GDP Production'!AV29</f>
        <v>110957.8</v>
      </c>
      <c r="AO10" s="5">
        <f>'[1]GDP Production'!AW29</f>
        <v>111232.9</v>
      </c>
      <c r="AP10" s="5">
        <f>'[1]GDP Production'!AX29</f>
        <v>110560.6</v>
      </c>
      <c r="AQ10" s="5">
        <f>'[1]GDP Production'!AY29</f>
        <v>114591.3</v>
      </c>
      <c r="AR10" s="5">
        <f>'[1]GDP Production'!AZ29</f>
        <v>118341.3</v>
      </c>
      <c r="AS10" s="5">
        <f>'[1]GDP Production'!BA29</f>
        <v>119632.7</v>
      </c>
      <c r="AT10" s="5">
        <f>'[1]GDP Production'!BB29</f>
        <v>111968.7</v>
      </c>
      <c r="AU10" s="5">
        <f>'[1]GDP Production'!BC29</f>
        <v>79314.7</v>
      </c>
      <c r="AV10" s="5">
        <f>'[1]GDP Production'!BD29</f>
        <v>98571.8</v>
      </c>
      <c r="AW10" s="5">
        <f>'[1]GDP Production'!BE29</f>
        <v>103582.7</v>
      </c>
      <c r="AX10" s="5">
        <f>'[1]GDP Production'!BF29</f>
        <v>97315.5</v>
      </c>
      <c r="AY10" s="5">
        <f>'[1]GDP Production'!BG29</f>
        <v>99221.4</v>
      </c>
      <c r="AZ10" s="5">
        <f>'[1]GDP Production'!BH29</f>
        <v>97857.600000000006</v>
      </c>
      <c r="BA10" s="5">
        <f>'[1]GDP Production'!BI29</f>
        <v>111793.1</v>
      </c>
      <c r="BB10" s="29">
        <f t="shared" si="0"/>
        <v>112686</v>
      </c>
      <c r="BC10" s="29">
        <f t="shared" si="1"/>
        <v>117778.78968758976</v>
      </c>
      <c r="BD10" s="29">
        <f t="shared" si="2"/>
        <v>116809.49999999997</v>
      </c>
      <c r="BE10" s="29">
        <f t="shared" si="3"/>
        <v>114533.78619999999</v>
      </c>
      <c r="BF10" s="29">
        <f t="shared" si="10"/>
        <v>121627.4</v>
      </c>
      <c r="BG10" s="29">
        <f t="shared" si="11"/>
        <v>128559.66334844392</v>
      </c>
      <c r="BH10" s="29">
        <f t="shared" si="12"/>
        <v>128818.05876427783</v>
      </c>
      <c r="BI10" s="29">
        <f t="shared" si="13"/>
        <v>122458.5462559446</v>
      </c>
      <c r="BJ10" s="5">
        <f t="shared" si="14"/>
        <v>374843.4</v>
      </c>
      <c r="BK10" s="5">
        <f t="shared" si="15"/>
        <v>406679.4</v>
      </c>
      <c r="BL10" s="5">
        <f t="shared" si="16"/>
        <v>435336.5</v>
      </c>
      <c r="BM10" s="5">
        <f t="shared" si="17"/>
        <v>463125.9</v>
      </c>
      <c r="BN10" s="5">
        <f t="shared" si="18"/>
        <v>393437.9</v>
      </c>
      <c r="BO10" s="5">
        <f t="shared" si="19"/>
        <v>406187.6</v>
      </c>
      <c r="BP10" s="5">
        <f t="shared" si="20"/>
        <v>461808.07588758972</v>
      </c>
      <c r="BQ10" s="5">
        <f t="shared" si="21"/>
        <v>501463.66836866632</v>
      </c>
    </row>
    <row r="11" spans="1:71" x14ac:dyDescent="0.3">
      <c r="A11" s="2" t="s">
        <v>25</v>
      </c>
      <c r="B11" s="3" t="str">
        <f t="shared" si="8"/>
        <v>Accommodation &amp; Food Beverages Activity (Indonesia)</v>
      </c>
      <c r="C11" s="3" t="str">
        <f t="shared" si="9"/>
        <v>Accommodation &amp; Food Beverages Activity</v>
      </c>
      <c r="D11" s="3" t="s">
        <v>63</v>
      </c>
      <c r="E11" s="14" t="s">
        <v>44</v>
      </c>
      <c r="F11" s="5">
        <f>'[1]GDP Production'!N30</f>
        <v>48274</v>
      </c>
      <c r="G11" s="5">
        <f>'[1]GDP Production'!O30</f>
        <v>49650</v>
      </c>
      <c r="H11" s="5">
        <f>'[1]GDP Production'!P30</f>
        <v>50878.9</v>
      </c>
      <c r="I11" s="5">
        <f>'[1]GDP Production'!Q30</f>
        <v>51478.9</v>
      </c>
      <c r="J11" s="5">
        <f>'[1]GDP Production'!R30</f>
        <v>52077.1</v>
      </c>
      <c r="K11" s="5">
        <f>'[1]GDP Production'!S30</f>
        <v>53120.2</v>
      </c>
      <c r="L11" s="5">
        <f>'[1]GDP Production'!T30</f>
        <v>54002.400000000001</v>
      </c>
      <c r="M11" s="5">
        <f>'[1]GDP Production'!U30</f>
        <v>54822.3</v>
      </c>
      <c r="N11" s="5">
        <f>'[1]GDP Production'!V30</f>
        <v>55663.6</v>
      </c>
      <c r="O11" s="5">
        <f>'[1]GDP Production'!W30</f>
        <v>56468.3</v>
      </c>
      <c r="P11" s="5">
        <f>'[1]GDP Production'!X30</f>
        <v>57313.1</v>
      </c>
      <c r="Q11" s="5">
        <f>'[1]GDP Production'!Y30</f>
        <v>58787.6</v>
      </c>
      <c r="R11" s="5">
        <f>'[1]GDP Production'!Z30</f>
        <v>59543.3</v>
      </c>
      <c r="S11" s="5">
        <f>'[1]GDP Production'!AA30</f>
        <v>60419.6</v>
      </c>
      <c r="T11" s="5">
        <f>'[1]GDP Production'!AB30</f>
        <v>61293.1</v>
      </c>
      <c r="U11" s="5">
        <f>'[1]GDP Production'!AC30</f>
        <v>62492.3</v>
      </c>
      <c r="V11" s="5">
        <f>'[1]GDP Production'!AD30</f>
        <v>63376.1</v>
      </c>
      <c r="W11" s="5">
        <f>'[1]GDP Production'!AE30</f>
        <v>64259</v>
      </c>
      <c r="X11" s="5">
        <f>'[1]GDP Production'!AF30</f>
        <v>64833.2</v>
      </c>
      <c r="Y11" s="5">
        <f>'[1]GDP Production'!AG30</f>
        <v>65347.199999999997</v>
      </c>
      <c r="Z11" s="5">
        <f>'[1]GDP Production'!AH30</f>
        <v>65474.2</v>
      </c>
      <c r="AA11" s="5">
        <f>'[1]GDP Production'!AI30</f>
        <v>66640.100000000006</v>
      </c>
      <c r="AB11" s="5">
        <f>'[1]GDP Production'!AJ30</f>
        <v>67715.100000000006</v>
      </c>
      <c r="AC11" s="5">
        <f>'[1]GDP Production'!AK30</f>
        <v>69093</v>
      </c>
      <c r="AD11" s="5">
        <f>'[1]GDP Production'!AL30</f>
        <v>69224.800000000003</v>
      </c>
      <c r="AE11" s="5">
        <f>'[1]GDP Production'!AM30</f>
        <v>70075.600000000006</v>
      </c>
      <c r="AF11" s="5">
        <f>'[1]GDP Production'!AN30</f>
        <v>71099.199999999997</v>
      </c>
      <c r="AG11" s="5">
        <f>'[1]GDP Production'!AO30</f>
        <v>72423.8</v>
      </c>
      <c r="AH11" s="5">
        <f>'[1]GDP Production'!AP30</f>
        <v>72934.100000000006</v>
      </c>
      <c r="AI11" s="5">
        <f>'[1]GDP Production'!AQ30</f>
        <v>74015.7</v>
      </c>
      <c r="AJ11" s="5">
        <f>'[1]GDP Production'!AR30</f>
        <v>75036.899999999994</v>
      </c>
      <c r="AK11" s="5">
        <f>'[1]GDP Production'!AS30</f>
        <v>76143</v>
      </c>
      <c r="AL11" s="5">
        <f>'[1]GDP Production'!AT30</f>
        <v>76726.8</v>
      </c>
      <c r="AM11" s="5">
        <f>'[1]GDP Production'!AU30</f>
        <v>78173.2</v>
      </c>
      <c r="AN11" s="5">
        <f>'[1]GDP Production'!AV30</f>
        <v>79484.7</v>
      </c>
      <c r="AO11" s="5">
        <f>'[1]GDP Production'!AW30</f>
        <v>80683.899999999994</v>
      </c>
      <c r="AP11" s="5">
        <f>'[1]GDP Production'!AX30</f>
        <v>81225.899999999994</v>
      </c>
      <c r="AQ11" s="5">
        <f>'[1]GDP Production'!AY30</f>
        <v>82494</v>
      </c>
      <c r="AR11" s="5">
        <f>'[1]GDP Production'!AZ30</f>
        <v>83769.100000000006</v>
      </c>
      <c r="AS11" s="5">
        <f>'[1]GDP Production'!BA30</f>
        <v>85815.6</v>
      </c>
      <c r="AT11" s="5">
        <f>'[1]GDP Production'!BB30</f>
        <v>82788</v>
      </c>
      <c r="AU11" s="5">
        <f>'[1]GDP Production'!BC30</f>
        <v>64334.8</v>
      </c>
      <c r="AV11" s="5">
        <f>'[1]GDP Production'!BD30</f>
        <v>73831.7</v>
      </c>
      <c r="AW11" s="5">
        <f>'[1]GDP Production'!BE30</f>
        <v>78167.899999999994</v>
      </c>
      <c r="AX11" s="5">
        <f>'[1]GDP Production'!BF30</f>
        <v>76770.7</v>
      </c>
      <c r="AY11" s="5">
        <f>'[1]GDP Production'!BG30</f>
        <v>78216.899999999994</v>
      </c>
      <c r="AZ11" s="5">
        <f>'[1]GDP Production'!BH30</f>
        <v>73731.600000000006</v>
      </c>
      <c r="BA11" s="5">
        <f>'[1]GDP Production'!BI30</f>
        <v>82035.5</v>
      </c>
      <c r="BB11" s="27">
        <f t="shared" si="0"/>
        <v>81806.5</v>
      </c>
      <c r="BC11" s="27">
        <f t="shared" si="1"/>
        <v>82370.217389999991</v>
      </c>
      <c r="BD11" s="27">
        <f t="shared" si="2"/>
        <v>82608.884640000004</v>
      </c>
      <c r="BE11" s="27">
        <f t="shared" si="3"/>
        <v>85323.56</v>
      </c>
      <c r="BF11" s="27">
        <f>BB11*(1+BF35/100)</f>
        <v>85840.320000000022</v>
      </c>
      <c r="BG11" s="27">
        <f>BC11*(1+BG35/100)</f>
        <v>87293.017234015118</v>
      </c>
      <c r="BH11" s="27">
        <f t="shared" si="12"/>
        <v>88780.435745226438</v>
      </c>
      <c r="BI11" s="27">
        <f t="shared" si="13"/>
        <v>89626.50350799998</v>
      </c>
      <c r="BJ11" s="5">
        <f t="shared" si="14"/>
        <v>282823.40000000002</v>
      </c>
      <c r="BK11" s="5">
        <f t="shared" si="15"/>
        <v>298129.69999999995</v>
      </c>
      <c r="BL11" s="5">
        <f t="shared" si="16"/>
        <v>315068.59999999998</v>
      </c>
      <c r="BM11" s="5">
        <f t="shared" si="17"/>
        <v>333304.59999999998</v>
      </c>
      <c r="BN11" s="5">
        <f t="shared" si="18"/>
        <v>299122.40000000002</v>
      </c>
      <c r="BO11" s="5">
        <f t="shared" si="19"/>
        <v>310754.69999999995</v>
      </c>
      <c r="BP11" s="5">
        <f t="shared" si="20"/>
        <v>332109.16203000001</v>
      </c>
      <c r="BQ11" s="5">
        <f t="shared" si="21"/>
        <v>351540.27648724156</v>
      </c>
    </row>
    <row r="12" spans="1:71" x14ac:dyDescent="0.3">
      <c r="A12" s="2" t="s">
        <v>26</v>
      </c>
      <c r="B12" s="3" t="str">
        <f t="shared" si="8"/>
        <v>Information &amp; Communication (Indonesia)</v>
      </c>
      <c r="C12" s="3" t="str">
        <f t="shared" si="9"/>
        <v>Information &amp; Communication</v>
      </c>
      <c r="D12" s="3" t="s">
        <v>64</v>
      </c>
      <c r="E12" s="15" t="s">
        <v>45</v>
      </c>
      <c r="F12" s="5">
        <f>'[1]GDP Production'!N31</f>
        <v>60051.8</v>
      </c>
      <c r="G12" s="5">
        <f>'[1]GDP Production'!O31</f>
        <v>62762.5</v>
      </c>
      <c r="H12" s="5">
        <f>'[1]GDP Production'!P31</f>
        <v>65804.800000000003</v>
      </c>
      <c r="I12" s="5">
        <f>'[1]GDP Production'!Q31</f>
        <v>67429</v>
      </c>
      <c r="J12" s="5">
        <f>'[1]GDP Production'!R31</f>
        <v>67953.8</v>
      </c>
      <c r="K12" s="5">
        <f>'[1]GDP Production'!S31</f>
        <v>68678.7</v>
      </c>
      <c r="L12" s="5">
        <f>'[1]GDP Production'!T31</f>
        <v>71173</v>
      </c>
      <c r="M12" s="5">
        <f>'[1]GDP Production'!U31</f>
        <v>73888.3</v>
      </c>
      <c r="N12" s="5">
        <f>'[1]GDP Production'!V31</f>
        <v>76289.7</v>
      </c>
      <c r="O12" s="5">
        <f>'[1]GDP Production'!W31</f>
        <v>77211.5</v>
      </c>
      <c r="P12" s="5">
        <f>'[1]GDP Production'!X31</f>
        <v>80289.600000000006</v>
      </c>
      <c r="Q12" s="5">
        <f>'[1]GDP Production'!Y31</f>
        <v>82487.899999999994</v>
      </c>
      <c r="R12" s="5">
        <f>'[1]GDP Production'!Z31</f>
        <v>84389.9</v>
      </c>
      <c r="S12" s="5">
        <f>'[1]GDP Production'!AA31</f>
        <v>86017.7</v>
      </c>
      <c r="T12" s="5">
        <f>'[1]GDP Production'!AB31</f>
        <v>88422.8</v>
      </c>
      <c r="U12" s="5">
        <f>'[1]GDP Production'!AC31</f>
        <v>90319.7</v>
      </c>
      <c r="V12" s="5">
        <f>'[1]GDP Production'!AD31</f>
        <v>92736.9</v>
      </c>
      <c r="W12" s="5">
        <f>'[1]GDP Production'!AE31</f>
        <v>95237.1</v>
      </c>
      <c r="X12" s="5">
        <f>'[1]GDP Production'!AF31</f>
        <v>97044.800000000003</v>
      </c>
      <c r="Y12" s="5">
        <f>'[1]GDP Production'!AG31</f>
        <v>99456.8</v>
      </c>
      <c r="Z12" s="5">
        <f>'[1]GDP Production'!AH31</f>
        <v>101692</v>
      </c>
      <c r="AA12" s="5">
        <f>'[1]GDP Production'!AI31</f>
        <v>104050.9</v>
      </c>
      <c r="AB12" s="5">
        <f>'[1]GDP Production'!AJ31</f>
        <v>107379.9</v>
      </c>
      <c r="AC12" s="5">
        <f>'[1]GDP Production'!AK31</f>
        <v>108647</v>
      </c>
      <c r="AD12" s="5">
        <f>'[1]GDP Production'!AL31</f>
        <v>109405.3</v>
      </c>
      <c r="AE12" s="5">
        <f>'[1]GDP Production'!AM31</f>
        <v>113736</v>
      </c>
      <c r="AF12" s="5">
        <f>'[1]GDP Production'!AN31</f>
        <v>116971.2</v>
      </c>
      <c r="AG12" s="5">
        <f>'[1]GDP Production'!AO31</f>
        <v>119095.6</v>
      </c>
      <c r="AH12" s="5">
        <f>'[1]GDP Production'!AP31</f>
        <v>120874.5</v>
      </c>
      <c r="AI12" s="5">
        <f>'[1]GDP Production'!AQ31</f>
        <v>126316.2</v>
      </c>
      <c r="AJ12" s="5">
        <f>'[1]GDP Production'!AR31</f>
        <v>127285.8</v>
      </c>
      <c r="AK12" s="5">
        <f>'[1]GDP Production'!AS31</f>
        <v>128944.2</v>
      </c>
      <c r="AL12" s="5">
        <f>'[1]GDP Production'!AT31</f>
        <v>130255.1</v>
      </c>
      <c r="AM12" s="5">
        <f>'[1]GDP Production'!AU31</f>
        <v>132776.29999999999</v>
      </c>
      <c r="AN12" s="5">
        <f>'[1]GDP Production'!AV31</f>
        <v>137648.20000000001</v>
      </c>
      <c r="AO12" s="5">
        <f>'[1]GDP Production'!AW31</f>
        <v>138083.1</v>
      </c>
      <c r="AP12" s="5">
        <f>'[1]GDP Production'!AX31</f>
        <v>142059.5</v>
      </c>
      <c r="AQ12" s="5">
        <f>'[1]GDP Production'!AY31</f>
        <v>145517.6</v>
      </c>
      <c r="AR12" s="5">
        <f>'[1]GDP Production'!AZ31</f>
        <v>150370</v>
      </c>
      <c r="AS12" s="5">
        <f>'[1]GDP Production'!BA31</f>
        <v>151589</v>
      </c>
      <c r="AT12" s="5">
        <f>'[1]GDP Production'!BB31</f>
        <v>156010.9</v>
      </c>
      <c r="AU12" s="5">
        <f>'[1]GDP Production'!BC31</f>
        <v>161304.20000000001</v>
      </c>
      <c r="AV12" s="5">
        <f>'[1]GDP Production'!BD31</f>
        <v>166493.70000000001</v>
      </c>
      <c r="AW12" s="5">
        <f>'[1]GDP Production'!BE31</f>
        <v>168254.1</v>
      </c>
      <c r="AX12" s="5">
        <f>'[1]GDP Production'!BF31</f>
        <v>169615.1</v>
      </c>
      <c r="AY12" s="5">
        <f>'[1]GDP Production'!BG31</f>
        <v>172426.4</v>
      </c>
      <c r="AZ12" s="5">
        <f>'[1]GDP Production'!BH31</f>
        <v>175710.5</v>
      </c>
      <c r="BA12" s="5">
        <f>'[1]GDP Production'!BI31</f>
        <v>178708.4</v>
      </c>
      <c r="BB12" s="29">
        <f t="shared" si="0"/>
        <v>181729.10000000003</v>
      </c>
      <c r="BC12" s="29">
        <f t="shared" si="1"/>
        <v>187467.4</v>
      </c>
      <c r="BD12" s="29">
        <f t="shared" si="2"/>
        <v>191358.8</v>
      </c>
      <c r="BE12" s="29">
        <f t="shared" si="3"/>
        <v>192767.4</v>
      </c>
      <c r="BF12" s="29">
        <f t="shared" si="10"/>
        <v>195586.41671999998</v>
      </c>
      <c r="BG12" s="29">
        <f t="shared" si="11"/>
        <v>202780.17148450861</v>
      </c>
      <c r="BH12" s="29">
        <f t="shared" si="12"/>
        <v>211340.52380851386</v>
      </c>
      <c r="BI12" s="29">
        <f t="shared" si="13"/>
        <v>214128.38608000003</v>
      </c>
      <c r="BJ12" s="5">
        <f t="shared" si="14"/>
        <v>459208.1</v>
      </c>
      <c r="BK12" s="5">
        <f t="shared" si="15"/>
        <v>503420.7</v>
      </c>
      <c r="BL12" s="5">
        <f t="shared" si="16"/>
        <v>538762.70000000007</v>
      </c>
      <c r="BM12" s="5">
        <f t="shared" si="17"/>
        <v>589536.1</v>
      </c>
      <c r="BN12" s="5">
        <f t="shared" si="18"/>
        <v>652062.9</v>
      </c>
      <c r="BO12" s="5">
        <f t="shared" si="19"/>
        <v>696460.4</v>
      </c>
      <c r="BP12" s="5">
        <f t="shared" si="20"/>
        <v>753322.70000000007</v>
      </c>
      <c r="BQ12" s="5">
        <f t="shared" si="21"/>
        <v>823835.4980930225</v>
      </c>
    </row>
    <row r="13" spans="1:71" x14ac:dyDescent="0.3">
      <c r="A13" s="2" t="s">
        <v>27</v>
      </c>
      <c r="B13" s="3" t="str">
        <f t="shared" si="8"/>
        <v>Financial &amp; Insurance Activity (Indonesia)</v>
      </c>
      <c r="C13" s="3" t="str">
        <f t="shared" si="9"/>
        <v>Financial &amp; Insurance Activity</v>
      </c>
      <c r="D13" s="3" t="s">
        <v>65</v>
      </c>
      <c r="E13" s="16" t="s">
        <v>46</v>
      </c>
      <c r="F13" s="5">
        <f>'[1]GDP Production'!N32</f>
        <v>59084.3</v>
      </c>
      <c r="G13" s="5">
        <f>'[1]GDP Production'!O32</f>
        <v>60051.3</v>
      </c>
      <c r="H13" s="5">
        <f>'[1]GDP Production'!P32</f>
        <v>60013.599999999999</v>
      </c>
      <c r="I13" s="5">
        <f>'[1]GDP Production'!Q32</f>
        <v>60579.199999999997</v>
      </c>
      <c r="J13" s="5">
        <f>'[1]GDP Production'!R32</f>
        <v>64171.1</v>
      </c>
      <c r="K13" s="5">
        <f>'[1]GDP Production'!S32</f>
        <v>65748.7</v>
      </c>
      <c r="L13" s="5">
        <f>'[1]GDP Production'!T32</f>
        <v>63884.4</v>
      </c>
      <c r="M13" s="5">
        <f>'[1]GDP Production'!U32</f>
        <v>62638.8</v>
      </c>
      <c r="N13" s="5">
        <f>'[1]GDP Production'!V32</f>
        <v>66511.8</v>
      </c>
      <c r="O13" s="5">
        <f>'[1]GDP Production'!W32</f>
        <v>69235.7</v>
      </c>
      <c r="P13" s="5">
        <f>'[1]GDP Production'!X32</f>
        <v>72333.600000000006</v>
      </c>
      <c r="Q13" s="5">
        <f>'[1]GDP Production'!Y32</f>
        <v>72815</v>
      </c>
      <c r="R13" s="5">
        <f>'[1]GDP Production'!Z32</f>
        <v>74870.7</v>
      </c>
      <c r="S13" s="5">
        <f>'[1]GDP Production'!AA32</f>
        <v>76382.3</v>
      </c>
      <c r="T13" s="5">
        <f>'[1]GDP Production'!AB32</f>
        <v>78716.2</v>
      </c>
      <c r="U13" s="5">
        <f>'[1]GDP Production'!AC32</f>
        <v>75545.899999999994</v>
      </c>
      <c r="V13" s="5">
        <f>'[1]GDP Production'!AD32</f>
        <v>77567.5</v>
      </c>
      <c r="W13" s="5">
        <f>'[1]GDP Production'!AE32</f>
        <v>80552.600000000006</v>
      </c>
      <c r="X13" s="5">
        <f>'[1]GDP Production'!AF32</f>
        <v>80214.8</v>
      </c>
      <c r="Y13" s="5">
        <f>'[1]GDP Production'!AG32</f>
        <v>81490.600000000006</v>
      </c>
      <c r="Z13" s="5">
        <f>'[1]GDP Production'!AH32</f>
        <v>84202.2</v>
      </c>
      <c r="AA13" s="5">
        <f>'[1]GDP Production'!AI32</f>
        <v>82657.3</v>
      </c>
      <c r="AB13" s="5">
        <f>'[1]GDP Production'!AJ32</f>
        <v>88511.6</v>
      </c>
      <c r="AC13" s="5">
        <f>'[1]GDP Production'!AK32</f>
        <v>91897.9</v>
      </c>
      <c r="AD13" s="5">
        <f>'[1]GDP Production'!AL32</f>
        <v>92054.7</v>
      </c>
      <c r="AE13" s="5">
        <f>'[1]GDP Production'!AM32</f>
        <v>93913.1</v>
      </c>
      <c r="AF13" s="5">
        <f>'[1]GDP Production'!AN32</f>
        <v>96546.8</v>
      </c>
      <c r="AG13" s="5">
        <f>'[1]GDP Production'!AO32</f>
        <v>95764.800000000003</v>
      </c>
      <c r="AH13" s="5">
        <f>'[1]GDP Production'!AP32</f>
        <v>97586</v>
      </c>
      <c r="AI13" s="5">
        <f>'[1]GDP Production'!AQ32</f>
        <v>99480.3</v>
      </c>
      <c r="AJ13" s="5">
        <f>'[1]GDP Production'!AR32</f>
        <v>102471.6</v>
      </c>
      <c r="AK13" s="5">
        <f>'[1]GDP Production'!AS32</f>
        <v>99433.5</v>
      </c>
      <c r="AL13" s="5">
        <f>'[1]GDP Production'!AT32</f>
        <v>101777.60000000001</v>
      </c>
      <c r="AM13" s="5">
        <f>'[1]GDP Production'!AU32</f>
        <v>102554.9</v>
      </c>
      <c r="AN13" s="5">
        <f>'[1]GDP Production'!AV32</f>
        <v>105658.2</v>
      </c>
      <c r="AO13" s="5">
        <f>'[1]GDP Production'!AW32</f>
        <v>105629.9</v>
      </c>
      <c r="AP13" s="5">
        <f>'[1]GDP Production'!AX32</f>
        <v>109137.3</v>
      </c>
      <c r="AQ13" s="5">
        <f>'[1]GDP Production'!AY32</f>
        <v>107167.9</v>
      </c>
      <c r="AR13" s="5">
        <f>'[1]GDP Production'!AZ32</f>
        <v>112168.6</v>
      </c>
      <c r="AS13" s="5">
        <f>'[1]GDP Production'!BA32</f>
        <v>114619.3</v>
      </c>
      <c r="AT13" s="5">
        <f>'[1]GDP Production'!BB32</f>
        <v>120735.3</v>
      </c>
      <c r="AU13" s="5">
        <f>'[1]GDP Production'!BC32</f>
        <v>108302.7</v>
      </c>
      <c r="AV13" s="5">
        <f>'[1]GDP Production'!BD32</f>
        <v>111106.7</v>
      </c>
      <c r="AW13" s="5">
        <f>'[1]GDP Production'!BE32</f>
        <v>117338.2</v>
      </c>
      <c r="AX13" s="5">
        <f>'[1]GDP Production'!BF32</f>
        <v>117145.9</v>
      </c>
      <c r="AY13" s="5">
        <f>'[1]GDP Production'!BG32</f>
        <v>117323.9</v>
      </c>
      <c r="AZ13" s="5">
        <f>'[1]GDP Production'!BH32</f>
        <v>115872.6</v>
      </c>
      <c r="BA13" s="5">
        <f>'[1]GDP Production'!BI32</f>
        <v>114296.2</v>
      </c>
      <c r="BB13" s="31">
        <f t="shared" si="0"/>
        <v>119062</v>
      </c>
      <c r="BC13" s="31">
        <f t="shared" si="1"/>
        <v>118403.3</v>
      </c>
      <c r="BD13" s="31">
        <f t="shared" si="2"/>
        <v>120637.22164000002</v>
      </c>
      <c r="BE13" s="31">
        <f t="shared" si="3"/>
        <v>121258.41467999997</v>
      </c>
      <c r="BF13" s="31">
        <f t="shared" si="10"/>
        <v>123577.769</v>
      </c>
      <c r="BG13" s="31">
        <f t="shared" si="11"/>
        <v>126735.29835</v>
      </c>
      <c r="BH13" s="31">
        <f t="shared" si="12"/>
        <v>129267.34901603582</v>
      </c>
      <c r="BI13" s="31">
        <f t="shared" si="13"/>
        <v>130787.55979265737</v>
      </c>
      <c r="BJ13" s="5">
        <f t="shared" si="14"/>
        <v>378279.39999999997</v>
      </c>
      <c r="BK13" s="5">
        <f t="shared" si="15"/>
        <v>398971.4</v>
      </c>
      <c r="BL13" s="5">
        <f t="shared" si="16"/>
        <v>415620.6</v>
      </c>
      <c r="BM13" s="5">
        <f t="shared" si="17"/>
        <v>443093.10000000003</v>
      </c>
      <c r="BN13" s="5">
        <f t="shared" si="18"/>
        <v>457482.9</v>
      </c>
      <c r="BO13" s="5">
        <f t="shared" si="19"/>
        <v>464638.60000000003</v>
      </c>
      <c r="BP13" s="5">
        <f t="shared" si="20"/>
        <v>479360.93631999998</v>
      </c>
      <c r="BQ13" s="5">
        <f t="shared" si="21"/>
        <v>510367.9761586932</v>
      </c>
    </row>
    <row r="14" spans="1:71" x14ac:dyDescent="0.3">
      <c r="A14" s="2" t="s">
        <v>28</v>
      </c>
      <c r="B14" s="3" t="str">
        <f t="shared" si="8"/>
        <v>Real Estate (Indonesia)</v>
      </c>
      <c r="C14" s="3" t="str">
        <f t="shared" si="9"/>
        <v>Real Estate</v>
      </c>
      <c r="D14" s="3" t="s">
        <v>66</v>
      </c>
      <c r="E14" s="16" t="s">
        <v>47</v>
      </c>
      <c r="F14" s="5">
        <f>'[1]GDP Production'!N33</f>
        <v>47326.9</v>
      </c>
      <c r="G14" s="5">
        <f>'[1]GDP Production'!O33</f>
        <v>48549.1</v>
      </c>
      <c r="H14" s="5">
        <f>'[1]GDP Production'!P33</f>
        <v>50421.8</v>
      </c>
      <c r="I14" s="5">
        <f>'[1]GDP Production'!Q33</f>
        <v>51915.7</v>
      </c>
      <c r="J14" s="5">
        <f>'[1]GDP Production'!R33</f>
        <v>52401.599999999999</v>
      </c>
      <c r="K14" s="5">
        <f>'[1]GDP Production'!S33</f>
        <v>52970.9</v>
      </c>
      <c r="L14" s="5">
        <f>'[1]GDP Production'!T33</f>
        <v>53717</v>
      </c>
      <c r="M14" s="5">
        <f>'[1]GDP Production'!U33</f>
        <v>54351.9</v>
      </c>
      <c r="N14" s="5">
        <f>'[1]GDP Production'!V33</f>
        <v>55124.800000000003</v>
      </c>
      <c r="O14" s="5">
        <f>'[1]GDP Production'!W33</f>
        <v>56343.5</v>
      </c>
      <c r="P14" s="5">
        <f>'[1]GDP Production'!X33</f>
        <v>58280.6</v>
      </c>
      <c r="Q14" s="5">
        <f>'[1]GDP Production'!Y33</f>
        <v>59505.3</v>
      </c>
      <c r="R14" s="5">
        <f>'[1]GDP Production'!Z33</f>
        <v>60037.5</v>
      </c>
      <c r="S14" s="5">
        <f>'[1]GDP Production'!AA33</f>
        <v>60660</v>
      </c>
      <c r="T14" s="5">
        <f>'[1]GDP Production'!AB33</f>
        <v>61456.2</v>
      </c>
      <c r="U14" s="5">
        <f>'[1]GDP Production'!AC33</f>
        <v>62083.8</v>
      </c>
      <c r="V14" s="5">
        <f>'[1]GDP Production'!AD33</f>
        <v>62837.4</v>
      </c>
      <c r="W14" s="5">
        <f>'[1]GDP Production'!AE33</f>
        <v>63653.4</v>
      </c>
      <c r="X14" s="5">
        <f>'[1]GDP Production'!AF33</f>
        <v>64574.3</v>
      </c>
      <c r="Y14" s="5">
        <f>'[1]GDP Production'!AG33</f>
        <v>65375.1</v>
      </c>
      <c r="Z14" s="5">
        <f>'[1]GDP Production'!AH33</f>
        <v>65691.3</v>
      </c>
      <c r="AA14" s="5">
        <f>'[1]GDP Production'!AI33</f>
        <v>66397.7</v>
      </c>
      <c r="AB14" s="5">
        <f>'[1]GDP Production'!AJ33</f>
        <v>67199.7</v>
      </c>
      <c r="AC14" s="5">
        <f>'[1]GDP Production'!AK33</f>
        <v>67690.899999999994</v>
      </c>
      <c r="AD14" s="5">
        <f>'[1]GDP Production'!AL33</f>
        <v>69142.3</v>
      </c>
      <c r="AE14" s="5">
        <f>'[1]GDP Production'!AM33</f>
        <v>69813.899999999994</v>
      </c>
      <c r="AF14" s="5">
        <f>'[1]GDP Production'!AN33</f>
        <v>70126.8</v>
      </c>
      <c r="AG14" s="5">
        <f>'[1]GDP Production'!AO33</f>
        <v>70417.5</v>
      </c>
      <c r="AH14" s="5">
        <f>'[1]GDP Production'!AP33</f>
        <v>71653.600000000006</v>
      </c>
      <c r="AI14" s="5">
        <f>'[1]GDP Production'!AQ33</f>
        <v>72387.199999999997</v>
      </c>
      <c r="AJ14" s="5">
        <f>'[1]GDP Production'!AR33</f>
        <v>72598.2</v>
      </c>
      <c r="AK14" s="5">
        <f>'[1]GDP Production'!AS33</f>
        <v>72929.5</v>
      </c>
      <c r="AL14" s="5">
        <f>'[1]GDP Production'!AT33</f>
        <v>73861.399999999994</v>
      </c>
      <c r="AM14" s="5">
        <f>'[1]GDP Production'!AU33</f>
        <v>74527</v>
      </c>
      <c r="AN14" s="5">
        <f>'[1]GDP Production'!AV33</f>
        <v>75296.3</v>
      </c>
      <c r="AO14" s="5">
        <f>'[1]GDP Production'!AW33</f>
        <v>75963.5</v>
      </c>
      <c r="AP14" s="5">
        <f>'[1]GDP Production'!AX33</f>
        <v>77859.5</v>
      </c>
      <c r="AQ14" s="5">
        <f>'[1]GDP Production'!AY33</f>
        <v>78797.899999999994</v>
      </c>
      <c r="AR14" s="5">
        <f>'[1]GDP Production'!AZ33</f>
        <v>79810.600000000006</v>
      </c>
      <c r="AS14" s="5">
        <f>'[1]GDP Production'!BA33</f>
        <v>80433.100000000006</v>
      </c>
      <c r="AT14" s="5">
        <f>'[1]GDP Production'!BB33</f>
        <v>80826.100000000006</v>
      </c>
      <c r="AU14" s="5">
        <f>'[1]GDP Production'!BC33</f>
        <v>80617.8</v>
      </c>
      <c r="AV14" s="5">
        <f>'[1]GDP Production'!BD33</f>
        <v>81378</v>
      </c>
      <c r="AW14" s="5">
        <f>'[1]GDP Production'!BE33</f>
        <v>81437.5</v>
      </c>
      <c r="AX14" s="5">
        <f>'[1]GDP Production'!BF33</f>
        <v>81587.100000000006</v>
      </c>
      <c r="AY14" s="5">
        <f>'[1]GDP Production'!BG33</f>
        <v>82887.3</v>
      </c>
      <c r="AZ14" s="5">
        <f>'[1]GDP Production'!BH33</f>
        <v>84164.3</v>
      </c>
      <c r="BA14" s="5">
        <f>'[1]GDP Production'!BI33</f>
        <v>84644.2</v>
      </c>
      <c r="BB14" s="31">
        <f t="shared" si="0"/>
        <v>84668.9</v>
      </c>
      <c r="BC14" s="31">
        <f t="shared" si="1"/>
        <v>84395.85</v>
      </c>
      <c r="BD14" s="31">
        <f t="shared" si="2"/>
        <v>86544.007869999987</v>
      </c>
      <c r="BE14" s="31">
        <f t="shared" si="3"/>
        <v>87514.26999999999</v>
      </c>
      <c r="BF14" s="31">
        <f t="shared" si="10"/>
        <v>86766.71</v>
      </c>
      <c r="BG14" s="31">
        <f t="shared" si="11"/>
        <v>87899.97</v>
      </c>
      <c r="BH14" s="31">
        <f t="shared" si="12"/>
        <v>91161.129017400672</v>
      </c>
      <c r="BI14" s="31">
        <f t="shared" si="13"/>
        <v>91719.829999999987</v>
      </c>
      <c r="BJ14" s="5">
        <f t="shared" si="14"/>
        <v>279500.5</v>
      </c>
      <c r="BK14" s="5">
        <f t="shared" si="15"/>
        <v>289568.5</v>
      </c>
      <c r="BL14" s="5">
        <f t="shared" si="16"/>
        <v>299648.2</v>
      </c>
      <c r="BM14" s="5">
        <f t="shared" si="17"/>
        <v>316901.09999999998</v>
      </c>
      <c r="BN14" s="5">
        <f t="shared" si="18"/>
        <v>324259.40000000002</v>
      </c>
      <c r="BO14" s="5">
        <f t="shared" si="19"/>
        <v>333282.90000000002</v>
      </c>
      <c r="BP14" s="5">
        <f t="shared" si="20"/>
        <v>343123.02786999999</v>
      </c>
      <c r="BQ14" s="5">
        <f t="shared" si="21"/>
        <v>357547.63901740068</v>
      </c>
    </row>
    <row r="15" spans="1:71" x14ac:dyDescent="0.3">
      <c r="A15" s="2" t="s">
        <v>29</v>
      </c>
      <c r="B15" s="3" t="str">
        <f t="shared" si="8"/>
        <v>Business Services (Indonesia)</v>
      </c>
      <c r="C15" s="3" t="str">
        <f t="shared" si="9"/>
        <v>Business Services</v>
      </c>
      <c r="D15" s="3" t="s">
        <v>67</v>
      </c>
      <c r="E15" s="16" t="s">
        <v>48</v>
      </c>
      <c r="F15" s="5">
        <f>'[1]GDP Production'!N34</f>
        <v>23736.799999999999</v>
      </c>
      <c r="G15" s="5">
        <f>'[1]GDP Production'!O34</f>
        <v>24337.599999999999</v>
      </c>
      <c r="H15" s="5">
        <f>'[1]GDP Production'!P34</f>
        <v>25157.200000000001</v>
      </c>
      <c r="I15" s="5">
        <f>'[1]GDP Production'!Q34</f>
        <v>25853.8</v>
      </c>
      <c r="J15" s="5">
        <f>'[1]GDP Production'!R34</f>
        <v>26167.4</v>
      </c>
      <c r="K15" s="5">
        <f>'[1]GDP Production'!S34</f>
        <v>26668</v>
      </c>
      <c r="L15" s="5">
        <f>'[1]GDP Production'!T34</f>
        <v>27400.5</v>
      </c>
      <c r="M15" s="5">
        <f>'[1]GDP Production'!U34</f>
        <v>28003.4</v>
      </c>
      <c r="N15" s="5">
        <f>'[1]GDP Production'!V34</f>
        <v>28257.200000000001</v>
      </c>
      <c r="O15" s="5">
        <f>'[1]GDP Production'!W34</f>
        <v>28820.400000000001</v>
      </c>
      <c r="P15" s="5">
        <f>'[1]GDP Production'!X34</f>
        <v>29441.1</v>
      </c>
      <c r="Q15" s="5">
        <f>'[1]GDP Production'!Y34</f>
        <v>29774.6</v>
      </c>
      <c r="R15" s="5">
        <f>'[1]GDP Production'!Z34</f>
        <v>30461.7</v>
      </c>
      <c r="S15" s="5">
        <f>'[1]GDP Production'!AA34</f>
        <v>31002.5</v>
      </c>
      <c r="T15" s="5">
        <f>'[1]GDP Production'!AB34</f>
        <v>31869.8</v>
      </c>
      <c r="U15" s="5">
        <f>'[1]GDP Production'!AC34</f>
        <v>32156.7</v>
      </c>
      <c r="V15" s="5">
        <f>'[1]GDP Production'!AD34</f>
        <v>33589.800000000003</v>
      </c>
      <c r="W15" s="5">
        <f>'[1]GDP Production'!AE34</f>
        <v>34098.199999999997</v>
      </c>
      <c r="X15" s="5">
        <f>'[1]GDP Production'!AF34</f>
        <v>34834.9</v>
      </c>
      <c r="Y15" s="5">
        <f>'[1]GDP Production'!AG34</f>
        <v>35272.400000000001</v>
      </c>
      <c r="Z15" s="5">
        <f>'[1]GDP Production'!AH34</f>
        <v>36061.5</v>
      </c>
      <c r="AA15" s="5">
        <f>'[1]GDP Production'!AI34</f>
        <v>36703.199999999997</v>
      </c>
      <c r="AB15" s="5">
        <f>'[1]GDP Production'!AJ34</f>
        <v>37491.4</v>
      </c>
      <c r="AC15" s="5">
        <f>'[1]GDP Production'!AK34</f>
        <v>38139.4</v>
      </c>
      <c r="AD15" s="5">
        <f>'[1]GDP Production'!AL34</f>
        <v>38997.4</v>
      </c>
      <c r="AE15" s="5">
        <f>'[1]GDP Production'!AM34</f>
        <v>39480.400000000001</v>
      </c>
      <c r="AF15" s="5">
        <f>'[1]GDP Production'!AN34</f>
        <v>40097.800000000003</v>
      </c>
      <c r="AG15" s="5">
        <f>'[1]GDP Production'!AO34</f>
        <v>40746.1</v>
      </c>
      <c r="AH15" s="5">
        <f>'[1]GDP Production'!AP34</f>
        <v>41662.400000000001</v>
      </c>
      <c r="AI15" s="5">
        <f>'[1]GDP Production'!AQ34</f>
        <v>42733.4</v>
      </c>
      <c r="AJ15" s="5">
        <f>'[1]GDP Production'!AR34</f>
        <v>43853.2</v>
      </c>
      <c r="AK15" s="5">
        <f>'[1]GDP Production'!AS34</f>
        <v>44514.8</v>
      </c>
      <c r="AL15" s="5">
        <f>'[1]GDP Production'!AT34</f>
        <v>45012.800000000003</v>
      </c>
      <c r="AM15" s="5">
        <f>'[1]GDP Production'!AU34</f>
        <v>46530.7</v>
      </c>
      <c r="AN15" s="5">
        <f>'[1]GDP Production'!AV34</f>
        <v>47654.3</v>
      </c>
      <c r="AO15" s="5">
        <f>'[1]GDP Production'!AW34</f>
        <v>48493.3</v>
      </c>
      <c r="AP15" s="5">
        <f>'[1]GDP Production'!AX34</f>
        <v>49676.800000000003</v>
      </c>
      <c r="AQ15" s="5">
        <f>'[1]GDP Production'!AY34</f>
        <v>51156</v>
      </c>
      <c r="AR15" s="5">
        <f>'[1]GDP Production'!AZ34</f>
        <v>52525</v>
      </c>
      <c r="AS15" s="5">
        <f>'[1]GDP Production'!BA34</f>
        <v>53578.400000000001</v>
      </c>
      <c r="AT15" s="5">
        <f>'[1]GDP Production'!BB34</f>
        <v>52355.6</v>
      </c>
      <c r="AU15" s="5">
        <f>'[1]GDP Production'!BC34</f>
        <v>44969.3</v>
      </c>
      <c r="AV15" s="5">
        <f>'[1]GDP Production'!BD34</f>
        <v>48528.800000000003</v>
      </c>
      <c r="AW15" s="5">
        <f>'[1]GDP Production'!BE34</f>
        <v>49817.4</v>
      </c>
      <c r="AX15" s="5">
        <f>'[1]GDP Production'!BF34</f>
        <v>49162.9</v>
      </c>
      <c r="AY15" s="5">
        <f>'[1]GDP Production'!BG34</f>
        <v>49438.400000000001</v>
      </c>
      <c r="AZ15" s="5">
        <f>'[1]GDP Production'!BH34</f>
        <v>48242.2</v>
      </c>
      <c r="BA15" s="5">
        <f>'[1]GDP Production'!BI34</f>
        <v>50263.199999999997</v>
      </c>
      <c r="BB15" s="31">
        <f t="shared" si="0"/>
        <v>52092.399999999994</v>
      </c>
      <c r="BC15" s="31">
        <f t="shared" si="1"/>
        <v>53433.020000000004</v>
      </c>
      <c r="BD15" s="31">
        <f t="shared" si="2"/>
        <v>52148.979080000005</v>
      </c>
      <c r="BE15" s="31">
        <f t="shared" si="3"/>
        <v>52293.636400000003</v>
      </c>
      <c r="BF15" s="31">
        <f t="shared" si="10"/>
        <v>54234.999999999985</v>
      </c>
      <c r="BG15" s="31">
        <f t="shared" si="11"/>
        <v>58141.510000000017</v>
      </c>
      <c r="BH15" s="31">
        <f t="shared" si="12"/>
        <v>56699.795079664822</v>
      </c>
      <c r="BI15" s="31">
        <f t="shared" si="13"/>
        <v>57355.604137357041</v>
      </c>
      <c r="BJ15" s="5">
        <f t="shared" si="14"/>
        <v>159321.70000000001</v>
      </c>
      <c r="BK15" s="5">
        <f t="shared" si="15"/>
        <v>172763.8</v>
      </c>
      <c r="BL15" s="5">
        <f t="shared" si="16"/>
        <v>187691.09999999998</v>
      </c>
      <c r="BM15" s="5">
        <f t="shared" si="17"/>
        <v>206936.19999999998</v>
      </c>
      <c r="BN15" s="5">
        <f t="shared" si="18"/>
        <v>195671.1</v>
      </c>
      <c r="BO15" s="5">
        <f t="shared" si="19"/>
        <v>197106.7</v>
      </c>
      <c r="BP15" s="5">
        <f t="shared" si="20"/>
        <v>209968.03548000002</v>
      </c>
      <c r="BQ15" s="5">
        <f t="shared" si="21"/>
        <v>226431.90921702186</v>
      </c>
    </row>
    <row r="16" spans="1:71" x14ac:dyDescent="0.3">
      <c r="A16" s="2" t="s">
        <v>30</v>
      </c>
      <c r="B16" s="3" t="str">
        <f t="shared" si="8"/>
        <v>Public Administration, Defense &amp; Compulsory Social Security (Indonesia)</v>
      </c>
      <c r="C16" s="3" t="str">
        <f t="shared" si="9"/>
        <v>Public Administration, Defense &amp; Compulsory Social Security</v>
      </c>
      <c r="D16" s="3" t="s">
        <v>68</v>
      </c>
      <c r="E16" s="12" t="s">
        <v>49</v>
      </c>
      <c r="F16" s="5">
        <f>'[1]GDP Production'!N35</f>
        <v>58394.5</v>
      </c>
      <c r="G16" s="5">
        <f>'[1]GDP Production'!O35</f>
        <v>67522.899999999994</v>
      </c>
      <c r="H16" s="5">
        <f>'[1]GDP Production'!P35</f>
        <v>65146.9</v>
      </c>
      <c r="I16" s="5">
        <f>'[1]GDP Production'!Q35</f>
        <v>68581.8</v>
      </c>
      <c r="J16" s="5">
        <f>'[1]GDP Production'!R35</f>
        <v>66376.7</v>
      </c>
      <c r="K16" s="5">
        <f>'[1]GDP Production'!S35</f>
        <v>68294.399999999994</v>
      </c>
      <c r="L16" s="5">
        <f>'[1]GDP Production'!T35</f>
        <v>70591</v>
      </c>
      <c r="M16" s="5">
        <f>'[1]GDP Production'!U35</f>
        <v>71074.7</v>
      </c>
      <c r="N16" s="5">
        <f>'[1]GDP Production'!V35</f>
        <v>67948.800000000003</v>
      </c>
      <c r="O16" s="5">
        <f>'[1]GDP Production'!W35</f>
        <v>73484</v>
      </c>
      <c r="P16" s="5">
        <f>'[1]GDP Production'!X35</f>
        <v>69173.5</v>
      </c>
      <c r="Q16" s="5">
        <f>'[1]GDP Production'!Y35</f>
        <v>71629</v>
      </c>
      <c r="R16" s="5">
        <f>'[1]GDP Production'!Z35</f>
        <v>69167.100000000006</v>
      </c>
      <c r="S16" s="5">
        <f>'[1]GDP Production'!AA35</f>
        <v>72152.3</v>
      </c>
      <c r="T16" s="5">
        <f>'[1]GDP Production'!AB35</f>
        <v>73756</v>
      </c>
      <c r="U16" s="5">
        <f>'[1]GDP Production'!AC35</f>
        <v>74373.5</v>
      </c>
      <c r="V16" s="5">
        <f>'[1]GDP Production'!AD35</f>
        <v>71005.7</v>
      </c>
      <c r="W16" s="5">
        <f>'[1]GDP Production'!AE35</f>
        <v>70355.100000000006</v>
      </c>
      <c r="X16" s="5">
        <f>'[1]GDP Production'!AF35</f>
        <v>75509.7</v>
      </c>
      <c r="Y16" s="5">
        <f>'[1]GDP Production'!AG35</f>
        <v>79459.199999999997</v>
      </c>
      <c r="Z16" s="5">
        <f>'[1]GDP Production'!AH35</f>
        <v>74367.3</v>
      </c>
      <c r="AA16" s="5">
        <f>'[1]GDP Production'!AI35</f>
        <v>74778.7</v>
      </c>
      <c r="AB16" s="5">
        <f>'[1]GDP Production'!AJ35</f>
        <v>76467.600000000006</v>
      </c>
      <c r="AC16" s="5">
        <f>'[1]GDP Production'!AK35</f>
        <v>84441</v>
      </c>
      <c r="AD16" s="5">
        <f>'[1]GDP Production'!AL35</f>
        <v>77800.7</v>
      </c>
      <c r="AE16" s="5">
        <f>'[1]GDP Production'!AM35</f>
        <v>78100.800000000003</v>
      </c>
      <c r="AF16" s="5">
        <f>'[1]GDP Production'!AN35</f>
        <v>79388.100000000006</v>
      </c>
      <c r="AG16" s="5">
        <f>'[1]GDP Production'!AO35</f>
        <v>84675.4</v>
      </c>
      <c r="AH16" s="5">
        <f>'[1]GDP Production'!AP35</f>
        <v>77975.100000000006</v>
      </c>
      <c r="AI16" s="5">
        <f>'[1]GDP Production'!AQ35</f>
        <v>78077.2</v>
      </c>
      <c r="AJ16" s="5">
        <f>'[1]GDP Production'!AR35</f>
        <v>79922.8</v>
      </c>
      <c r="AK16" s="5">
        <f>'[1]GDP Production'!AS35</f>
        <v>90539.199999999997</v>
      </c>
      <c r="AL16" s="5">
        <f>'[1]GDP Production'!AT35</f>
        <v>82432.2</v>
      </c>
      <c r="AM16" s="5">
        <f>'[1]GDP Production'!AU35</f>
        <v>83667.100000000006</v>
      </c>
      <c r="AN16" s="5">
        <f>'[1]GDP Production'!AV35</f>
        <v>86214.3</v>
      </c>
      <c r="AO16" s="5">
        <f>'[1]GDP Production'!AW35</f>
        <v>96964</v>
      </c>
      <c r="AP16" s="5">
        <f>'[1]GDP Production'!AX35</f>
        <v>87707.8</v>
      </c>
      <c r="AQ16" s="5">
        <f>'[1]GDP Production'!AY35</f>
        <v>91077</v>
      </c>
      <c r="AR16" s="5">
        <f>'[1]GDP Production'!AZ35</f>
        <v>87806.9</v>
      </c>
      <c r="AS16" s="5">
        <f>'[1]GDP Production'!BA35</f>
        <v>98947.1</v>
      </c>
      <c r="AT16" s="5">
        <f>'[1]GDP Production'!BB35</f>
        <v>90482.2</v>
      </c>
      <c r="AU16" s="5">
        <f>'[1]GDP Production'!BC35</f>
        <v>88150.2</v>
      </c>
      <c r="AV16" s="5">
        <f>'[1]GDP Production'!BD35</f>
        <v>89393</v>
      </c>
      <c r="AW16" s="5">
        <f>'[1]GDP Production'!BE35</f>
        <v>97413.9</v>
      </c>
      <c r="AX16" s="5">
        <f>'[1]GDP Production'!BF35</f>
        <v>88437.7</v>
      </c>
      <c r="AY16" s="5">
        <f>'[1]GDP Production'!BG35</f>
        <v>96922.4</v>
      </c>
      <c r="AZ16" s="5">
        <f>'[1]GDP Production'!BH35</f>
        <v>80500.399999999994</v>
      </c>
      <c r="BA16" s="5">
        <f>'[1]GDP Production'!BI35</f>
        <v>98372.9</v>
      </c>
      <c r="BB16" s="23">
        <f t="shared" si="0"/>
        <v>87153.800000000017</v>
      </c>
      <c r="BC16" s="23">
        <f t="shared" si="1"/>
        <v>91127.173280000003</v>
      </c>
      <c r="BD16" s="23">
        <f t="shared" si="2"/>
        <v>87616.638400000011</v>
      </c>
      <c r="BE16" s="23">
        <f t="shared" si="3"/>
        <v>96937.830539999995</v>
      </c>
      <c r="BF16" s="23">
        <f t="shared" si="10"/>
        <v>87697.741000000009</v>
      </c>
      <c r="BG16" s="23">
        <f t="shared" si="11"/>
        <v>91491.228367855671</v>
      </c>
      <c r="BH16" s="23">
        <f t="shared" si="12"/>
        <v>88723.327033862937</v>
      </c>
      <c r="BI16" s="23">
        <f t="shared" si="13"/>
        <v>96944.975044984458</v>
      </c>
      <c r="BJ16" s="5">
        <f t="shared" si="14"/>
        <v>319965</v>
      </c>
      <c r="BK16" s="5">
        <f t="shared" si="15"/>
        <v>326514.3</v>
      </c>
      <c r="BL16" s="5">
        <f t="shared" si="16"/>
        <v>349277.6</v>
      </c>
      <c r="BM16" s="5">
        <f t="shared" si="17"/>
        <v>365538.79999999993</v>
      </c>
      <c r="BN16" s="5">
        <f t="shared" si="18"/>
        <v>365439.30000000005</v>
      </c>
      <c r="BO16" s="5">
        <f t="shared" si="19"/>
        <v>364233.4</v>
      </c>
      <c r="BP16" s="5">
        <f t="shared" si="20"/>
        <v>362835.44222000003</v>
      </c>
      <c r="BQ16" s="5">
        <f t="shared" si="21"/>
        <v>364857.27144670312</v>
      </c>
    </row>
    <row r="17" spans="1:69" x14ac:dyDescent="0.3">
      <c r="A17" s="2" t="s">
        <v>31</v>
      </c>
      <c r="B17" s="3" t="str">
        <f t="shared" si="8"/>
        <v>Education Services (Indonesia)</v>
      </c>
      <c r="C17" s="3" t="str">
        <f t="shared" si="9"/>
        <v>Education Services</v>
      </c>
      <c r="D17" s="3" t="s">
        <v>69</v>
      </c>
      <c r="E17" s="12" t="s">
        <v>50</v>
      </c>
      <c r="F17" s="5">
        <f>'[1]GDP Production'!N36</f>
        <v>43368.3</v>
      </c>
      <c r="G17" s="5">
        <f>'[1]GDP Production'!O36</f>
        <v>50217.7</v>
      </c>
      <c r="H17" s="5">
        <f>'[1]GDP Production'!P36</f>
        <v>52991.199999999997</v>
      </c>
      <c r="I17" s="5">
        <f>'[1]GDP Production'!Q36</f>
        <v>54982.3</v>
      </c>
      <c r="J17" s="5">
        <f>'[1]GDP Production'!R36</f>
        <v>49549.7</v>
      </c>
      <c r="K17" s="5">
        <f>'[1]GDP Production'!S36</f>
        <v>52418.400000000001</v>
      </c>
      <c r="L17" s="5">
        <f>'[1]GDP Production'!T36</f>
        <v>55172.7</v>
      </c>
      <c r="M17" s="5">
        <f>'[1]GDP Production'!U36</f>
        <v>57888.3</v>
      </c>
      <c r="N17" s="5">
        <f>'[1]GDP Production'!V36</f>
        <v>53566.8</v>
      </c>
      <c r="O17" s="5">
        <f>'[1]GDP Production'!W36</f>
        <v>58048</v>
      </c>
      <c r="P17" s="5">
        <f>'[1]GDP Production'!X36</f>
        <v>57287.5</v>
      </c>
      <c r="Q17" s="5">
        <f>'[1]GDP Production'!Y36</f>
        <v>63802</v>
      </c>
      <c r="R17" s="5">
        <f>'[1]GDP Production'!Z36</f>
        <v>59538.6</v>
      </c>
      <c r="S17" s="5">
        <f>'[1]GDP Production'!AA36</f>
        <v>59650.6</v>
      </c>
      <c r="T17" s="5">
        <f>'[1]GDP Production'!AB36</f>
        <v>61717.2</v>
      </c>
      <c r="U17" s="5">
        <f>'[1]GDP Production'!AC36</f>
        <v>69109.8</v>
      </c>
      <c r="V17" s="5">
        <f>'[1]GDP Production'!AD36</f>
        <v>62229.7</v>
      </c>
      <c r="W17" s="5">
        <f>'[1]GDP Production'!AE36</f>
        <v>62274.400000000001</v>
      </c>
      <c r="X17" s="5">
        <f>'[1]GDP Production'!AF36</f>
        <v>65557.8</v>
      </c>
      <c r="Y17" s="5">
        <f>'[1]GDP Production'!AG36</f>
        <v>73623.100000000006</v>
      </c>
      <c r="Z17" s="5">
        <f>'[1]GDP Production'!AH36</f>
        <v>65283</v>
      </c>
      <c r="AA17" s="5">
        <f>'[1]GDP Production'!AI36</f>
        <v>69501</v>
      </c>
      <c r="AB17" s="5">
        <f>'[1]GDP Production'!AJ36</f>
        <v>70756.899999999994</v>
      </c>
      <c r="AC17" s="5">
        <f>'[1]GDP Production'!AK36</f>
        <v>77479.199999999997</v>
      </c>
      <c r="AD17" s="5">
        <f>'[1]GDP Production'!AL36</f>
        <v>68765.7</v>
      </c>
      <c r="AE17" s="5">
        <f>'[1]GDP Production'!AM36</f>
        <v>73080</v>
      </c>
      <c r="AF17" s="5">
        <f>'[1]GDP Production'!AN36</f>
        <v>72139.199999999997</v>
      </c>
      <c r="AG17" s="5">
        <f>'[1]GDP Production'!AO36</f>
        <v>79902.7</v>
      </c>
      <c r="AH17" s="5">
        <f>'[1]GDP Production'!AP36</f>
        <v>71583.899999999994</v>
      </c>
      <c r="AI17" s="5">
        <f>'[1]GDP Production'!AQ36</f>
        <v>73778.100000000006</v>
      </c>
      <c r="AJ17" s="5">
        <f>'[1]GDP Production'!AR36</f>
        <v>74806.399999999994</v>
      </c>
      <c r="AK17" s="5">
        <f>'[1]GDP Production'!AS36</f>
        <v>84642.4</v>
      </c>
      <c r="AL17" s="5">
        <f>'[1]GDP Production'!AT36</f>
        <v>75036.100000000006</v>
      </c>
      <c r="AM17" s="5">
        <f>'[1]GDP Production'!AU36</f>
        <v>77491.3</v>
      </c>
      <c r="AN17" s="5">
        <f>'[1]GDP Production'!AV36</f>
        <v>79752.3</v>
      </c>
      <c r="AO17" s="5">
        <f>'[1]GDP Production'!AW36</f>
        <v>88854.1</v>
      </c>
      <c r="AP17" s="5">
        <f>'[1]GDP Production'!AX36</f>
        <v>79274.600000000006</v>
      </c>
      <c r="AQ17" s="5">
        <f>'[1]GDP Production'!AY36</f>
        <v>82394</v>
      </c>
      <c r="AR17" s="5">
        <f>'[1]GDP Production'!AZ36</f>
        <v>85994.7</v>
      </c>
      <c r="AS17" s="5">
        <f>'[1]GDP Production'!BA36</f>
        <v>93686.6</v>
      </c>
      <c r="AT17" s="5">
        <f>'[1]GDP Production'!BB36</f>
        <v>83921.1</v>
      </c>
      <c r="AU17" s="5">
        <f>'[1]GDP Production'!BC36</f>
        <v>83367.5</v>
      </c>
      <c r="AV17" s="5">
        <f>'[1]GDP Production'!BD36</f>
        <v>88042.3</v>
      </c>
      <c r="AW17" s="5">
        <f>'[1]GDP Production'!BE36</f>
        <v>94933.7</v>
      </c>
      <c r="AX17" s="5">
        <f>'[1]GDP Production'!BF36</f>
        <v>82625.2</v>
      </c>
      <c r="AY17" s="5">
        <f>'[1]GDP Production'!BG36</f>
        <v>88276.3</v>
      </c>
      <c r="AZ17" s="5">
        <f>'[1]GDP Production'!BH36</f>
        <v>84152.1</v>
      </c>
      <c r="BA17" s="5">
        <f>'[1]GDP Production'!BI36</f>
        <v>95601.7</v>
      </c>
      <c r="BB17" s="23">
        <f t="shared" si="0"/>
        <v>81224.2</v>
      </c>
      <c r="BC17" s="23">
        <f t="shared" si="1"/>
        <v>89379.75</v>
      </c>
      <c r="BD17" s="23">
        <f t="shared" si="2"/>
        <v>92062.398990000002</v>
      </c>
      <c r="BE17" s="23">
        <f t="shared" si="3"/>
        <v>101011.2</v>
      </c>
      <c r="BF17" s="23">
        <f t="shared" si="10"/>
        <v>84352.86</v>
      </c>
      <c r="BG17" s="23">
        <f t="shared" si="11"/>
        <v>94924.63</v>
      </c>
      <c r="BH17" s="23">
        <f t="shared" si="12"/>
        <v>94805.102368729058</v>
      </c>
      <c r="BI17" s="23">
        <f t="shared" si="13"/>
        <v>106147.6</v>
      </c>
      <c r="BJ17" s="5">
        <f t="shared" si="14"/>
        <v>293887.60000000003</v>
      </c>
      <c r="BK17" s="5">
        <f t="shared" si="15"/>
        <v>304810.8</v>
      </c>
      <c r="BL17" s="5">
        <f t="shared" si="16"/>
        <v>321133.80000000005</v>
      </c>
      <c r="BM17" s="5">
        <f t="shared" si="17"/>
        <v>341349.9</v>
      </c>
      <c r="BN17" s="5">
        <f t="shared" si="18"/>
        <v>350264.60000000003</v>
      </c>
      <c r="BO17" s="5">
        <f t="shared" si="19"/>
        <v>350655.3</v>
      </c>
      <c r="BP17" s="5">
        <f t="shared" si="20"/>
        <v>363677.54899000004</v>
      </c>
      <c r="BQ17" s="5">
        <f t="shared" si="21"/>
        <v>380230.19236872904</v>
      </c>
    </row>
    <row r="18" spans="1:69" x14ac:dyDescent="0.3">
      <c r="A18" s="2" t="s">
        <v>32</v>
      </c>
      <c r="B18" s="3" t="str">
        <f t="shared" si="8"/>
        <v>Human Health &amp; Social Work Activity (Indonesia)</v>
      </c>
      <c r="C18" s="3" t="str">
        <f t="shared" si="9"/>
        <v>Human Health &amp; Social Work Activity</v>
      </c>
      <c r="D18" s="3" t="s">
        <v>70</v>
      </c>
      <c r="E18" s="12" t="s">
        <v>51</v>
      </c>
      <c r="F18" s="5">
        <f>'[1]GDP Production'!N37</f>
        <v>15359.8</v>
      </c>
      <c r="G18" s="5">
        <f>'[1]GDP Production'!O37</f>
        <v>16486.5</v>
      </c>
      <c r="H18" s="5">
        <f>'[1]GDP Production'!P37</f>
        <v>17205.5</v>
      </c>
      <c r="I18" s="5">
        <f>'[1]GDP Production'!Q37</f>
        <v>17392.900000000001</v>
      </c>
      <c r="J18" s="5">
        <f>'[1]GDP Production'!R37</f>
        <v>17198.5</v>
      </c>
      <c r="K18" s="5">
        <f>'[1]GDP Production'!S37</f>
        <v>17822.599999999999</v>
      </c>
      <c r="L18" s="5">
        <f>'[1]GDP Production'!T37</f>
        <v>18481</v>
      </c>
      <c r="M18" s="5">
        <f>'[1]GDP Production'!U37</f>
        <v>19090</v>
      </c>
      <c r="N18" s="5">
        <f>'[1]GDP Production'!V37</f>
        <v>18641.5</v>
      </c>
      <c r="O18" s="5">
        <f>'[1]GDP Production'!W37</f>
        <v>19281.2</v>
      </c>
      <c r="P18" s="5">
        <f>'[1]GDP Production'!X37</f>
        <v>19493.599999999999</v>
      </c>
      <c r="Q18" s="5">
        <f>'[1]GDP Production'!Y37</f>
        <v>20963.8</v>
      </c>
      <c r="R18" s="5">
        <f>'[1]GDP Production'!Z37</f>
        <v>19954.2</v>
      </c>
      <c r="S18" s="5">
        <f>'[1]GDP Production'!AA37</f>
        <v>20322.7</v>
      </c>
      <c r="T18" s="5">
        <f>'[1]GDP Production'!AB37</f>
        <v>21140.5</v>
      </c>
      <c r="U18" s="5">
        <f>'[1]GDP Production'!AC37</f>
        <v>23204</v>
      </c>
      <c r="V18" s="5">
        <f>'[1]GDP Production'!AD37</f>
        <v>21478.400000000001</v>
      </c>
      <c r="W18" s="5">
        <f>'[1]GDP Production'!AE37</f>
        <v>22099.599999999999</v>
      </c>
      <c r="X18" s="5">
        <f>'[1]GDP Production'!AF37</f>
        <v>23176</v>
      </c>
      <c r="Y18" s="5">
        <f>'[1]GDP Production'!AG37</f>
        <v>24603.1</v>
      </c>
      <c r="Z18" s="5">
        <f>'[1]GDP Production'!AH37</f>
        <v>23314</v>
      </c>
      <c r="AA18" s="5">
        <f>'[1]GDP Production'!AI37</f>
        <v>23938.799999999999</v>
      </c>
      <c r="AB18" s="5">
        <f>'[1]GDP Production'!AJ37</f>
        <v>24220.7</v>
      </c>
      <c r="AC18" s="5">
        <f>'[1]GDP Production'!AK37</f>
        <v>25992.3</v>
      </c>
      <c r="AD18" s="5">
        <f>'[1]GDP Production'!AL37</f>
        <v>24864</v>
      </c>
      <c r="AE18" s="5">
        <f>'[1]GDP Production'!AM37</f>
        <v>25184.6</v>
      </c>
      <c r="AF18" s="5">
        <f>'[1]GDP Production'!AN37</f>
        <v>25344.9</v>
      </c>
      <c r="AG18" s="5">
        <f>'[1]GDP Production'!AO37</f>
        <v>27096.7</v>
      </c>
      <c r="AH18" s="5">
        <f>'[1]GDP Production'!AP37</f>
        <v>26629.8</v>
      </c>
      <c r="AI18" s="5">
        <f>'[1]GDP Production'!AQ37</f>
        <v>26790.3</v>
      </c>
      <c r="AJ18" s="5">
        <f>'[1]GDP Production'!AR37</f>
        <v>27261.7</v>
      </c>
      <c r="AK18" s="5">
        <f>'[1]GDP Production'!AS37</f>
        <v>28815.7</v>
      </c>
      <c r="AL18" s="5">
        <f>'[1]GDP Production'!AT37</f>
        <v>28240.3</v>
      </c>
      <c r="AM18" s="5">
        <f>'[1]GDP Production'!AU37</f>
        <v>28685.4</v>
      </c>
      <c r="AN18" s="5">
        <f>'[1]GDP Production'!AV37</f>
        <v>29323.9</v>
      </c>
      <c r="AO18" s="5">
        <f>'[1]GDP Production'!AW37</f>
        <v>31072.6</v>
      </c>
      <c r="AP18" s="5">
        <f>'[1]GDP Production'!AX37</f>
        <v>30683.3</v>
      </c>
      <c r="AQ18" s="5">
        <f>'[1]GDP Production'!AY37</f>
        <v>31304</v>
      </c>
      <c r="AR18" s="5">
        <f>'[1]GDP Production'!AZ37</f>
        <v>32009.599999999999</v>
      </c>
      <c r="AS18" s="5">
        <f>'[1]GDP Production'!BA37</f>
        <v>33491</v>
      </c>
      <c r="AT18" s="5">
        <f>'[1]GDP Production'!BB37</f>
        <v>33853.599999999999</v>
      </c>
      <c r="AU18" s="5">
        <f>'[1]GDP Production'!BC37</f>
        <v>32452.7</v>
      </c>
      <c r="AV18" s="5">
        <f>'[1]GDP Production'!BD37</f>
        <v>36894.400000000001</v>
      </c>
      <c r="AW18" s="5">
        <f>'[1]GDP Production'!BE37</f>
        <v>39027.699999999997</v>
      </c>
      <c r="AX18" s="5">
        <f>'[1]GDP Production'!BF37</f>
        <v>35001.599999999999</v>
      </c>
      <c r="AY18" s="5">
        <f>'[1]GDP Production'!BG37</f>
        <v>36247.5</v>
      </c>
      <c r="AZ18" s="5">
        <f>'[1]GDP Production'!BH37</f>
        <v>42080.6</v>
      </c>
      <c r="BA18" s="5">
        <f>'[1]GDP Production'!BI37</f>
        <v>43775</v>
      </c>
      <c r="BB18" s="23">
        <f t="shared" si="0"/>
        <v>36534.800000000003</v>
      </c>
      <c r="BC18" s="23">
        <f t="shared" si="1"/>
        <v>38639.83</v>
      </c>
      <c r="BD18" s="23">
        <f t="shared" si="2"/>
        <v>45550.405080000004</v>
      </c>
      <c r="BE18" s="23">
        <f t="shared" si="3"/>
        <v>45676.874999999993</v>
      </c>
      <c r="BF18" s="23">
        <f t="shared" si="10"/>
        <v>38544.696919999995</v>
      </c>
      <c r="BG18" s="23">
        <f t="shared" si="11"/>
        <v>41241.358220999995</v>
      </c>
      <c r="BH18" s="23">
        <f t="shared" si="12"/>
        <v>48596.41688919552</v>
      </c>
      <c r="BI18" s="23">
        <f t="shared" si="13"/>
        <v>47868.578452278663</v>
      </c>
      <c r="BJ18" s="5">
        <f t="shared" si="14"/>
        <v>102490.2</v>
      </c>
      <c r="BK18" s="5">
        <f t="shared" si="15"/>
        <v>109497.5</v>
      </c>
      <c r="BL18" s="5">
        <f t="shared" si="16"/>
        <v>117322.20000000001</v>
      </c>
      <c r="BM18" s="5">
        <f t="shared" si="17"/>
        <v>127487.9</v>
      </c>
      <c r="BN18" s="5">
        <f t="shared" si="18"/>
        <v>142228.40000000002</v>
      </c>
      <c r="BO18" s="5">
        <f t="shared" si="19"/>
        <v>157104.70000000001</v>
      </c>
      <c r="BP18" s="5">
        <f t="shared" si="20"/>
        <v>166401.91008</v>
      </c>
      <c r="BQ18" s="5">
        <f t="shared" si="21"/>
        <v>176251.05048247418</v>
      </c>
    </row>
    <row r="19" spans="1:69" x14ac:dyDescent="0.3">
      <c r="A19" s="2" t="s">
        <v>33</v>
      </c>
      <c r="B19" s="3" t="str">
        <f t="shared" si="8"/>
        <v>Other Services (Indonesia)</v>
      </c>
      <c r="C19" s="3" t="str">
        <f t="shared" si="9"/>
        <v>Other Services</v>
      </c>
      <c r="D19" s="3" t="s">
        <v>71</v>
      </c>
      <c r="E19" s="12" t="s">
        <v>52</v>
      </c>
      <c r="F19" s="5">
        <f>'[1]GDP Production'!N38</f>
        <v>24446.1</v>
      </c>
      <c r="G19" s="5">
        <f>'[1]GDP Production'!O38</f>
        <v>24935.7</v>
      </c>
      <c r="H19" s="5">
        <f>'[1]GDP Production'!P38</f>
        <v>25425.8</v>
      </c>
      <c r="I19" s="5">
        <f>'[1]GDP Production'!Q38</f>
        <v>26253.4</v>
      </c>
      <c r="J19" s="5">
        <f>'[1]GDP Production'!R38</f>
        <v>26623.7</v>
      </c>
      <c r="K19" s="5">
        <f>'[1]GDP Production'!S38</f>
        <v>27083.7</v>
      </c>
      <c r="L19" s="5">
        <f>'[1]GDP Production'!T38</f>
        <v>27572.799999999999</v>
      </c>
      <c r="M19" s="5">
        <f>'[1]GDP Production'!U38</f>
        <v>28092.2</v>
      </c>
      <c r="N19" s="5">
        <f>'[1]GDP Production'!V38</f>
        <v>28432.3</v>
      </c>
      <c r="O19" s="5">
        <f>'[1]GDP Production'!W38</f>
        <v>28697.200000000001</v>
      </c>
      <c r="P19" s="5">
        <f>'[1]GDP Production'!X38</f>
        <v>29117</v>
      </c>
      <c r="Q19" s="5">
        <f>'[1]GDP Production'!Y38</f>
        <v>29428.9</v>
      </c>
      <c r="R19" s="5">
        <f>'[1]GDP Production'!Z38</f>
        <v>30028.2</v>
      </c>
      <c r="S19" s="5">
        <f>'[1]GDP Production'!AA38</f>
        <v>30300.1</v>
      </c>
      <c r="T19" s="5">
        <f>'[1]GDP Production'!AB38</f>
        <v>30913.7</v>
      </c>
      <c r="U19" s="5">
        <f>'[1]GDP Production'!AC38</f>
        <v>31841.1</v>
      </c>
      <c r="V19" s="5">
        <f>'[1]GDP Production'!AD38</f>
        <v>32541.4</v>
      </c>
      <c r="W19" s="5">
        <f>'[1]GDP Production'!AE38</f>
        <v>33167.4</v>
      </c>
      <c r="X19" s="5">
        <f>'[1]GDP Production'!AF38</f>
        <v>33850.699999999997</v>
      </c>
      <c r="Y19" s="5">
        <f>'[1]GDP Production'!AG38</f>
        <v>34510.6</v>
      </c>
      <c r="Z19" s="5">
        <f>'[1]GDP Production'!AH38</f>
        <v>35139.800000000003</v>
      </c>
      <c r="AA19" s="5">
        <f>'[1]GDP Production'!AI38</f>
        <v>35842.699999999997</v>
      </c>
      <c r="AB19" s="5">
        <f>'[1]GDP Production'!AJ38</f>
        <v>36597.199999999997</v>
      </c>
      <c r="AC19" s="5">
        <f>'[1]GDP Production'!AK38</f>
        <v>37324.5</v>
      </c>
      <c r="AD19" s="5">
        <f>'[1]GDP Production'!AL38</f>
        <v>37994.800000000003</v>
      </c>
      <c r="AE19" s="5">
        <f>'[1]GDP Production'!AM38</f>
        <v>38741.800000000003</v>
      </c>
      <c r="AF19" s="5">
        <f>'[1]GDP Production'!AN38</f>
        <v>39495.5</v>
      </c>
      <c r="AG19" s="5">
        <f>'[1]GDP Production'!AO38</f>
        <v>40275.4</v>
      </c>
      <c r="AH19" s="5">
        <f>'[1]GDP Production'!AP38</f>
        <v>41022.300000000003</v>
      </c>
      <c r="AI19" s="5">
        <f>'[1]GDP Production'!AQ38</f>
        <v>42069.5</v>
      </c>
      <c r="AJ19" s="5">
        <f>'[1]GDP Production'!AR38</f>
        <v>43204.2</v>
      </c>
      <c r="AK19" s="5">
        <f>'[1]GDP Production'!AS38</f>
        <v>43878.8</v>
      </c>
      <c r="AL19" s="5">
        <f>'[1]GDP Production'!AT38</f>
        <v>44470</v>
      </c>
      <c r="AM19" s="5">
        <f>'[1]GDP Production'!AU38</f>
        <v>45935.199999999997</v>
      </c>
      <c r="AN19" s="5">
        <f>'[1]GDP Production'!AV38</f>
        <v>47156</v>
      </c>
      <c r="AO19" s="5">
        <f>'[1]GDP Production'!AW38</f>
        <v>47844.4</v>
      </c>
      <c r="AP19" s="5">
        <f>'[1]GDP Production'!AX38</f>
        <v>48912.1</v>
      </c>
      <c r="AQ19" s="5">
        <f>'[1]GDP Production'!AY38</f>
        <v>50870.5</v>
      </c>
      <c r="AR19" s="5">
        <f>'[1]GDP Production'!AZ38</f>
        <v>52215.7</v>
      </c>
      <c r="AS19" s="5">
        <f>'[1]GDP Production'!BA38</f>
        <v>53013.1</v>
      </c>
      <c r="AT19" s="5">
        <f>'[1]GDP Production'!BB38</f>
        <v>52379.1</v>
      </c>
      <c r="AU19" s="5">
        <f>'[1]GDP Production'!BC38</f>
        <v>44460.9</v>
      </c>
      <c r="AV19" s="5">
        <f>'[1]GDP Production'!BD38</f>
        <v>49319.8</v>
      </c>
      <c r="AW19" s="5">
        <f>'[1]GDP Production'!BE38</f>
        <v>50448.9</v>
      </c>
      <c r="AX19" s="5">
        <f>'[1]GDP Production'!BF38</f>
        <v>49679.7</v>
      </c>
      <c r="AY19" s="5">
        <f>'[1]GDP Production'!BG38</f>
        <v>49782.8</v>
      </c>
      <c r="AZ19" s="5">
        <f>'[1]GDP Production'!BH38</f>
        <v>49170.6</v>
      </c>
      <c r="BA19" s="5">
        <f>'[1]GDP Production'!BI38</f>
        <v>52139.8</v>
      </c>
      <c r="BB19" s="23">
        <f t="shared" si="0"/>
        <v>53775.4</v>
      </c>
      <c r="BC19" s="23">
        <f t="shared" si="1"/>
        <v>52769.77</v>
      </c>
      <c r="BD19" s="23">
        <f t="shared" si="2"/>
        <v>53113.881780000003</v>
      </c>
      <c r="BE19" s="23">
        <f t="shared" si="3"/>
        <v>51353.219500000007</v>
      </c>
      <c r="BF19" s="23">
        <f t="shared" si="10"/>
        <v>54122.02</v>
      </c>
      <c r="BG19" s="23">
        <f t="shared" si="11"/>
        <v>55745.73000000001</v>
      </c>
      <c r="BH19" s="23">
        <f t="shared" si="12"/>
        <v>56303.955732253831</v>
      </c>
      <c r="BI19" s="23">
        <f t="shared" si="13"/>
        <v>52072.844684321586</v>
      </c>
      <c r="BJ19" s="5">
        <f t="shared" si="14"/>
        <v>156507.5</v>
      </c>
      <c r="BK19" s="5">
        <f t="shared" si="15"/>
        <v>170174.8</v>
      </c>
      <c r="BL19" s="5">
        <f t="shared" si="16"/>
        <v>185405.6</v>
      </c>
      <c r="BM19" s="5">
        <f t="shared" si="17"/>
        <v>205011.4</v>
      </c>
      <c r="BN19" s="5">
        <f t="shared" si="18"/>
        <v>196608.69999999998</v>
      </c>
      <c r="BO19" s="5">
        <f t="shared" si="19"/>
        <v>200772.90000000002</v>
      </c>
      <c r="BP19" s="5">
        <f t="shared" si="20"/>
        <v>211012.27128000002</v>
      </c>
      <c r="BQ19" s="5">
        <f t="shared" si="21"/>
        <v>218244.55041657542</v>
      </c>
    </row>
    <row r="20" spans="1:69" x14ac:dyDescent="0.3">
      <c r="A20" s="2" t="s">
        <v>34</v>
      </c>
      <c r="B20" s="3" t="str">
        <f t="shared" si="8"/>
        <v>Gross Value Added at Basic Price (Indonesia)</v>
      </c>
      <c r="C20" s="3" t="str">
        <f t="shared" si="9"/>
        <v>Gross Value Added at Basic Price</v>
      </c>
      <c r="D20" s="3" t="s">
        <v>87</v>
      </c>
      <c r="E20" s="4" t="s">
        <v>53</v>
      </c>
      <c r="F20" s="5">
        <f>'[1]GDP Production'!N39</f>
        <v>1598575.2</v>
      </c>
      <c r="G20" s="5">
        <f>'[1]GDP Production'!O39</f>
        <v>1664889</v>
      </c>
      <c r="H20" s="5">
        <f>'[1]GDP Production'!P39</f>
        <v>1727464.4</v>
      </c>
      <c r="I20" s="5">
        <f>'[1]GDP Production'!Q39</f>
        <v>1692751.2</v>
      </c>
      <c r="J20" s="5">
        <f>'[1]GDP Production'!R39</f>
        <v>1711170.1</v>
      </c>
      <c r="K20" s="5">
        <f>'[1]GDP Production'!S39</f>
        <v>1781785.2</v>
      </c>
      <c r="L20" s="5">
        <f>'[1]GDP Production'!T39</f>
        <v>1846148.7</v>
      </c>
      <c r="M20" s="5">
        <f>'[1]GDP Production'!U39</f>
        <v>1803530.2</v>
      </c>
      <c r="N20" s="5">
        <f>'[1]GDP Production'!V39</f>
        <v>1821843.4</v>
      </c>
      <c r="O20" s="5">
        <f>'[1]GDP Production'!W39</f>
        <v>1888965.9</v>
      </c>
      <c r="P20" s="5">
        <f>'[1]GDP Production'!X39</f>
        <v>1946220.4</v>
      </c>
      <c r="Q20" s="5">
        <f>'[1]GDP Production'!Y39</f>
        <v>1903233.1</v>
      </c>
      <c r="R20" s="5">
        <f>'[1]GDP Production'!Z39</f>
        <v>1914452.2</v>
      </c>
      <c r="S20" s="5">
        <f>'[1]GDP Production'!AA39</f>
        <v>1986410.5</v>
      </c>
      <c r="T20" s="5">
        <f>'[1]GDP Production'!AB39</f>
        <v>2047064.8</v>
      </c>
      <c r="U20" s="5">
        <f>'[1]GDP Production'!AC39</f>
        <v>2005384.8</v>
      </c>
      <c r="V20" s="5">
        <f>'[1]GDP Production'!AD39</f>
        <v>2009085.5</v>
      </c>
      <c r="W20" s="5">
        <f>'[1]GDP Production'!AE39</f>
        <v>2085625.3</v>
      </c>
      <c r="X20" s="5">
        <f>'[1]GDP Production'!AF39</f>
        <v>2147396.7999999998</v>
      </c>
      <c r="Y20" s="5">
        <f>'[1]GDP Production'!AG39</f>
        <v>2109261.1</v>
      </c>
      <c r="Z20" s="5">
        <f>'[1]GDP Production'!AH39</f>
        <v>2100200.6</v>
      </c>
      <c r="AA20" s="5">
        <f>'[1]GDP Production'!AI39</f>
        <v>2172743.9</v>
      </c>
      <c r="AB20" s="5">
        <f>'[1]GDP Production'!AJ39</f>
        <v>2230749</v>
      </c>
      <c r="AC20" s="5">
        <f>'[1]GDP Production'!AK39</f>
        <v>2195841.7999999998</v>
      </c>
      <c r="AD20" s="5">
        <f>'[1]GDP Production'!AL39</f>
        <v>2200145</v>
      </c>
      <c r="AE20" s="5">
        <f>'[1]GDP Production'!AM39</f>
        <v>2280764</v>
      </c>
      <c r="AF20" s="5">
        <f>'[1]GDP Production'!AN39</f>
        <v>2329197.1</v>
      </c>
      <c r="AG20" s="5">
        <f>'[1]GDP Production'!AO39</f>
        <v>2287591.7999999998</v>
      </c>
      <c r="AH20" s="5">
        <f>'[1]GDP Production'!AP39</f>
        <v>2307496.7999999998</v>
      </c>
      <c r="AI20" s="5">
        <f>'[1]GDP Production'!AQ39</f>
        <v>2380881.9</v>
      </c>
      <c r="AJ20" s="5">
        <f>'[1]GDP Production'!AR39</f>
        <v>2445456.1</v>
      </c>
      <c r="AK20" s="5">
        <f>'[1]GDP Production'!AS39</f>
        <v>2397424.2999999998</v>
      </c>
      <c r="AL20" s="5">
        <f>'[1]GDP Production'!AT39</f>
        <v>2421305.1</v>
      </c>
      <c r="AM20" s="5">
        <f>'[1]GDP Production'!AU39</f>
        <v>2498177.1</v>
      </c>
      <c r="AN20" s="5">
        <f>'[1]GDP Production'!AV39</f>
        <v>2568166.5</v>
      </c>
      <c r="AO20" s="5">
        <f>'[1]GDP Production'!AW39</f>
        <v>2515244.1</v>
      </c>
      <c r="AP20" s="5">
        <f>'[1]GDP Production'!AX39</f>
        <v>2539979.7000000002</v>
      </c>
      <c r="AQ20" s="5">
        <f>'[1]GDP Production'!AY39</f>
        <v>2622192.9</v>
      </c>
      <c r="AR20" s="5">
        <f>'[1]GDP Production'!AZ39</f>
        <v>2694647</v>
      </c>
      <c r="AS20" s="5">
        <f>'[1]GDP Production'!BA39</f>
        <v>2641790.7999999998</v>
      </c>
      <c r="AT20" s="5">
        <f>'[1]GDP Production'!BB39</f>
        <v>2614720.4</v>
      </c>
      <c r="AU20" s="5">
        <f>'[1]GDP Production'!BC39</f>
        <v>2498448.1</v>
      </c>
      <c r="AV20" s="5">
        <f>'[1]GDP Production'!BD39</f>
        <v>2624971</v>
      </c>
      <c r="AW20" s="5">
        <f>'[1]GDP Production'!BE39</f>
        <v>2593522.9</v>
      </c>
      <c r="AX20" s="5">
        <f>'[1]GDP Production'!BF39</f>
        <v>2589897.9</v>
      </c>
      <c r="AY20" s="5">
        <f>'[1]GDP Production'!BG39</f>
        <v>2674095.5</v>
      </c>
      <c r="AZ20" s="5">
        <f>'[1]GDP Production'!BH39</f>
        <v>2703631.8</v>
      </c>
      <c r="BA20" s="5">
        <f>'[1]GDP Production'!BI39</f>
        <v>2701727.5</v>
      </c>
      <c r="BB20" s="5">
        <f t="shared" ref="BB20:BI20" si="22">SUM(BB3:BB19)</f>
        <v>2708208.0999999996</v>
      </c>
      <c r="BC20" s="5">
        <f t="shared" si="22"/>
        <v>2804165.4532320774</v>
      </c>
      <c r="BD20" s="5">
        <f t="shared" si="22"/>
        <v>2871372.7001947179</v>
      </c>
      <c r="BE20" s="5">
        <f t="shared" si="22"/>
        <v>2804397.4844900002</v>
      </c>
      <c r="BF20" s="5">
        <f t="shared" si="22"/>
        <v>2822924.4467199994</v>
      </c>
      <c r="BG20" s="5">
        <f t="shared" si="22"/>
        <v>2949032.3227319955</v>
      </c>
      <c r="BH20" s="5">
        <f t="shared" si="22"/>
        <v>3042452.5874481392</v>
      </c>
      <c r="BI20" s="5">
        <f t="shared" si="22"/>
        <v>2962903.4862167616</v>
      </c>
      <c r="BJ20" s="5">
        <f>SUM(AD20:AG20)</f>
        <v>9097697.8999999985</v>
      </c>
      <c r="BK20" s="5">
        <f t="shared" si="15"/>
        <v>9531259.0999999978</v>
      </c>
      <c r="BL20" s="5">
        <f t="shared" si="16"/>
        <v>10002892.800000001</v>
      </c>
      <c r="BM20" s="5">
        <f t="shared" si="17"/>
        <v>10498610.399999999</v>
      </c>
      <c r="BN20" s="5">
        <f t="shared" si="18"/>
        <v>10331662.4</v>
      </c>
      <c r="BO20" s="5">
        <f t="shared" si="19"/>
        <v>10669352.699999999</v>
      </c>
      <c r="BP20" s="5">
        <f t="shared" si="20"/>
        <v>11188143.737916796</v>
      </c>
      <c r="BQ20" s="5">
        <f t="shared" si="21"/>
        <v>11777312.843116894</v>
      </c>
    </row>
    <row r="21" spans="1:69" x14ac:dyDescent="0.3">
      <c r="A21" s="2" t="s">
        <v>35</v>
      </c>
      <c r="B21" s="3" t="str">
        <f t="shared" si="8"/>
        <v>Taxes Minus Subsidies of Products (Indonesia)</v>
      </c>
      <c r="C21" s="3" t="str">
        <f t="shared" si="9"/>
        <v>Taxes Minus Subsidies of Products</v>
      </c>
      <c r="D21" s="3" t="s">
        <v>88</v>
      </c>
      <c r="E21" s="4" t="s">
        <v>54</v>
      </c>
      <c r="F21" s="5">
        <f>'[1]GDP Production'!N40</f>
        <v>43781.1</v>
      </c>
      <c r="G21" s="5">
        <f>'[1]GDP Production'!O40</f>
        <v>44243</v>
      </c>
      <c r="H21" s="5">
        <f>'[1]GDP Production'!P40</f>
        <v>47645.5</v>
      </c>
      <c r="I21" s="5">
        <f>'[1]GDP Production'!Q40</f>
        <v>44783.7</v>
      </c>
      <c r="J21" s="5">
        <f>'[1]GDP Production'!R40</f>
        <v>37561.1</v>
      </c>
      <c r="K21" s="5">
        <f>'[1]GDP Production'!S40</f>
        <v>34483</v>
      </c>
      <c r="L21" s="5">
        <f>'[1]GDP Production'!T40</f>
        <v>35701</v>
      </c>
      <c r="M21" s="5">
        <f>'[1]GDP Production'!U40</f>
        <v>37256</v>
      </c>
      <c r="N21" s="5">
        <f>'[1]GDP Production'!V40</f>
        <v>33736.800000000003</v>
      </c>
      <c r="O21" s="5">
        <f>'[1]GDP Production'!W40</f>
        <v>40052.800000000003</v>
      </c>
      <c r="P21" s="5">
        <f>'[1]GDP Production'!X40</f>
        <v>47411.9</v>
      </c>
      <c r="Q21" s="5">
        <f>'[1]GDP Production'!Y40</f>
        <v>45619.1</v>
      </c>
      <c r="R21" s="5">
        <f>'[1]GDP Production'!Z40</f>
        <v>43943.3</v>
      </c>
      <c r="S21" s="5">
        <f>'[1]GDP Production'!AA40</f>
        <v>50406.1</v>
      </c>
      <c r="T21" s="5">
        <f>'[1]GDP Production'!AB40</f>
        <v>56533.3</v>
      </c>
      <c r="U21" s="5">
        <f>'[1]GDP Production'!AC40</f>
        <v>52302.8</v>
      </c>
      <c r="V21" s="5">
        <f>'[1]GDP Production'!AD40</f>
        <v>49499.4</v>
      </c>
      <c r="W21" s="5">
        <f>'[1]GDP Production'!AE40</f>
        <v>51760.3</v>
      </c>
      <c r="X21" s="5">
        <f>'[1]GDP Production'!AF40</f>
        <v>59946.8</v>
      </c>
      <c r="Y21" s="5">
        <f>'[1]GDP Production'!AG40</f>
        <v>52291.4</v>
      </c>
      <c r="Z21" s="5">
        <f>'[1]GDP Production'!AH40</f>
        <v>57839.4</v>
      </c>
      <c r="AA21" s="5">
        <f>'[1]GDP Production'!AI40</f>
        <v>65960.5</v>
      </c>
      <c r="AB21" s="5">
        <f>'[1]GDP Production'!AJ40</f>
        <v>82094.5</v>
      </c>
      <c r="AC21" s="5">
        <f>'[1]GDP Production'!AK40</f>
        <v>77087.399999999994</v>
      </c>
      <c r="AD21" s="5">
        <f>'[1]GDP Production'!AL40</f>
        <v>64576</v>
      </c>
      <c r="AE21" s="5">
        <f>'[1]GDP Production'!AM40</f>
        <v>74681</v>
      </c>
      <c r="AF21" s="5">
        <f>'[1]GDP Production'!AN40</f>
        <v>100063.5</v>
      </c>
      <c r="AG21" s="5">
        <f>'[1]GDP Production'!AO40</f>
        <v>97595</v>
      </c>
      <c r="AH21" s="5">
        <f>'[1]GDP Production'!AP40</f>
        <v>70649.600000000006</v>
      </c>
      <c r="AI21" s="5">
        <f>'[1]GDP Production'!AQ40</f>
        <v>92631</v>
      </c>
      <c r="AJ21" s="5">
        <f>'[1]GDP Production'!AR40</f>
        <v>106840.8</v>
      </c>
      <c r="AK21" s="5">
        <f>'[1]GDP Production'!AS40</f>
        <v>111547.6</v>
      </c>
      <c r="AL21" s="5">
        <f>'[1]GDP Production'!AT40</f>
        <v>77392.399999999994</v>
      </c>
      <c r="AM21" s="5">
        <f>'[1]GDP Production'!AU40</f>
        <v>105675.5</v>
      </c>
      <c r="AN21" s="5">
        <f>'[1]GDP Production'!AV40</f>
        <v>116165.7</v>
      </c>
      <c r="AO21" s="5">
        <f>'[1]GDP Production'!AW40</f>
        <v>123725.5</v>
      </c>
      <c r="AP21" s="5">
        <f>'[1]GDP Production'!AX40</f>
        <v>85200.8</v>
      </c>
      <c r="AQ21" s="5">
        <f>'[1]GDP Production'!AY40</f>
        <v>113221.2</v>
      </c>
      <c r="AR21" s="5">
        <f>'[1]GDP Production'!AZ40</f>
        <v>124165.7</v>
      </c>
      <c r="AS21" s="5">
        <f>'[1]GDP Production'!BA40</f>
        <v>127957.3</v>
      </c>
      <c r="AT21" s="5">
        <f>'[1]GDP Production'!BB40</f>
        <v>88312.6</v>
      </c>
      <c r="AU21" s="5">
        <f>'[1]GDP Production'!BC40</f>
        <v>91341</v>
      </c>
      <c r="AV21" s="5">
        <f>'[1]GDP Production'!BD40</f>
        <v>95520.9</v>
      </c>
      <c r="AW21" s="5">
        <f>'[1]GDP Production'!BE40</f>
        <v>116217.9</v>
      </c>
      <c r="AX21" s="5">
        <f>'[1]GDP Production'!BF40</f>
        <v>94302.9</v>
      </c>
      <c r="AY21" s="5">
        <f>'[1]GDP Production'!BG40</f>
        <v>98843.9</v>
      </c>
      <c r="AZ21" s="5">
        <f>'[1]GDP Production'!BH40</f>
        <v>112237.9</v>
      </c>
      <c r="BA21" s="5">
        <f>'[1]GDP Production'!BI40</f>
        <v>144131.1</v>
      </c>
      <c r="BB21" s="5">
        <f t="shared" ref="BB21:BI21" si="23">BB22-BB20</f>
        <v>110370.89999999851</v>
      </c>
      <c r="BC21" s="5">
        <f t="shared" si="23"/>
        <v>109361.97434792249</v>
      </c>
      <c r="BD21" s="5">
        <f t="shared" si="23"/>
        <v>90077.463295282796</v>
      </c>
      <c r="BE21" s="5">
        <f t="shared" si="23"/>
        <v>171232.26766999997</v>
      </c>
      <c r="BF21" s="5">
        <f t="shared" si="23"/>
        <v>131791.91897999868</v>
      </c>
      <c r="BG21" s="5">
        <f t="shared" si="23"/>
        <v>109880.12348424643</v>
      </c>
      <c r="BH21" s="5">
        <f t="shared" si="23"/>
        <v>74769.854641435202</v>
      </c>
      <c r="BI21" s="5">
        <f t="shared" si="23"/>
        <v>162698.00545210252</v>
      </c>
      <c r="BJ21" s="5">
        <f t="shared" si="14"/>
        <v>336915.5</v>
      </c>
      <c r="BK21" s="5">
        <f t="shared" si="15"/>
        <v>381669</v>
      </c>
      <c r="BL21" s="5">
        <f t="shared" si="16"/>
        <v>422959.1</v>
      </c>
      <c r="BM21" s="5">
        <f t="shared" si="17"/>
        <v>450545</v>
      </c>
      <c r="BN21" s="5">
        <f t="shared" si="18"/>
        <v>391392.4</v>
      </c>
      <c r="BO21" s="5">
        <f t="shared" si="19"/>
        <v>449515.79999999993</v>
      </c>
      <c r="BP21" s="5">
        <f t="shared" si="20"/>
        <v>481042.60531320376</v>
      </c>
      <c r="BQ21" s="5">
        <f t="shared" si="21"/>
        <v>479139.90255778283</v>
      </c>
    </row>
    <row r="22" spans="1:69" x14ac:dyDescent="0.3">
      <c r="A22" s="2"/>
      <c r="B22" s="3"/>
      <c r="C22" s="3"/>
      <c r="D22" s="3"/>
      <c r="E22" s="4" t="s">
        <v>90</v>
      </c>
      <c r="F22" s="5">
        <f>'[1]GDP Expenditure'!F21</f>
        <v>1642356.3</v>
      </c>
      <c r="G22" s="5">
        <f>'[1]GDP Expenditure'!G21</f>
        <v>1709132</v>
      </c>
      <c r="H22" s="5">
        <f>'[1]GDP Expenditure'!H21</f>
        <v>1775109.9</v>
      </c>
      <c r="I22" s="5">
        <f>'[1]GDP Expenditure'!I21</f>
        <v>1737534.9</v>
      </c>
      <c r="J22" s="5">
        <f>'[1]GDP Expenditure'!J21</f>
        <v>1748731.2</v>
      </c>
      <c r="K22" s="5">
        <f>'[1]GDP Expenditure'!K21</f>
        <v>1816268.2</v>
      </c>
      <c r="L22" s="5">
        <f>'[1]GDP Expenditure'!L21</f>
        <v>1881849.7</v>
      </c>
      <c r="M22" s="5">
        <f>'[1]GDP Expenditure'!M21</f>
        <v>1840786.2</v>
      </c>
      <c r="N22" s="5">
        <f>'[1]GDP Expenditure'!N21</f>
        <v>1855580.2</v>
      </c>
      <c r="O22" s="5">
        <f>'[1]GDP Expenditure'!O21</f>
        <v>1929018.7</v>
      </c>
      <c r="P22" s="5">
        <f>'[1]GDP Expenditure'!P21</f>
        <v>1993632.3</v>
      </c>
      <c r="Q22" s="5">
        <f>'[1]GDP Expenditure'!Q21</f>
        <v>1948852.2</v>
      </c>
      <c r="R22" s="5">
        <f>'[1]GDP Expenditure'!R21</f>
        <v>1958395.5</v>
      </c>
      <c r="S22" s="5">
        <f>'[1]GDP Expenditure'!S21</f>
        <v>2036816.6</v>
      </c>
      <c r="T22" s="5">
        <f>'[1]GDP Expenditure'!T21</f>
        <v>2103598.1</v>
      </c>
      <c r="U22" s="5">
        <f>'[1]GDP Expenditure'!U21</f>
        <v>2057687.6</v>
      </c>
      <c r="V22" s="5">
        <f>'[1]GDP Expenditure'!V21</f>
        <v>2058584.9</v>
      </c>
      <c r="W22" s="5">
        <f>'[1]GDP Expenditure'!W21</f>
        <v>2137385.6</v>
      </c>
      <c r="X22" s="5">
        <f>'[1]GDP Expenditure'!X21</f>
        <v>2207343.6</v>
      </c>
      <c r="Y22" s="5">
        <f>'[1]GDP Expenditure'!Y21</f>
        <v>2161552.5</v>
      </c>
      <c r="Z22" s="5">
        <f>'[1]GDP Expenditure'!Z21</f>
        <v>2158040</v>
      </c>
      <c r="AA22" s="5">
        <f>'[1]GDP Expenditure'!AA21</f>
        <v>2238704.4</v>
      </c>
      <c r="AB22" s="5">
        <f>'[1]GDP Expenditure'!AB21</f>
        <v>2312843.5</v>
      </c>
      <c r="AC22" s="5">
        <f>'[1]GDP Expenditure'!AC21</f>
        <v>2272929.2000000002</v>
      </c>
      <c r="AD22" s="5">
        <f>'[1]GDP Expenditure'!AD21</f>
        <v>2264721</v>
      </c>
      <c r="AE22" s="5">
        <f>'[1]GDP Expenditure'!AE21</f>
        <v>2355445</v>
      </c>
      <c r="AF22" s="5">
        <f>'[1]GDP Expenditure'!AF21</f>
        <v>2429260.6</v>
      </c>
      <c r="AG22" s="5">
        <f>'[1]GDP Expenditure'!AG21</f>
        <v>2385186.7999999998</v>
      </c>
      <c r="AH22" s="5">
        <f>'[1]GDP Expenditure'!AH21</f>
        <v>2378146.4</v>
      </c>
      <c r="AI22" s="5">
        <f>'[1]GDP Expenditure'!AI21</f>
        <v>2473512.9</v>
      </c>
      <c r="AJ22" s="5">
        <f>'[1]GDP Expenditure'!AJ21</f>
        <v>2552296.9</v>
      </c>
      <c r="AK22" s="5">
        <f>'[1]GDP Expenditure'!AK21</f>
        <v>2508971.9</v>
      </c>
      <c r="AL22" s="5">
        <f>'[1]GDP Expenditure'!AL21</f>
        <v>2498697.5</v>
      </c>
      <c r="AM22" s="5">
        <f>'[1]GDP Expenditure'!AM21</f>
        <v>2603852.6</v>
      </c>
      <c r="AN22" s="5">
        <f>'[1]GDP Expenditure'!AN21</f>
        <v>2684332.2000000002</v>
      </c>
      <c r="AO22" s="5">
        <f>'[1]GDP Expenditure'!AO21</f>
        <v>2638969.6</v>
      </c>
      <c r="AP22" s="5">
        <f>'[1]GDP Expenditure'!AP21</f>
        <v>2625180.5</v>
      </c>
      <c r="AQ22" s="5">
        <f>'[1]GDP Expenditure'!AQ21</f>
        <v>2735414.1</v>
      </c>
      <c r="AR22" s="5">
        <f>'[1]GDP Expenditure'!AR21</f>
        <v>2818812.7</v>
      </c>
      <c r="AS22" s="5">
        <f>'[1]GDP Expenditure'!AS21</f>
        <v>2769748.1</v>
      </c>
      <c r="AT22" s="5">
        <f>'[1]GDP Expenditure'!AT21</f>
        <v>2703033</v>
      </c>
      <c r="AU22" s="5">
        <f>'[1]GDP Expenditure'!AU21</f>
        <v>2589789.1</v>
      </c>
      <c r="AV22" s="5">
        <f>'[1]GDP Expenditure'!AV21</f>
        <v>2720491.9</v>
      </c>
      <c r="AW22" s="5">
        <f>'[1]GDP Expenditure'!AW21</f>
        <v>2709740.8</v>
      </c>
      <c r="AX22" s="184">
        <f>'[1]GDP Expenditure'!AX21</f>
        <v>2684200.7999999998</v>
      </c>
      <c r="AY22" s="184">
        <f>'[1]GDP Expenditure'!AY21</f>
        <v>2772939.4</v>
      </c>
      <c r="AZ22" s="184">
        <f>'[1]GDP Expenditure'!AZ21</f>
        <v>2815869.7</v>
      </c>
      <c r="BA22" s="184">
        <f>'[1]GDP Expenditure'!BA21</f>
        <v>2845858.6</v>
      </c>
      <c r="BB22" s="184">
        <f t="shared" ref="BB22" si="24">AX22*(1+BB46/100)</f>
        <v>2818578.9999999981</v>
      </c>
      <c r="BC22" s="5">
        <f t="shared" ref="BC22" si="25">AY22*(1+BC46/100)</f>
        <v>2913527.4275799999</v>
      </c>
      <c r="BD22" s="5">
        <f t="shared" ref="BD22" si="26">AZ22*(1+BD46/100)</f>
        <v>2961450.1634900006</v>
      </c>
      <c r="BE22" s="5">
        <f t="shared" ref="BE22" si="27">BA22*(1+BE46/100)</f>
        <v>2975629.7521600001</v>
      </c>
      <c r="BF22" s="5">
        <f t="shared" ref="BF22" si="28">BB22*(1+BF46/100)</f>
        <v>2954716.3656999981</v>
      </c>
      <c r="BG22" s="5">
        <f t="shared" ref="BG22" si="29">BC22*(1+BG46/100)</f>
        <v>3058912.4462162419</v>
      </c>
      <c r="BH22" s="5">
        <f t="shared" ref="BH22" si="30">BD22*(1+BH46/100)</f>
        <v>3117222.4420895744</v>
      </c>
      <c r="BI22" s="5">
        <f t="shared" ref="BI22" si="31">BE22*(1+BI46/100)</f>
        <v>3125601.4916688642</v>
      </c>
      <c r="BJ22" s="5">
        <f t="shared" si="14"/>
        <v>9434613.3999999985</v>
      </c>
      <c r="BK22" s="5">
        <f t="shared" si="15"/>
        <v>9912928.0999999996</v>
      </c>
      <c r="BL22" s="5">
        <f t="shared" si="16"/>
        <v>10425851.9</v>
      </c>
      <c r="BM22" s="5">
        <f t="shared" si="17"/>
        <v>10949155.4</v>
      </c>
      <c r="BN22" s="5">
        <f t="shared" si="18"/>
        <v>10723054.800000001</v>
      </c>
      <c r="BO22" s="5">
        <f t="shared" si="19"/>
        <v>11118868.5</v>
      </c>
      <c r="BP22" s="5">
        <f t="shared" si="20"/>
        <v>11669186.343229998</v>
      </c>
      <c r="BQ22" s="5">
        <f t="shared" si="21"/>
        <v>12256452.745674677</v>
      </c>
    </row>
    <row r="23" spans="1:69" x14ac:dyDescent="0.3">
      <c r="A23" s="2"/>
      <c r="B23" s="3"/>
      <c r="C23" s="3"/>
      <c r="D23" s="3"/>
      <c r="E23" s="4" t="s">
        <v>91</v>
      </c>
      <c r="F23" s="5">
        <f>F22-F20-F21</f>
        <v>9.4587448984384537E-11</v>
      </c>
      <c r="G23" s="5">
        <f t="shared" ref="G23:BI23" si="32">G22-G20-G21</f>
        <v>0</v>
      </c>
      <c r="H23" s="5">
        <f t="shared" si="32"/>
        <v>0</v>
      </c>
      <c r="I23" s="5">
        <f t="shared" si="32"/>
        <v>0</v>
      </c>
      <c r="J23" s="5">
        <f t="shared" si="32"/>
        <v>-1.3824319466948509E-10</v>
      </c>
      <c r="K23" s="5">
        <f t="shared" si="32"/>
        <v>0</v>
      </c>
      <c r="L23" s="5">
        <f t="shared" si="32"/>
        <v>0</v>
      </c>
      <c r="M23" s="5">
        <f t="shared" si="32"/>
        <v>0</v>
      </c>
      <c r="N23" s="5">
        <f t="shared" si="32"/>
        <v>0</v>
      </c>
      <c r="O23" s="5">
        <f t="shared" si="32"/>
        <v>0</v>
      </c>
      <c r="P23" s="5">
        <f t="shared" si="32"/>
        <v>1.3824319466948509E-10</v>
      </c>
      <c r="Q23" s="5">
        <f t="shared" si="32"/>
        <v>-1.3824319466948509E-10</v>
      </c>
      <c r="R23" s="5">
        <f t="shared" si="32"/>
        <v>0</v>
      </c>
      <c r="S23" s="5">
        <f t="shared" si="32"/>
        <v>9.4587448984384537E-11</v>
      </c>
      <c r="T23" s="5">
        <f t="shared" si="32"/>
        <v>0</v>
      </c>
      <c r="U23" s="5">
        <f t="shared" si="32"/>
        <v>0</v>
      </c>
      <c r="V23" s="5">
        <f t="shared" si="32"/>
        <v>-9.4587448984384537E-11</v>
      </c>
      <c r="W23" s="5">
        <f t="shared" si="32"/>
        <v>0</v>
      </c>
      <c r="X23" s="5">
        <f t="shared" si="32"/>
        <v>2.7648638933897018E-10</v>
      </c>
      <c r="Y23" s="5">
        <f t="shared" si="32"/>
        <v>-9.4587448984384537E-11</v>
      </c>
      <c r="Z23" s="5">
        <f t="shared" si="32"/>
        <v>-9.4587448984384537E-11</v>
      </c>
      <c r="AA23" s="5">
        <f t="shared" si="32"/>
        <v>0</v>
      </c>
      <c r="AB23" s="5">
        <f t="shared" si="32"/>
        <v>0</v>
      </c>
      <c r="AC23" s="5">
        <f t="shared" si="32"/>
        <v>3.7834979593753815E-10</v>
      </c>
      <c r="AD23" s="5">
        <f t="shared" si="32"/>
        <v>0</v>
      </c>
      <c r="AE23" s="5">
        <f t="shared" si="32"/>
        <v>0</v>
      </c>
      <c r="AF23" s="5">
        <f t="shared" si="32"/>
        <v>0</v>
      </c>
      <c r="AG23" s="5">
        <f t="shared" si="32"/>
        <v>0</v>
      </c>
      <c r="AH23" s="5">
        <f t="shared" si="32"/>
        <v>0</v>
      </c>
      <c r="AI23" s="5">
        <f t="shared" si="32"/>
        <v>0</v>
      </c>
      <c r="AJ23" s="5">
        <f t="shared" si="32"/>
        <v>-1.8917489796876907E-10</v>
      </c>
      <c r="AK23" s="5">
        <f t="shared" si="32"/>
        <v>0</v>
      </c>
      <c r="AL23" s="5">
        <f t="shared" si="32"/>
        <v>0</v>
      </c>
      <c r="AM23" s="5">
        <f t="shared" si="32"/>
        <v>0</v>
      </c>
      <c r="AN23" s="5">
        <f t="shared" si="32"/>
        <v>1.8917489796876907E-10</v>
      </c>
      <c r="AO23" s="5">
        <f t="shared" si="32"/>
        <v>0</v>
      </c>
      <c r="AP23" s="5">
        <f t="shared" si="32"/>
        <v>-1.8917489796876907E-10</v>
      </c>
      <c r="AQ23" s="5">
        <f t="shared" si="32"/>
        <v>1.8917489796876907E-10</v>
      </c>
      <c r="AR23" s="5">
        <f t="shared" si="32"/>
        <v>1.8917489796876907E-10</v>
      </c>
      <c r="AS23" s="5">
        <f t="shared" si="32"/>
        <v>2.7648638933897018E-10</v>
      </c>
      <c r="AT23" s="5">
        <f t="shared" si="32"/>
        <v>0</v>
      </c>
      <c r="AU23" s="5">
        <f t="shared" si="32"/>
        <v>0</v>
      </c>
      <c r="AV23" s="5">
        <f t="shared" si="32"/>
        <v>0</v>
      </c>
      <c r="AW23" s="5">
        <f t="shared" si="32"/>
        <v>0</v>
      </c>
      <c r="AX23" s="5">
        <f t="shared" si="32"/>
        <v>0</v>
      </c>
      <c r="AY23" s="5">
        <f t="shared" si="32"/>
        <v>0</v>
      </c>
      <c r="AZ23" s="5">
        <f t="shared" si="32"/>
        <v>3.7834979593753815E-10</v>
      </c>
      <c r="BA23" s="5">
        <f t="shared" si="32"/>
        <v>0</v>
      </c>
      <c r="BB23" s="5">
        <f t="shared" si="32"/>
        <v>0</v>
      </c>
      <c r="BC23" s="5">
        <f t="shared" si="32"/>
        <v>0</v>
      </c>
      <c r="BD23" s="5">
        <f t="shared" si="32"/>
        <v>0</v>
      </c>
      <c r="BE23" s="5">
        <f t="shared" si="32"/>
        <v>0</v>
      </c>
      <c r="BF23" s="5">
        <f t="shared" si="32"/>
        <v>0</v>
      </c>
      <c r="BG23" s="5">
        <f t="shared" si="32"/>
        <v>0</v>
      </c>
      <c r="BH23" s="5">
        <f t="shared" si="32"/>
        <v>0</v>
      </c>
      <c r="BI23" s="5">
        <f t="shared" si="32"/>
        <v>0</v>
      </c>
    </row>
    <row r="24" spans="1:69" x14ac:dyDescent="0.3">
      <c r="AX24" s="5">
        <f>SUM(AX6:AX7,AX13:AX19)</f>
        <v>534257</v>
      </c>
      <c r="AY24" s="5">
        <f t="shared" ref="AY24:BI24" si="33">SUM(AY6:AY7,AY13:AY19)</f>
        <v>551205</v>
      </c>
      <c r="AZ24" s="5">
        <f t="shared" si="33"/>
        <v>535379.79999999993</v>
      </c>
      <c r="BA24" s="5">
        <f t="shared" si="33"/>
        <v>571733</v>
      </c>
      <c r="BB24" s="5">
        <f t="shared" si="33"/>
        <v>547144.30000000005</v>
      </c>
      <c r="BC24" s="5">
        <f t="shared" si="33"/>
        <v>559441.35436999996</v>
      </c>
      <c r="BD24" s="5">
        <f t="shared" si="33"/>
        <v>570650.52117000008</v>
      </c>
      <c r="BE24" s="5">
        <f t="shared" si="33"/>
        <v>589892.73978999991</v>
      </c>
      <c r="BF24" s="5">
        <f t="shared" si="33"/>
        <v>563164.19391999999</v>
      </c>
      <c r="BG24" s="5">
        <f t="shared" si="33"/>
        <v>588666.68974633666</v>
      </c>
      <c r="BH24" s="5">
        <f t="shared" si="33"/>
        <v>599785.95262979507</v>
      </c>
      <c r="BI24" s="5">
        <f t="shared" si="33"/>
        <v>618008.65002441162</v>
      </c>
    </row>
    <row r="25" spans="1:69" x14ac:dyDescent="0.3">
      <c r="F25" s="197" t="s">
        <v>0</v>
      </c>
      <c r="G25" s="198"/>
      <c r="H25" s="198"/>
      <c r="I25" s="199"/>
      <c r="J25" s="197" t="s">
        <v>1</v>
      </c>
      <c r="K25" s="198"/>
      <c r="L25" s="198"/>
      <c r="M25" s="199"/>
      <c r="N25" s="197" t="s">
        <v>2</v>
      </c>
      <c r="O25" s="198"/>
      <c r="P25" s="198"/>
      <c r="Q25" s="199"/>
      <c r="R25" s="197" t="s">
        <v>3</v>
      </c>
      <c r="S25" s="198"/>
      <c r="T25" s="198"/>
      <c r="U25" s="199"/>
      <c r="V25" s="197" t="s">
        <v>4</v>
      </c>
      <c r="W25" s="198"/>
      <c r="X25" s="198"/>
      <c r="Y25" s="199"/>
      <c r="Z25" s="197" t="s">
        <v>5</v>
      </c>
      <c r="AA25" s="198"/>
      <c r="AB25" s="198"/>
      <c r="AC25" s="199"/>
      <c r="AD25" s="197" t="s">
        <v>6</v>
      </c>
      <c r="AE25" s="198"/>
      <c r="AF25" s="198"/>
      <c r="AG25" s="199"/>
      <c r="AH25" s="197" t="s">
        <v>7</v>
      </c>
      <c r="AI25" s="198"/>
      <c r="AJ25" s="198"/>
      <c r="AK25" s="199"/>
      <c r="AL25" s="197" t="s">
        <v>8</v>
      </c>
      <c r="AM25" s="198"/>
      <c r="AN25" s="198"/>
      <c r="AO25" s="199"/>
      <c r="AP25" s="197" t="s">
        <v>9</v>
      </c>
      <c r="AQ25" s="198"/>
      <c r="AR25" s="198"/>
      <c r="AS25" s="199"/>
      <c r="AT25" s="197" t="s">
        <v>10</v>
      </c>
      <c r="AU25" s="198"/>
      <c r="AV25" s="198"/>
      <c r="AW25" s="199"/>
      <c r="AX25" s="197" t="s">
        <v>11</v>
      </c>
      <c r="AY25" s="198"/>
      <c r="AZ25" s="198"/>
      <c r="BA25" s="199"/>
      <c r="BB25" s="197" t="s">
        <v>12</v>
      </c>
      <c r="BC25" s="198"/>
      <c r="BD25" s="198"/>
      <c r="BE25" s="199"/>
      <c r="BF25" s="197" t="s">
        <v>121</v>
      </c>
      <c r="BG25" s="198"/>
      <c r="BH25" s="198"/>
      <c r="BI25" s="199"/>
    </row>
    <row r="26" spans="1:69" x14ac:dyDescent="0.3">
      <c r="E26" t="s">
        <v>86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13</v>
      </c>
      <c r="K26" s="1" t="s">
        <v>14</v>
      </c>
      <c r="L26" s="1" t="s">
        <v>15</v>
      </c>
      <c r="M26" s="1" t="s">
        <v>16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13</v>
      </c>
      <c r="W26" s="1" t="s">
        <v>14</v>
      </c>
      <c r="X26" s="1" t="s">
        <v>15</v>
      </c>
      <c r="Y26" s="1" t="s">
        <v>16</v>
      </c>
      <c r="Z26" s="1" t="s">
        <v>13</v>
      </c>
      <c r="AA26" s="1" t="s">
        <v>14</v>
      </c>
      <c r="AB26" s="1" t="s">
        <v>15</v>
      </c>
      <c r="AC26" s="1" t="s">
        <v>16</v>
      </c>
      <c r="AD26" s="1" t="s">
        <v>13</v>
      </c>
      <c r="AE26" s="1" t="s">
        <v>14</v>
      </c>
      <c r="AF26" s="1" t="s">
        <v>15</v>
      </c>
      <c r="AG26" s="1" t="s">
        <v>16</v>
      </c>
      <c r="AH26" s="1" t="s">
        <v>13</v>
      </c>
      <c r="AI26" s="1" t="s">
        <v>14</v>
      </c>
      <c r="AJ26" s="1" t="s">
        <v>15</v>
      </c>
      <c r="AK26" s="1" t="s">
        <v>16</v>
      </c>
      <c r="AL26" s="1" t="s">
        <v>13</v>
      </c>
      <c r="AM26" s="1" t="s">
        <v>14</v>
      </c>
      <c r="AN26" s="1" t="s">
        <v>15</v>
      </c>
      <c r="AO26" s="1" t="s">
        <v>16</v>
      </c>
      <c r="AP26" s="1" t="s">
        <v>13</v>
      </c>
      <c r="AQ26" s="1" t="s">
        <v>14</v>
      </c>
      <c r="AR26" s="1" t="s">
        <v>15</v>
      </c>
      <c r="AS26" s="1" t="s">
        <v>16</v>
      </c>
      <c r="AT26" s="1" t="s">
        <v>13</v>
      </c>
      <c r="AU26" s="1" t="s">
        <v>14</v>
      </c>
      <c r="AV26" s="1" t="s">
        <v>15</v>
      </c>
      <c r="AW26" s="1" t="s">
        <v>16</v>
      </c>
      <c r="AX26" s="1" t="s">
        <v>13</v>
      </c>
      <c r="AY26" s="1" t="s">
        <v>14</v>
      </c>
      <c r="AZ26" s="1" t="s">
        <v>15</v>
      </c>
      <c r="BA26" s="1" t="s">
        <v>16</v>
      </c>
      <c r="BB26" s="1" t="s">
        <v>13</v>
      </c>
      <c r="BC26" s="1" t="s">
        <v>14</v>
      </c>
      <c r="BD26" s="1" t="s">
        <v>15</v>
      </c>
      <c r="BE26" s="1" t="s">
        <v>16</v>
      </c>
      <c r="BF26" s="1" t="s">
        <v>13</v>
      </c>
      <c r="BG26" s="1" t="s">
        <v>14</v>
      </c>
      <c r="BH26" s="1" t="s">
        <v>15</v>
      </c>
      <c r="BI26" s="1" t="s">
        <v>16</v>
      </c>
      <c r="BK26">
        <v>2017</v>
      </c>
      <c r="BL26">
        <v>2018</v>
      </c>
      <c r="BM26">
        <v>2019</v>
      </c>
      <c r="BN26">
        <v>2020</v>
      </c>
      <c r="BO26">
        <v>2021</v>
      </c>
      <c r="BP26">
        <v>2022</v>
      </c>
      <c r="BQ26">
        <v>2023</v>
      </c>
    </row>
    <row r="27" spans="1:69" x14ac:dyDescent="0.3">
      <c r="D27" s="3" t="s">
        <v>55</v>
      </c>
      <c r="E27" s="4" t="s">
        <v>36</v>
      </c>
      <c r="F27" s="5"/>
      <c r="G27" s="5"/>
      <c r="H27" s="5"/>
      <c r="I27" s="5"/>
      <c r="J27" s="5">
        <f t="shared" ref="J27:J45" si="34">(J3/F3-1)*100</f>
        <v>4.1798215237611513</v>
      </c>
      <c r="K27" s="5">
        <f t="shared" ref="K27:K45" si="35">(K3/G3-1)*100</f>
        <v>4.9513566931923991</v>
      </c>
      <c r="L27" s="5">
        <f t="shared" ref="L27:L45" si="36">(L3/H3-1)*100</f>
        <v>3.6943531813471653</v>
      </c>
      <c r="M27" s="5">
        <f t="shared" ref="M27:M45" si="37">(M3/I3-1)*100</f>
        <v>2.8921754355684559</v>
      </c>
      <c r="N27" s="5">
        <f t="shared" ref="N27:N45" si="38">(N3/J3-1)*100</f>
        <v>5.4907915443834776</v>
      </c>
      <c r="O27" s="5">
        <f t="shared" ref="O27:O45" si="39">(O3/K3-1)*100</f>
        <v>4.2116242788535985</v>
      </c>
      <c r="P27" s="5">
        <f t="shared" ref="P27:P45" si="40">(P3/L3-1)*100</f>
        <v>5.6041119923960769</v>
      </c>
      <c r="Q27" s="5">
        <f t="shared" ref="Q27:Q45" si="41">(Q3/M3-1)*100</f>
        <v>2.7820399712767285</v>
      </c>
      <c r="R27" s="5">
        <f t="shared" ref="R27:R45" si="42">(R3/N3-1)*100</f>
        <v>4.2147106234431631</v>
      </c>
      <c r="S27" s="5">
        <f t="shared" ref="S27:S45" si="43">(S3/O3-1)*100</f>
        <v>4.5991134257292954</v>
      </c>
      <c r="T27" s="5">
        <f t="shared" ref="T27:T45" si="44">(T3/P3-1)*100</f>
        <v>3.5090141749466452</v>
      </c>
      <c r="U27" s="5">
        <f t="shared" ref="U27:U45" si="45">(U3/Q3-1)*100</f>
        <v>4.6333138125780549</v>
      </c>
      <c r="V27" s="5">
        <f t="shared" ref="V27:V45" si="46">(V3/R3-1)*100</f>
        <v>5.1576820298623538</v>
      </c>
      <c r="W27" s="5">
        <f t="shared" ref="W27:W45" si="47">(W3/S3-1)*100</f>
        <v>4.8828559426879803</v>
      </c>
      <c r="X27" s="5">
        <f t="shared" ref="X27:X45" si="48">(X3/T3-1)*100</f>
        <v>3.5957972547909334</v>
      </c>
      <c r="Y27" s="5">
        <f t="shared" ref="Y27:Y45" si="49">(Y3/U3-1)*100</f>
        <v>3.3224008801570282</v>
      </c>
      <c r="Z27" s="5">
        <f t="shared" ref="Z27:Z45" si="50">(Z3/V3-1)*100</f>
        <v>3.7123455550122753</v>
      </c>
      <c r="AA27" s="5">
        <f t="shared" ref="AA27:AA45" si="51">(AA3/W3-1)*100</f>
        <v>6.5391999802660417</v>
      </c>
      <c r="AB27" s="5">
        <f t="shared" ref="AB27:AB45" si="52">(AB3/X3-1)*100</f>
        <v>2.8834065907425988</v>
      </c>
      <c r="AC27" s="5">
        <f t="shared" ref="AC27:AC45" si="53">(AC3/Y3-1)*100</f>
        <v>1.6378348901295192</v>
      </c>
      <c r="AD27" s="5">
        <f t="shared" ref="AD27:AD45" si="54">(AD3/Z3-1)*100</f>
        <v>1.4810521110402375</v>
      </c>
      <c r="AE27" s="5">
        <f t="shared" ref="AE27:AE45" si="55">(AE3/AA3-1)*100</f>
        <v>3.5250712609850021</v>
      </c>
      <c r="AF27" s="5">
        <f t="shared" ref="AF27:AF45" si="56">(AF3/AB3-1)*100</f>
        <v>3.2180406123090366</v>
      </c>
      <c r="AG27" s="5">
        <f t="shared" ref="AG27:AG45" si="57">(AG3/AC3-1)*100</f>
        <v>5.5031129951512936</v>
      </c>
      <c r="AH27" s="5">
        <f t="shared" ref="AH27:AH45" si="58">(AH3/AD3-1)*100</f>
        <v>7.1394264045202993</v>
      </c>
      <c r="AI27" s="5">
        <f t="shared" ref="AI27:AI45" si="59">(AI3/AE3-1)*100</f>
        <v>3.3513029945811512</v>
      </c>
      <c r="AJ27" s="5">
        <f t="shared" ref="AJ27:AJ45" si="60">(AJ3/AF3-1)*100</f>
        <v>2.8623887373417034</v>
      </c>
      <c r="AK27" s="5">
        <f t="shared" ref="AK27:AK45" si="61">(AK3/AG3-1)*100</f>
        <v>2.4666476696752149</v>
      </c>
      <c r="AL27" s="5">
        <f t="shared" ref="AL27:AL45" si="62">(AL3/AH3-1)*100</f>
        <v>3.341480340980163</v>
      </c>
      <c r="AM27" s="5">
        <f t="shared" ref="AM27:AM45" si="63">(AM3/AI3-1)*100</f>
        <v>4.6976680720508757</v>
      </c>
      <c r="AN27" s="5">
        <f t="shared" ref="AN27:AN45" si="64">(AN3/AJ3-1)*100</f>
        <v>3.6215227689013085</v>
      </c>
      <c r="AO27" s="5">
        <f t="shared" ref="AO27:AO45" si="65">(AO3/AK3-1)*100</f>
        <v>3.835583627133432</v>
      </c>
      <c r="AP27" s="5">
        <f t="shared" ref="AP27:AP45" si="66">(AP3/AL3-1)*100</f>
        <v>1.7945009429038761</v>
      </c>
      <c r="AQ27" s="5">
        <f t="shared" ref="AQ27:AQ45" si="67">(AQ3/AM3-1)*100</f>
        <v>5.2849070117596986</v>
      </c>
      <c r="AR27" s="5">
        <f t="shared" ref="AR27:AR45" si="68">(AR3/AN3-1)*100</f>
        <v>3.0713579412463998</v>
      </c>
      <c r="AS27" s="5">
        <f t="shared" ref="AS27:AS45" si="69">(AS3/AO3-1)*100</f>
        <v>4.2491465584431953</v>
      </c>
      <c r="AT27" s="5">
        <f t="shared" ref="AT27:AV27" si="70">(AT3/AP3-1)*100</f>
        <v>2.0811486700034187E-2</v>
      </c>
      <c r="AU27" s="5">
        <f t="shared" si="70"/>
        <v>2.1968832521495507</v>
      </c>
      <c r="AV27" s="5">
        <f t="shared" si="70"/>
        <v>2.1740843467977999</v>
      </c>
      <c r="AW27" s="5">
        <f t="shared" ref="AW27:AW46" si="71">(AW3/AS3-1)*100</f>
        <v>2.6306938948937431</v>
      </c>
      <c r="AX27" s="5">
        <f t="shared" ref="AX27:AX46" si="72">(AX3/AT3-1)*100</f>
        <v>3.4412742042115418</v>
      </c>
      <c r="AY27" s="5">
        <f t="shared" ref="AY27:AY46" si="73">(AY3/AU3-1)*100</f>
        <v>0.5257487771392011</v>
      </c>
      <c r="AZ27" s="5">
        <f t="shared" ref="AZ27:AZ46" si="74">(AZ3/AV3-1)*100</f>
        <v>1.4295980977077294</v>
      </c>
      <c r="BA27" s="5">
        <f t="shared" ref="BA27:BA46" si="75">(BA3/AW3-1)*100</f>
        <v>2.2808987092091337</v>
      </c>
      <c r="BB27" s="175">
        <v>1.1556651002389799</v>
      </c>
      <c r="BC27" s="168">
        <v>1.69</v>
      </c>
      <c r="BD27" s="168">
        <v>1.21</v>
      </c>
      <c r="BE27" s="106">
        <v>4.2967037514564499</v>
      </c>
      <c r="BF27" s="106">
        <v>3.56361305294987</v>
      </c>
      <c r="BG27" s="106">
        <v>4.3807016225863604</v>
      </c>
      <c r="BH27" s="106">
        <v>3.9455749801316098</v>
      </c>
      <c r="BI27" s="106">
        <v>4.2656944233915004</v>
      </c>
      <c r="BK27" s="7">
        <f t="shared" ref="BK27:BM27" si="76">(BK3/BJ3-1)*100</f>
        <v>3.9159325012356083</v>
      </c>
      <c r="BL27" s="7">
        <f t="shared" si="76"/>
        <v>3.8841579664959935</v>
      </c>
      <c r="BM27" s="7">
        <f t="shared" si="76"/>
        <v>3.6065015723811822</v>
      </c>
      <c r="BN27" s="7">
        <f>(BN3/BM3-1)*100</f>
        <v>1.767005013514833</v>
      </c>
      <c r="BO27" s="7">
        <f>(BO3/BN3-1)*100</f>
        <v>1.8412553033327006</v>
      </c>
      <c r="BP27" s="7">
        <f>(BP3/BO3-1)*100</f>
        <v>2.0060897279352785</v>
      </c>
      <c r="BQ27" s="7">
        <f>(BQ3/BP3-1)*100</f>
        <v>4.0441197829446995</v>
      </c>
    </row>
    <row r="28" spans="1:69" x14ac:dyDescent="0.3">
      <c r="D28" s="3" t="s">
        <v>56</v>
      </c>
      <c r="E28" s="4" t="s">
        <v>37</v>
      </c>
      <c r="F28" s="5"/>
      <c r="G28" s="5"/>
      <c r="H28" s="5"/>
      <c r="I28" s="5"/>
      <c r="J28" s="5">
        <f t="shared" si="34"/>
        <v>5.1226039343737595</v>
      </c>
      <c r="K28" s="5">
        <f t="shared" si="35"/>
        <v>2.7218622607838805</v>
      </c>
      <c r="L28" s="5">
        <f t="shared" si="36"/>
        <v>2.7975193076583693</v>
      </c>
      <c r="M28" s="5">
        <f t="shared" si="37"/>
        <v>6.5177317984492777</v>
      </c>
      <c r="N28" s="5">
        <f t="shared" si="38"/>
        <v>7.273726110580947</v>
      </c>
      <c r="O28" s="5">
        <f t="shared" si="39"/>
        <v>5.4937256608396545</v>
      </c>
      <c r="P28" s="5">
        <f t="shared" si="40"/>
        <v>0.62051774416360672</v>
      </c>
      <c r="Q28" s="5">
        <f t="shared" si="41"/>
        <v>-0.83847378609870349</v>
      </c>
      <c r="R28" s="5">
        <f t="shared" si="42"/>
        <v>0.84221329407665468</v>
      </c>
      <c r="S28" s="5">
        <f t="shared" si="43"/>
        <v>1.4624548800468817</v>
      </c>
      <c r="T28" s="5">
        <f t="shared" si="44"/>
        <v>4.1671922655571514</v>
      </c>
      <c r="U28" s="5">
        <f t="shared" si="45"/>
        <v>3.6296205417618799</v>
      </c>
      <c r="V28" s="5">
        <f t="shared" si="46"/>
        <v>-1.2183913003739222</v>
      </c>
      <c r="W28" s="5">
        <f t="shared" si="47"/>
        <v>0.71315832618512598</v>
      </c>
      <c r="X28" s="5">
        <f t="shared" si="48"/>
        <v>0.73191051456837908</v>
      </c>
      <c r="Y28" s="5">
        <f t="shared" si="49"/>
        <v>1.4619578702385949</v>
      </c>
      <c r="Z28" s="5">
        <f t="shared" si="50"/>
        <v>0.58260966296177497</v>
      </c>
      <c r="AA28" s="5">
        <f t="shared" si="51"/>
        <v>-3.5945329296428352</v>
      </c>
      <c r="AB28" s="5">
        <f t="shared" si="52"/>
        <v>-4.4098867660996692</v>
      </c>
      <c r="AC28" s="5">
        <f t="shared" si="53"/>
        <v>-6.0280526047110872</v>
      </c>
      <c r="AD28" s="5">
        <f t="shared" si="54"/>
        <v>1.2172823708530345</v>
      </c>
      <c r="AE28" s="5">
        <f t="shared" si="55"/>
        <v>1.043697453191883</v>
      </c>
      <c r="AF28" s="5">
        <f t="shared" si="56"/>
        <v>0.1695459206437322</v>
      </c>
      <c r="AG28" s="5">
        <f t="shared" si="57"/>
        <v>1.3523469342353378</v>
      </c>
      <c r="AH28" s="5">
        <f t="shared" si="58"/>
        <v>-1.2994506055593047</v>
      </c>
      <c r="AI28" s="5">
        <f t="shared" si="59"/>
        <v>2.1136109082565246</v>
      </c>
      <c r="AJ28" s="5">
        <f t="shared" si="60"/>
        <v>1.8341335233784672</v>
      </c>
      <c r="AK28" s="5">
        <f t="shared" si="61"/>
        <v>3.8284819660638902E-2</v>
      </c>
      <c r="AL28" s="5">
        <f t="shared" si="62"/>
        <v>1.0557817357881527</v>
      </c>
      <c r="AM28" s="5">
        <f t="shared" si="63"/>
        <v>2.6464027514708555</v>
      </c>
      <c r="AN28" s="5">
        <f t="shared" si="64"/>
        <v>2.6730770312945129</v>
      </c>
      <c r="AO28" s="5">
        <f t="shared" si="65"/>
        <v>2.246254753792698</v>
      </c>
      <c r="AP28" s="5">
        <f t="shared" si="66"/>
        <v>2.3248266298230069</v>
      </c>
      <c r="AQ28" s="5">
        <f t="shared" si="67"/>
        <v>-0.70691864637874025</v>
      </c>
      <c r="AR28" s="5">
        <f t="shared" si="68"/>
        <v>2.3358211223401204</v>
      </c>
      <c r="AS28" s="5">
        <f t="shared" si="69"/>
        <v>0.94127475581053943</v>
      </c>
      <c r="AT28" s="5">
        <f t="shared" ref="AT28:AV28" si="77">(AT4/AP4-1)*100</f>
        <v>0.44774760442525263</v>
      </c>
      <c r="AU28" s="5">
        <f t="shared" si="77"/>
        <v>-2.72000330203781</v>
      </c>
      <c r="AV28" s="5">
        <f t="shared" si="77"/>
        <v>-4.2813539038007438</v>
      </c>
      <c r="AW28" s="5">
        <f t="shared" si="71"/>
        <v>-1.2008604625752595</v>
      </c>
      <c r="AX28" s="5">
        <f t="shared" si="72"/>
        <v>-2.0212227643183422</v>
      </c>
      <c r="AY28" s="5">
        <f t="shared" si="73"/>
        <v>5.223285548337353</v>
      </c>
      <c r="AZ28" s="5">
        <f t="shared" si="74"/>
        <v>7.7799576692986427</v>
      </c>
      <c r="BA28" s="5">
        <f t="shared" si="75"/>
        <v>5.1507648332819622</v>
      </c>
      <c r="BB28" s="175">
        <v>3.81560962170244</v>
      </c>
      <c r="BC28" s="168">
        <v>2.21</v>
      </c>
      <c r="BD28" s="168">
        <v>1.99</v>
      </c>
      <c r="BE28" s="106">
        <v>2.7002190099910801</v>
      </c>
      <c r="BF28" s="106">
        <v>2.7628363765984298</v>
      </c>
      <c r="BG28" s="106">
        <v>1.96013424565661</v>
      </c>
      <c r="BH28" s="106">
        <v>2.3474421459792301</v>
      </c>
      <c r="BI28" s="106">
        <v>2.3544807190688699</v>
      </c>
      <c r="BK28" s="7">
        <f t="shared" ref="BK28:BM28" si="78">(BK4/BJ4-1)*100</f>
        <v>0.65651243214017718</v>
      </c>
      <c r="BL28" s="7">
        <f t="shared" si="78"/>
        <v>2.1581462305483967</v>
      </c>
      <c r="BM28" s="7">
        <f t="shared" si="78"/>
        <v>1.2179710108536579</v>
      </c>
      <c r="BN28" s="7">
        <f t="shared" ref="BN28:BO43" si="79">(BN4/BM4-1)*100</f>
        <v>-1.9512377850728346</v>
      </c>
      <c r="BO28" s="7">
        <f t="shared" si="79"/>
        <v>4.0006694707183543</v>
      </c>
      <c r="BP28" s="7">
        <f t="shared" ref="BP28:BQ45" si="80">(BP4/BO4-1)*100</f>
        <v>2.6628137859225243</v>
      </c>
      <c r="BQ28" s="7">
        <f t="shared" ref="BQ28:BQ43" si="81">(BQ4/BP4-1)*100</f>
        <v>2.3543780563404226</v>
      </c>
    </row>
    <row r="29" spans="1:69" x14ac:dyDescent="0.3">
      <c r="D29" s="3" t="s">
        <v>57</v>
      </c>
      <c r="E29" s="4" t="s">
        <v>38</v>
      </c>
      <c r="F29" s="5"/>
      <c r="G29" s="5"/>
      <c r="H29" s="5"/>
      <c r="I29" s="5"/>
      <c r="J29" s="5">
        <f t="shared" si="34"/>
        <v>4.5891849484674285</v>
      </c>
      <c r="K29" s="5">
        <f t="shared" si="35"/>
        <v>6.2559990276831678</v>
      </c>
      <c r="L29" s="5">
        <f t="shared" si="36"/>
        <v>7.143261215157648</v>
      </c>
      <c r="M29" s="5">
        <f t="shared" si="37"/>
        <v>7.0047864362159817</v>
      </c>
      <c r="N29" s="5">
        <f t="shared" si="38"/>
        <v>5.8815330831253787</v>
      </c>
      <c r="O29" s="5">
        <f t="shared" si="39"/>
        <v>5.389023404964699</v>
      </c>
      <c r="P29" s="5">
        <f t="shared" si="40"/>
        <v>5.2319483238772557</v>
      </c>
      <c r="Q29" s="5">
        <f t="shared" si="41"/>
        <v>5.9846660853439593</v>
      </c>
      <c r="R29" s="5">
        <f t="shared" si="42"/>
        <v>4.6221673235402827</v>
      </c>
      <c r="S29" s="5">
        <f t="shared" si="43"/>
        <v>5.2011152068381694</v>
      </c>
      <c r="T29" s="5">
        <f t="shared" si="44"/>
        <v>3.5127509286167591</v>
      </c>
      <c r="U29" s="5">
        <f t="shared" si="45"/>
        <v>4.1685080604610736</v>
      </c>
      <c r="V29" s="5">
        <f t="shared" si="46"/>
        <v>4.4503912785200717</v>
      </c>
      <c r="W29" s="5">
        <f t="shared" si="47"/>
        <v>4.8568205429475375</v>
      </c>
      <c r="X29" s="5">
        <f t="shared" si="48"/>
        <v>5.0236912585258864</v>
      </c>
      <c r="Y29" s="5">
        <f t="shared" si="49"/>
        <v>4.2459062457029795</v>
      </c>
      <c r="Z29" s="5">
        <f t="shared" si="50"/>
        <v>4.0713276875396609</v>
      </c>
      <c r="AA29" s="5">
        <f t="shared" si="51"/>
        <v>4.2019070517433699</v>
      </c>
      <c r="AB29" s="5">
        <f t="shared" si="52"/>
        <v>4.600787794421346</v>
      </c>
      <c r="AC29" s="5">
        <f t="shared" si="53"/>
        <v>4.4319592146327302</v>
      </c>
      <c r="AD29" s="5">
        <f t="shared" si="54"/>
        <v>4.6751183343815228</v>
      </c>
      <c r="AE29" s="5">
        <f t="shared" si="55"/>
        <v>4.6232679727782333</v>
      </c>
      <c r="AF29" s="5">
        <f t="shared" si="56"/>
        <v>4.4726981772365892</v>
      </c>
      <c r="AG29" s="5">
        <f t="shared" si="57"/>
        <v>3.2807511179432813</v>
      </c>
      <c r="AH29" s="5">
        <f t="shared" si="58"/>
        <v>4.2784977314675343</v>
      </c>
      <c r="AI29" s="5">
        <f t="shared" si="59"/>
        <v>3.5013122728597468</v>
      </c>
      <c r="AJ29" s="5">
        <f t="shared" si="60"/>
        <v>4.8773091242265254</v>
      </c>
      <c r="AK29" s="5">
        <f t="shared" si="61"/>
        <v>4.5106067051076115</v>
      </c>
      <c r="AL29" s="5">
        <f t="shared" si="62"/>
        <v>4.6082017974532485</v>
      </c>
      <c r="AM29" s="5">
        <f t="shared" si="63"/>
        <v>3.8904004537296588</v>
      </c>
      <c r="AN29" s="5">
        <f t="shared" si="64"/>
        <v>4.3572887268670479</v>
      </c>
      <c r="AO29" s="5">
        <f t="shared" si="65"/>
        <v>4.2476255260775142</v>
      </c>
      <c r="AP29" s="5">
        <f t="shared" si="66"/>
        <v>3.852636414031041</v>
      </c>
      <c r="AQ29" s="5">
        <f t="shared" si="67"/>
        <v>3.5244224234346477</v>
      </c>
      <c r="AR29" s="5">
        <f t="shared" si="68"/>
        <v>4.1417527421544253</v>
      </c>
      <c r="AS29" s="5">
        <f t="shared" si="69"/>
        <v>3.666375351679263</v>
      </c>
      <c r="AT29" s="5">
        <f t="shared" ref="AT29:AV29" si="82">(AT5/AP5-1)*100</f>
        <v>2.0645142700724595</v>
      </c>
      <c r="AU29" s="5">
        <f t="shared" si="82"/>
        <v>-6.1822262897118563</v>
      </c>
      <c r="AV29" s="5">
        <f t="shared" si="82"/>
        <v>-4.3388521548792358</v>
      </c>
      <c r="AW29" s="5">
        <f t="shared" si="71"/>
        <v>-3.1374891612758637</v>
      </c>
      <c r="AX29" s="5">
        <f t="shared" si="72"/>
        <v>-1.3841150979617134</v>
      </c>
      <c r="AY29" s="5">
        <f t="shared" si="73"/>
        <v>6.5806484967229295</v>
      </c>
      <c r="AZ29" s="5">
        <f t="shared" si="74"/>
        <v>3.6789470984919914</v>
      </c>
      <c r="BA29" s="5">
        <f t="shared" si="75"/>
        <v>4.9238733378203614</v>
      </c>
      <c r="BB29" s="175">
        <v>5.0738270644069097</v>
      </c>
      <c r="BC29" s="168">
        <v>5.2</v>
      </c>
      <c r="BD29" s="168">
        <v>5.6099999999999994</v>
      </c>
      <c r="BE29" s="106">
        <v>2.5629904941243802</v>
      </c>
      <c r="BF29" s="106">
        <v>4.2949057964412898</v>
      </c>
      <c r="BG29" s="106">
        <v>4.9013148760977199</v>
      </c>
      <c r="BH29" s="106">
        <v>5.5662126262983396</v>
      </c>
      <c r="BI29" s="106">
        <v>4.8727932651389798</v>
      </c>
      <c r="BK29" s="7">
        <f t="shared" ref="BK29:BM29" si="83">(BK5/BJ5-1)*100</f>
        <v>4.2932317783004104</v>
      </c>
      <c r="BL29" s="7">
        <f t="shared" si="83"/>
        <v>4.2740075535327104</v>
      </c>
      <c r="BM29" s="7">
        <f t="shared" si="83"/>
        <v>3.7977842664278283</v>
      </c>
      <c r="BN29" s="7">
        <f t="shared" si="79"/>
        <v>-2.9318067396569503</v>
      </c>
      <c r="BO29" s="7">
        <f t="shared" si="79"/>
        <v>3.3893258503485457</v>
      </c>
      <c r="BP29" s="7">
        <f t="shared" si="80"/>
        <v>4.6001567785354913</v>
      </c>
      <c r="BQ29" s="7">
        <f t="shared" si="81"/>
        <v>4.9150450585274674</v>
      </c>
    </row>
    <row r="30" spans="1:69" x14ac:dyDescent="0.3">
      <c r="D30" s="3" t="s">
        <v>58</v>
      </c>
      <c r="E30" s="13" t="s">
        <v>39</v>
      </c>
      <c r="F30" s="25"/>
      <c r="G30" s="25"/>
      <c r="H30" s="25"/>
      <c r="I30" s="25"/>
      <c r="J30" s="25">
        <f t="shared" si="34"/>
        <v>6.5838853051553681</v>
      </c>
      <c r="K30" s="25">
        <f t="shared" si="35"/>
        <v>4.2040776103714261</v>
      </c>
      <c r="L30" s="25">
        <f t="shared" si="36"/>
        <v>5.2738214534084449</v>
      </c>
      <c r="M30" s="25">
        <f t="shared" si="37"/>
        <v>6.7251415016037708</v>
      </c>
      <c r="N30" s="25">
        <f t="shared" si="38"/>
        <v>6.5498404456703962</v>
      </c>
      <c r="O30" s="25">
        <f t="shared" si="39"/>
        <v>10.994824913967483</v>
      </c>
      <c r="P30" s="25">
        <f t="shared" si="40"/>
        <v>12.132119635890781</v>
      </c>
      <c r="Q30" s="25">
        <f t="shared" si="41"/>
        <v>10.430192768908132</v>
      </c>
      <c r="R30" s="25">
        <f t="shared" si="42"/>
        <v>9.7598984771573694</v>
      </c>
      <c r="S30" s="25">
        <f t="shared" si="43"/>
        <v>4.6979579858185572</v>
      </c>
      <c r="T30" s="25">
        <f t="shared" si="44"/>
        <v>2.4270088229563669</v>
      </c>
      <c r="U30" s="25">
        <f t="shared" si="45"/>
        <v>4.4240188283187987</v>
      </c>
      <c r="V30" s="25">
        <f t="shared" si="46"/>
        <v>3.2909858620801202</v>
      </c>
      <c r="W30" s="25">
        <f t="shared" si="47"/>
        <v>6.445225081040018</v>
      </c>
      <c r="X30" s="25">
        <f t="shared" si="48"/>
        <v>5.9319040243471788</v>
      </c>
      <c r="Y30" s="25">
        <f t="shared" si="49"/>
        <v>7.8105216441646252</v>
      </c>
      <c r="Z30" s="25">
        <f t="shared" si="50"/>
        <v>1.7314175953578204</v>
      </c>
      <c r="AA30" s="25">
        <f t="shared" si="51"/>
        <v>0.78065603989074805</v>
      </c>
      <c r="AB30" s="25">
        <f t="shared" si="52"/>
        <v>0.57929748956837557</v>
      </c>
      <c r="AC30" s="25">
        <f t="shared" si="53"/>
        <v>0.57147008257256715</v>
      </c>
      <c r="AD30" s="25">
        <f t="shared" si="54"/>
        <v>7.501430394788966</v>
      </c>
      <c r="AE30" s="25">
        <f t="shared" si="55"/>
        <v>6.2373304225791459</v>
      </c>
      <c r="AF30" s="25">
        <f t="shared" si="56"/>
        <v>4.8771779188043762</v>
      </c>
      <c r="AG30" s="25">
        <f t="shared" si="57"/>
        <v>3.1432836539619036</v>
      </c>
      <c r="AH30" s="25">
        <f t="shared" si="58"/>
        <v>1.6016114372743084</v>
      </c>
      <c r="AI30" s="25">
        <f t="shared" si="59"/>
        <v>-2.5293457261753138</v>
      </c>
      <c r="AJ30" s="25">
        <f t="shared" si="60"/>
        <v>4.8838217830610375</v>
      </c>
      <c r="AK30" s="25">
        <f t="shared" si="61"/>
        <v>2.2674307768323798</v>
      </c>
      <c r="AL30" s="25">
        <f t="shared" si="62"/>
        <v>3.3062546843644958</v>
      </c>
      <c r="AM30" s="25">
        <f t="shared" si="63"/>
        <v>7.5639486375938647</v>
      </c>
      <c r="AN30" s="25">
        <f t="shared" si="64"/>
        <v>5.576100439364251</v>
      </c>
      <c r="AO30" s="25">
        <f t="shared" si="65"/>
        <v>5.4603418562803707</v>
      </c>
      <c r="AP30" s="25">
        <f t="shared" si="66"/>
        <v>4.1233212804880459</v>
      </c>
      <c r="AQ30" s="25">
        <f t="shared" si="67"/>
        <v>2.2040183132165492</v>
      </c>
      <c r="AR30" s="25">
        <f t="shared" si="68"/>
        <v>3.7454293902559499</v>
      </c>
      <c r="AS30" s="25">
        <f t="shared" si="69"/>
        <v>6.0069549658744892</v>
      </c>
      <c r="AT30" s="25">
        <f t="shared" ref="AT30:AV30" si="84">(AT6/AP6-1)*100</f>
        <v>3.8510238179080059</v>
      </c>
      <c r="AU30" s="25">
        <f t="shared" si="84"/>
        <v>-5.4647094755937209</v>
      </c>
      <c r="AV30" s="25">
        <f t="shared" si="84"/>
        <v>-2.4364429203446059</v>
      </c>
      <c r="AW30" s="25">
        <f t="shared" si="71"/>
        <v>-5.0077586910952103</v>
      </c>
      <c r="AX30" s="25">
        <f t="shared" si="72"/>
        <v>1.6809632713132405</v>
      </c>
      <c r="AY30" s="25">
        <f t="shared" si="73"/>
        <v>9.092867156966399</v>
      </c>
      <c r="AZ30" s="25">
        <f t="shared" si="74"/>
        <v>3.8536920517827422</v>
      </c>
      <c r="BA30" s="25">
        <f t="shared" si="75"/>
        <v>7.8134179718285734</v>
      </c>
      <c r="BB30" s="107">
        <v>7.0405346918213896</v>
      </c>
      <c r="BC30" s="178">
        <v>3.0500084358498598</v>
      </c>
      <c r="BD30" s="108">
        <v>5.7796406647701604</v>
      </c>
      <c r="BE30" s="108">
        <v>3.6233106502878898</v>
      </c>
      <c r="BF30" s="108">
        <v>3.7034017393148901</v>
      </c>
      <c r="BG30" s="108">
        <v>3.7487437711076699</v>
      </c>
      <c r="BH30" s="108">
        <v>3.7731139053010598</v>
      </c>
      <c r="BI30" s="108">
        <v>3.6733264423835701</v>
      </c>
      <c r="BK30" s="7">
        <f t="shared" ref="BK30:BM30" si="85">(BK6/BJ6-1)*100</f>
        <v>1.5412474165057644</v>
      </c>
      <c r="BL30" s="7">
        <f t="shared" si="85"/>
        <v>5.4724065570800118</v>
      </c>
      <c r="BM30" s="7">
        <f t="shared" si="85"/>
        <v>4.0408519950778876</v>
      </c>
      <c r="BN30" s="7">
        <f t="shared" si="79"/>
        <v>-2.3424060475588204</v>
      </c>
      <c r="BO30" s="7">
        <f>(BO6/BN6-1)*100</f>
        <v>5.5452537251990286</v>
      </c>
      <c r="BP30" s="7">
        <f t="shared" si="80"/>
        <v>4.8620580945158975</v>
      </c>
      <c r="BQ30" s="7">
        <f t="shared" si="81"/>
        <v>3.7240045444651315</v>
      </c>
    </row>
    <row r="31" spans="1:69" x14ac:dyDescent="0.3">
      <c r="D31" s="3" t="s">
        <v>59</v>
      </c>
      <c r="E31" s="13" t="s">
        <v>40</v>
      </c>
      <c r="F31" s="25"/>
      <c r="G31" s="25"/>
      <c r="H31" s="25"/>
      <c r="I31" s="25"/>
      <c r="J31" s="25">
        <f t="shared" si="34"/>
        <v>8.3690374178805982</v>
      </c>
      <c r="K31" s="25">
        <f t="shared" si="35"/>
        <v>4.7842272163242772</v>
      </c>
      <c r="L31" s="25">
        <f t="shared" si="36"/>
        <v>3.543173980661285</v>
      </c>
      <c r="M31" s="25">
        <f t="shared" si="37"/>
        <v>2.4759647043329558</v>
      </c>
      <c r="N31" s="25">
        <f t="shared" si="38"/>
        <v>3.2814971006853044</v>
      </c>
      <c r="O31" s="25">
        <f t="shared" si="39"/>
        <v>3.8092105263157983</v>
      </c>
      <c r="P31" s="25">
        <f t="shared" si="40"/>
        <v>3.6243714490955314</v>
      </c>
      <c r="Q31" s="25">
        <f t="shared" si="41"/>
        <v>2.6667523454568798</v>
      </c>
      <c r="R31" s="25">
        <f t="shared" si="42"/>
        <v>3.1963761643486022</v>
      </c>
      <c r="S31" s="25">
        <f t="shared" si="43"/>
        <v>2.8835794410292159</v>
      </c>
      <c r="T31" s="25">
        <f t="shared" si="44"/>
        <v>3.346357448953885</v>
      </c>
      <c r="U31" s="25">
        <f t="shared" si="45"/>
        <v>3.843024347499524</v>
      </c>
      <c r="V31" s="25">
        <f t="shared" si="46"/>
        <v>4.4574961360123622</v>
      </c>
      <c r="W31" s="25">
        <f t="shared" si="47"/>
        <v>5.1620056671183967</v>
      </c>
      <c r="X31" s="25">
        <f t="shared" si="48"/>
        <v>5.2930056710775109</v>
      </c>
      <c r="Y31" s="25">
        <f t="shared" si="49"/>
        <v>6.0213368693870173</v>
      </c>
      <c r="Z31" s="25">
        <f t="shared" si="50"/>
        <v>5.0662878787878896</v>
      </c>
      <c r="AA31" s="25">
        <f t="shared" si="51"/>
        <v>7.321930646672925</v>
      </c>
      <c r="AB31" s="25">
        <f t="shared" si="52"/>
        <v>8.4264782533155724</v>
      </c>
      <c r="AC31" s="25">
        <f t="shared" si="53"/>
        <v>7.4133030130756117</v>
      </c>
      <c r="AD31" s="25">
        <f t="shared" si="54"/>
        <v>5.3909418657052788</v>
      </c>
      <c r="AE31" s="25">
        <f t="shared" si="55"/>
        <v>4.1207291780373412</v>
      </c>
      <c r="AF31" s="25">
        <f t="shared" si="56"/>
        <v>2.3608588825980048</v>
      </c>
      <c r="AG31" s="25">
        <f t="shared" si="57"/>
        <v>2.6569281253307819</v>
      </c>
      <c r="AH31" s="25">
        <f t="shared" si="58"/>
        <v>4.3829173125233822</v>
      </c>
      <c r="AI31" s="25">
        <f t="shared" si="59"/>
        <v>3.6588562142894521</v>
      </c>
      <c r="AJ31" s="25">
        <f t="shared" si="60"/>
        <v>4.8058860363180855</v>
      </c>
      <c r="AK31" s="25">
        <f t="shared" si="61"/>
        <v>5.506289956692112</v>
      </c>
      <c r="AL31" s="25">
        <f t="shared" si="62"/>
        <v>3.6970659019919028</v>
      </c>
      <c r="AM31" s="25">
        <f t="shared" si="63"/>
        <v>4.3236409608091053</v>
      </c>
      <c r="AN31" s="25">
        <f t="shared" si="64"/>
        <v>6.1936768732885339</v>
      </c>
      <c r="AO31" s="25">
        <f t="shared" si="65"/>
        <v>7.9163408913213384</v>
      </c>
      <c r="AP31" s="25">
        <f t="shared" si="66"/>
        <v>8.9477062861093479</v>
      </c>
      <c r="AQ31" s="25">
        <f t="shared" si="67"/>
        <v>8.3373727581192547</v>
      </c>
      <c r="AR31" s="25">
        <f t="shared" si="68"/>
        <v>4.8525481738478149</v>
      </c>
      <c r="AS31" s="25">
        <f t="shared" si="69"/>
        <v>5.3794602427096327</v>
      </c>
      <c r="AT31" s="25">
        <f t="shared" ref="AT31:AV31" si="86">(AT7/AP7-1)*100</f>
        <v>4.3783710284186039</v>
      </c>
      <c r="AU31" s="25">
        <f t="shared" si="86"/>
        <v>4.438478747203578</v>
      </c>
      <c r="AV31" s="25">
        <f t="shared" si="86"/>
        <v>5.9381148274011641</v>
      </c>
      <c r="AW31" s="25">
        <f t="shared" si="71"/>
        <v>4.9759367480233907</v>
      </c>
      <c r="AX31" s="25">
        <f t="shared" si="72"/>
        <v>5.462677493595014</v>
      </c>
      <c r="AY31" s="25">
        <f t="shared" si="73"/>
        <v>5.7792819809785012</v>
      </c>
      <c r="AZ31" s="25">
        <f t="shared" si="74"/>
        <v>4.5627215937869448</v>
      </c>
      <c r="BA31" s="25">
        <f t="shared" si="75"/>
        <v>4.1383544821940177</v>
      </c>
      <c r="BB31" s="107">
        <v>1.28875530118994</v>
      </c>
      <c r="BC31" s="178">
        <v>4.7228176258555701</v>
      </c>
      <c r="BD31" s="108">
        <v>4.8477322084527499</v>
      </c>
      <c r="BE31" s="108">
        <v>4.5920254706968899</v>
      </c>
      <c r="BF31" s="108">
        <v>4.7632926829268296</v>
      </c>
      <c r="BG31" s="108">
        <v>4.5694864340410701</v>
      </c>
      <c r="BH31" s="108">
        <v>4.0668634767187397</v>
      </c>
      <c r="BI31" s="108">
        <v>4.4641284645175103</v>
      </c>
      <c r="BK31" s="7">
        <f t="shared" ref="BK31:BM31" si="87">(BK7/BJ7-1)*100</f>
        <v>4.5935608938254546</v>
      </c>
      <c r="BL31" s="7">
        <f t="shared" si="87"/>
        <v>5.5614691996543675</v>
      </c>
      <c r="BM31" s="7">
        <f t="shared" si="87"/>
        <v>6.8272949438868968</v>
      </c>
      <c r="BN31" s="7">
        <f t="shared" si="79"/>
        <v>4.9350908949571615</v>
      </c>
      <c r="BO31" s="7">
        <f t="shared" si="79"/>
        <v>4.9728551321261749</v>
      </c>
      <c r="BP31" s="7">
        <f t="shared" si="80"/>
        <v>3.8796443261553515</v>
      </c>
      <c r="BQ31" s="7">
        <f t="shared" si="81"/>
        <v>4.4618493562429196</v>
      </c>
    </row>
    <row r="32" spans="1:69" x14ac:dyDescent="0.3">
      <c r="D32" s="3" t="s">
        <v>60</v>
      </c>
      <c r="E32" s="4" t="s">
        <v>41</v>
      </c>
      <c r="F32" s="5"/>
      <c r="G32" s="5"/>
      <c r="H32" s="5"/>
      <c r="I32" s="5"/>
      <c r="J32" s="5">
        <f t="shared" si="34"/>
        <v>8.2398495187401277</v>
      </c>
      <c r="K32" s="5">
        <f t="shared" si="35"/>
        <v>10.399056020384112</v>
      </c>
      <c r="L32" s="5">
        <f t="shared" si="36"/>
        <v>8.1206204797345638</v>
      </c>
      <c r="M32" s="5">
        <f t="shared" si="37"/>
        <v>9.3036459022551643</v>
      </c>
      <c r="N32" s="5">
        <f t="shared" si="38"/>
        <v>6.3179683999898817</v>
      </c>
      <c r="O32" s="5">
        <f t="shared" si="39"/>
        <v>5.7889945754238559</v>
      </c>
      <c r="P32" s="5">
        <f t="shared" si="40"/>
        <v>6.8171364798464307</v>
      </c>
      <c r="Q32" s="5">
        <f t="shared" si="41"/>
        <v>7.2427787008077393</v>
      </c>
      <c r="R32" s="5">
        <f t="shared" si="42"/>
        <v>5.4142486512052779</v>
      </c>
      <c r="S32" s="5">
        <f t="shared" si="43"/>
        <v>6.3097774124830197</v>
      </c>
      <c r="T32" s="5">
        <f t="shared" si="44"/>
        <v>6.4565906436929499</v>
      </c>
      <c r="U32" s="5">
        <f t="shared" si="45"/>
        <v>6.2149299822185311</v>
      </c>
      <c r="V32" s="5">
        <f t="shared" si="46"/>
        <v>7.2212786056493394</v>
      </c>
      <c r="W32" s="5">
        <f t="shared" si="47"/>
        <v>6.4565329782192871</v>
      </c>
      <c r="X32" s="5">
        <f t="shared" si="48"/>
        <v>6.5262064288261756</v>
      </c>
      <c r="Y32" s="5">
        <f t="shared" si="49"/>
        <v>7.669916750379957</v>
      </c>
      <c r="Z32" s="5">
        <f t="shared" si="50"/>
        <v>6.0291294847185872</v>
      </c>
      <c r="AA32" s="5">
        <f t="shared" si="51"/>
        <v>5.3528367594261939</v>
      </c>
      <c r="AB32" s="5">
        <f t="shared" si="52"/>
        <v>6.817008419768622</v>
      </c>
      <c r="AC32" s="5">
        <f t="shared" si="53"/>
        <v>7.1344642442046746</v>
      </c>
      <c r="AD32" s="5">
        <f t="shared" si="54"/>
        <v>6.7604169185751184</v>
      </c>
      <c r="AE32" s="5">
        <f t="shared" si="55"/>
        <v>5.1175842485079448</v>
      </c>
      <c r="AF32" s="5">
        <f t="shared" si="56"/>
        <v>4.9527497266928844</v>
      </c>
      <c r="AG32" s="5">
        <f t="shared" si="57"/>
        <v>4.2074235613171806</v>
      </c>
      <c r="AH32" s="5">
        <f t="shared" si="58"/>
        <v>5.9623299695332532</v>
      </c>
      <c r="AI32" s="5">
        <f t="shared" si="59"/>
        <v>6.9511893726004859</v>
      </c>
      <c r="AJ32" s="5">
        <f t="shared" si="60"/>
        <v>6.9788515390052153</v>
      </c>
      <c r="AK32" s="5">
        <f t="shared" si="61"/>
        <v>7.2368616741904646</v>
      </c>
      <c r="AL32" s="5">
        <f t="shared" si="62"/>
        <v>7.3514718035959215</v>
      </c>
      <c r="AM32" s="5">
        <f t="shared" si="63"/>
        <v>5.7316198246448291</v>
      </c>
      <c r="AN32" s="5">
        <f t="shared" si="64"/>
        <v>5.7873221628187199</v>
      </c>
      <c r="AO32" s="5">
        <f t="shared" si="65"/>
        <v>5.5816106034567214</v>
      </c>
      <c r="AP32" s="5">
        <f t="shared" si="66"/>
        <v>5.9056210992246116</v>
      </c>
      <c r="AQ32" s="5">
        <f t="shared" si="67"/>
        <v>5.6899651298252252</v>
      </c>
      <c r="AR32" s="5">
        <f t="shared" si="68"/>
        <v>5.6487372567148197</v>
      </c>
      <c r="AS32" s="5">
        <f t="shared" si="69"/>
        <v>5.7888185167337847</v>
      </c>
      <c r="AT32" s="5">
        <f t="shared" ref="AT32:AV32" si="88">(AT8/AP8-1)*100</f>
        <v>2.8988079703304859</v>
      </c>
      <c r="AU32" s="5">
        <f t="shared" si="88"/>
        <v>-5.3926336904483785</v>
      </c>
      <c r="AV32" s="5">
        <f t="shared" si="88"/>
        <v>-4.5205832845172438</v>
      </c>
      <c r="AW32" s="5">
        <f t="shared" si="71"/>
        <v>-5.6690527266876174</v>
      </c>
      <c r="AX32" s="5">
        <f t="shared" si="72"/>
        <v>-0.78691755054185464</v>
      </c>
      <c r="AY32" s="5">
        <f t="shared" si="73"/>
        <v>4.4207149874338603</v>
      </c>
      <c r="AZ32" s="5">
        <f t="shared" si="74"/>
        <v>3.8373120603795163</v>
      </c>
      <c r="BA32" s="5">
        <f t="shared" si="75"/>
        <v>3.9124708611258496</v>
      </c>
      <c r="BB32" s="175">
        <v>4.82898014302795</v>
      </c>
      <c r="BC32" s="168">
        <v>7.69</v>
      </c>
      <c r="BD32" s="168">
        <v>7.16021215889785</v>
      </c>
      <c r="BE32" s="106">
        <v>6.64669270477245</v>
      </c>
      <c r="BF32" s="106">
        <v>5.2981807972220096</v>
      </c>
      <c r="BG32" s="106">
        <v>5.8130031580649897</v>
      </c>
      <c r="BH32" s="106">
        <v>7.4991098775790999</v>
      </c>
      <c r="BI32" s="106">
        <v>7.6282340054482001</v>
      </c>
      <c r="BK32" s="7">
        <f t="shared" ref="BK32:BM32" si="89">(BK8/BJ8-1)*100</f>
        <v>6.7980389611133729</v>
      </c>
      <c r="BL32" s="7">
        <f t="shared" si="89"/>
        <v>6.089319137517446</v>
      </c>
      <c r="BM32" s="7">
        <f t="shared" si="89"/>
        <v>5.7573886337987767</v>
      </c>
      <c r="BN32" s="7">
        <f t="shared" si="79"/>
        <v>-3.2559893542639329</v>
      </c>
      <c r="BO32" s="7">
        <f t="shared" si="79"/>
        <v>2.8146899643656242</v>
      </c>
      <c r="BP32" s="7">
        <f t="shared" si="80"/>
        <v>6.5791660417437559</v>
      </c>
      <c r="BQ32" s="7">
        <f t="shared" si="81"/>
        <v>6.5908701572081174</v>
      </c>
    </row>
    <row r="33" spans="4:69" x14ac:dyDescent="0.3">
      <c r="D33" s="3" t="s">
        <v>61</v>
      </c>
      <c r="E33" s="14" t="s">
        <v>42</v>
      </c>
      <c r="F33" s="27"/>
      <c r="G33" s="27"/>
      <c r="H33" s="27"/>
      <c r="I33" s="27"/>
      <c r="J33" s="27">
        <f t="shared" si="34"/>
        <v>7.0692769109594655</v>
      </c>
      <c r="K33" s="27">
        <f t="shared" si="35"/>
        <v>11.251415392523967</v>
      </c>
      <c r="L33" s="27">
        <f t="shared" si="36"/>
        <v>11.94608588396957</v>
      </c>
      <c r="M33" s="27">
        <f t="shared" si="37"/>
        <v>8.280718908896322</v>
      </c>
      <c r="N33" s="27">
        <f t="shared" si="38"/>
        <v>7.4570584374325177</v>
      </c>
      <c r="O33" s="27">
        <f t="shared" si="39"/>
        <v>5.4587191050875727</v>
      </c>
      <c r="P33" s="27">
        <f t="shared" si="40"/>
        <v>4.4887624323991737</v>
      </c>
      <c r="Q33" s="27">
        <f t="shared" si="41"/>
        <v>4.3589997848249462</v>
      </c>
      <c r="R33" s="27">
        <f t="shared" si="42"/>
        <v>3.0757798049838581</v>
      </c>
      <c r="S33" s="27">
        <f t="shared" si="43"/>
        <v>4.9038771107254187</v>
      </c>
      <c r="T33" s="27">
        <f t="shared" si="44"/>
        <v>4.98406472798123</v>
      </c>
      <c r="U33" s="27">
        <f t="shared" si="45"/>
        <v>6.2013567803526293</v>
      </c>
      <c r="V33" s="27">
        <f t="shared" si="46"/>
        <v>6.0944287914249218</v>
      </c>
      <c r="W33" s="27">
        <f t="shared" si="47"/>
        <v>5.0815828778609795</v>
      </c>
      <c r="X33" s="27">
        <f t="shared" si="48"/>
        <v>5.1837233095531232</v>
      </c>
      <c r="Y33" s="27">
        <f t="shared" si="49"/>
        <v>4.4374919105181432</v>
      </c>
      <c r="Z33" s="27">
        <f t="shared" si="50"/>
        <v>3.7777882468492896</v>
      </c>
      <c r="AA33" s="27">
        <f t="shared" si="51"/>
        <v>1.5684639446656767</v>
      </c>
      <c r="AB33" s="27">
        <f t="shared" si="52"/>
        <v>1.4492567635602027</v>
      </c>
      <c r="AC33" s="27">
        <f t="shared" si="53"/>
        <v>3.4557113286584507</v>
      </c>
      <c r="AD33" s="27">
        <f t="shared" si="54"/>
        <v>4.3129508204614364</v>
      </c>
      <c r="AE33" s="27">
        <f t="shared" si="55"/>
        <v>4.2886936633218298</v>
      </c>
      <c r="AF33" s="27">
        <f t="shared" si="56"/>
        <v>3.6594617860436163</v>
      </c>
      <c r="AG33" s="27">
        <f t="shared" si="57"/>
        <v>3.8612802353432452</v>
      </c>
      <c r="AH33" s="27">
        <f t="shared" si="58"/>
        <v>4.6097738203407346</v>
      </c>
      <c r="AI33" s="27">
        <f t="shared" si="59"/>
        <v>3.4642795002847393</v>
      </c>
      <c r="AJ33" s="27">
        <f t="shared" si="60"/>
        <v>5.2152589340248801</v>
      </c>
      <c r="AK33" s="27">
        <f t="shared" si="61"/>
        <v>4.5395973535060863</v>
      </c>
      <c r="AL33" s="27">
        <f t="shared" si="62"/>
        <v>4.9793160133703829</v>
      </c>
      <c r="AM33" s="27">
        <f t="shared" si="63"/>
        <v>5.2121437493912071</v>
      </c>
      <c r="AN33" s="27">
        <f t="shared" si="64"/>
        <v>5.2616396211797811</v>
      </c>
      <c r="AO33" s="27">
        <f t="shared" si="65"/>
        <v>4.4086048084772456</v>
      </c>
      <c r="AP33" s="27">
        <f t="shared" si="66"/>
        <v>5.2153435971826756</v>
      </c>
      <c r="AQ33" s="27">
        <f t="shared" si="67"/>
        <v>4.6154298539383687</v>
      </c>
      <c r="AR33" s="27">
        <f t="shared" si="68"/>
        <v>4.3986529056610157</v>
      </c>
      <c r="AS33" s="27">
        <f t="shared" si="69"/>
        <v>4.1901745460949824</v>
      </c>
      <c r="AT33" s="27">
        <f t="shared" ref="AT33:AV33" si="90">(AT9/AP9-1)*100</f>
        <v>1.5003847689146754</v>
      </c>
      <c r="AU33" s="27">
        <f t="shared" si="90"/>
        <v>-7.6683272512024452</v>
      </c>
      <c r="AV33" s="27">
        <f t="shared" si="90"/>
        <v>-5.1283043571332172</v>
      </c>
      <c r="AW33" s="27">
        <f t="shared" si="71"/>
        <v>-3.6556539724730719</v>
      </c>
      <c r="AX33" s="27">
        <f t="shared" si="72"/>
        <v>-1.258459752311103</v>
      </c>
      <c r="AY33" s="27">
        <f t="shared" si="73"/>
        <v>9.5170967452195221</v>
      </c>
      <c r="AZ33" s="27">
        <f t="shared" si="74"/>
        <v>5.1513552369596649</v>
      </c>
      <c r="BA33" s="27">
        <f t="shared" si="75"/>
        <v>5.5572381551460381</v>
      </c>
      <c r="BB33" s="176">
        <v>5.7149600372154703</v>
      </c>
      <c r="BC33" s="169">
        <v>6.4660018435251603</v>
      </c>
      <c r="BD33" s="169">
        <v>7.5338158958072503</v>
      </c>
      <c r="BE33" s="109">
        <v>3.0974048869542701</v>
      </c>
      <c r="BF33" s="109">
        <v>3.7423286322492602</v>
      </c>
      <c r="BG33" s="109">
        <v>4.6717525933086996</v>
      </c>
      <c r="BH33" s="109">
        <v>6.8182011767903301</v>
      </c>
      <c r="BI33" s="109">
        <v>6.7098315406774098</v>
      </c>
      <c r="BK33" s="7">
        <f t="shared" ref="BK33:BM33" si="91">(BK9/BJ9-1)*100</f>
        <v>4.4583092576229388</v>
      </c>
      <c r="BL33" s="7">
        <f t="shared" si="91"/>
        <v>4.9653038906526392</v>
      </c>
      <c r="BM33" s="7">
        <f t="shared" si="91"/>
        <v>4.5978632685653276</v>
      </c>
      <c r="BN33" s="7">
        <f t="shared" si="79"/>
        <v>-3.7799500439422373</v>
      </c>
      <c r="BO33" s="7">
        <f t="shared" si="79"/>
        <v>4.6530053024093743</v>
      </c>
      <c r="BP33" s="7">
        <f t="shared" si="80"/>
        <v>5.7030529164028509</v>
      </c>
      <c r="BQ33" s="7">
        <f t="shared" si="81"/>
        <v>5.5047065931946859</v>
      </c>
    </row>
    <row r="34" spans="4:69" x14ac:dyDescent="0.3">
      <c r="D34" s="3" t="s">
        <v>62</v>
      </c>
      <c r="E34" s="15" t="s">
        <v>43</v>
      </c>
      <c r="F34" s="29"/>
      <c r="G34" s="29"/>
      <c r="H34" s="29"/>
      <c r="I34" s="29"/>
      <c r="J34" s="29">
        <f t="shared" si="34"/>
        <v>9.4026134058994302</v>
      </c>
      <c r="K34" s="29">
        <f t="shared" si="35"/>
        <v>9.1300451114817207</v>
      </c>
      <c r="L34" s="29">
        <f t="shared" si="36"/>
        <v>8.3126963710941748</v>
      </c>
      <c r="M34" s="29">
        <f t="shared" si="37"/>
        <v>6.5597354767266802</v>
      </c>
      <c r="N34" s="29">
        <f t="shared" si="38"/>
        <v>7.1759324441440731</v>
      </c>
      <c r="O34" s="29">
        <f t="shared" si="39"/>
        <v>6.3299644830849155</v>
      </c>
      <c r="P34" s="29">
        <f t="shared" si="40"/>
        <v>7.4472641768603465</v>
      </c>
      <c r="Q34" s="29">
        <f t="shared" si="41"/>
        <v>7.4508315757978227</v>
      </c>
      <c r="R34" s="29">
        <f t="shared" si="42"/>
        <v>6.9307624378744936</v>
      </c>
      <c r="S34" s="29">
        <f t="shared" si="43"/>
        <v>7.9719023115249588</v>
      </c>
      <c r="T34" s="29">
        <f t="shared" si="44"/>
        <v>6.3191088090878589</v>
      </c>
      <c r="U34" s="29">
        <f t="shared" si="45"/>
        <v>6.7035319494589851</v>
      </c>
      <c r="V34" s="29">
        <f t="shared" si="46"/>
        <v>6.9889214674551114</v>
      </c>
      <c r="W34" s="29">
        <f t="shared" si="47"/>
        <v>7.5618162586282622</v>
      </c>
      <c r="X34" s="29">
        <f t="shared" si="48"/>
        <v>7.6956891625271862</v>
      </c>
      <c r="Y34" s="29">
        <f t="shared" si="49"/>
        <v>7.2012424495095706</v>
      </c>
      <c r="Z34" s="29">
        <f t="shared" si="50"/>
        <v>6.2626628629170122</v>
      </c>
      <c r="AA34" s="29">
        <f t="shared" si="51"/>
        <v>6.0294153937270334</v>
      </c>
      <c r="AB34" s="29">
        <f t="shared" si="52"/>
        <v>6.9624523391054627</v>
      </c>
      <c r="AC34" s="29">
        <f t="shared" si="53"/>
        <v>7.5146595354073309</v>
      </c>
      <c r="AD34" s="29">
        <f t="shared" si="54"/>
        <v>7.4186491594166792</v>
      </c>
      <c r="AE34" s="29">
        <f t="shared" si="55"/>
        <v>6.5180152817440495</v>
      </c>
      <c r="AF34" s="29">
        <f t="shared" si="56"/>
        <v>8.1833925763471491</v>
      </c>
      <c r="AG34" s="29">
        <f t="shared" si="57"/>
        <v>7.6391987594378596</v>
      </c>
      <c r="AH34" s="29">
        <f t="shared" si="58"/>
        <v>8.062597942016092</v>
      </c>
      <c r="AI34" s="29">
        <f t="shared" si="59"/>
        <v>8.8048445545192635</v>
      </c>
      <c r="AJ34" s="29">
        <f t="shared" si="60"/>
        <v>8.8828000340293478</v>
      </c>
      <c r="AK34" s="29">
        <f t="shared" si="61"/>
        <v>8.2102608251304776</v>
      </c>
      <c r="AL34" s="29">
        <f t="shared" si="62"/>
        <v>8.476150580009211</v>
      </c>
      <c r="AM34" s="29">
        <f t="shared" si="63"/>
        <v>8.7139570914049216</v>
      </c>
      <c r="AN34" s="29">
        <f t="shared" si="64"/>
        <v>5.7251453797214413</v>
      </c>
      <c r="AO34" s="29">
        <f t="shared" si="65"/>
        <v>5.4765189768390066</v>
      </c>
      <c r="AP34" s="29">
        <f t="shared" si="66"/>
        <v>5.4221152580901766</v>
      </c>
      <c r="AQ34" s="29">
        <f t="shared" si="67"/>
        <v>5.8368953631423137</v>
      </c>
      <c r="AR34" s="29">
        <f t="shared" si="68"/>
        <v>6.6543316468062663</v>
      </c>
      <c r="AS34" s="29">
        <f t="shared" si="69"/>
        <v>7.5515427539873503</v>
      </c>
      <c r="AT34" s="29">
        <f t="shared" ref="AT34:AV34" si="92">(AT10/AP10-1)*100</f>
        <v>1.2736001794490859</v>
      </c>
      <c r="AU34" s="29">
        <f t="shared" si="92"/>
        <v>-30.784710532125914</v>
      </c>
      <c r="AV34" s="29">
        <f t="shared" si="92"/>
        <v>-16.705495038503038</v>
      </c>
      <c r="AW34" s="29">
        <f t="shared" si="71"/>
        <v>-13.416064336924604</v>
      </c>
      <c r="AX34" s="29">
        <f t="shared" si="72"/>
        <v>-13.086871598937911</v>
      </c>
      <c r="AY34" s="29">
        <f t="shared" si="73"/>
        <v>25.098373945813314</v>
      </c>
      <c r="AZ34" s="29">
        <f t="shared" si="74"/>
        <v>-0.72454799445682561</v>
      </c>
      <c r="BA34" s="29">
        <f t="shared" si="75"/>
        <v>7.926420145448998</v>
      </c>
      <c r="BB34" s="177">
        <v>15.794503444980499</v>
      </c>
      <c r="BC34" s="170">
        <v>18.703011333835001</v>
      </c>
      <c r="BD34" s="170">
        <v>19.366814636778301</v>
      </c>
      <c r="BE34" s="110">
        <v>2.4515700879571098</v>
      </c>
      <c r="BF34" s="110">
        <v>7.9347922545835301</v>
      </c>
      <c r="BG34" s="110">
        <v>9.1534933322464997</v>
      </c>
      <c r="BH34" s="110">
        <v>10.280464143993299</v>
      </c>
      <c r="BI34" s="110">
        <v>6.91914614793781</v>
      </c>
      <c r="BK34" s="7">
        <f t="shared" ref="BK34:BM34" si="93">(BK10/BJ10-1)*100</f>
        <v>8.4931467380778169</v>
      </c>
      <c r="BL34" s="7">
        <f t="shared" si="93"/>
        <v>7.0466072291834658</v>
      </c>
      <c r="BM34" s="7">
        <f t="shared" si="93"/>
        <v>6.383429829568632</v>
      </c>
      <c r="BN34" s="7">
        <f t="shared" si="79"/>
        <v>-15.047312188759044</v>
      </c>
      <c r="BO34" s="7">
        <f t="shared" si="79"/>
        <v>3.2405876505542386</v>
      </c>
      <c r="BP34" s="7">
        <f t="shared" si="80"/>
        <v>13.693297355111223</v>
      </c>
      <c r="BQ34" s="7">
        <f t="shared" si="81"/>
        <v>8.5870288008409226</v>
      </c>
    </row>
    <row r="35" spans="4:69" x14ac:dyDescent="0.3">
      <c r="D35" s="3" t="s">
        <v>63</v>
      </c>
      <c r="E35" s="14" t="s">
        <v>44</v>
      </c>
      <c r="F35" s="27"/>
      <c r="G35" s="27"/>
      <c r="H35" s="27"/>
      <c r="I35" s="27"/>
      <c r="J35" s="27">
        <f t="shared" si="34"/>
        <v>7.8781538716493404</v>
      </c>
      <c r="K35" s="27">
        <f t="shared" si="35"/>
        <v>6.9893252769385628</v>
      </c>
      <c r="L35" s="27">
        <f t="shared" si="36"/>
        <v>6.1390871264905389</v>
      </c>
      <c r="M35" s="27">
        <f t="shared" si="37"/>
        <v>6.494699770197121</v>
      </c>
      <c r="N35" s="27">
        <f t="shared" si="38"/>
        <v>6.8869042246976209</v>
      </c>
      <c r="O35" s="27">
        <f t="shared" si="39"/>
        <v>6.3028753656801051</v>
      </c>
      <c r="P35" s="27">
        <f t="shared" si="40"/>
        <v>6.1306534524391498</v>
      </c>
      <c r="Q35" s="27">
        <f t="shared" si="41"/>
        <v>7.2330055470128052</v>
      </c>
      <c r="R35" s="27">
        <f t="shared" si="42"/>
        <v>6.9699049288942883</v>
      </c>
      <c r="S35" s="27">
        <f t="shared" si="43"/>
        <v>6.9973772895589148</v>
      </c>
      <c r="T35" s="27">
        <f t="shared" si="44"/>
        <v>6.9443111609736707</v>
      </c>
      <c r="U35" s="27">
        <f t="shared" si="45"/>
        <v>6.3018391633609783</v>
      </c>
      <c r="V35" s="27">
        <f t="shared" si="46"/>
        <v>6.4369962699413641</v>
      </c>
      <c r="W35" s="27">
        <f t="shared" si="47"/>
        <v>6.354560440651702</v>
      </c>
      <c r="X35" s="27">
        <f t="shared" si="48"/>
        <v>5.7756909015859836</v>
      </c>
      <c r="Y35" s="27">
        <f t="shared" si="49"/>
        <v>4.5684028272283017</v>
      </c>
      <c r="Z35" s="27">
        <f t="shared" si="50"/>
        <v>3.310553978550268</v>
      </c>
      <c r="AA35" s="27">
        <f t="shared" si="51"/>
        <v>3.7054731632923055</v>
      </c>
      <c r="AB35" s="27">
        <f t="shared" si="52"/>
        <v>4.4450991158850872</v>
      </c>
      <c r="AC35" s="27">
        <f t="shared" si="53"/>
        <v>5.7321507271925976</v>
      </c>
      <c r="AD35" s="27">
        <f t="shared" si="54"/>
        <v>5.728363233151379</v>
      </c>
      <c r="AE35" s="27">
        <f t="shared" si="55"/>
        <v>5.1553043887989425</v>
      </c>
      <c r="AF35" s="27">
        <f t="shared" si="56"/>
        <v>4.9975559365636135</v>
      </c>
      <c r="AG35" s="27">
        <f t="shared" si="57"/>
        <v>4.8207488457586267</v>
      </c>
      <c r="AH35" s="27">
        <f t="shared" si="58"/>
        <v>5.3583397857415394</v>
      </c>
      <c r="AI35" s="27">
        <f t="shared" si="59"/>
        <v>5.6226418325351357</v>
      </c>
      <c r="AJ35" s="27">
        <f t="shared" si="60"/>
        <v>5.5383182933141262</v>
      </c>
      <c r="AK35" s="27">
        <f t="shared" si="61"/>
        <v>5.1353284417553269</v>
      </c>
      <c r="AL35" s="27">
        <f t="shared" si="62"/>
        <v>5.2001738555764732</v>
      </c>
      <c r="AM35" s="27">
        <f t="shared" si="63"/>
        <v>5.6170515174483349</v>
      </c>
      <c r="AN35" s="27">
        <f t="shared" si="64"/>
        <v>5.9274836780304208</v>
      </c>
      <c r="AO35" s="27">
        <f t="shared" si="65"/>
        <v>5.9636473477535645</v>
      </c>
      <c r="AP35" s="27">
        <f t="shared" si="66"/>
        <v>5.8637920517993658</v>
      </c>
      <c r="AQ35" s="27">
        <f t="shared" si="67"/>
        <v>5.5272139300936995</v>
      </c>
      <c r="AR35" s="27">
        <f t="shared" si="68"/>
        <v>5.3902197529839269</v>
      </c>
      <c r="AS35" s="27">
        <f t="shared" si="69"/>
        <v>6.3602527889702998</v>
      </c>
      <c r="AT35" s="27">
        <f t="shared" ref="AT35:AV35" si="94">(AT11/AP11-1)*100</f>
        <v>1.9231550527602614</v>
      </c>
      <c r="AU35" s="27">
        <f t="shared" si="94"/>
        <v>-22.012752442601879</v>
      </c>
      <c r="AV35" s="27">
        <f t="shared" si="94"/>
        <v>-11.862846801505578</v>
      </c>
      <c r="AW35" s="27">
        <f t="shared" si="71"/>
        <v>-8.9117829392325039</v>
      </c>
      <c r="AX35" s="27">
        <f t="shared" si="72"/>
        <v>-7.2683239116780207</v>
      </c>
      <c r="AY35" s="27">
        <f t="shared" si="73"/>
        <v>21.57790185094224</v>
      </c>
      <c r="AZ35" s="27">
        <f t="shared" si="74"/>
        <v>-0.1355786200236353</v>
      </c>
      <c r="BA35" s="27">
        <f t="shared" si="75"/>
        <v>4.9478110579918466</v>
      </c>
      <c r="BB35" s="176">
        <v>6.5595337804657197</v>
      </c>
      <c r="BC35" s="169">
        <v>5.31</v>
      </c>
      <c r="BD35" s="169">
        <v>12.04</v>
      </c>
      <c r="BE35" s="109">
        <v>4.0080940568412302</v>
      </c>
      <c r="BF35" s="109">
        <v>4.930928471454</v>
      </c>
      <c r="BG35" s="109">
        <v>5.9764317735220196</v>
      </c>
      <c r="BH35" s="109">
        <v>7.4708079307950097</v>
      </c>
      <c r="BI35" s="109">
        <v>5.04308951478348</v>
      </c>
      <c r="BK35" s="7">
        <f t="shared" ref="BK35:BM35" si="95">(BK11/BJ11-1)*100</f>
        <v>5.4119637908319973</v>
      </c>
      <c r="BL35" s="7">
        <f t="shared" si="95"/>
        <v>5.6817217472798109</v>
      </c>
      <c r="BM35" s="7">
        <f t="shared" si="95"/>
        <v>5.7879458632183578</v>
      </c>
      <c r="BN35" s="7">
        <f t="shared" si="79"/>
        <v>-10.255544027895191</v>
      </c>
      <c r="BO35" s="7">
        <f t="shared" si="79"/>
        <v>3.8888093970895987</v>
      </c>
      <c r="BP35" s="7">
        <f t="shared" si="80"/>
        <v>6.8718066146706835</v>
      </c>
      <c r="BQ35" s="7">
        <f t="shared" si="81"/>
        <v>5.8508215607392167</v>
      </c>
    </row>
    <row r="36" spans="4:69" x14ac:dyDescent="0.3">
      <c r="D36" s="3" t="s">
        <v>64</v>
      </c>
      <c r="E36" s="15" t="s">
        <v>45</v>
      </c>
      <c r="F36" s="29"/>
      <c r="G36" s="29"/>
      <c r="H36" s="29"/>
      <c r="I36" s="29"/>
      <c r="J36" s="29">
        <f t="shared" si="34"/>
        <v>13.158639707719001</v>
      </c>
      <c r="K36" s="29">
        <f t="shared" si="35"/>
        <v>9.4263294164508959</v>
      </c>
      <c r="L36" s="29">
        <f t="shared" si="36"/>
        <v>8.1577635673993232</v>
      </c>
      <c r="M36" s="29">
        <f t="shared" si="37"/>
        <v>9.5794094529060292</v>
      </c>
      <c r="N36" s="29">
        <f t="shared" si="38"/>
        <v>12.267010822058499</v>
      </c>
      <c r="O36" s="29">
        <f t="shared" si="39"/>
        <v>12.424230511060941</v>
      </c>
      <c r="P36" s="29">
        <f t="shared" si="40"/>
        <v>12.809070855521053</v>
      </c>
      <c r="Q36" s="29">
        <f t="shared" si="41"/>
        <v>11.638649150136082</v>
      </c>
      <c r="R36" s="29">
        <f t="shared" si="42"/>
        <v>10.617684956160534</v>
      </c>
      <c r="S36" s="29">
        <f t="shared" si="43"/>
        <v>11.405295843235773</v>
      </c>
      <c r="T36" s="29">
        <f t="shared" si="44"/>
        <v>10.129830015344442</v>
      </c>
      <c r="U36" s="29">
        <f t="shared" si="45"/>
        <v>9.4944834333277939</v>
      </c>
      <c r="V36" s="29">
        <f t="shared" si="46"/>
        <v>9.8909940644555725</v>
      </c>
      <c r="W36" s="29">
        <f t="shared" si="47"/>
        <v>10.718026638703449</v>
      </c>
      <c r="X36" s="29">
        <f t="shared" si="48"/>
        <v>9.7508787326345612</v>
      </c>
      <c r="Y36" s="29">
        <f t="shared" si="49"/>
        <v>10.11639764082477</v>
      </c>
      <c r="Z36" s="29">
        <f t="shared" si="50"/>
        <v>9.6564582167400594</v>
      </c>
      <c r="AA36" s="29">
        <f t="shared" si="51"/>
        <v>9.2545867104311128</v>
      </c>
      <c r="AB36" s="29">
        <f t="shared" si="52"/>
        <v>10.649823586632134</v>
      </c>
      <c r="AC36" s="29">
        <f t="shared" si="53"/>
        <v>9.2403938192260338</v>
      </c>
      <c r="AD36" s="29">
        <f t="shared" si="54"/>
        <v>7.5849624355898149</v>
      </c>
      <c r="AE36" s="29">
        <f t="shared" si="55"/>
        <v>9.3080405839834235</v>
      </c>
      <c r="AF36" s="29">
        <f t="shared" si="56"/>
        <v>8.9321185808517214</v>
      </c>
      <c r="AG36" s="29">
        <f t="shared" si="57"/>
        <v>9.617016576619708</v>
      </c>
      <c r="AH36" s="29">
        <f t="shared" si="58"/>
        <v>10.48322156239232</v>
      </c>
      <c r="AI36" s="29">
        <f t="shared" si="59"/>
        <v>11.060877822325388</v>
      </c>
      <c r="AJ36" s="29">
        <f t="shared" si="60"/>
        <v>8.8180680372604634</v>
      </c>
      <c r="AK36" s="29">
        <f t="shared" si="61"/>
        <v>8.2694910643214214</v>
      </c>
      <c r="AL36" s="29">
        <f t="shared" si="62"/>
        <v>7.7606112124559035</v>
      </c>
      <c r="AM36" s="29">
        <f t="shared" si="63"/>
        <v>5.1142292120883948</v>
      </c>
      <c r="AN36" s="29">
        <f t="shared" si="64"/>
        <v>8.1410495122001159</v>
      </c>
      <c r="AO36" s="29">
        <f t="shared" si="65"/>
        <v>7.0874843536971932</v>
      </c>
      <c r="AP36" s="29">
        <f t="shared" si="66"/>
        <v>9.0625242312968979</v>
      </c>
      <c r="AQ36" s="29">
        <f t="shared" si="67"/>
        <v>9.5960649603882722</v>
      </c>
      <c r="AR36" s="29">
        <f t="shared" si="68"/>
        <v>9.2422567094956563</v>
      </c>
      <c r="AS36" s="29">
        <f t="shared" si="69"/>
        <v>9.7809941984210891</v>
      </c>
      <c r="AT36" s="29">
        <f t="shared" ref="AT36:AV36" si="96">(AT12/AP12-1)*100</f>
        <v>9.8208145178604767</v>
      </c>
      <c r="AU36" s="29">
        <f t="shared" si="96"/>
        <v>10.848584638559178</v>
      </c>
      <c r="AV36" s="29">
        <f t="shared" si="96"/>
        <v>10.722684046019815</v>
      </c>
      <c r="AW36" s="29">
        <f t="shared" si="71"/>
        <v>10.993607715599429</v>
      </c>
      <c r="AX36" s="29">
        <f t="shared" si="72"/>
        <v>8.7200317413719262</v>
      </c>
      <c r="AY36" s="29">
        <f t="shared" si="73"/>
        <v>6.8951707395095596</v>
      </c>
      <c r="AZ36" s="29">
        <f t="shared" si="74"/>
        <v>5.5358250792672647</v>
      </c>
      <c r="BA36" s="29">
        <f t="shared" si="75"/>
        <v>6.2133998517718059</v>
      </c>
      <c r="BB36" s="177">
        <v>7.1420528007235298</v>
      </c>
      <c r="BC36" s="170">
        <v>8.7231421638449707</v>
      </c>
      <c r="BD36" s="170">
        <v>8.9057284567512998</v>
      </c>
      <c r="BE36" s="110">
        <v>7.8670056919540396</v>
      </c>
      <c r="BF36" s="110">
        <v>7.6252601922311598</v>
      </c>
      <c r="BG36" s="110">
        <v>8.1682316416126994</v>
      </c>
      <c r="BH36" s="110">
        <v>10.4420198122657</v>
      </c>
      <c r="BI36" s="110">
        <v>11.081223318880699</v>
      </c>
      <c r="BK36" s="7">
        <f t="shared" ref="BK36:BM36" si="97">(BK12/BJ12-1)*100</f>
        <v>9.6280096104576671</v>
      </c>
      <c r="BL36" s="7">
        <f t="shared" si="97"/>
        <v>7.020370834969647</v>
      </c>
      <c r="BM36" s="7">
        <f t="shared" si="97"/>
        <v>9.4240748292337084</v>
      </c>
      <c r="BN36" s="7">
        <f t="shared" si="79"/>
        <v>10.606101984255091</v>
      </c>
      <c r="BO36" s="7">
        <f t="shared" si="79"/>
        <v>6.8087756564588986</v>
      </c>
      <c r="BP36" s="7">
        <f t="shared" si="80"/>
        <v>8.1644699397122942</v>
      </c>
      <c r="BQ36" s="7">
        <f t="shared" si="81"/>
        <v>9.3602380617260561</v>
      </c>
    </row>
    <row r="37" spans="4:69" x14ac:dyDescent="0.3">
      <c r="D37" s="3" t="s">
        <v>65</v>
      </c>
      <c r="E37" s="16" t="s">
        <v>46</v>
      </c>
      <c r="F37" s="31"/>
      <c r="G37" s="31"/>
      <c r="H37" s="31"/>
      <c r="I37" s="31"/>
      <c r="J37" s="31">
        <f t="shared" si="34"/>
        <v>8.609393696802691</v>
      </c>
      <c r="K37" s="31">
        <f t="shared" si="35"/>
        <v>9.4875548073064095</v>
      </c>
      <c r="L37" s="31">
        <f t="shared" si="36"/>
        <v>6.4498713624911774</v>
      </c>
      <c r="M37" s="31">
        <f t="shared" si="37"/>
        <v>3.3998468121071435</v>
      </c>
      <c r="N37" s="31">
        <f t="shared" si="38"/>
        <v>3.6475921403871903</v>
      </c>
      <c r="O37" s="31">
        <f t="shared" si="39"/>
        <v>5.3035269138401286</v>
      </c>
      <c r="P37" s="31">
        <f t="shared" si="40"/>
        <v>13.225764036290567</v>
      </c>
      <c r="Q37" s="31">
        <f t="shared" si="41"/>
        <v>16.245841235783566</v>
      </c>
      <c r="R37" s="31">
        <f t="shared" si="42"/>
        <v>12.56754440565433</v>
      </c>
      <c r="S37" s="31">
        <f t="shared" si="43"/>
        <v>10.322131501523057</v>
      </c>
      <c r="T37" s="31">
        <f t="shared" si="44"/>
        <v>8.8238384374619727</v>
      </c>
      <c r="U37" s="31">
        <f t="shared" si="45"/>
        <v>3.7504635033990263</v>
      </c>
      <c r="V37" s="31">
        <f t="shared" si="46"/>
        <v>3.6019430832087806</v>
      </c>
      <c r="W37" s="31">
        <f t="shared" si="47"/>
        <v>5.4597727483985281</v>
      </c>
      <c r="X37" s="31">
        <f t="shared" si="48"/>
        <v>1.9038012505685042</v>
      </c>
      <c r="Y37" s="31">
        <f t="shared" si="49"/>
        <v>7.8689909048671236</v>
      </c>
      <c r="Z37" s="31">
        <f t="shared" si="50"/>
        <v>8.5534534437747833</v>
      </c>
      <c r="AA37" s="31">
        <f t="shared" si="51"/>
        <v>2.6128268982006819</v>
      </c>
      <c r="AB37" s="31">
        <f t="shared" si="52"/>
        <v>10.343228431661</v>
      </c>
      <c r="AC37" s="31">
        <f t="shared" si="53"/>
        <v>12.771166244941124</v>
      </c>
      <c r="AD37" s="31">
        <f t="shared" si="54"/>
        <v>9.325765835096945</v>
      </c>
      <c r="AE37" s="31">
        <f t="shared" si="55"/>
        <v>13.61743003945206</v>
      </c>
      <c r="AF37" s="31">
        <f t="shared" si="56"/>
        <v>9.0781321318335717</v>
      </c>
      <c r="AG37" s="31">
        <f t="shared" si="57"/>
        <v>4.2078219415242479</v>
      </c>
      <c r="AH37" s="31">
        <f t="shared" si="58"/>
        <v>6.008710038705245</v>
      </c>
      <c r="AI37" s="31">
        <f t="shared" si="59"/>
        <v>5.9280334692391135</v>
      </c>
      <c r="AJ37" s="31">
        <f t="shared" si="60"/>
        <v>6.1367129723616021</v>
      </c>
      <c r="AK37" s="31">
        <f t="shared" si="61"/>
        <v>3.8309483233923025</v>
      </c>
      <c r="AL37" s="31">
        <f t="shared" si="62"/>
        <v>4.2952882585616914</v>
      </c>
      <c r="AM37" s="31">
        <f t="shared" si="63"/>
        <v>3.0906621713042703</v>
      </c>
      <c r="AN37" s="31">
        <f t="shared" si="64"/>
        <v>3.109739674212153</v>
      </c>
      <c r="AO37" s="31">
        <f t="shared" si="65"/>
        <v>6.2317025952018046</v>
      </c>
      <c r="AP37" s="31">
        <f t="shared" si="66"/>
        <v>7.2311589190548808</v>
      </c>
      <c r="AQ37" s="31">
        <f t="shared" si="67"/>
        <v>4.4980785901014952</v>
      </c>
      <c r="AR37" s="31">
        <f t="shared" si="68"/>
        <v>6.1617555476054076</v>
      </c>
      <c r="AS37" s="31">
        <f t="shared" si="69"/>
        <v>8.5102797598028737</v>
      </c>
      <c r="AT37" s="31">
        <f t="shared" ref="AT37:AV37" si="98">(AT13/AP13-1)*100</f>
        <v>10.626980876382319</v>
      </c>
      <c r="AU37" s="31">
        <f t="shared" si="98"/>
        <v>1.0588991666347969</v>
      </c>
      <c r="AV37" s="31">
        <f t="shared" si="98"/>
        <v>-0.94669987857565197</v>
      </c>
      <c r="AW37" s="31">
        <f t="shared" si="71"/>
        <v>2.3721135969247742</v>
      </c>
      <c r="AX37" s="31">
        <f t="shared" si="72"/>
        <v>-2.9729499160560446</v>
      </c>
      <c r="AY37" s="31">
        <f t="shared" si="73"/>
        <v>8.3296168978243443</v>
      </c>
      <c r="AZ37" s="31">
        <f t="shared" si="74"/>
        <v>4.2894802923676201</v>
      </c>
      <c r="BA37" s="31">
        <f t="shared" si="75"/>
        <v>-2.592506106280823</v>
      </c>
      <c r="BB37" s="111">
        <v>1.63565263487668</v>
      </c>
      <c r="BC37" s="179">
        <v>0.92001714910603305</v>
      </c>
      <c r="BD37" s="112">
        <v>4.1119485020617503</v>
      </c>
      <c r="BE37" s="112">
        <v>6.0913789609803199</v>
      </c>
      <c r="BF37" s="112">
        <v>3.7927877912348098</v>
      </c>
      <c r="BG37" s="112">
        <v>7.0369646369653402</v>
      </c>
      <c r="BH37" s="112">
        <v>7.1537849253437003</v>
      </c>
      <c r="BI37" s="112">
        <v>7.85854337433386</v>
      </c>
      <c r="BK37" s="7">
        <f t="shared" ref="BK37:BM37" si="99">(BK13/BJ13-1)*100</f>
        <v>5.4700308819354282</v>
      </c>
      <c r="BL37" s="7">
        <f t="shared" si="99"/>
        <v>4.1730309490855655</v>
      </c>
      <c r="BM37" s="7">
        <f t="shared" si="99"/>
        <v>6.6099947885162713</v>
      </c>
      <c r="BN37" s="7">
        <f t="shared" si="79"/>
        <v>3.2475793461915758</v>
      </c>
      <c r="BO37" s="7">
        <f t="shared" si="79"/>
        <v>1.5641458948520315</v>
      </c>
      <c r="BP37" s="7">
        <f t="shared" si="80"/>
        <v>3.1685564479576156</v>
      </c>
      <c r="BQ37" s="7">
        <f t="shared" si="81"/>
        <v>6.4684118978761251</v>
      </c>
    </row>
    <row r="38" spans="4:69" x14ac:dyDescent="0.3">
      <c r="D38" s="3" t="s">
        <v>66</v>
      </c>
      <c r="E38" s="16" t="s">
        <v>47</v>
      </c>
      <c r="F38" s="31"/>
      <c r="G38" s="31"/>
      <c r="H38" s="31"/>
      <c r="I38" s="31"/>
      <c r="J38" s="31">
        <f t="shared" si="34"/>
        <v>10.72265455797865</v>
      </c>
      <c r="K38" s="31">
        <f t="shared" si="35"/>
        <v>9.1078928342646961</v>
      </c>
      <c r="L38" s="31">
        <f t="shared" si="36"/>
        <v>6.535268475143674</v>
      </c>
      <c r="M38" s="31">
        <f t="shared" si="37"/>
        <v>4.6926074385975847</v>
      </c>
      <c r="N38" s="31">
        <f t="shared" si="38"/>
        <v>5.1967878843394155</v>
      </c>
      <c r="O38" s="31">
        <f t="shared" si="39"/>
        <v>6.3668920105189875</v>
      </c>
      <c r="P38" s="31">
        <f t="shared" si="40"/>
        <v>8.4956345291062441</v>
      </c>
      <c r="Q38" s="31">
        <f t="shared" si="41"/>
        <v>9.4815452633670638</v>
      </c>
      <c r="R38" s="31">
        <f t="shared" si="42"/>
        <v>8.9119597712826071</v>
      </c>
      <c r="S38" s="31">
        <f t="shared" si="43"/>
        <v>7.6610434211577205</v>
      </c>
      <c r="T38" s="31">
        <f t="shared" si="44"/>
        <v>5.4488114398273169</v>
      </c>
      <c r="U38" s="31">
        <f t="shared" si="45"/>
        <v>4.3332274604110932</v>
      </c>
      <c r="V38" s="31">
        <f t="shared" si="46"/>
        <v>4.6635852592129989</v>
      </c>
      <c r="W38" s="31">
        <f t="shared" si="47"/>
        <v>4.9347181008902119</v>
      </c>
      <c r="X38" s="31">
        <f t="shared" si="48"/>
        <v>5.0736947614724137</v>
      </c>
      <c r="Y38" s="31">
        <f t="shared" si="49"/>
        <v>5.3013829694702919</v>
      </c>
      <c r="Z38" s="31">
        <f t="shared" si="50"/>
        <v>4.5417219681272547</v>
      </c>
      <c r="AA38" s="31">
        <f t="shared" si="51"/>
        <v>4.3113172273594014</v>
      </c>
      <c r="AB38" s="31">
        <f t="shared" si="52"/>
        <v>4.0657041578460618</v>
      </c>
      <c r="AC38" s="31">
        <f t="shared" si="53"/>
        <v>3.5423272775108483</v>
      </c>
      <c r="AD38" s="31">
        <f t="shared" si="54"/>
        <v>5.2533592728412959</v>
      </c>
      <c r="AE38" s="31">
        <f t="shared" si="55"/>
        <v>5.1450577354336113</v>
      </c>
      <c r="AF38" s="31">
        <f t="shared" si="56"/>
        <v>4.3558230170670509</v>
      </c>
      <c r="AG38" s="31">
        <f t="shared" si="57"/>
        <v>4.0280155825967778</v>
      </c>
      <c r="AH38" s="31">
        <f t="shared" si="58"/>
        <v>3.6320747212632565</v>
      </c>
      <c r="AI38" s="31">
        <f t="shared" si="59"/>
        <v>3.6859421977571749</v>
      </c>
      <c r="AJ38" s="31">
        <f t="shared" si="60"/>
        <v>3.5241876144355588</v>
      </c>
      <c r="AK38" s="31">
        <f t="shared" si="61"/>
        <v>3.5672950615968979</v>
      </c>
      <c r="AL38" s="31">
        <f t="shared" si="62"/>
        <v>3.0812129467326033</v>
      </c>
      <c r="AM38" s="31">
        <f t="shared" si="63"/>
        <v>2.9560474780071733</v>
      </c>
      <c r="AN38" s="31">
        <f t="shared" si="64"/>
        <v>3.7164833287877785</v>
      </c>
      <c r="AO38" s="31">
        <f t="shared" si="65"/>
        <v>4.1601820936657985</v>
      </c>
      <c r="AP38" s="31">
        <f t="shared" si="66"/>
        <v>5.4129761959562206</v>
      </c>
      <c r="AQ38" s="31">
        <f t="shared" si="67"/>
        <v>5.7306747890026433</v>
      </c>
      <c r="AR38" s="31">
        <f t="shared" si="68"/>
        <v>5.9953809151312987</v>
      </c>
      <c r="AS38" s="31">
        <f t="shared" si="69"/>
        <v>5.8838784416199941</v>
      </c>
      <c r="AT38" s="31">
        <f t="shared" ref="AT38:AV38" si="100">(AT14/AP14-1)*100</f>
        <v>3.8101965720303888</v>
      </c>
      <c r="AU38" s="31">
        <f t="shared" si="100"/>
        <v>2.3095793162000611</v>
      </c>
      <c r="AV38" s="31">
        <f t="shared" si="100"/>
        <v>1.9638995321423325</v>
      </c>
      <c r="AW38" s="31">
        <f t="shared" si="71"/>
        <v>1.2487396357967029</v>
      </c>
      <c r="AX38" s="31">
        <f t="shared" si="72"/>
        <v>0.94152755112519859</v>
      </c>
      <c r="AY38" s="31">
        <f t="shared" si="73"/>
        <v>2.8151351190431884</v>
      </c>
      <c r="AZ38" s="31">
        <f t="shared" si="74"/>
        <v>3.4238983509056631</v>
      </c>
      <c r="BA38" s="31">
        <f t="shared" si="75"/>
        <v>3.9376208749040575</v>
      </c>
      <c r="BB38" s="111">
        <v>3.7773128349947398</v>
      </c>
      <c r="BC38" s="179">
        <v>1.8200013753614901</v>
      </c>
      <c r="BD38" s="112">
        <v>2.82745519180934</v>
      </c>
      <c r="BE38" s="112">
        <v>3.3907462058829698</v>
      </c>
      <c r="BF38" s="112">
        <v>2.4776629907793799</v>
      </c>
      <c r="BG38" s="112">
        <v>4.1520051045163804</v>
      </c>
      <c r="BH38" s="112">
        <v>5.3349980674989901</v>
      </c>
      <c r="BI38" s="112">
        <v>4.8055705658060104</v>
      </c>
      <c r="BK38" s="7">
        <f t="shared" ref="BK38:BM38" si="101">(BK14/BJ14-1)*100</f>
        <v>3.6021402466185126</v>
      </c>
      <c r="BL38" s="7">
        <f t="shared" si="101"/>
        <v>3.4809380163933534</v>
      </c>
      <c r="BM38" s="7">
        <f t="shared" si="101"/>
        <v>5.7577185512877938</v>
      </c>
      <c r="BN38" s="7">
        <f t="shared" si="79"/>
        <v>2.3219547044803779</v>
      </c>
      <c r="BO38" s="7">
        <f t="shared" si="79"/>
        <v>2.7828029040946944</v>
      </c>
      <c r="BP38" s="7">
        <f t="shared" si="80"/>
        <v>2.9524850719913731</v>
      </c>
      <c r="BQ38" s="7">
        <f t="shared" si="81"/>
        <v>4.2039181214225563</v>
      </c>
    </row>
    <row r="39" spans="4:69" x14ac:dyDescent="0.3">
      <c r="D39" s="3" t="s">
        <v>67</v>
      </c>
      <c r="E39" s="16" t="s">
        <v>48</v>
      </c>
      <c r="F39" s="31"/>
      <c r="G39" s="31"/>
      <c r="H39" s="31"/>
      <c r="I39" s="31"/>
      <c r="J39" s="31">
        <f t="shared" si="34"/>
        <v>10.239796434228721</v>
      </c>
      <c r="K39" s="31">
        <f t="shared" si="35"/>
        <v>9.5753073433699321</v>
      </c>
      <c r="L39" s="31">
        <f t="shared" si="36"/>
        <v>8.9171290922678068</v>
      </c>
      <c r="M39" s="31">
        <f t="shared" si="37"/>
        <v>8.3144450719043306</v>
      </c>
      <c r="N39" s="31">
        <f t="shared" si="38"/>
        <v>7.9862729961708068</v>
      </c>
      <c r="O39" s="31">
        <f t="shared" si="39"/>
        <v>8.0710964451777389</v>
      </c>
      <c r="P39" s="31">
        <f t="shared" si="40"/>
        <v>7.4473093556686853</v>
      </c>
      <c r="Q39" s="31">
        <f t="shared" si="41"/>
        <v>6.3249462565259762</v>
      </c>
      <c r="R39" s="31">
        <f t="shared" si="42"/>
        <v>7.8015514629899529</v>
      </c>
      <c r="S39" s="31">
        <f t="shared" si="43"/>
        <v>7.5713730551970171</v>
      </c>
      <c r="T39" s="31">
        <f t="shared" si="44"/>
        <v>8.2493520962192424</v>
      </c>
      <c r="U39" s="31">
        <f t="shared" si="45"/>
        <v>8.0004433308927823</v>
      </c>
      <c r="V39" s="31">
        <f t="shared" si="46"/>
        <v>10.268960694905417</v>
      </c>
      <c r="W39" s="31">
        <f t="shared" si="47"/>
        <v>9.9853237642125503</v>
      </c>
      <c r="X39" s="31">
        <f t="shared" si="48"/>
        <v>9.3037923049407389</v>
      </c>
      <c r="Y39" s="31">
        <f t="shared" si="49"/>
        <v>9.6891161095510547</v>
      </c>
      <c r="Z39" s="31">
        <f t="shared" si="50"/>
        <v>7.3584838254469931</v>
      </c>
      <c r="AA39" s="31">
        <f t="shared" si="51"/>
        <v>7.6396994562762943</v>
      </c>
      <c r="AB39" s="31">
        <f t="shared" si="52"/>
        <v>7.6259728031370821</v>
      </c>
      <c r="AC39" s="31">
        <f t="shared" si="53"/>
        <v>8.1281681994987522</v>
      </c>
      <c r="AD39" s="31">
        <f t="shared" si="54"/>
        <v>8.1413696047030868</v>
      </c>
      <c r="AE39" s="31">
        <f t="shared" si="55"/>
        <v>7.5666426905556028</v>
      </c>
      <c r="AF39" s="31">
        <f t="shared" si="56"/>
        <v>6.9519943240316406</v>
      </c>
      <c r="AG39" s="31">
        <f t="shared" si="57"/>
        <v>6.8346644152765812</v>
      </c>
      <c r="AH39" s="31">
        <f t="shared" si="58"/>
        <v>6.8337889192612744</v>
      </c>
      <c r="AI39" s="31">
        <f t="shared" si="59"/>
        <v>8.2395315143716896</v>
      </c>
      <c r="AJ39" s="31">
        <f t="shared" si="60"/>
        <v>9.3656011052975394</v>
      </c>
      <c r="AK39" s="31">
        <f t="shared" si="61"/>
        <v>9.2492287605439714</v>
      </c>
      <c r="AL39" s="31">
        <f t="shared" si="62"/>
        <v>8.0417834786282061</v>
      </c>
      <c r="AM39" s="31">
        <f t="shared" si="63"/>
        <v>8.8860235787463502</v>
      </c>
      <c r="AN39" s="31">
        <f t="shared" si="64"/>
        <v>8.6677825107403841</v>
      </c>
      <c r="AO39" s="31">
        <f t="shared" si="65"/>
        <v>8.9374769739502433</v>
      </c>
      <c r="AP39" s="31">
        <f t="shared" si="66"/>
        <v>10.361497174137124</v>
      </c>
      <c r="AQ39" s="31">
        <f t="shared" si="67"/>
        <v>9.9403189722054641</v>
      </c>
      <c r="AR39" s="31">
        <f t="shared" si="68"/>
        <v>10.220903465164731</v>
      </c>
      <c r="AS39" s="31">
        <f t="shared" si="69"/>
        <v>10.486190875852941</v>
      </c>
      <c r="AT39" s="31">
        <f t="shared" ref="AT39:AV39" si="102">(AT15/AP15-1)*100</f>
        <v>5.3924568410203433</v>
      </c>
      <c r="AU39" s="31">
        <f t="shared" si="102"/>
        <v>-12.093791539604338</v>
      </c>
      <c r="AV39" s="31">
        <f t="shared" si="102"/>
        <v>-7.6081865778200752</v>
      </c>
      <c r="AW39" s="31">
        <f t="shared" si="71"/>
        <v>-7.0196198468039377</v>
      </c>
      <c r="AX39" s="31">
        <f t="shared" si="72"/>
        <v>-6.0981060287724649</v>
      </c>
      <c r="AY39" s="31">
        <f t="shared" si="73"/>
        <v>9.9381133350974871</v>
      </c>
      <c r="AZ39" s="31">
        <f t="shared" si="74"/>
        <v>-0.59057714182094712</v>
      </c>
      <c r="BA39" s="31">
        <f t="shared" si="75"/>
        <v>0.89486805814835702</v>
      </c>
      <c r="BB39" s="111">
        <v>5.9587615864808496</v>
      </c>
      <c r="BC39" s="179">
        <v>8.0799944982038205</v>
      </c>
      <c r="BD39" s="112">
        <v>8.0982606100053491</v>
      </c>
      <c r="BE39" s="112">
        <v>4.03960830189882</v>
      </c>
      <c r="BF39" s="112">
        <v>4.1130759957306502</v>
      </c>
      <c r="BG39" s="112">
        <v>8.8119481174749392</v>
      </c>
      <c r="BH39" s="112">
        <v>8.7265677678628499</v>
      </c>
      <c r="BI39" s="112">
        <v>9.6798924034226008</v>
      </c>
      <c r="BK39" s="7">
        <f t="shared" ref="BK39:BM39" si="103">(BK15/BJ15-1)*100</f>
        <v>8.4370804479239059</v>
      </c>
      <c r="BL39" s="7">
        <f t="shared" si="103"/>
        <v>8.6402938578567845</v>
      </c>
      <c r="BM39" s="7">
        <f t="shared" si="103"/>
        <v>10.253602861297107</v>
      </c>
      <c r="BN39" s="7">
        <f t="shared" si="79"/>
        <v>-5.4437551283922136</v>
      </c>
      <c r="BO39" s="7">
        <f t="shared" si="79"/>
        <v>0.73368013978558633</v>
      </c>
      <c r="BP39" s="7">
        <f t="shared" si="80"/>
        <v>6.525062557487904</v>
      </c>
      <c r="BQ39" s="7">
        <f t="shared" si="81"/>
        <v>7.8411333893677604</v>
      </c>
    </row>
    <row r="40" spans="4:69" x14ac:dyDescent="0.3">
      <c r="D40" s="3" t="s">
        <v>68</v>
      </c>
      <c r="E40" s="12" t="s">
        <v>49</v>
      </c>
      <c r="F40" s="23"/>
      <c r="G40" s="23"/>
      <c r="H40" s="23"/>
      <c r="I40" s="23"/>
      <c r="J40" s="23">
        <f t="shared" si="34"/>
        <v>13.669438046391358</v>
      </c>
      <c r="K40" s="23">
        <f t="shared" si="35"/>
        <v>1.142575333701612</v>
      </c>
      <c r="L40" s="23">
        <f t="shared" si="36"/>
        <v>8.3566524270533229</v>
      </c>
      <c r="M40" s="23">
        <f t="shared" si="37"/>
        <v>3.6349293835973961</v>
      </c>
      <c r="N40" s="23">
        <f t="shared" si="38"/>
        <v>2.3684515801478678</v>
      </c>
      <c r="O40" s="23">
        <f t="shared" si="39"/>
        <v>7.5988660856527224</v>
      </c>
      <c r="P40" s="23">
        <f t="shared" si="40"/>
        <v>-2.0080463515179003</v>
      </c>
      <c r="Q40" s="23">
        <f t="shared" si="41"/>
        <v>0.77988369982568972</v>
      </c>
      <c r="R40" s="23">
        <f t="shared" si="42"/>
        <v>1.7929676462277611</v>
      </c>
      <c r="S40" s="23">
        <f t="shared" si="43"/>
        <v>-1.8122312340101199</v>
      </c>
      <c r="T40" s="23">
        <f t="shared" si="44"/>
        <v>6.6246467216491967</v>
      </c>
      <c r="U40" s="23">
        <f t="shared" si="45"/>
        <v>3.8315486744195715</v>
      </c>
      <c r="V40" s="23">
        <f t="shared" si="46"/>
        <v>2.6582002136853911</v>
      </c>
      <c r="W40" s="23">
        <f t="shared" si="47"/>
        <v>-2.4908422877718328</v>
      </c>
      <c r="X40" s="23">
        <f t="shared" si="48"/>
        <v>2.3777048646889787</v>
      </c>
      <c r="Y40" s="23">
        <f t="shared" si="49"/>
        <v>6.838053876716832</v>
      </c>
      <c r="Z40" s="23">
        <f t="shared" si="50"/>
        <v>4.7342678123023951</v>
      </c>
      <c r="AA40" s="23">
        <f t="shared" si="51"/>
        <v>6.2875328156736243</v>
      </c>
      <c r="AB40" s="23">
        <f t="shared" si="52"/>
        <v>1.2685787388905023</v>
      </c>
      <c r="AC40" s="23">
        <f t="shared" si="53"/>
        <v>6.2696327171680499</v>
      </c>
      <c r="AD40" s="23">
        <f t="shared" si="54"/>
        <v>4.6168141105028537</v>
      </c>
      <c r="AE40" s="23">
        <f t="shared" si="55"/>
        <v>4.4425752252981177</v>
      </c>
      <c r="AF40" s="23">
        <f t="shared" si="56"/>
        <v>3.8192646297255273</v>
      </c>
      <c r="AG40" s="23">
        <f t="shared" si="57"/>
        <v>0.27759027012943527</v>
      </c>
      <c r="AH40" s="23">
        <f t="shared" si="58"/>
        <v>0.2241625075352971</v>
      </c>
      <c r="AI40" s="23">
        <f t="shared" si="59"/>
        <v>-3.0217360129480841E-2</v>
      </c>
      <c r="AJ40" s="23">
        <f t="shared" si="60"/>
        <v>0.67352663686370828</v>
      </c>
      <c r="AK40" s="23">
        <f t="shared" si="61"/>
        <v>6.9250337169945553</v>
      </c>
      <c r="AL40" s="23">
        <f t="shared" si="62"/>
        <v>5.716055510028184</v>
      </c>
      <c r="AM40" s="23">
        <f t="shared" si="63"/>
        <v>7.1594524393805203</v>
      </c>
      <c r="AN40" s="23">
        <f t="shared" si="64"/>
        <v>7.8719714524516204</v>
      </c>
      <c r="AO40" s="23">
        <f t="shared" si="65"/>
        <v>7.0961528266209495</v>
      </c>
      <c r="AP40" s="23">
        <f t="shared" si="66"/>
        <v>6.3999262424149883</v>
      </c>
      <c r="AQ40" s="23">
        <f t="shared" si="67"/>
        <v>8.8564083134230707</v>
      </c>
      <c r="AR40" s="23">
        <f t="shared" si="68"/>
        <v>1.8472573575381235</v>
      </c>
      <c r="AS40" s="23">
        <f t="shared" si="69"/>
        <v>2.0451920300317727</v>
      </c>
      <c r="AT40" s="23">
        <f t="shared" ref="AT40:AV40" si="104">(AT16/AP16-1)*100</f>
        <v>3.1632306362717966</v>
      </c>
      <c r="AU40" s="23">
        <f t="shared" si="104"/>
        <v>-3.2135445831549148</v>
      </c>
      <c r="AV40" s="23">
        <f t="shared" si="104"/>
        <v>1.8063500704386559</v>
      </c>
      <c r="AW40" s="23">
        <f t="shared" si="71"/>
        <v>-1.5495148417689952</v>
      </c>
      <c r="AX40" s="23">
        <f t="shared" si="72"/>
        <v>-2.2595604439326178</v>
      </c>
      <c r="AY40" s="23">
        <f t="shared" si="73"/>
        <v>9.9514238197984781</v>
      </c>
      <c r="AZ40" s="23">
        <f t="shared" si="74"/>
        <v>-9.9477587730583021</v>
      </c>
      <c r="BA40" s="23">
        <f t="shared" si="75"/>
        <v>0.9844590966997524</v>
      </c>
      <c r="BB40" s="113">
        <v>-1.4517564341903799</v>
      </c>
      <c r="BC40" s="180">
        <v>-5.9792439312274501</v>
      </c>
      <c r="BD40" s="114">
        <v>8.8400037763787598</v>
      </c>
      <c r="BE40" s="114">
        <v>-1.4588056873386801</v>
      </c>
      <c r="BF40" s="114">
        <v>0.62411621753726998</v>
      </c>
      <c r="BG40" s="114">
        <v>0.39950222831676102</v>
      </c>
      <c r="BH40" s="114">
        <v>1.2631032804642801</v>
      </c>
      <c r="BI40" s="114">
        <v>7.3701927768149997E-3</v>
      </c>
      <c r="BK40" s="7">
        <f t="shared" ref="BK40:BM40" si="105">(BK16/BJ16-1)*100</f>
        <v>2.0468801275139503</v>
      </c>
      <c r="BL40" s="7">
        <f t="shared" si="105"/>
        <v>6.9716089004371318</v>
      </c>
      <c r="BM40" s="7">
        <f t="shared" si="105"/>
        <v>4.6556664383859525</v>
      </c>
      <c r="BN40" s="7">
        <f t="shared" si="79"/>
        <v>-2.7220092641300209E-2</v>
      </c>
      <c r="BO40" s="7">
        <f t="shared" si="79"/>
        <v>-0.32998640266660439</v>
      </c>
      <c r="BP40" s="7">
        <f t="shared" si="80"/>
        <v>-0.38380823395108843</v>
      </c>
      <c r="BQ40" s="7">
        <f t="shared" si="81"/>
        <v>0.55723035608996607</v>
      </c>
    </row>
    <row r="41" spans="4:69" x14ac:dyDescent="0.3">
      <c r="D41" s="3" t="s">
        <v>69</v>
      </c>
      <c r="E41" s="12" t="s">
        <v>50</v>
      </c>
      <c r="F41" s="23"/>
      <c r="G41" s="23"/>
      <c r="H41" s="23"/>
      <c r="I41" s="23"/>
      <c r="J41" s="23">
        <f t="shared" si="34"/>
        <v>14.253267939946902</v>
      </c>
      <c r="K41" s="23">
        <f t="shared" si="35"/>
        <v>4.3823193814133354</v>
      </c>
      <c r="L41" s="23">
        <f t="shared" si="36"/>
        <v>4.1167212669273479</v>
      </c>
      <c r="M41" s="23">
        <f t="shared" si="37"/>
        <v>5.285337281270519</v>
      </c>
      <c r="N41" s="23">
        <f t="shared" si="38"/>
        <v>8.1072135653697419</v>
      </c>
      <c r="O41" s="23">
        <f t="shared" si="39"/>
        <v>10.739740243883823</v>
      </c>
      <c r="P41" s="23">
        <f t="shared" si="40"/>
        <v>3.8330551160265847</v>
      </c>
      <c r="Q41" s="23">
        <f t="shared" si="41"/>
        <v>10.215708528320921</v>
      </c>
      <c r="R41" s="23">
        <f t="shared" si="42"/>
        <v>11.148323215125778</v>
      </c>
      <c r="S41" s="23">
        <f t="shared" si="43"/>
        <v>2.7608186328555551</v>
      </c>
      <c r="T41" s="23">
        <f t="shared" si="44"/>
        <v>7.7324023565350064</v>
      </c>
      <c r="U41" s="23">
        <f t="shared" si="45"/>
        <v>8.3191749474938135</v>
      </c>
      <c r="V41" s="23">
        <f t="shared" si="46"/>
        <v>4.5199248890635646</v>
      </c>
      <c r="W41" s="23">
        <f t="shared" si="47"/>
        <v>4.3986145990149383</v>
      </c>
      <c r="X41" s="23">
        <f t="shared" si="48"/>
        <v>6.2229005852501462</v>
      </c>
      <c r="Y41" s="23">
        <f t="shared" si="49"/>
        <v>6.5306222851173157</v>
      </c>
      <c r="Z41" s="23">
        <f t="shared" si="50"/>
        <v>4.9064996295980823</v>
      </c>
      <c r="AA41" s="23">
        <f t="shared" si="51"/>
        <v>11.604447413383356</v>
      </c>
      <c r="AB41" s="23">
        <f t="shared" si="52"/>
        <v>7.930558987641434</v>
      </c>
      <c r="AC41" s="23">
        <f t="shared" si="53"/>
        <v>5.2376224310032971</v>
      </c>
      <c r="AD41" s="23">
        <f t="shared" si="54"/>
        <v>5.3347732181425522</v>
      </c>
      <c r="AE41" s="23">
        <f t="shared" si="55"/>
        <v>5.1495661932921877</v>
      </c>
      <c r="AF41" s="23">
        <f t="shared" si="56"/>
        <v>1.9535903918911135</v>
      </c>
      <c r="AG41" s="23">
        <f t="shared" si="57"/>
        <v>3.1279362719284665</v>
      </c>
      <c r="AH41" s="23">
        <f t="shared" si="58"/>
        <v>4.0982641055060887</v>
      </c>
      <c r="AI41" s="23">
        <f t="shared" si="59"/>
        <v>0.95525451559934638</v>
      </c>
      <c r="AJ41" s="23">
        <f t="shared" si="60"/>
        <v>3.6972963381906032</v>
      </c>
      <c r="AK41" s="23">
        <f t="shared" si="61"/>
        <v>5.931839599913391</v>
      </c>
      <c r="AL41" s="23">
        <f t="shared" si="62"/>
        <v>4.822592789719482</v>
      </c>
      <c r="AM41" s="23">
        <f t="shared" si="63"/>
        <v>5.0329298260594957</v>
      </c>
      <c r="AN41" s="23">
        <f t="shared" si="64"/>
        <v>6.6116000769987693</v>
      </c>
      <c r="AO41" s="23">
        <f t="shared" si="65"/>
        <v>4.9758749751897424</v>
      </c>
      <c r="AP41" s="23">
        <f t="shared" si="66"/>
        <v>5.6486144669032567</v>
      </c>
      <c r="AQ41" s="23">
        <f t="shared" si="67"/>
        <v>6.3267747476168257</v>
      </c>
      <c r="AR41" s="23">
        <f t="shared" si="68"/>
        <v>7.8272350766059429</v>
      </c>
      <c r="AS41" s="23">
        <f t="shared" si="69"/>
        <v>5.4386910677166167</v>
      </c>
      <c r="AT41" s="23">
        <f t="shared" ref="AT41:AV41" si="106">(AT17/AP17-1)*100</f>
        <v>5.8612720846273669</v>
      </c>
      <c r="AU41" s="23">
        <f t="shared" si="106"/>
        <v>1.1815180717042573</v>
      </c>
      <c r="AV41" s="23">
        <f t="shared" si="106"/>
        <v>2.3810769733483728</v>
      </c>
      <c r="AW41" s="23">
        <f t="shared" si="71"/>
        <v>1.3311402057498034</v>
      </c>
      <c r="AX41" s="23">
        <f t="shared" si="72"/>
        <v>-1.5441885294639968</v>
      </c>
      <c r="AY41" s="23">
        <f t="shared" si="73"/>
        <v>5.8881458601973247</v>
      </c>
      <c r="AZ41" s="23">
        <f t="shared" si="74"/>
        <v>-4.4185578977377844</v>
      </c>
      <c r="BA41" s="23">
        <f t="shared" si="75"/>
        <v>0.70364896764794072</v>
      </c>
      <c r="BB41" s="113">
        <v>-1.69560860367055</v>
      </c>
      <c r="BC41" s="180">
        <v>1.24999575197419</v>
      </c>
      <c r="BD41" s="114">
        <v>9.4000018894359005</v>
      </c>
      <c r="BE41" s="114">
        <v>5.6583721837582397</v>
      </c>
      <c r="BF41" s="114">
        <v>3.8518815820900598</v>
      </c>
      <c r="BG41" s="114">
        <v>6.2037318296370199</v>
      </c>
      <c r="BH41" s="114">
        <v>2.9791786970780199</v>
      </c>
      <c r="BI41" s="114">
        <v>5.0849806754102502</v>
      </c>
      <c r="BK41" s="7">
        <f t="shared" ref="BK41:BM41" si="107">(BK17/BJ17-1)*100</f>
        <v>3.7167951284776679</v>
      </c>
      <c r="BL41" s="7">
        <f t="shared" si="107"/>
        <v>5.3551252120987991</v>
      </c>
      <c r="BM41" s="7">
        <f t="shared" si="107"/>
        <v>6.2952264756932941</v>
      </c>
      <c r="BN41" s="7">
        <f t="shared" si="79"/>
        <v>2.6116017611254705</v>
      </c>
      <c r="BO41" s="7">
        <f t="shared" si="79"/>
        <v>0.11154424398009954</v>
      </c>
      <c r="BP41" s="7">
        <f t="shared" si="80"/>
        <v>3.7136894808092347</v>
      </c>
      <c r="BQ41" s="7">
        <f t="shared" si="81"/>
        <v>4.5514614318917346</v>
      </c>
    </row>
    <row r="42" spans="4:69" x14ac:dyDescent="0.3">
      <c r="D42" s="3" t="s">
        <v>70</v>
      </c>
      <c r="E42" s="12" t="s">
        <v>51</v>
      </c>
      <c r="F42" s="23"/>
      <c r="G42" s="23"/>
      <c r="H42" s="23"/>
      <c r="I42" s="23"/>
      <c r="J42" s="23">
        <f t="shared" si="34"/>
        <v>11.970858995559851</v>
      </c>
      <c r="K42" s="23">
        <f t="shared" si="35"/>
        <v>8.1042064719619056</v>
      </c>
      <c r="L42" s="23">
        <f t="shared" si="36"/>
        <v>7.4133271337653683</v>
      </c>
      <c r="M42" s="23">
        <f t="shared" si="37"/>
        <v>9.7574297558199028</v>
      </c>
      <c r="N42" s="23">
        <f t="shared" si="38"/>
        <v>8.3902665930168254</v>
      </c>
      <c r="O42" s="23">
        <f t="shared" si="39"/>
        <v>8.1839911124078633</v>
      </c>
      <c r="P42" s="23">
        <f t="shared" si="40"/>
        <v>5.4791407391374891</v>
      </c>
      <c r="Q42" s="23">
        <f t="shared" si="41"/>
        <v>9.8156102671555843</v>
      </c>
      <c r="R42" s="23">
        <f t="shared" si="42"/>
        <v>7.0418153045624043</v>
      </c>
      <c r="S42" s="23">
        <f t="shared" si="43"/>
        <v>5.4016347530236652</v>
      </c>
      <c r="T42" s="23">
        <f t="shared" si="44"/>
        <v>8.4484138383879923</v>
      </c>
      <c r="U42" s="23">
        <f t="shared" si="45"/>
        <v>10.686039744702768</v>
      </c>
      <c r="V42" s="23">
        <f t="shared" si="46"/>
        <v>7.6384921470166622</v>
      </c>
      <c r="W42" s="23">
        <f t="shared" si="47"/>
        <v>8.7434248402033177</v>
      </c>
      <c r="X42" s="23">
        <f t="shared" si="48"/>
        <v>9.6284383056219003</v>
      </c>
      <c r="Y42" s="23">
        <f t="shared" si="49"/>
        <v>6.0295638682985597</v>
      </c>
      <c r="Z42" s="23">
        <f t="shared" si="50"/>
        <v>8.5462604290822419</v>
      </c>
      <c r="AA42" s="23">
        <f t="shared" si="51"/>
        <v>8.3223225759742281</v>
      </c>
      <c r="AB42" s="23">
        <f t="shared" si="52"/>
        <v>4.5076803589920722</v>
      </c>
      <c r="AC42" s="23">
        <f t="shared" si="53"/>
        <v>5.6464429279237116</v>
      </c>
      <c r="AD42" s="23">
        <f t="shared" si="54"/>
        <v>6.6483657887964398</v>
      </c>
      <c r="AE42" s="23">
        <f t="shared" si="55"/>
        <v>5.204103798018278</v>
      </c>
      <c r="AF42" s="23">
        <f t="shared" si="56"/>
        <v>4.6414843501632941</v>
      </c>
      <c r="AG42" s="23">
        <f t="shared" si="57"/>
        <v>4.2489506507696673</v>
      </c>
      <c r="AH42" s="23">
        <f t="shared" si="58"/>
        <v>7.1018339768339711</v>
      </c>
      <c r="AI42" s="23">
        <f t="shared" si="59"/>
        <v>6.3757216711800124</v>
      </c>
      <c r="AJ42" s="23">
        <f t="shared" si="60"/>
        <v>7.5628627455622155</v>
      </c>
      <c r="AK42" s="23">
        <f t="shared" si="61"/>
        <v>6.3439459417567345</v>
      </c>
      <c r="AL42" s="23">
        <f t="shared" si="62"/>
        <v>6.0477359950131149</v>
      </c>
      <c r="AM42" s="23">
        <f t="shared" si="63"/>
        <v>7.0738289604819649</v>
      </c>
      <c r="AN42" s="23">
        <f t="shared" si="64"/>
        <v>7.5644585627455463</v>
      </c>
      <c r="AO42" s="23">
        <f t="shared" si="65"/>
        <v>7.8321887026863823</v>
      </c>
      <c r="AP42" s="23">
        <f t="shared" si="66"/>
        <v>8.6507579593701145</v>
      </c>
      <c r="AQ42" s="23">
        <f t="shared" si="67"/>
        <v>9.1286856728509882</v>
      </c>
      <c r="AR42" s="23">
        <f t="shared" si="68"/>
        <v>9.1587408223326339</v>
      </c>
      <c r="AS42" s="23">
        <f t="shared" si="69"/>
        <v>7.7830628914220323</v>
      </c>
      <c r="AT42" s="23">
        <f t="shared" ref="AT42:AV42" si="108">(AT18/AP18-1)*100</f>
        <v>10.332330616328743</v>
      </c>
      <c r="AU42" s="23">
        <f t="shared" si="108"/>
        <v>3.669499105545615</v>
      </c>
      <c r="AV42" s="23">
        <f t="shared" si="108"/>
        <v>15.260421873437968</v>
      </c>
      <c r="AW42" s="23">
        <f t="shared" si="71"/>
        <v>16.531904093637095</v>
      </c>
      <c r="AX42" s="23">
        <f t="shared" si="72"/>
        <v>3.3910721459460724</v>
      </c>
      <c r="AY42" s="23">
        <f t="shared" si="73"/>
        <v>11.693325979040271</v>
      </c>
      <c r="AZ42" s="23">
        <f t="shared" si="74"/>
        <v>14.056875840235916</v>
      </c>
      <c r="BA42" s="23">
        <f t="shared" si="75"/>
        <v>12.163924597145105</v>
      </c>
      <c r="BB42" s="113">
        <v>4.3803711830316496</v>
      </c>
      <c r="BC42" s="180">
        <v>6.5999862059452399</v>
      </c>
      <c r="BD42" s="114">
        <v>8.2456169351197506</v>
      </c>
      <c r="BE42" s="114">
        <v>4.3446601941747502</v>
      </c>
      <c r="BF42" s="114">
        <v>5.5013218082485604</v>
      </c>
      <c r="BG42" s="114">
        <v>6.73276311257061</v>
      </c>
      <c r="BH42" s="114">
        <v>6.6871234269943898</v>
      </c>
      <c r="BI42" s="114">
        <v>4.7982780176591904</v>
      </c>
      <c r="BK42" s="7">
        <f t="shared" ref="BK42:BM42" si="109">(BK18/BJ18-1)*100</f>
        <v>6.8370439320052157</v>
      </c>
      <c r="BL42" s="7">
        <f t="shared" si="109"/>
        <v>7.1460078997237497</v>
      </c>
      <c r="BM42" s="7">
        <f t="shared" si="109"/>
        <v>8.6647710322513394</v>
      </c>
      <c r="BN42" s="7">
        <f t="shared" si="79"/>
        <v>11.562273753038554</v>
      </c>
      <c r="BO42" s="7">
        <f t="shared" si="79"/>
        <v>10.459444105396653</v>
      </c>
      <c r="BP42" s="7">
        <f t="shared" si="80"/>
        <v>5.9178433745139314</v>
      </c>
      <c r="BQ42" s="7">
        <f t="shared" si="81"/>
        <v>5.9188866268055973</v>
      </c>
    </row>
    <row r="43" spans="4:69" x14ac:dyDescent="0.3">
      <c r="D43" s="3" t="s">
        <v>71</v>
      </c>
      <c r="E43" s="12" t="s">
        <v>52</v>
      </c>
      <c r="F43" s="23"/>
      <c r="G43" s="23"/>
      <c r="H43" s="23"/>
      <c r="I43" s="23"/>
      <c r="J43" s="23">
        <f t="shared" si="34"/>
        <v>8.9077603380498296</v>
      </c>
      <c r="K43" s="23">
        <f t="shared" si="35"/>
        <v>8.6141556082243618</v>
      </c>
      <c r="L43" s="23">
        <f t="shared" si="36"/>
        <v>8.4441787475713745</v>
      </c>
      <c r="M43" s="23">
        <f t="shared" si="37"/>
        <v>7.004045190337238</v>
      </c>
      <c r="N43" s="23">
        <f t="shared" si="38"/>
        <v>6.7931955363078611</v>
      </c>
      <c r="O43" s="23">
        <f t="shared" si="39"/>
        <v>5.957457806725075</v>
      </c>
      <c r="P43" s="23">
        <f t="shared" si="40"/>
        <v>5.6004468171531485</v>
      </c>
      <c r="Q43" s="23">
        <f t="shared" si="41"/>
        <v>4.758260300012096</v>
      </c>
      <c r="R43" s="23">
        <f t="shared" si="42"/>
        <v>5.6129824178838827</v>
      </c>
      <c r="S43" s="23">
        <f t="shared" si="43"/>
        <v>5.5855623545154165</v>
      </c>
      <c r="T43" s="23">
        <f t="shared" si="44"/>
        <v>6.1706219734176004</v>
      </c>
      <c r="U43" s="23">
        <f t="shared" si="45"/>
        <v>8.1967045999000945</v>
      </c>
      <c r="V43" s="23">
        <f t="shared" si="46"/>
        <v>8.3694660352601868</v>
      </c>
      <c r="W43" s="23">
        <f t="shared" si="47"/>
        <v>9.4630050725905246</v>
      </c>
      <c r="X43" s="23">
        <f t="shared" si="48"/>
        <v>9.5006421101323966</v>
      </c>
      <c r="Y43" s="23">
        <f t="shared" si="49"/>
        <v>8.3838183982337213</v>
      </c>
      <c r="Z43" s="23">
        <f t="shared" si="50"/>
        <v>7.9849053820671534</v>
      </c>
      <c r="AA43" s="23">
        <f t="shared" si="51"/>
        <v>8.0660528108926108</v>
      </c>
      <c r="AB43" s="23">
        <f t="shared" si="52"/>
        <v>8.1135692910338619</v>
      </c>
      <c r="AC43" s="23">
        <f t="shared" si="53"/>
        <v>8.1537266810776998</v>
      </c>
      <c r="AD43" s="23">
        <f t="shared" si="54"/>
        <v>8.1246905218584011</v>
      </c>
      <c r="AE43" s="23">
        <f t="shared" si="55"/>
        <v>8.0883973584579429</v>
      </c>
      <c r="AF43" s="23">
        <f t="shared" si="56"/>
        <v>7.9194583192156776</v>
      </c>
      <c r="AG43" s="23">
        <f t="shared" si="57"/>
        <v>7.9060670605098471</v>
      </c>
      <c r="AH43" s="23">
        <f t="shared" si="58"/>
        <v>7.9681956478254934</v>
      </c>
      <c r="AI43" s="23">
        <f t="shared" si="59"/>
        <v>8.5894305375589184</v>
      </c>
      <c r="AJ43" s="23">
        <f t="shared" si="60"/>
        <v>9.3901836918129931</v>
      </c>
      <c r="AK43" s="23">
        <f t="shared" si="61"/>
        <v>8.9469005894416966</v>
      </c>
      <c r="AL43" s="23">
        <f t="shared" si="62"/>
        <v>8.4044531876564577</v>
      </c>
      <c r="AM43" s="23">
        <f t="shared" si="63"/>
        <v>9.1888422729055499</v>
      </c>
      <c r="AN43" s="23">
        <f t="shared" si="64"/>
        <v>9.1467959133602719</v>
      </c>
      <c r="AO43" s="23">
        <f t="shared" si="65"/>
        <v>9.037621812811647</v>
      </c>
      <c r="AP43" s="23">
        <f t="shared" si="66"/>
        <v>9.9889813357319603</v>
      </c>
      <c r="AQ43" s="23">
        <f t="shared" si="67"/>
        <v>10.744048137376128</v>
      </c>
      <c r="AR43" s="23">
        <f t="shared" si="68"/>
        <v>10.729705657816613</v>
      </c>
      <c r="AS43" s="23">
        <f t="shared" si="69"/>
        <v>10.803145195675977</v>
      </c>
      <c r="AT43" s="23">
        <f t="shared" ref="AT43:AV43" si="110">(AT19/AP19-1)*100</f>
        <v>7.0882256128851573</v>
      </c>
      <c r="AU43" s="23">
        <f t="shared" si="110"/>
        <v>-12.599836840605061</v>
      </c>
      <c r="AV43" s="23">
        <f t="shared" si="110"/>
        <v>-5.5460330896645926</v>
      </c>
      <c r="AW43" s="23">
        <f t="shared" si="71"/>
        <v>-4.8369176675199128</v>
      </c>
      <c r="AX43" s="23">
        <f t="shared" si="72"/>
        <v>-5.1535822494086396</v>
      </c>
      <c r="AY43" s="23">
        <f t="shared" si="73"/>
        <v>11.969843165567951</v>
      </c>
      <c r="AZ43" s="23">
        <f t="shared" si="74"/>
        <v>-0.30251541977056595</v>
      </c>
      <c r="BA43" s="23">
        <f t="shared" si="75"/>
        <v>3.3517083623230581</v>
      </c>
      <c r="BB43" s="113">
        <v>8.2442124247932203</v>
      </c>
      <c r="BC43" s="180">
        <v>6.0000040174517899</v>
      </c>
      <c r="BD43" s="114">
        <v>8.0195925614086399</v>
      </c>
      <c r="BE43" s="114">
        <v>-1.5085989973110701</v>
      </c>
      <c r="BF43" s="114">
        <v>0.64456982188880696</v>
      </c>
      <c r="BG43" s="114">
        <v>5.6395167157257102</v>
      </c>
      <c r="BH43" s="114">
        <v>6.0061020685086604</v>
      </c>
      <c r="BI43" s="114">
        <v>1.40132437912987</v>
      </c>
      <c r="BK43" s="7">
        <f t="shared" ref="BK43:BM43" si="111">(BK19/BJ19-1)*100</f>
        <v>8.7326805424660101</v>
      </c>
      <c r="BL43" s="7">
        <f t="shared" si="111"/>
        <v>8.9500913178684591</v>
      </c>
      <c r="BM43" s="7">
        <f t="shared" si="111"/>
        <v>10.574545752663344</v>
      </c>
      <c r="BN43" s="7">
        <f t="shared" si="79"/>
        <v>-4.098650123846781</v>
      </c>
      <c r="BO43" s="7">
        <f t="shared" si="79"/>
        <v>2.1180141061916569</v>
      </c>
      <c r="BP43" s="7">
        <f t="shared" si="80"/>
        <v>5.0999767797347051</v>
      </c>
      <c r="BQ43" s="7">
        <f t="shared" si="81"/>
        <v>3.4274211128596521</v>
      </c>
    </row>
    <row r="44" spans="4:69" x14ac:dyDescent="0.3">
      <c r="D44" s="3" t="s">
        <v>87</v>
      </c>
      <c r="E44" s="4" t="s">
        <v>53</v>
      </c>
      <c r="F44" s="5"/>
      <c r="G44" s="5"/>
      <c r="H44" s="5"/>
      <c r="I44" s="5"/>
      <c r="J44" s="5">
        <f t="shared" si="34"/>
        <v>7.0434534452930464</v>
      </c>
      <c r="K44" s="5">
        <f t="shared" si="35"/>
        <v>7.021260876851243</v>
      </c>
      <c r="L44" s="5">
        <f t="shared" si="36"/>
        <v>6.8704339145860382</v>
      </c>
      <c r="M44" s="5">
        <f t="shared" si="37"/>
        <v>6.5443167312479344</v>
      </c>
      <c r="N44" s="5">
        <f t="shared" si="38"/>
        <v>6.4676971623101487</v>
      </c>
      <c r="O44" s="5">
        <f t="shared" si="39"/>
        <v>6.0153547127902884</v>
      </c>
      <c r="P44" s="5">
        <f t="shared" si="40"/>
        <v>5.4205655264930597</v>
      </c>
      <c r="Q44" s="5">
        <f t="shared" si="41"/>
        <v>5.5282079557082087</v>
      </c>
      <c r="R44" s="5">
        <f t="shared" si="42"/>
        <v>5.0832470013613795</v>
      </c>
      <c r="S44" s="5">
        <f t="shared" si="43"/>
        <v>5.1586214446751155</v>
      </c>
      <c r="T44" s="5">
        <f t="shared" si="44"/>
        <v>5.1815508664897481</v>
      </c>
      <c r="U44" s="5">
        <f t="shared" si="45"/>
        <v>5.3672721433859039</v>
      </c>
      <c r="V44" s="5">
        <f t="shared" si="46"/>
        <v>4.9431006948097211</v>
      </c>
      <c r="W44" s="5">
        <f t="shared" si="47"/>
        <v>4.9946775855242542</v>
      </c>
      <c r="X44" s="5">
        <f t="shared" si="48"/>
        <v>4.9012615526386805</v>
      </c>
      <c r="Y44" s="5">
        <f t="shared" si="49"/>
        <v>5.1798687214543504</v>
      </c>
      <c r="Z44" s="5">
        <f t="shared" si="50"/>
        <v>4.5351529340090346</v>
      </c>
      <c r="AA44" s="5">
        <f t="shared" si="51"/>
        <v>4.177097391367468</v>
      </c>
      <c r="AB44" s="5">
        <f t="shared" si="52"/>
        <v>3.8815462517221011</v>
      </c>
      <c r="AC44" s="5">
        <f t="shared" si="53"/>
        <v>4.1047881649170836</v>
      </c>
      <c r="AD44" s="5">
        <f t="shared" si="54"/>
        <v>4.7588025639074605</v>
      </c>
      <c r="AE44" s="5">
        <f t="shared" si="55"/>
        <v>4.9715983554251331</v>
      </c>
      <c r="AF44" s="5">
        <f t="shared" si="56"/>
        <v>4.4132307130923421</v>
      </c>
      <c r="AG44" s="5">
        <f t="shared" si="57"/>
        <v>4.1783520106047689</v>
      </c>
      <c r="AH44" s="5">
        <f t="shared" si="58"/>
        <v>4.8793056821254899</v>
      </c>
      <c r="AI44" s="5">
        <f t="shared" si="59"/>
        <v>4.3896650420648387</v>
      </c>
      <c r="AJ44" s="5">
        <f t="shared" si="60"/>
        <v>4.9913766421914252</v>
      </c>
      <c r="AK44" s="5">
        <f t="shared" si="61"/>
        <v>4.8012280862346213</v>
      </c>
      <c r="AL44" s="5">
        <f t="shared" si="62"/>
        <v>4.9321108484310816</v>
      </c>
      <c r="AM44" s="5">
        <f t="shared" si="63"/>
        <v>4.9265442355624689</v>
      </c>
      <c r="AN44" s="5">
        <f t="shared" si="64"/>
        <v>5.0178942079557309</v>
      </c>
      <c r="AO44" s="5">
        <f t="shared" si="65"/>
        <v>4.9144325432924019</v>
      </c>
      <c r="AP44" s="5">
        <f t="shared" si="66"/>
        <v>4.9012658503878814</v>
      </c>
      <c r="AQ44" s="5">
        <f t="shared" si="67"/>
        <v>4.9642517337942005</v>
      </c>
      <c r="AR44" s="5">
        <f t="shared" si="68"/>
        <v>4.9249338000476151</v>
      </c>
      <c r="AS44" s="5">
        <f t="shared" si="69"/>
        <v>5.0311896169441317</v>
      </c>
      <c r="AT44" s="5">
        <f t="shared" ref="AT44:AV44" si="112">(AT20/AP20-1)*100</f>
        <v>2.9425707614907148</v>
      </c>
      <c r="AU44" s="5">
        <f t="shared" si="112"/>
        <v>-4.7191341262498243</v>
      </c>
      <c r="AV44" s="5">
        <f t="shared" si="112"/>
        <v>-2.5857190199681024</v>
      </c>
      <c r="AW44" s="5">
        <f t="shared" si="71"/>
        <v>-1.8270901692897024</v>
      </c>
      <c r="AX44" s="5">
        <f t="shared" si="72"/>
        <v>-0.94933668624760381</v>
      </c>
      <c r="AY44" s="5">
        <f t="shared" si="73"/>
        <v>7.0302601042623092</v>
      </c>
      <c r="AZ44" s="5">
        <f t="shared" si="74"/>
        <v>2.9966350104439154</v>
      </c>
      <c r="BA44" s="5">
        <f t="shared" si="75"/>
        <v>4.1721089102394249</v>
      </c>
      <c r="BB44" s="81">
        <f t="shared" ref="BB44:BB45" si="113">(BB20/AX20-1)*100</f>
        <v>4.5681414699783929</v>
      </c>
      <c r="BC44" s="81">
        <f t="shared" ref="BC44:BC45" si="114">(BC20/AY20-1)*100</f>
        <v>4.8640728512529652</v>
      </c>
      <c r="BD44" s="5">
        <f t="shared" ref="BD44" si="115">(BD20/AZ20-1)*100</f>
        <v>6.2042804865188428</v>
      </c>
      <c r="BE44" s="5">
        <f t="shared" ref="BE44:BE45" si="116">(BE20/BA20-1)*100</f>
        <v>3.8001606190853909</v>
      </c>
      <c r="BF44" s="5">
        <f t="shared" ref="BF44:BF45" si="117">(BF20/BB20-1)*100</f>
        <v>4.235876361199864</v>
      </c>
      <c r="BG44" s="5">
        <f t="shared" ref="BG44:BG45" si="118">(BG20/BC20-1)*100</f>
        <v>5.1661313112942198</v>
      </c>
      <c r="BH44" s="5">
        <f t="shared" ref="BH44:BH45" si="119">(BH20/BD20-1)*100</f>
        <v>5.9581219547647057</v>
      </c>
      <c r="BI44" s="5">
        <f t="shared" ref="BI44:BI45" si="120">(BI20/BE20-1)*100</f>
        <v>5.6520519150154325</v>
      </c>
      <c r="BK44" s="7">
        <f t="shared" ref="BK44:BM44" si="121">(BK20/BJ20-1)*100</f>
        <v>4.7656143869098999</v>
      </c>
      <c r="BL44" s="7">
        <f t="shared" si="121"/>
        <v>4.9482832756063022</v>
      </c>
      <c r="BM44" s="7">
        <f t="shared" si="121"/>
        <v>4.9557424028376929</v>
      </c>
      <c r="BN44" s="7">
        <f t="shared" ref="BN44:BO46" si="122">(BN20/BM20-1)*100</f>
        <v>-1.5901914028545905</v>
      </c>
      <c r="BO44" s="7">
        <f t="shared" si="122"/>
        <v>3.2684991720209444</v>
      </c>
      <c r="BP44" s="7">
        <f t="shared" si="80"/>
        <v>4.8624415417141131</v>
      </c>
      <c r="BQ44" s="7">
        <f t="shared" si="80"/>
        <v>5.2660130134313032</v>
      </c>
    </row>
    <row r="45" spans="4:69" x14ac:dyDescent="0.3">
      <c r="D45" s="3" t="s">
        <v>88</v>
      </c>
      <c r="E45" s="4" t="s">
        <v>54</v>
      </c>
      <c r="F45" s="5"/>
      <c r="G45" s="5"/>
      <c r="H45" s="5"/>
      <c r="I45" s="5"/>
      <c r="J45" s="5">
        <f t="shared" si="34"/>
        <v>-14.207043678664999</v>
      </c>
      <c r="K45" s="5">
        <f t="shared" si="35"/>
        <v>-22.059986890581563</v>
      </c>
      <c r="L45" s="5">
        <f t="shared" si="36"/>
        <v>-25.069523879484944</v>
      </c>
      <c r="M45" s="5">
        <f t="shared" si="37"/>
        <v>-16.809017566659289</v>
      </c>
      <c r="N45" s="5">
        <f t="shared" si="38"/>
        <v>-10.181544203976978</v>
      </c>
      <c r="O45" s="5">
        <f t="shared" si="39"/>
        <v>16.152306933851477</v>
      </c>
      <c r="P45" s="5">
        <f t="shared" si="40"/>
        <v>32.802722612811962</v>
      </c>
      <c r="Q45" s="5">
        <f t="shared" si="41"/>
        <v>22.447659437406053</v>
      </c>
      <c r="R45" s="5">
        <f t="shared" si="42"/>
        <v>30.253313888691281</v>
      </c>
      <c r="S45" s="5">
        <f t="shared" si="43"/>
        <v>25.849129149522621</v>
      </c>
      <c r="T45" s="5">
        <f t="shared" si="44"/>
        <v>19.238629964207309</v>
      </c>
      <c r="U45" s="5">
        <f t="shared" si="45"/>
        <v>14.651100087463377</v>
      </c>
      <c r="V45" s="5">
        <f t="shared" si="46"/>
        <v>12.643793251758506</v>
      </c>
      <c r="W45" s="5">
        <f t="shared" si="47"/>
        <v>2.6865796004848619</v>
      </c>
      <c r="X45" s="5">
        <f t="shared" si="48"/>
        <v>6.0380342205390347</v>
      </c>
      <c r="Y45" s="5">
        <f t="shared" si="49"/>
        <v>-2.1796156228737207E-2</v>
      </c>
      <c r="Z45" s="5">
        <f t="shared" si="50"/>
        <v>16.848689075019085</v>
      </c>
      <c r="AA45" s="5">
        <f t="shared" si="51"/>
        <v>27.434539598881756</v>
      </c>
      <c r="AB45" s="5">
        <f t="shared" si="52"/>
        <v>36.945591758025451</v>
      </c>
      <c r="AC45" s="5">
        <f t="shared" si="53"/>
        <v>47.418887235759598</v>
      </c>
      <c r="AD45" s="5">
        <f t="shared" si="54"/>
        <v>11.647077943408824</v>
      </c>
      <c r="AE45" s="5">
        <f t="shared" si="55"/>
        <v>13.220791231115591</v>
      </c>
      <c r="AF45" s="5">
        <f t="shared" si="56"/>
        <v>21.888189830012973</v>
      </c>
      <c r="AG45" s="5">
        <f t="shared" si="57"/>
        <v>26.6030505633865</v>
      </c>
      <c r="AH45" s="5">
        <f t="shared" si="58"/>
        <v>9.405351833498532</v>
      </c>
      <c r="AI45" s="5">
        <f t="shared" si="59"/>
        <v>24.035564601438118</v>
      </c>
      <c r="AJ45" s="5">
        <f t="shared" si="60"/>
        <v>6.7729991455425909</v>
      </c>
      <c r="AK45" s="5">
        <f t="shared" si="61"/>
        <v>14.296429120344278</v>
      </c>
      <c r="AL45" s="5">
        <f t="shared" si="62"/>
        <v>9.5440030799891051</v>
      </c>
      <c r="AM45" s="5">
        <f t="shared" si="63"/>
        <v>14.082218695685022</v>
      </c>
      <c r="AN45" s="5">
        <f t="shared" si="64"/>
        <v>8.7278455421524228</v>
      </c>
      <c r="AO45" s="5">
        <f t="shared" si="65"/>
        <v>10.917222782023096</v>
      </c>
      <c r="AP45" s="5">
        <f t="shared" si="66"/>
        <v>10.089362779807853</v>
      </c>
      <c r="AQ45" s="5">
        <f t="shared" si="67"/>
        <v>7.1404440953674264</v>
      </c>
      <c r="AR45" s="5">
        <f t="shared" si="68"/>
        <v>6.8867144088142984</v>
      </c>
      <c r="AS45" s="5">
        <f t="shared" si="69"/>
        <v>3.4203135166154031</v>
      </c>
      <c r="AT45" s="5">
        <f t="shared" ref="AT45:AV46" si="123">(AT21/AP21-1)*100</f>
        <v>3.6523131238204387</v>
      </c>
      <c r="AU45" s="5">
        <f t="shared" si="123"/>
        <v>-19.325179383366365</v>
      </c>
      <c r="AV45" s="5">
        <f t="shared" si="123"/>
        <v>-23.069817187838517</v>
      </c>
      <c r="AW45" s="5">
        <f t="shared" si="71"/>
        <v>-9.1744667947823331</v>
      </c>
      <c r="AX45" s="5">
        <f t="shared" si="72"/>
        <v>6.7830637983707698</v>
      </c>
      <c r="AY45" s="5">
        <f t="shared" si="73"/>
        <v>8.2141645044393918</v>
      </c>
      <c r="AZ45" s="5">
        <f t="shared" si="74"/>
        <v>17.500882005927497</v>
      </c>
      <c r="BA45" s="5">
        <f t="shared" si="75"/>
        <v>24.017986902189769</v>
      </c>
      <c r="BB45" s="81">
        <f t="shared" si="113"/>
        <v>17.038712489221975</v>
      </c>
      <c r="BC45" s="81">
        <f t="shared" si="114"/>
        <v>10.641096059465971</v>
      </c>
      <c r="BD45" s="45">
        <f>(BD21/AZ21-1)*100</f>
        <v>-19.744165477719378</v>
      </c>
      <c r="BE45" s="45">
        <f t="shared" si="116"/>
        <v>18.803136637408556</v>
      </c>
      <c r="BF45" s="45">
        <f t="shared" si="117"/>
        <v>19.408212653879286</v>
      </c>
      <c r="BG45" s="45">
        <f t="shared" si="118"/>
        <v>0.47379277798653696</v>
      </c>
      <c r="BH45" s="45">
        <f t="shared" si="119"/>
        <v>-16.99382741681762</v>
      </c>
      <c r="BI45" s="45">
        <f t="shared" si="120"/>
        <v>-4.9840268624747441</v>
      </c>
      <c r="BK45" s="7">
        <f t="shared" ref="BK45:BM45" si="124">(BK21/BJ21-1)*100</f>
        <v>13.283301005741798</v>
      </c>
      <c r="BL45" s="7">
        <f t="shared" si="124"/>
        <v>10.818300674144353</v>
      </c>
      <c r="BM45" s="7">
        <f t="shared" si="124"/>
        <v>6.5221199874881508</v>
      </c>
      <c r="BN45" s="7">
        <f t="shared" si="122"/>
        <v>-13.129121397418675</v>
      </c>
      <c r="BO45" s="7">
        <f t="shared" si="122"/>
        <v>14.850416104145081</v>
      </c>
      <c r="BP45" s="7">
        <f t="shared" si="80"/>
        <v>7.0135032657814955</v>
      </c>
      <c r="BQ45" s="7">
        <f t="shared" si="80"/>
        <v>-0.39553726310418424</v>
      </c>
    </row>
    <row r="46" spans="4:69" x14ac:dyDescent="0.3">
      <c r="E46" s="4" t="s">
        <v>90</v>
      </c>
      <c r="J46" s="5">
        <f>(J22/F22-1)*100</f>
        <v>6.4769684872886479</v>
      </c>
      <c r="K46" s="5">
        <f t="shared" ref="K46:AS46" si="125">(K22/G22-1)*100</f>
        <v>6.2684567371039668</v>
      </c>
      <c r="L46" s="5">
        <f t="shared" si="125"/>
        <v>6.0131375527791242</v>
      </c>
      <c r="M46" s="5">
        <f t="shared" si="125"/>
        <v>5.9424015022662369</v>
      </c>
      <c r="N46" s="5">
        <f t="shared" si="125"/>
        <v>6.1100871306007498</v>
      </c>
      <c r="O46" s="5">
        <f t="shared" si="125"/>
        <v>6.2078111591669094</v>
      </c>
      <c r="P46" s="5">
        <f t="shared" si="125"/>
        <v>5.9400386757773482</v>
      </c>
      <c r="Q46" s="5">
        <f t="shared" si="125"/>
        <v>5.8706437499368436</v>
      </c>
      <c r="R46" s="5">
        <f t="shared" si="125"/>
        <v>5.5408707206511476</v>
      </c>
      <c r="S46" s="5">
        <f t="shared" si="125"/>
        <v>5.5882247279406938</v>
      </c>
      <c r="T46" s="5">
        <f t="shared" si="125"/>
        <v>5.5158516442575634</v>
      </c>
      <c r="U46" s="5">
        <f t="shared" si="125"/>
        <v>5.5845897395400357</v>
      </c>
      <c r="V46" s="5">
        <f t="shared" si="125"/>
        <v>5.1158920657242035</v>
      </c>
      <c r="W46" s="5">
        <f t="shared" si="125"/>
        <v>4.9375579519530532</v>
      </c>
      <c r="X46" s="5">
        <f t="shared" si="125"/>
        <v>4.9318118323077087</v>
      </c>
      <c r="Y46" s="5">
        <f t="shared" si="125"/>
        <v>5.0476515482719586</v>
      </c>
      <c r="Z46" s="5">
        <f t="shared" si="125"/>
        <v>4.831236253603155</v>
      </c>
      <c r="AA46" s="5">
        <f t="shared" si="125"/>
        <v>4.7403145225643817</v>
      </c>
      <c r="AB46" s="5">
        <f t="shared" si="125"/>
        <v>4.7794960422110844</v>
      </c>
      <c r="AC46" s="5">
        <f t="shared" si="125"/>
        <v>5.1526252543021789</v>
      </c>
      <c r="AD46" s="5">
        <f t="shared" si="125"/>
        <v>4.9434208819113534</v>
      </c>
      <c r="AE46" s="5">
        <f t="shared" si="125"/>
        <v>5.2146500449099076</v>
      </c>
      <c r="AF46" s="5">
        <f t="shared" si="125"/>
        <v>5.033505293375895</v>
      </c>
      <c r="AG46" s="5">
        <f t="shared" si="125"/>
        <v>4.9388955890046882</v>
      </c>
      <c r="AH46" s="5">
        <f t="shared" si="125"/>
        <v>5.0083608532794921</v>
      </c>
      <c r="AI46" s="5">
        <f t="shared" si="125"/>
        <v>5.0125517683494936</v>
      </c>
      <c r="AJ46" s="5">
        <f t="shared" si="125"/>
        <v>5.064763327573818</v>
      </c>
      <c r="AK46" s="5">
        <f t="shared" si="125"/>
        <v>5.1897444678127513</v>
      </c>
      <c r="AL46" s="5">
        <f t="shared" si="125"/>
        <v>5.0691202190075391</v>
      </c>
      <c r="AM46" s="5">
        <f t="shared" si="125"/>
        <v>5.2694166260462971</v>
      </c>
      <c r="AN46" s="5">
        <f t="shared" si="125"/>
        <v>5.1731951717686186</v>
      </c>
      <c r="AO46" s="5">
        <f t="shared" si="125"/>
        <v>5.1813135093302654</v>
      </c>
      <c r="AP46" s="5">
        <f t="shared" si="125"/>
        <v>5.0619572797427459</v>
      </c>
      <c r="AQ46" s="5">
        <f t="shared" si="125"/>
        <v>5.0525709481404668</v>
      </c>
      <c r="AR46" s="5">
        <f t="shared" si="125"/>
        <v>5.00983075045629</v>
      </c>
      <c r="AS46" s="5">
        <f t="shared" si="125"/>
        <v>4.9556652717787975</v>
      </c>
      <c r="AT46" s="5">
        <f t="shared" si="123"/>
        <v>2.96560560311947</v>
      </c>
      <c r="AU46" s="5">
        <f t="shared" si="123"/>
        <v>-5.3236912100438456</v>
      </c>
      <c r="AV46" s="5">
        <f t="shared" si="123"/>
        <v>-3.4880217475960817</v>
      </c>
      <c r="AW46" s="5">
        <f t="shared" si="71"/>
        <v>-2.1665255407161466</v>
      </c>
      <c r="AX46" s="5">
        <f t="shared" si="72"/>
        <v>-0.69670625552852306</v>
      </c>
      <c r="AY46" s="5">
        <f t="shared" si="73"/>
        <v>7.0720160186016567</v>
      </c>
      <c r="AZ46" s="5">
        <f t="shared" si="74"/>
        <v>3.5059027376630025</v>
      </c>
      <c r="BA46" s="5">
        <f t="shared" si="75"/>
        <v>5.0232775031471721</v>
      </c>
      <c r="BB46" s="81">
        <f>BB75</f>
        <v>5.0062648070143903</v>
      </c>
      <c r="BC46" s="81">
        <f>BC75</f>
        <v>5.07</v>
      </c>
      <c r="BD46" s="45">
        <f>BD75</f>
        <v>5.17</v>
      </c>
      <c r="BE46" s="45">
        <f>BE75</f>
        <v>4.5599999999999996</v>
      </c>
      <c r="BF46" s="45">
        <f t="shared" ref="BF46:BI46" si="126">BF75</f>
        <v>4.83</v>
      </c>
      <c r="BG46" s="45">
        <f t="shared" si="126"/>
        <v>4.99</v>
      </c>
      <c r="BH46" s="45">
        <f t="shared" si="126"/>
        <v>5.26</v>
      </c>
      <c r="BI46" s="45">
        <f t="shared" si="126"/>
        <v>5.04</v>
      </c>
      <c r="BK46" s="7">
        <f t="shared" ref="BK46:BM46" si="127">(BK22/BJ22-1)*100</f>
        <v>5.0697859013491886</v>
      </c>
      <c r="BL46" s="7">
        <f t="shared" si="127"/>
        <v>5.1742915395502687</v>
      </c>
      <c r="BM46" s="7">
        <f t="shared" si="127"/>
        <v>5.019287680462825</v>
      </c>
      <c r="BN46" s="7">
        <f t="shared" si="122"/>
        <v>-2.0650049409290494</v>
      </c>
      <c r="BO46" s="7">
        <f t="shared" si="122"/>
        <v>3.6912401119128857</v>
      </c>
      <c r="BP46" s="7">
        <f>(BP22/BO22-1)*100</f>
        <v>4.9494050876669471</v>
      </c>
      <c r="BQ46" s="7">
        <f>(BQ22/BP22-1)*100</f>
        <v>5.0326251134500843</v>
      </c>
    </row>
    <row r="47" spans="4:69" x14ac:dyDescent="0.3">
      <c r="E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8"/>
      <c r="AW47" s="8"/>
      <c r="AX47" s="8"/>
      <c r="AY47" s="8"/>
      <c r="AZ47" s="8"/>
      <c r="BA47" s="8"/>
      <c r="BB47" s="8">
        <f>(BB24/AX24-1)*100</f>
        <v>2.4121911364755277</v>
      </c>
      <c r="BC47" s="8">
        <f t="shared" ref="BC47:BI47" si="128">(BC24/AY24-1)*100</f>
        <v>1.4942452209250501</v>
      </c>
      <c r="BD47" s="8">
        <f t="shared" si="128"/>
        <v>6.5879813115848229</v>
      </c>
      <c r="BE47" s="8">
        <f t="shared" si="128"/>
        <v>3.176262309504585</v>
      </c>
      <c r="BF47" s="8">
        <f t="shared" si="128"/>
        <v>2.9279102277040892</v>
      </c>
      <c r="BG47" s="8">
        <f t="shared" si="128"/>
        <v>5.2240212755183313</v>
      </c>
      <c r="BH47" s="8">
        <f t="shared" si="128"/>
        <v>5.1056523001256293</v>
      </c>
      <c r="BI47" s="8">
        <f t="shared" si="128"/>
        <v>4.7662750086432393</v>
      </c>
    </row>
    <row r="48" spans="4:69" x14ac:dyDescent="0.3">
      <c r="E48" s="4"/>
      <c r="F48" s="197" t="s">
        <v>0</v>
      </c>
      <c r="G48" s="198"/>
      <c r="H48" s="198"/>
      <c r="I48" s="199"/>
      <c r="J48" s="197" t="s">
        <v>1</v>
      </c>
      <c r="K48" s="198"/>
      <c r="L48" s="198"/>
      <c r="M48" s="199"/>
      <c r="N48" s="197" t="s">
        <v>2</v>
      </c>
      <c r="O48" s="198"/>
      <c r="P48" s="198"/>
      <c r="Q48" s="199"/>
      <c r="R48" s="197" t="s">
        <v>3</v>
      </c>
      <c r="S48" s="198"/>
      <c r="T48" s="198"/>
      <c r="U48" s="199"/>
      <c r="V48" s="197" t="s">
        <v>4</v>
      </c>
      <c r="W48" s="198"/>
      <c r="X48" s="198"/>
      <c r="Y48" s="199"/>
      <c r="Z48" s="197" t="s">
        <v>5</v>
      </c>
      <c r="AA48" s="198"/>
      <c r="AB48" s="198"/>
      <c r="AC48" s="199"/>
      <c r="AD48" s="197" t="s">
        <v>6</v>
      </c>
      <c r="AE48" s="198"/>
      <c r="AF48" s="198"/>
      <c r="AG48" s="199"/>
      <c r="AH48" s="197" t="s">
        <v>7</v>
      </c>
      <c r="AI48" s="198"/>
      <c r="AJ48" s="198"/>
      <c r="AK48" s="199"/>
      <c r="AL48" s="197" t="s">
        <v>8</v>
      </c>
      <c r="AM48" s="198"/>
      <c r="AN48" s="198"/>
      <c r="AO48" s="199"/>
      <c r="AP48" s="197" t="s">
        <v>9</v>
      </c>
      <c r="AQ48" s="198"/>
      <c r="AR48" s="198"/>
      <c r="AS48" s="199"/>
      <c r="AT48" s="197" t="s">
        <v>10</v>
      </c>
      <c r="AU48" s="198"/>
      <c r="AV48" s="198"/>
      <c r="AW48" s="199"/>
      <c r="AX48" s="197" t="s">
        <v>11</v>
      </c>
      <c r="AY48" s="198"/>
      <c r="AZ48" s="198"/>
      <c r="BA48" s="199"/>
      <c r="BB48" s="197" t="s">
        <v>12</v>
      </c>
      <c r="BC48" s="198"/>
      <c r="BD48" s="198"/>
      <c r="BE48" s="199"/>
      <c r="BF48" s="197" t="s">
        <v>121</v>
      </c>
      <c r="BG48" s="198"/>
      <c r="BH48" s="198"/>
      <c r="BI48" s="199"/>
    </row>
    <row r="49" spans="4:69" x14ac:dyDescent="0.3">
      <c r="E49" s="4" t="s">
        <v>103</v>
      </c>
      <c r="F49" s="1" t="s">
        <v>13</v>
      </c>
      <c r="G49" s="1" t="s">
        <v>14</v>
      </c>
      <c r="H49" s="1" t="s">
        <v>15</v>
      </c>
      <c r="I49" s="1" t="s">
        <v>16</v>
      </c>
      <c r="J49" s="1" t="s">
        <v>13</v>
      </c>
      <c r="K49" s="1" t="s">
        <v>14</v>
      </c>
      <c r="L49" s="1" t="s">
        <v>15</v>
      </c>
      <c r="M49" s="1" t="s">
        <v>16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13</v>
      </c>
      <c r="S49" s="1" t="s">
        <v>14</v>
      </c>
      <c r="T49" s="1" t="s">
        <v>15</v>
      </c>
      <c r="U49" s="1" t="s">
        <v>16</v>
      </c>
      <c r="V49" s="1" t="s">
        <v>13</v>
      </c>
      <c r="W49" s="1" t="s">
        <v>14</v>
      </c>
      <c r="X49" s="1" t="s">
        <v>15</v>
      </c>
      <c r="Y49" s="1" t="s">
        <v>16</v>
      </c>
      <c r="Z49" s="1" t="s">
        <v>13</v>
      </c>
      <c r="AA49" s="1" t="s">
        <v>14</v>
      </c>
      <c r="AB49" s="1" t="s">
        <v>15</v>
      </c>
      <c r="AC49" s="1" t="s">
        <v>16</v>
      </c>
      <c r="AD49" s="1" t="s">
        <v>13</v>
      </c>
      <c r="AE49" s="1" t="s">
        <v>14</v>
      </c>
      <c r="AF49" s="1" t="s">
        <v>15</v>
      </c>
      <c r="AG49" s="1" t="s">
        <v>16</v>
      </c>
      <c r="AH49" s="1" t="s">
        <v>13</v>
      </c>
      <c r="AI49" s="1" t="s">
        <v>14</v>
      </c>
      <c r="AJ49" s="1" t="s">
        <v>15</v>
      </c>
      <c r="AK49" s="1" t="s">
        <v>16</v>
      </c>
      <c r="AL49" s="1" t="s">
        <v>13</v>
      </c>
      <c r="AM49" s="1" t="s">
        <v>14</v>
      </c>
      <c r="AN49" s="1" t="s">
        <v>15</v>
      </c>
      <c r="AO49" s="1" t="s">
        <v>16</v>
      </c>
      <c r="AP49" s="1" t="s">
        <v>13</v>
      </c>
      <c r="AQ49" s="1" t="s">
        <v>14</v>
      </c>
      <c r="AR49" s="1" t="s">
        <v>15</v>
      </c>
      <c r="AS49" s="1" t="s">
        <v>16</v>
      </c>
      <c r="AT49" s="1" t="s">
        <v>13</v>
      </c>
      <c r="AU49" s="1" t="s">
        <v>14</v>
      </c>
      <c r="AV49" s="1" t="s">
        <v>15</v>
      </c>
      <c r="AW49" s="1" t="s">
        <v>16</v>
      </c>
      <c r="AX49" s="1" t="s">
        <v>13</v>
      </c>
      <c r="AY49" s="1" t="s">
        <v>14</v>
      </c>
      <c r="AZ49" s="1" t="s">
        <v>15</v>
      </c>
      <c r="BA49" s="1" t="s">
        <v>16</v>
      </c>
      <c r="BB49" s="1" t="s">
        <v>13</v>
      </c>
      <c r="BC49" s="1" t="s">
        <v>14</v>
      </c>
      <c r="BD49" s="1" t="s">
        <v>15</v>
      </c>
      <c r="BE49" s="1" t="s">
        <v>16</v>
      </c>
      <c r="BF49" s="1" t="s">
        <v>13</v>
      </c>
      <c r="BG49" s="1" t="s">
        <v>14</v>
      </c>
      <c r="BH49" s="1" t="s">
        <v>15</v>
      </c>
      <c r="BI49" s="1" t="s">
        <v>16</v>
      </c>
      <c r="BJ49">
        <v>2016</v>
      </c>
      <c r="BK49">
        <v>2017</v>
      </c>
      <c r="BL49">
        <v>2018</v>
      </c>
      <c r="BM49">
        <v>2019</v>
      </c>
      <c r="BN49">
        <v>2020</v>
      </c>
      <c r="BO49">
        <v>2021</v>
      </c>
      <c r="BP49">
        <v>2022</v>
      </c>
      <c r="BQ49">
        <v>2023</v>
      </c>
    </row>
    <row r="50" spans="4:69" x14ac:dyDescent="0.3">
      <c r="D50" t="s">
        <v>77</v>
      </c>
      <c r="E50" s="9" t="s">
        <v>92</v>
      </c>
      <c r="F50" s="5">
        <f t="shared" ref="F50:AT50" si="129">F3</f>
        <v>225677.1</v>
      </c>
      <c r="G50" s="5">
        <f t="shared" si="129"/>
        <v>243260.6</v>
      </c>
      <c r="H50" s="5">
        <f t="shared" si="129"/>
        <v>270493.90000000002</v>
      </c>
      <c r="I50" s="5">
        <f t="shared" si="129"/>
        <v>216688.1</v>
      </c>
      <c r="J50" s="5">
        <f t="shared" si="129"/>
        <v>235110</v>
      </c>
      <c r="K50" s="5">
        <f t="shared" si="129"/>
        <v>255305.3</v>
      </c>
      <c r="L50" s="5">
        <f t="shared" si="129"/>
        <v>280486.90000000002</v>
      </c>
      <c r="M50" s="5">
        <f t="shared" si="129"/>
        <v>222955.1</v>
      </c>
      <c r="N50" s="5">
        <f t="shared" si="129"/>
        <v>248019.4</v>
      </c>
      <c r="O50" s="5">
        <f t="shared" si="129"/>
        <v>266057.8</v>
      </c>
      <c r="P50" s="5">
        <f t="shared" si="129"/>
        <v>296205.7</v>
      </c>
      <c r="Q50" s="5">
        <f t="shared" si="129"/>
        <v>229157.8</v>
      </c>
      <c r="R50" s="5">
        <f t="shared" si="129"/>
        <v>258472.7</v>
      </c>
      <c r="S50" s="5">
        <f t="shared" si="129"/>
        <v>278294.09999999998</v>
      </c>
      <c r="T50" s="5">
        <f t="shared" si="129"/>
        <v>306599.59999999998</v>
      </c>
      <c r="U50" s="5">
        <f t="shared" si="129"/>
        <v>239775.4</v>
      </c>
      <c r="V50" s="5">
        <f t="shared" si="129"/>
        <v>271803.90000000002</v>
      </c>
      <c r="W50" s="5">
        <f t="shared" si="129"/>
        <v>291882.8</v>
      </c>
      <c r="X50" s="5">
        <f t="shared" si="129"/>
        <v>317624.3</v>
      </c>
      <c r="Y50" s="5">
        <f t="shared" si="129"/>
        <v>247741.7</v>
      </c>
      <c r="Z50" s="5">
        <f t="shared" si="129"/>
        <v>281894.2</v>
      </c>
      <c r="AA50" s="5">
        <f t="shared" si="129"/>
        <v>310969.59999999998</v>
      </c>
      <c r="AB50" s="5">
        <f t="shared" si="129"/>
        <v>326782.7</v>
      </c>
      <c r="AC50" s="5">
        <f t="shared" si="129"/>
        <v>251799.3</v>
      </c>
      <c r="AD50" s="5">
        <f t="shared" si="129"/>
        <v>286069.2</v>
      </c>
      <c r="AE50" s="5">
        <f t="shared" si="129"/>
        <v>321931.5</v>
      </c>
      <c r="AF50" s="5">
        <f t="shared" si="129"/>
        <v>337298.7</v>
      </c>
      <c r="AG50" s="5">
        <f t="shared" si="129"/>
        <v>265656.09999999998</v>
      </c>
      <c r="AH50" s="5">
        <f t="shared" si="129"/>
        <v>306492.90000000002</v>
      </c>
      <c r="AI50" s="5">
        <f t="shared" si="129"/>
        <v>332720.40000000002</v>
      </c>
      <c r="AJ50" s="5">
        <f t="shared" si="129"/>
        <v>346953.5</v>
      </c>
      <c r="AK50" s="5">
        <f t="shared" si="129"/>
        <v>272208.90000000002</v>
      </c>
      <c r="AL50" s="5">
        <f t="shared" si="129"/>
        <v>316734.3</v>
      </c>
      <c r="AM50" s="5">
        <f t="shared" si="129"/>
        <v>348350.5</v>
      </c>
      <c r="AN50" s="5">
        <f t="shared" si="129"/>
        <v>359518.5</v>
      </c>
      <c r="AO50" s="5">
        <f t="shared" si="129"/>
        <v>282649.7</v>
      </c>
      <c r="AP50" s="5">
        <f t="shared" si="129"/>
        <v>322418.09999999998</v>
      </c>
      <c r="AQ50" s="5">
        <f t="shared" si="129"/>
        <v>366760.5</v>
      </c>
      <c r="AR50" s="5">
        <f t="shared" si="129"/>
        <v>370560.6</v>
      </c>
      <c r="AS50" s="5">
        <f t="shared" si="129"/>
        <v>294659.90000000002</v>
      </c>
      <c r="AT50" s="5">
        <f t="shared" si="129"/>
        <v>322485.2</v>
      </c>
      <c r="AU50" s="5">
        <f t="shared" ref="AU50:BA52" si="130">AU3</f>
        <v>374817.8</v>
      </c>
      <c r="AV50" s="5">
        <f t="shared" si="130"/>
        <v>378616.9</v>
      </c>
      <c r="AW50" s="5">
        <f t="shared" si="130"/>
        <v>302411.5</v>
      </c>
      <c r="AX50" s="5">
        <f t="shared" si="130"/>
        <v>333582.8</v>
      </c>
      <c r="AY50" s="5">
        <f t="shared" si="130"/>
        <v>376788.4</v>
      </c>
      <c r="AZ50" s="5">
        <f t="shared" si="130"/>
        <v>384029.6</v>
      </c>
      <c r="BA50" s="5">
        <f t="shared" si="130"/>
        <v>309309.2</v>
      </c>
      <c r="BB50" s="5">
        <f t="shared" ref="BB50:BI50" si="131">BB3</f>
        <v>337437.9</v>
      </c>
      <c r="BC50" s="5">
        <f t="shared" si="131"/>
        <v>383156.12396</v>
      </c>
      <c r="BD50" s="5">
        <f t="shared" si="131"/>
        <v>388676.35816</v>
      </c>
      <c r="BE50" s="5">
        <f t="shared" si="131"/>
        <v>322599.3</v>
      </c>
      <c r="BF50" s="5">
        <f t="shared" si="131"/>
        <v>349462.88104999997</v>
      </c>
      <c r="BG50" s="5">
        <f t="shared" si="131"/>
        <v>399941.05049935478</v>
      </c>
      <c r="BH50" s="5">
        <f t="shared" si="131"/>
        <v>404011.8753012477</v>
      </c>
      <c r="BI50" s="5">
        <f t="shared" si="131"/>
        <v>336360.40035000001</v>
      </c>
      <c r="BJ50" s="5">
        <f>SUM(AD50:AG50)</f>
        <v>1210955.5</v>
      </c>
      <c r="BK50" s="5">
        <f>SUM(AH50:AK50)</f>
        <v>1258375.7000000002</v>
      </c>
      <c r="BL50" s="5">
        <f>SUM(AL50:AO50)</f>
        <v>1307253</v>
      </c>
      <c r="BM50" s="5">
        <f>SUM(AP50:AS50)</f>
        <v>1354399.1</v>
      </c>
      <c r="BN50" s="5">
        <f>SUM(AT50:AW50)</f>
        <v>1378331.4</v>
      </c>
      <c r="BO50" s="5">
        <f>SUM(AX50:BA50)</f>
        <v>1403709.9999999998</v>
      </c>
      <c r="BP50" s="5">
        <f>SUM(BB50:BE50)</f>
        <v>1431869.68212</v>
      </c>
      <c r="BQ50" s="5">
        <f>SUM(BF50:BI50)</f>
        <v>1489776.2072006024</v>
      </c>
    </row>
    <row r="51" spans="4:69" x14ac:dyDescent="0.3">
      <c r="D51" t="s">
        <v>78</v>
      </c>
      <c r="E51" s="9" t="s">
        <v>93</v>
      </c>
      <c r="F51" s="5">
        <f t="shared" ref="F51:AT51" si="132">F4</f>
        <v>171254.7</v>
      </c>
      <c r="G51" s="5">
        <f t="shared" si="132"/>
        <v>176963.4</v>
      </c>
      <c r="H51" s="5">
        <f t="shared" si="132"/>
        <v>184706.5</v>
      </c>
      <c r="I51" s="5">
        <f t="shared" si="132"/>
        <v>185204</v>
      </c>
      <c r="J51" s="5">
        <f t="shared" si="132"/>
        <v>180027.4</v>
      </c>
      <c r="K51" s="5">
        <f t="shared" si="132"/>
        <v>181780.1</v>
      </c>
      <c r="L51" s="5">
        <f t="shared" si="132"/>
        <v>189873.7</v>
      </c>
      <c r="M51" s="5">
        <f t="shared" si="132"/>
        <v>197275.1</v>
      </c>
      <c r="N51" s="5">
        <f t="shared" si="132"/>
        <v>193122.1</v>
      </c>
      <c r="O51" s="5">
        <f t="shared" si="132"/>
        <v>191766.6</v>
      </c>
      <c r="P51" s="5">
        <f t="shared" si="132"/>
        <v>191051.9</v>
      </c>
      <c r="Q51" s="5">
        <f t="shared" si="132"/>
        <v>195621</v>
      </c>
      <c r="R51" s="5">
        <f t="shared" si="132"/>
        <v>194748.6</v>
      </c>
      <c r="S51" s="5">
        <f t="shared" si="132"/>
        <v>194571.1</v>
      </c>
      <c r="T51" s="5">
        <f t="shared" si="132"/>
        <v>199013.4</v>
      </c>
      <c r="U51" s="5">
        <f t="shared" si="132"/>
        <v>202721.3</v>
      </c>
      <c r="V51" s="5">
        <f t="shared" si="132"/>
        <v>192375.8</v>
      </c>
      <c r="W51" s="5">
        <f t="shared" si="132"/>
        <v>195958.7</v>
      </c>
      <c r="X51" s="5">
        <f t="shared" si="132"/>
        <v>200470</v>
      </c>
      <c r="Y51" s="5">
        <f t="shared" si="132"/>
        <v>205685</v>
      </c>
      <c r="Z51" s="5">
        <f t="shared" si="132"/>
        <v>193496.6</v>
      </c>
      <c r="AA51" s="5">
        <f t="shared" si="132"/>
        <v>188914.9</v>
      </c>
      <c r="AB51" s="5">
        <f t="shared" si="132"/>
        <v>191629.5</v>
      </c>
      <c r="AC51" s="5">
        <f t="shared" si="132"/>
        <v>193286.2</v>
      </c>
      <c r="AD51" s="5">
        <f t="shared" si="132"/>
        <v>195852</v>
      </c>
      <c r="AE51" s="5">
        <f t="shared" si="132"/>
        <v>190886.6</v>
      </c>
      <c r="AF51" s="5">
        <f t="shared" si="132"/>
        <v>191954.4</v>
      </c>
      <c r="AG51" s="5">
        <f t="shared" si="132"/>
        <v>195900.1</v>
      </c>
      <c r="AH51" s="5">
        <f t="shared" si="132"/>
        <v>193307</v>
      </c>
      <c r="AI51" s="5">
        <f t="shared" si="132"/>
        <v>194921.2</v>
      </c>
      <c r="AJ51" s="5">
        <f t="shared" si="132"/>
        <v>195475.1</v>
      </c>
      <c r="AK51" s="5">
        <f t="shared" si="132"/>
        <v>195975.1</v>
      </c>
      <c r="AL51" s="5">
        <f t="shared" si="132"/>
        <v>195347.9</v>
      </c>
      <c r="AM51" s="5">
        <f t="shared" si="132"/>
        <v>200079.6</v>
      </c>
      <c r="AN51" s="5">
        <f t="shared" si="132"/>
        <v>200700.3</v>
      </c>
      <c r="AO51" s="5">
        <f t="shared" si="132"/>
        <v>200377.2</v>
      </c>
      <c r="AP51" s="5">
        <f t="shared" si="132"/>
        <v>199889.4</v>
      </c>
      <c r="AQ51" s="5">
        <f t="shared" si="132"/>
        <v>198665.2</v>
      </c>
      <c r="AR51" s="5">
        <f t="shared" si="132"/>
        <v>205388.3</v>
      </c>
      <c r="AS51" s="5">
        <f t="shared" si="132"/>
        <v>202263.3</v>
      </c>
      <c r="AT51" s="5">
        <f t="shared" si="132"/>
        <v>200784.4</v>
      </c>
      <c r="AU51" s="5">
        <f t="shared" si="130"/>
        <v>193261.5</v>
      </c>
      <c r="AV51" s="5">
        <f t="shared" si="130"/>
        <v>196594.9</v>
      </c>
      <c r="AW51" s="5">
        <f t="shared" si="130"/>
        <v>199834.4</v>
      </c>
      <c r="AX51" s="5">
        <f t="shared" si="130"/>
        <v>196726.1</v>
      </c>
      <c r="AY51" s="5">
        <f t="shared" si="130"/>
        <v>203356.1</v>
      </c>
      <c r="AZ51" s="5">
        <f t="shared" si="130"/>
        <v>211889.9</v>
      </c>
      <c r="BA51" s="5">
        <f t="shared" si="130"/>
        <v>210127.4</v>
      </c>
      <c r="BB51" s="5">
        <f t="shared" ref="BB51:BI51" si="133">BB4</f>
        <v>204232.39999999997</v>
      </c>
      <c r="BC51" s="5">
        <f t="shared" si="133"/>
        <v>207850.26981</v>
      </c>
      <c r="BD51" s="5">
        <f t="shared" si="133"/>
        <v>216106.50901000001</v>
      </c>
      <c r="BE51" s="5">
        <f t="shared" si="133"/>
        <v>215801.30000000002</v>
      </c>
      <c r="BF51" s="5">
        <f t="shared" si="133"/>
        <v>209875.00703999997</v>
      </c>
      <c r="BG51" s="5">
        <f t="shared" si="133"/>
        <v>211924.41412823548</v>
      </c>
      <c r="BH51" s="5">
        <f t="shared" si="133"/>
        <v>221179.48428270518</v>
      </c>
      <c r="BI51" s="5">
        <f t="shared" si="133"/>
        <v>220882.3</v>
      </c>
      <c r="BJ51" s="5">
        <f t="shared" ref="BJ51:BJ60" si="134">SUM(AD51:AG51)</f>
        <v>774593.1</v>
      </c>
      <c r="BK51" s="5">
        <f t="shared" ref="BK51:BK60" si="135">SUM(AH51:AK51)</f>
        <v>779678.4</v>
      </c>
      <c r="BL51" s="5">
        <f t="shared" ref="BL51:BL60" si="136">SUM(AL51:AO51)</f>
        <v>796505</v>
      </c>
      <c r="BM51" s="5">
        <f t="shared" ref="BM51:BM60" si="137">SUM(AP51:AS51)</f>
        <v>806206.2</v>
      </c>
      <c r="BN51" s="5">
        <f t="shared" ref="BN51:BN60" si="138">SUM(AT51:AW51)</f>
        <v>790475.20000000007</v>
      </c>
      <c r="BO51" s="5">
        <f t="shared" ref="BO51:BO60" si="139">SUM(AX51:BA51)</f>
        <v>822099.5</v>
      </c>
      <c r="BP51" s="5">
        <f t="shared" ref="BP51:BP60" si="140">SUM(BB51:BE51)</f>
        <v>843990.47882000008</v>
      </c>
      <c r="BQ51" s="5">
        <f t="shared" ref="BQ51:BQ60" si="141">SUM(BF51:BI51)</f>
        <v>863861.20545094064</v>
      </c>
    </row>
    <row r="52" spans="4:69" x14ac:dyDescent="0.3">
      <c r="D52" t="s">
        <v>79</v>
      </c>
      <c r="E52" s="9" t="s">
        <v>94</v>
      </c>
      <c r="F52" s="5">
        <f t="shared" ref="F52:AT52" si="142">F5</f>
        <v>371813.3</v>
      </c>
      <c r="G52" s="5">
        <f t="shared" si="142"/>
        <v>376831.9</v>
      </c>
      <c r="H52" s="5">
        <f t="shared" si="142"/>
        <v>381827</v>
      </c>
      <c r="I52" s="5">
        <f t="shared" si="142"/>
        <v>382288.6</v>
      </c>
      <c r="J52" s="5">
        <f t="shared" si="142"/>
        <v>388876.5</v>
      </c>
      <c r="K52" s="5">
        <f t="shared" si="142"/>
        <v>400406.5</v>
      </c>
      <c r="L52" s="5">
        <f t="shared" si="142"/>
        <v>409101.9</v>
      </c>
      <c r="M52" s="5">
        <f t="shared" si="142"/>
        <v>409067.1</v>
      </c>
      <c r="N52" s="5">
        <f t="shared" si="142"/>
        <v>411748.4</v>
      </c>
      <c r="O52" s="5">
        <f t="shared" si="142"/>
        <v>421984.5</v>
      </c>
      <c r="P52" s="5">
        <f t="shared" si="142"/>
        <v>430505.9</v>
      </c>
      <c r="Q52" s="5">
        <f t="shared" si="142"/>
        <v>433548.4</v>
      </c>
      <c r="R52" s="5">
        <f t="shared" si="142"/>
        <v>430780.1</v>
      </c>
      <c r="S52" s="5">
        <f t="shared" si="142"/>
        <v>443932.4</v>
      </c>
      <c r="T52" s="5">
        <f t="shared" si="142"/>
        <v>445628.5</v>
      </c>
      <c r="U52" s="5">
        <f t="shared" si="142"/>
        <v>451620.9</v>
      </c>
      <c r="V52" s="5">
        <f t="shared" si="142"/>
        <v>449951.5</v>
      </c>
      <c r="W52" s="5">
        <f t="shared" si="142"/>
        <v>465493.4</v>
      </c>
      <c r="X52" s="5">
        <f t="shared" si="142"/>
        <v>468015.5</v>
      </c>
      <c r="Y52" s="5">
        <f t="shared" si="142"/>
        <v>470796.3</v>
      </c>
      <c r="Z52" s="5">
        <f t="shared" si="142"/>
        <v>468270.5</v>
      </c>
      <c r="AA52" s="5">
        <f t="shared" si="142"/>
        <v>485053</v>
      </c>
      <c r="AB52" s="5">
        <f t="shared" si="142"/>
        <v>489547.9</v>
      </c>
      <c r="AC52" s="5">
        <f t="shared" si="142"/>
        <v>491661.8</v>
      </c>
      <c r="AD52" s="5">
        <f t="shared" si="142"/>
        <v>490162.7</v>
      </c>
      <c r="AE52" s="5">
        <f t="shared" si="142"/>
        <v>507478.3</v>
      </c>
      <c r="AF52" s="5">
        <f t="shared" si="142"/>
        <v>511443.9</v>
      </c>
      <c r="AG52" s="5">
        <f t="shared" si="142"/>
        <v>507792</v>
      </c>
      <c r="AH52" s="5">
        <f t="shared" si="142"/>
        <v>511134.3</v>
      </c>
      <c r="AI52" s="5">
        <f t="shared" si="142"/>
        <v>525246.69999999995</v>
      </c>
      <c r="AJ52" s="5">
        <f t="shared" si="142"/>
        <v>536388.6</v>
      </c>
      <c r="AK52" s="5">
        <f t="shared" si="142"/>
        <v>530696.5</v>
      </c>
      <c r="AL52" s="5">
        <f t="shared" si="142"/>
        <v>534688.4</v>
      </c>
      <c r="AM52" s="5">
        <f t="shared" si="142"/>
        <v>545680.9</v>
      </c>
      <c r="AN52" s="5">
        <f t="shared" si="142"/>
        <v>559760.6</v>
      </c>
      <c r="AO52" s="5">
        <f t="shared" si="142"/>
        <v>553238.5</v>
      </c>
      <c r="AP52" s="5">
        <f t="shared" si="142"/>
        <v>555288</v>
      </c>
      <c r="AQ52" s="5">
        <f t="shared" si="142"/>
        <v>564913</v>
      </c>
      <c r="AR52" s="5">
        <f t="shared" si="142"/>
        <v>582944.5</v>
      </c>
      <c r="AS52" s="5">
        <f t="shared" si="142"/>
        <v>573522.30000000005</v>
      </c>
      <c r="AT52" s="5">
        <f t="shared" si="142"/>
        <v>566752</v>
      </c>
      <c r="AU52" s="5">
        <f t="shared" si="130"/>
        <v>529988.80000000005</v>
      </c>
      <c r="AV52" s="5">
        <f t="shared" si="130"/>
        <v>557651.4</v>
      </c>
      <c r="AW52" s="5">
        <f t="shared" si="130"/>
        <v>555528.1</v>
      </c>
      <c r="AX52" s="5">
        <f t="shared" si="130"/>
        <v>558907.5</v>
      </c>
      <c r="AY52" s="5">
        <f t="shared" si="130"/>
        <v>564865.5</v>
      </c>
      <c r="AZ52" s="5">
        <f t="shared" si="130"/>
        <v>578167.1</v>
      </c>
      <c r="BA52" s="5">
        <f t="shared" si="130"/>
        <v>582881.6</v>
      </c>
      <c r="BB52" s="5">
        <f t="shared" ref="BB52:BI52" si="143">BB5</f>
        <v>587265.5</v>
      </c>
      <c r="BC52" s="5">
        <f t="shared" si="143"/>
        <v>594238.50600000005</v>
      </c>
      <c r="BD52" s="5">
        <f t="shared" si="143"/>
        <v>610602.27431000001</v>
      </c>
      <c r="BE52" s="5">
        <f t="shared" si="143"/>
        <v>597820.80000000005</v>
      </c>
      <c r="BF52" s="5">
        <f t="shared" si="143"/>
        <v>612488</v>
      </c>
      <c r="BG52" s="5">
        <f t="shared" si="143"/>
        <v>623364.00629407889</v>
      </c>
      <c r="BH52" s="5">
        <f t="shared" si="143"/>
        <v>644589.6951991081</v>
      </c>
      <c r="BI52" s="5">
        <f t="shared" si="143"/>
        <v>626951.3716800001</v>
      </c>
      <c r="BJ52" s="5">
        <f t="shared" si="134"/>
        <v>2016876.9</v>
      </c>
      <c r="BK52" s="5">
        <f t="shared" si="135"/>
        <v>2103466.1</v>
      </c>
      <c r="BL52" s="5">
        <f t="shared" si="136"/>
        <v>2193368.4</v>
      </c>
      <c r="BM52" s="5">
        <f t="shared" si="137"/>
        <v>2276667.7999999998</v>
      </c>
      <c r="BN52" s="5">
        <f t="shared" si="138"/>
        <v>2209920.3000000003</v>
      </c>
      <c r="BO52" s="5">
        <f t="shared" si="139"/>
        <v>2284821.7000000002</v>
      </c>
      <c r="BP52" s="5">
        <f t="shared" si="140"/>
        <v>2389927.0803100001</v>
      </c>
      <c r="BQ52" s="5">
        <f t="shared" si="141"/>
        <v>2507393.0731731867</v>
      </c>
    </row>
    <row r="53" spans="4:69" x14ac:dyDescent="0.3">
      <c r="D53" t="s">
        <v>80</v>
      </c>
      <c r="E53" s="35" t="s">
        <v>95</v>
      </c>
      <c r="F53" s="25">
        <f>F6+F7</f>
        <v>18747.300000000003</v>
      </c>
      <c r="G53" s="25">
        <f t="shared" ref="G53:BA53" si="144">G6+G7</f>
        <v>19716.199999999997</v>
      </c>
      <c r="H53" s="25">
        <f t="shared" si="144"/>
        <v>19740.800000000003</v>
      </c>
      <c r="I53" s="25">
        <f t="shared" si="144"/>
        <v>20193.3</v>
      </c>
      <c r="J53" s="25">
        <f t="shared" si="144"/>
        <v>20006.599999999999</v>
      </c>
      <c r="K53" s="25">
        <f t="shared" si="144"/>
        <v>20553.5</v>
      </c>
      <c r="L53" s="25">
        <f t="shared" si="144"/>
        <v>20756.3</v>
      </c>
      <c r="M53" s="25">
        <f t="shared" si="144"/>
        <v>21486.799999999999</v>
      </c>
      <c r="N53" s="25">
        <f t="shared" si="144"/>
        <v>21267.4</v>
      </c>
      <c r="O53" s="25">
        <f t="shared" si="144"/>
        <v>22704.100000000002</v>
      </c>
      <c r="P53" s="25">
        <f t="shared" si="144"/>
        <v>23144.2</v>
      </c>
      <c r="Q53" s="25">
        <f t="shared" si="144"/>
        <v>23607.100000000002</v>
      </c>
      <c r="R53" s="25">
        <f t="shared" si="144"/>
        <v>23240.2</v>
      </c>
      <c r="S53" s="25">
        <f t="shared" si="144"/>
        <v>23742.100000000002</v>
      </c>
      <c r="T53" s="25">
        <f t="shared" si="144"/>
        <v>23720.5</v>
      </c>
      <c r="U53" s="25">
        <f t="shared" si="144"/>
        <v>24642.199999999997</v>
      </c>
      <c r="V53" s="25">
        <f t="shared" si="144"/>
        <v>24023.899999999998</v>
      </c>
      <c r="W53" s="25">
        <f t="shared" si="144"/>
        <v>25251.5</v>
      </c>
      <c r="X53" s="25">
        <f t="shared" si="144"/>
        <v>25117.100000000002</v>
      </c>
      <c r="Y53" s="25">
        <f t="shared" si="144"/>
        <v>26537.200000000001</v>
      </c>
      <c r="Z53" s="25">
        <f t="shared" si="144"/>
        <v>24496.2</v>
      </c>
      <c r="AA53" s="25">
        <f t="shared" si="144"/>
        <v>25560.3</v>
      </c>
      <c r="AB53" s="25">
        <f t="shared" si="144"/>
        <v>25398.100000000002</v>
      </c>
      <c r="AC53" s="25">
        <f t="shared" si="144"/>
        <v>26809.200000000001</v>
      </c>
      <c r="AD53" s="25">
        <f t="shared" si="144"/>
        <v>26296.300000000003</v>
      </c>
      <c r="AE53" s="25">
        <f t="shared" si="144"/>
        <v>27115.8</v>
      </c>
      <c r="AF53" s="25">
        <f t="shared" si="144"/>
        <v>26589.7</v>
      </c>
      <c r="AG53" s="25">
        <f t="shared" si="144"/>
        <v>27642.699999999997</v>
      </c>
      <c r="AH53" s="25">
        <f t="shared" si="144"/>
        <v>26769.5</v>
      </c>
      <c r="AI53" s="25">
        <f t="shared" si="144"/>
        <v>26548</v>
      </c>
      <c r="AJ53" s="25">
        <f t="shared" si="144"/>
        <v>27886.799999999999</v>
      </c>
      <c r="AK53" s="25">
        <f t="shared" si="144"/>
        <v>28332.300000000003</v>
      </c>
      <c r="AL53" s="25">
        <f t="shared" si="144"/>
        <v>27662.199999999997</v>
      </c>
      <c r="AM53" s="25">
        <f t="shared" si="144"/>
        <v>28492</v>
      </c>
      <c r="AN53" s="25">
        <f t="shared" si="144"/>
        <v>29454.2</v>
      </c>
      <c r="AO53" s="25">
        <f t="shared" si="144"/>
        <v>29929.600000000002</v>
      </c>
      <c r="AP53" s="25">
        <f t="shared" si="144"/>
        <v>28900.5</v>
      </c>
      <c r="AQ53" s="25">
        <f t="shared" si="144"/>
        <v>29246.5</v>
      </c>
      <c r="AR53" s="25">
        <f t="shared" si="144"/>
        <v>30581</v>
      </c>
      <c r="AS53" s="25">
        <f t="shared" si="144"/>
        <v>31713.600000000002</v>
      </c>
      <c r="AT53" s="25">
        <f t="shared" si="144"/>
        <v>30025.100000000002</v>
      </c>
      <c r="AU53" s="25">
        <f t="shared" si="144"/>
        <v>27869.600000000002</v>
      </c>
      <c r="AV53" s="25">
        <f t="shared" si="144"/>
        <v>30023.200000000001</v>
      </c>
      <c r="AW53" s="25">
        <f t="shared" si="144"/>
        <v>30357.8</v>
      </c>
      <c r="AX53" s="25">
        <f t="shared" si="144"/>
        <v>30616.9</v>
      </c>
      <c r="AY53" s="25">
        <f t="shared" si="144"/>
        <v>30326.399999999998</v>
      </c>
      <c r="AZ53" s="25">
        <f t="shared" si="144"/>
        <v>31197</v>
      </c>
      <c r="BA53" s="25">
        <f t="shared" si="144"/>
        <v>32640</v>
      </c>
      <c r="BB53" s="25">
        <f t="shared" ref="BB53:BI53" si="145">BB6+BB7</f>
        <v>32632.799999999999</v>
      </c>
      <c r="BC53" s="25">
        <f t="shared" si="145"/>
        <v>31292.661090000001</v>
      </c>
      <c r="BD53" s="25">
        <f t="shared" si="145"/>
        <v>32976.98833</v>
      </c>
      <c r="BE53" s="25">
        <f t="shared" si="145"/>
        <v>33847.293669999999</v>
      </c>
      <c r="BF53" s="25">
        <f t="shared" si="145"/>
        <v>33867.397000000004</v>
      </c>
      <c r="BG53" s="25">
        <f t="shared" si="145"/>
        <v>32486.964807481039</v>
      </c>
      <c r="BH53" s="25">
        <f t="shared" si="145"/>
        <v>34228.877492652398</v>
      </c>
      <c r="BI53" s="25">
        <f t="shared" si="145"/>
        <v>35111.657912812567</v>
      </c>
      <c r="BJ53" s="5">
        <f t="shared" si="134"/>
        <v>107644.5</v>
      </c>
      <c r="BK53" s="5">
        <f t="shared" si="135"/>
        <v>109536.6</v>
      </c>
      <c r="BL53" s="5">
        <f t="shared" si="136"/>
        <v>115538</v>
      </c>
      <c r="BM53" s="5">
        <f t="shared" si="137"/>
        <v>120441.60000000001</v>
      </c>
      <c r="BN53" s="5">
        <f t="shared" si="138"/>
        <v>118275.70000000001</v>
      </c>
      <c r="BO53" s="5">
        <f t="shared" si="139"/>
        <v>124780.3</v>
      </c>
      <c r="BP53" s="5">
        <f t="shared" si="140"/>
        <v>130749.74308999999</v>
      </c>
      <c r="BQ53" s="5">
        <f t="shared" si="141"/>
        <v>135694.897212946</v>
      </c>
    </row>
    <row r="54" spans="4:69" x14ac:dyDescent="0.3">
      <c r="D54" t="s">
        <v>81</v>
      </c>
      <c r="E54" s="9" t="s">
        <v>96</v>
      </c>
      <c r="F54" s="5">
        <f>F8</f>
        <v>149919</v>
      </c>
      <c r="G54" s="5">
        <f t="shared" ref="G54:BA54" si="146">G8</f>
        <v>153138.9</v>
      </c>
      <c r="H54" s="5">
        <f t="shared" si="146"/>
        <v>159863.4</v>
      </c>
      <c r="I54" s="5">
        <f t="shared" si="146"/>
        <v>163984.1</v>
      </c>
      <c r="J54" s="5">
        <f t="shared" si="146"/>
        <v>162272.1</v>
      </c>
      <c r="K54" s="5">
        <f t="shared" si="146"/>
        <v>169063.9</v>
      </c>
      <c r="L54" s="5">
        <f t="shared" si="146"/>
        <v>172845.3</v>
      </c>
      <c r="M54" s="5">
        <f t="shared" si="146"/>
        <v>179240.6</v>
      </c>
      <c r="N54" s="5">
        <f t="shared" si="146"/>
        <v>172524.4</v>
      </c>
      <c r="O54" s="5">
        <f t="shared" si="146"/>
        <v>178851</v>
      </c>
      <c r="P54" s="5">
        <f t="shared" si="146"/>
        <v>184628.4</v>
      </c>
      <c r="Q54" s="5">
        <f t="shared" si="146"/>
        <v>192222.6</v>
      </c>
      <c r="R54" s="5">
        <f t="shared" si="146"/>
        <v>181865.3</v>
      </c>
      <c r="S54" s="5">
        <f t="shared" si="146"/>
        <v>190136.1</v>
      </c>
      <c r="T54" s="5">
        <f t="shared" si="146"/>
        <v>196549.1</v>
      </c>
      <c r="U54" s="5">
        <f t="shared" si="146"/>
        <v>204169.1</v>
      </c>
      <c r="V54" s="5">
        <f t="shared" si="146"/>
        <v>194998.3</v>
      </c>
      <c r="W54" s="5">
        <f t="shared" si="146"/>
        <v>202412.3</v>
      </c>
      <c r="X54" s="5">
        <f t="shared" si="146"/>
        <v>209376.3</v>
      </c>
      <c r="Y54" s="5">
        <f t="shared" si="146"/>
        <v>219828.7</v>
      </c>
      <c r="Z54" s="5">
        <f t="shared" si="146"/>
        <v>206755</v>
      </c>
      <c r="AA54" s="5">
        <f t="shared" si="146"/>
        <v>213247.1</v>
      </c>
      <c r="AB54" s="5">
        <f t="shared" si="146"/>
        <v>223649.5</v>
      </c>
      <c r="AC54" s="5">
        <f t="shared" si="146"/>
        <v>235512.3</v>
      </c>
      <c r="AD54" s="5">
        <f t="shared" si="146"/>
        <v>220732.5</v>
      </c>
      <c r="AE54" s="5">
        <f t="shared" si="146"/>
        <v>224160.2</v>
      </c>
      <c r="AF54" s="5">
        <f t="shared" si="146"/>
        <v>234726.3</v>
      </c>
      <c r="AG54" s="5">
        <f t="shared" si="146"/>
        <v>245421.3</v>
      </c>
      <c r="AH54" s="5">
        <f t="shared" si="146"/>
        <v>233893.3</v>
      </c>
      <c r="AI54" s="5">
        <f t="shared" si="146"/>
        <v>239742</v>
      </c>
      <c r="AJ54" s="5">
        <f t="shared" si="146"/>
        <v>251107.5</v>
      </c>
      <c r="AK54" s="5">
        <f t="shared" si="146"/>
        <v>263182.09999999998</v>
      </c>
      <c r="AL54" s="5">
        <f t="shared" si="146"/>
        <v>251087.9</v>
      </c>
      <c r="AM54" s="5">
        <f t="shared" si="146"/>
        <v>253483.1</v>
      </c>
      <c r="AN54" s="5">
        <f t="shared" si="146"/>
        <v>265639.90000000002</v>
      </c>
      <c r="AO54" s="5">
        <f t="shared" si="146"/>
        <v>277871.90000000002</v>
      </c>
      <c r="AP54" s="5">
        <f t="shared" si="146"/>
        <v>265916.2</v>
      </c>
      <c r="AQ54" s="5">
        <f t="shared" si="146"/>
        <v>267906.2</v>
      </c>
      <c r="AR54" s="5">
        <f t="shared" si="146"/>
        <v>280645.2</v>
      </c>
      <c r="AS54" s="5">
        <f t="shared" si="146"/>
        <v>293957.40000000002</v>
      </c>
      <c r="AT54" s="5">
        <f t="shared" si="146"/>
        <v>273624.59999999998</v>
      </c>
      <c r="AU54" s="5">
        <f t="shared" si="146"/>
        <v>253459</v>
      </c>
      <c r="AV54" s="5">
        <f t="shared" si="146"/>
        <v>267958.40000000002</v>
      </c>
      <c r="AW54" s="5">
        <f t="shared" si="146"/>
        <v>277292.79999999999</v>
      </c>
      <c r="AX54" s="5">
        <f t="shared" si="146"/>
        <v>271471.40000000002</v>
      </c>
      <c r="AY54" s="5">
        <f t="shared" si="146"/>
        <v>264663.7</v>
      </c>
      <c r="AZ54" s="5">
        <f t="shared" si="146"/>
        <v>278240.8</v>
      </c>
      <c r="BA54" s="5">
        <f t="shared" si="146"/>
        <v>288141.8</v>
      </c>
      <c r="BB54" s="5">
        <f t="shared" ref="BB54:BI54" si="147">BB8</f>
        <v>284580.7</v>
      </c>
      <c r="BC54" s="5">
        <f t="shared" si="147"/>
        <v>285016.33853000001</v>
      </c>
      <c r="BD54" s="5">
        <f t="shared" si="147"/>
        <v>298163.43159261462</v>
      </c>
      <c r="BE54" s="5">
        <f t="shared" si="147"/>
        <v>307293.7</v>
      </c>
      <c r="BF54" s="5">
        <f t="shared" si="147"/>
        <v>299658.3</v>
      </c>
      <c r="BG54" s="5">
        <f t="shared" si="147"/>
        <v>301584.34728975012</v>
      </c>
      <c r="BH54" s="5">
        <f t="shared" si="147"/>
        <v>320523.03494250518</v>
      </c>
      <c r="BI54" s="5">
        <f t="shared" si="147"/>
        <v>330734.78252000001</v>
      </c>
      <c r="BJ54" s="5">
        <f t="shared" si="134"/>
        <v>925040.3</v>
      </c>
      <c r="BK54" s="5">
        <f t="shared" si="135"/>
        <v>987924.9</v>
      </c>
      <c r="BL54" s="5">
        <f t="shared" si="136"/>
        <v>1048082.8</v>
      </c>
      <c r="BM54" s="5">
        <f t="shared" si="137"/>
        <v>1108425</v>
      </c>
      <c r="BN54" s="5">
        <f t="shared" si="138"/>
        <v>1072334.8</v>
      </c>
      <c r="BO54" s="5">
        <f t="shared" si="139"/>
        <v>1102517.7000000002</v>
      </c>
      <c r="BP54" s="5">
        <f t="shared" si="140"/>
        <v>1175054.1701226146</v>
      </c>
      <c r="BQ54" s="5">
        <f t="shared" si="141"/>
        <v>1252500.4647522555</v>
      </c>
    </row>
    <row r="55" spans="4:69" x14ac:dyDescent="0.3">
      <c r="D55" t="s">
        <v>82</v>
      </c>
      <c r="E55" s="34" t="s">
        <v>97</v>
      </c>
      <c r="F55" s="27">
        <f t="shared" ref="F55:AT55" si="148">F9+F11</f>
        <v>270965.8</v>
      </c>
      <c r="G55" s="27">
        <f t="shared" si="148"/>
        <v>279974.8</v>
      </c>
      <c r="H55" s="27">
        <f t="shared" si="148"/>
        <v>286156.79999999999</v>
      </c>
      <c r="I55" s="27">
        <f t="shared" si="148"/>
        <v>287108.2</v>
      </c>
      <c r="J55" s="27">
        <f t="shared" si="148"/>
        <v>290511.59999999998</v>
      </c>
      <c r="K55" s="27">
        <f t="shared" si="148"/>
        <v>309359.8</v>
      </c>
      <c r="L55" s="27">
        <f t="shared" si="148"/>
        <v>317386.80000000005</v>
      </c>
      <c r="M55" s="27">
        <f t="shared" si="148"/>
        <v>309963.40000000002</v>
      </c>
      <c r="N55" s="27">
        <f t="shared" si="148"/>
        <v>311878.3</v>
      </c>
      <c r="O55" s="27">
        <f t="shared" si="148"/>
        <v>326695.3</v>
      </c>
      <c r="P55" s="27">
        <f t="shared" si="148"/>
        <v>332520.19999999995</v>
      </c>
      <c r="Q55" s="27">
        <f t="shared" si="148"/>
        <v>325050.3</v>
      </c>
      <c r="R55" s="27">
        <f t="shared" si="148"/>
        <v>323638.59999999998</v>
      </c>
      <c r="S55" s="27">
        <f t="shared" si="148"/>
        <v>343898.19999999995</v>
      </c>
      <c r="T55" s="27">
        <f t="shared" si="148"/>
        <v>350216.69999999995</v>
      </c>
      <c r="U55" s="27">
        <f t="shared" si="148"/>
        <v>345266.89999999997</v>
      </c>
      <c r="V55" s="27">
        <f t="shared" si="148"/>
        <v>343566.5</v>
      </c>
      <c r="W55" s="27">
        <f t="shared" si="148"/>
        <v>362142.8</v>
      </c>
      <c r="X55" s="27">
        <f t="shared" si="148"/>
        <v>368733.8</v>
      </c>
      <c r="Y55" s="27">
        <f t="shared" si="148"/>
        <v>360669.9</v>
      </c>
      <c r="Z55" s="27">
        <f t="shared" si="148"/>
        <v>356249.60000000003</v>
      </c>
      <c r="AA55" s="27">
        <f t="shared" si="148"/>
        <v>369196.1</v>
      </c>
      <c r="AB55" s="27">
        <f t="shared" si="148"/>
        <v>376020</v>
      </c>
      <c r="AC55" s="27">
        <f t="shared" si="148"/>
        <v>374621.2</v>
      </c>
      <c r="AD55" s="27">
        <f t="shared" si="148"/>
        <v>372541.2</v>
      </c>
      <c r="AE55" s="27">
        <f t="shared" si="148"/>
        <v>385607.30000000005</v>
      </c>
      <c r="AF55" s="27">
        <f t="shared" si="148"/>
        <v>390686.4</v>
      </c>
      <c r="AG55" s="27">
        <f t="shared" si="148"/>
        <v>389749.3</v>
      </c>
      <c r="AH55" s="27">
        <f t="shared" si="148"/>
        <v>390232.69999999995</v>
      </c>
      <c r="AI55" s="27">
        <f t="shared" si="148"/>
        <v>400478.3</v>
      </c>
      <c r="AJ55" s="27">
        <f t="shared" si="148"/>
        <v>411291.4</v>
      </c>
      <c r="AK55" s="27">
        <f t="shared" si="148"/>
        <v>407873.8</v>
      </c>
      <c r="AL55" s="27">
        <f t="shared" si="148"/>
        <v>409824.7</v>
      </c>
      <c r="AM55" s="27">
        <f t="shared" si="148"/>
        <v>421651.5</v>
      </c>
      <c r="AN55" s="27">
        <f t="shared" si="148"/>
        <v>433431.7</v>
      </c>
      <c r="AO55" s="27">
        <f t="shared" si="148"/>
        <v>427039.4</v>
      </c>
      <c r="AP55" s="27">
        <f t="shared" si="148"/>
        <v>431696</v>
      </c>
      <c r="AQ55" s="27">
        <f t="shared" si="148"/>
        <v>441825.3</v>
      </c>
      <c r="AR55" s="27">
        <f t="shared" si="148"/>
        <v>453285</v>
      </c>
      <c r="AS55" s="27">
        <f t="shared" si="148"/>
        <v>446684</v>
      </c>
      <c r="AT55" s="27">
        <f t="shared" si="148"/>
        <v>438516.5</v>
      </c>
      <c r="AU55" s="27">
        <f t="shared" ref="AU55:BA56" si="149">AU9+AU11</f>
        <v>396111.39999999997</v>
      </c>
      <c r="AV55" s="27">
        <f t="shared" si="149"/>
        <v>424397.7</v>
      </c>
      <c r="AW55" s="27">
        <f t="shared" si="149"/>
        <v>425844.19999999995</v>
      </c>
      <c r="AX55" s="27">
        <f t="shared" si="149"/>
        <v>428022.5</v>
      </c>
      <c r="AY55" s="27">
        <f t="shared" si="149"/>
        <v>441569</v>
      </c>
      <c r="AZ55" s="27">
        <f t="shared" si="149"/>
        <v>442356.5</v>
      </c>
      <c r="BA55" s="27">
        <f t="shared" si="149"/>
        <v>449033</v>
      </c>
      <c r="BB55" s="27">
        <f t="shared" ref="BB55:BI55" si="150">BB9+BB11</f>
        <v>453132.2</v>
      </c>
      <c r="BC55" s="27">
        <f t="shared" si="150"/>
        <v>469216.67087448732</v>
      </c>
      <c r="BD55" s="27">
        <f t="shared" si="150"/>
        <v>479005.30595210358</v>
      </c>
      <c r="BE55" s="27">
        <f t="shared" si="150"/>
        <v>463688.45850000001</v>
      </c>
      <c r="BF55" s="27">
        <f t="shared" si="150"/>
        <v>471062.24799</v>
      </c>
      <c r="BG55" s="27">
        <f t="shared" si="150"/>
        <v>492211.97994128667</v>
      </c>
      <c r="BH55" s="27">
        <f t="shared" si="150"/>
        <v>512203.96251998661</v>
      </c>
      <c r="BI55" s="27">
        <f t="shared" si="150"/>
        <v>493379.04930640507</v>
      </c>
      <c r="BJ55" s="5">
        <f t="shared" si="134"/>
        <v>1538584.2</v>
      </c>
      <c r="BK55" s="5">
        <f t="shared" si="135"/>
        <v>1609876.2</v>
      </c>
      <c r="BL55" s="5">
        <f t="shared" si="136"/>
        <v>1691947.2999999998</v>
      </c>
      <c r="BM55" s="5">
        <f t="shared" si="137"/>
        <v>1773490.3</v>
      </c>
      <c r="BN55" s="5">
        <f t="shared" si="138"/>
        <v>1684869.7999999998</v>
      </c>
      <c r="BO55" s="5">
        <f t="shared" si="139"/>
        <v>1760981</v>
      </c>
      <c r="BP55" s="5">
        <f t="shared" si="140"/>
        <v>1865042.6353265909</v>
      </c>
      <c r="BQ55" s="5">
        <f t="shared" si="141"/>
        <v>1968857.2397576782</v>
      </c>
    </row>
    <row r="56" spans="4:69" x14ac:dyDescent="0.3">
      <c r="D56" t="s">
        <v>83</v>
      </c>
      <c r="E56" s="37" t="s">
        <v>98</v>
      </c>
      <c r="F56" s="29">
        <f t="shared" ref="F56:AT56" si="151">F10+F12</f>
        <v>118481.3</v>
      </c>
      <c r="G56" s="29">
        <f t="shared" si="151"/>
        <v>122902.39999999999</v>
      </c>
      <c r="H56" s="29">
        <f t="shared" si="151"/>
        <v>128314</v>
      </c>
      <c r="I56" s="29">
        <f t="shared" si="151"/>
        <v>131725.79999999999</v>
      </c>
      <c r="J56" s="29">
        <f t="shared" si="151"/>
        <v>131877.20000000001</v>
      </c>
      <c r="K56" s="29">
        <f t="shared" si="151"/>
        <v>134309.4</v>
      </c>
      <c r="L56" s="29">
        <f t="shared" si="151"/>
        <v>138878.39999999999</v>
      </c>
      <c r="M56" s="29">
        <f t="shared" si="151"/>
        <v>142402.79999999999</v>
      </c>
      <c r="N56" s="29">
        <f t="shared" si="151"/>
        <v>144800.20000000001</v>
      </c>
      <c r="O56" s="29">
        <f t="shared" si="151"/>
        <v>146996.6</v>
      </c>
      <c r="P56" s="29">
        <f t="shared" si="151"/>
        <v>153037.20000000001</v>
      </c>
      <c r="Q56" s="29">
        <f t="shared" si="151"/>
        <v>156107.29999999999</v>
      </c>
      <c r="R56" s="29">
        <f t="shared" si="151"/>
        <v>157648.70000000001</v>
      </c>
      <c r="S56" s="29">
        <f t="shared" si="151"/>
        <v>161366</v>
      </c>
      <c r="T56" s="29">
        <f t="shared" si="151"/>
        <v>165767.40000000002</v>
      </c>
      <c r="U56" s="29">
        <f t="shared" si="151"/>
        <v>168874.2</v>
      </c>
      <c r="V56" s="29">
        <f t="shared" si="151"/>
        <v>171115.7</v>
      </c>
      <c r="W56" s="29">
        <f t="shared" si="151"/>
        <v>176283.1</v>
      </c>
      <c r="X56" s="29">
        <f t="shared" si="151"/>
        <v>180341.6</v>
      </c>
      <c r="Y56" s="29">
        <f t="shared" si="151"/>
        <v>183668.2</v>
      </c>
      <c r="Z56" s="29">
        <f t="shared" si="151"/>
        <v>184979.4</v>
      </c>
      <c r="AA56" s="29">
        <f t="shared" si="151"/>
        <v>189983.5</v>
      </c>
      <c r="AB56" s="29">
        <f t="shared" si="151"/>
        <v>196476.2</v>
      </c>
      <c r="AC56" s="29">
        <f t="shared" si="151"/>
        <v>199186.6</v>
      </c>
      <c r="AD56" s="29">
        <f t="shared" si="151"/>
        <v>198871.5</v>
      </c>
      <c r="AE56" s="29">
        <f t="shared" si="151"/>
        <v>205269.7</v>
      </c>
      <c r="AF56" s="29">
        <f t="shared" si="151"/>
        <v>213358.59999999998</v>
      </c>
      <c r="AG56" s="29">
        <f t="shared" si="151"/>
        <v>216551.7</v>
      </c>
      <c r="AH56" s="29">
        <f t="shared" si="151"/>
        <v>217554</v>
      </c>
      <c r="AI56" s="29">
        <f t="shared" si="151"/>
        <v>225909.3</v>
      </c>
      <c r="AJ56" s="29">
        <f t="shared" si="151"/>
        <v>232235.1</v>
      </c>
      <c r="AK56" s="29">
        <f t="shared" si="151"/>
        <v>234401.7</v>
      </c>
      <c r="AL56" s="29">
        <f t="shared" si="151"/>
        <v>235129.3</v>
      </c>
      <c r="AM56" s="29">
        <f t="shared" si="151"/>
        <v>241047.9</v>
      </c>
      <c r="AN56" s="29">
        <f t="shared" si="151"/>
        <v>248606</v>
      </c>
      <c r="AO56" s="29">
        <f t="shared" si="151"/>
        <v>249316</v>
      </c>
      <c r="AP56" s="29">
        <f t="shared" si="151"/>
        <v>252620.1</v>
      </c>
      <c r="AQ56" s="29">
        <f t="shared" si="151"/>
        <v>260108.90000000002</v>
      </c>
      <c r="AR56" s="29">
        <f t="shared" si="151"/>
        <v>268711.3</v>
      </c>
      <c r="AS56" s="29">
        <f t="shared" si="151"/>
        <v>271221.7</v>
      </c>
      <c r="AT56" s="29">
        <f t="shared" si="151"/>
        <v>267979.59999999998</v>
      </c>
      <c r="AU56" s="29">
        <f t="shared" si="149"/>
        <v>240618.90000000002</v>
      </c>
      <c r="AV56" s="29">
        <f t="shared" si="149"/>
        <v>265065.5</v>
      </c>
      <c r="AW56" s="29">
        <f t="shared" si="149"/>
        <v>271836.79999999999</v>
      </c>
      <c r="AX56" s="29">
        <f t="shared" si="149"/>
        <v>266930.59999999998</v>
      </c>
      <c r="AY56" s="29">
        <f t="shared" si="149"/>
        <v>271647.8</v>
      </c>
      <c r="AZ56" s="29">
        <f t="shared" si="149"/>
        <v>273568.09999999998</v>
      </c>
      <c r="BA56" s="29">
        <f t="shared" si="149"/>
        <v>290501.5</v>
      </c>
      <c r="BB56" s="29">
        <f t="shared" ref="BB56:BI56" si="152">BB10+BB12</f>
        <v>294415.10000000003</v>
      </c>
      <c r="BC56" s="29">
        <f t="shared" si="152"/>
        <v>305246.18968758977</v>
      </c>
      <c r="BD56" s="29">
        <f t="shared" si="152"/>
        <v>308168.29999999993</v>
      </c>
      <c r="BE56" s="29">
        <f t="shared" si="152"/>
        <v>307301.1862</v>
      </c>
      <c r="BF56" s="29">
        <f t="shared" si="152"/>
        <v>317213.81672</v>
      </c>
      <c r="BG56" s="29">
        <f t="shared" si="152"/>
        <v>331339.83483295253</v>
      </c>
      <c r="BH56" s="29">
        <f t="shared" si="152"/>
        <v>340158.58257279167</v>
      </c>
      <c r="BI56" s="29">
        <f t="shared" si="152"/>
        <v>336586.93233594461</v>
      </c>
      <c r="BJ56" s="5">
        <f t="shared" si="134"/>
        <v>834051.5</v>
      </c>
      <c r="BK56" s="5">
        <f t="shared" si="135"/>
        <v>910100.10000000009</v>
      </c>
      <c r="BL56" s="5">
        <f t="shared" si="136"/>
        <v>974099.2</v>
      </c>
      <c r="BM56" s="5">
        <f t="shared" si="137"/>
        <v>1052662</v>
      </c>
      <c r="BN56" s="5">
        <f t="shared" si="138"/>
        <v>1045500.8</v>
      </c>
      <c r="BO56" s="5">
        <f t="shared" si="139"/>
        <v>1102648</v>
      </c>
      <c r="BP56" s="5">
        <f t="shared" si="140"/>
        <v>1215130.7758875897</v>
      </c>
      <c r="BQ56" s="5">
        <f t="shared" si="141"/>
        <v>1325299.1664616889</v>
      </c>
    </row>
    <row r="57" spans="4:69" x14ac:dyDescent="0.3">
      <c r="D57" t="s">
        <v>84</v>
      </c>
      <c r="E57" s="38" t="s">
        <v>99</v>
      </c>
      <c r="F57" s="31">
        <f>F13+F14+F15</f>
        <v>130148.00000000001</v>
      </c>
      <c r="G57" s="31">
        <f t="shared" ref="G57:BA57" si="153">G13+G14+G15</f>
        <v>132938</v>
      </c>
      <c r="H57" s="31">
        <f t="shared" si="153"/>
        <v>135592.6</v>
      </c>
      <c r="I57" s="31">
        <f t="shared" si="153"/>
        <v>138348.69999999998</v>
      </c>
      <c r="J57" s="31">
        <f t="shared" si="153"/>
        <v>142740.1</v>
      </c>
      <c r="K57" s="31">
        <f t="shared" si="153"/>
        <v>145387.6</v>
      </c>
      <c r="L57" s="31">
        <f t="shared" si="153"/>
        <v>145001.9</v>
      </c>
      <c r="M57" s="31">
        <f t="shared" si="153"/>
        <v>144994.1</v>
      </c>
      <c r="N57" s="31">
        <f t="shared" si="153"/>
        <v>149893.80000000002</v>
      </c>
      <c r="O57" s="31">
        <f t="shared" si="153"/>
        <v>154399.6</v>
      </c>
      <c r="P57" s="31">
        <f t="shared" si="153"/>
        <v>160055.30000000002</v>
      </c>
      <c r="Q57" s="31">
        <f t="shared" si="153"/>
        <v>162094.9</v>
      </c>
      <c r="R57" s="31">
        <f t="shared" si="153"/>
        <v>165369.90000000002</v>
      </c>
      <c r="S57" s="31">
        <f t="shared" si="153"/>
        <v>168044.79999999999</v>
      </c>
      <c r="T57" s="31">
        <f t="shared" si="153"/>
        <v>172042.19999999998</v>
      </c>
      <c r="U57" s="31">
        <f t="shared" si="153"/>
        <v>169786.40000000002</v>
      </c>
      <c r="V57" s="31">
        <f t="shared" si="153"/>
        <v>173994.7</v>
      </c>
      <c r="W57" s="31">
        <f t="shared" si="153"/>
        <v>178304.2</v>
      </c>
      <c r="X57" s="31">
        <f t="shared" si="153"/>
        <v>179624</v>
      </c>
      <c r="Y57" s="31">
        <f t="shared" si="153"/>
        <v>182138.1</v>
      </c>
      <c r="Z57" s="31">
        <f t="shared" si="153"/>
        <v>185955</v>
      </c>
      <c r="AA57" s="31">
        <f t="shared" si="153"/>
        <v>185758.2</v>
      </c>
      <c r="AB57" s="31">
        <f t="shared" si="153"/>
        <v>193202.69999999998</v>
      </c>
      <c r="AC57" s="31">
        <f t="shared" si="153"/>
        <v>197728.19999999998</v>
      </c>
      <c r="AD57" s="31">
        <f t="shared" si="153"/>
        <v>200194.4</v>
      </c>
      <c r="AE57" s="31">
        <f t="shared" si="153"/>
        <v>203207.4</v>
      </c>
      <c r="AF57" s="31">
        <f t="shared" si="153"/>
        <v>206771.40000000002</v>
      </c>
      <c r="AG57" s="31">
        <f t="shared" si="153"/>
        <v>206928.4</v>
      </c>
      <c r="AH57" s="31">
        <f t="shared" si="153"/>
        <v>210902</v>
      </c>
      <c r="AI57" s="31">
        <f t="shared" si="153"/>
        <v>214600.9</v>
      </c>
      <c r="AJ57" s="31">
        <f t="shared" si="153"/>
        <v>218923</v>
      </c>
      <c r="AK57" s="31">
        <f t="shared" si="153"/>
        <v>216877.8</v>
      </c>
      <c r="AL57" s="31">
        <f t="shared" si="153"/>
        <v>220651.8</v>
      </c>
      <c r="AM57" s="31">
        <f t="shared" si="153"/>
        <v>223612.59999999998</v>
      </c>
      <c r="AN57" s="31">
        <f t="shared" si="153"/>
        <v>228608.8</v>
      </c>
      <c r="AO57" s="31">
        <f t="shared" si="153"/>
        <v>230086.7</v>
      </c>
      <c r="AP57" s="31">
        <f t="shared" si="153"/>
        <v>236673.59999999998</v>
      </c>
      <c r="AQ57" s="31">
        <f t="shared" si="153"/>
        <v>237121.8</v>
      </c>
      <c r="AR57" s="31">
        <f t="shared" si="153"/>
        <v>244504.2</v>
      </c>
      <c r="AS57" s="31">
        <f t="shared" si="153"/>
        <v>248630.80000000002</v>
      </c>
      <c r="AT57" s="31">
        <f t="shared" si="153"/>
        <v>253917.00000000003</v>
      </c>
      <c r="AU57" s="31">
        <f t="shared" si="153"/>
        <v>233889.8</v>
      </c>
      <c r="AV57" s="31">
        <f t="shared" si="153"/>
        <v>241013.5</v>
      </c>
      <c r="AW57" s="31">
        <f t="shared" si="153"/>
        <v>248593.1</v>
      </c>
      <c r="AX57" s="31">
        <f t="shared" si="153"/>
        <v>247895.9</v>
      </c>
      <c r="AY57" s="31">
        <f t="shared" si="153"/>
        <v>249649.6</v>
      </c>
      <c r="AZ57" s="31">
        <f t="shared" si="153"/>
        <v>248279.10000000003</v>
      </c>
      <c r="BA57" s="31">
        <f t="shared" si="153"/>
        <v>249203.59999999998</v>
      </c>
      <c r="BB57" s="31">
        <f t="shared" ref="BB57:BI57" si="154">BB13+BB14+BB15</f>
        <v>255823.3</v>
      </c>
      <c r="BC57" s="31">
        <f t="shared" si="154"/>
        <v>256232.17000000004</v>
      </c>
      <c r="BD57" s="31">
        <f t="shared" si="154"/>
        <v>259330.20858999999</v>
      </c>
      <c r="BE57" s="31">
        <f t="shared" si="154"/>
        <v>261066.32107999997</v>
      </c>
      <c r="BF57" s="31">
        <f t="shared" si="154"/>
        <v>264579.47899999999</v>
      </c>
      <c r="BG57" s="31">
        <f t="shared" si="154"/>
        <v>272776.77835000004</v>
      </c>
      <c r="BH57" s="31">
        <f t="shared" si="154"/>
        <v>277128.27311310131</v>
      </c>
      <c r="BI57" s="31">
        <f t="shared" si="154"/>
        <v>279862.99393001437</v>
      </c>
      <c r="BJ57" s="5">
        <f t="shared" si="134"/>
        <v>817101.6</v>
      </c>
      <c r="BK57" s="5">
        <f t="shared" si="135"/>
        <v>861303.7</v>
      </c>
      <c r="BL57" s="5">
        <f t="shared" si="136"/>
        <v>902959.89999999991</v>
      </c>
      <c r="BM57" s="5">
        <f t="shared" si="137"/>
        <v>966930.4</v>
      </c>
      <c r="BN57" s="5">
        <f t="shared" si="138"/>
        <v>977413.4</v>
      </c>
      <c r="BO57" s="5">
        <f t="shared" si="139"/>
        <v>995028.20000000007</v>
      </c>
      <c r="BP57" s="5">
        <f t="shared" si="140"/>
        <v>1032451.99967</v>
      </c>
      <c r="BQ57" s="5">
        <f t="shared" si="141"/>
        <v>1094347.5243931157</v>
      </c>
    </row>
    <row r="58" spans="4:69" x14ac:dyDescent="0.3">
      <c r="D58" t="s">
        <v>85</v>
      </c>
      <c r="E58" s="36" t="s">
        <v>100</v>
      </c>
      <c r="F58" s="23">
        <f>F16+F17+F18+F19</f>
        <v>141568.70000000001</v>
      </c>
      <c r="G58" s="23">
        <f t="shared" ref="G58:BA58" si="155">G16+G17+G18+G19</f>
        <v>159162.79999999999</v>
      </c>
      <c r="H58" s="23">
        <f t="shared" si="155"/>
        <v>160769.4</v>
      </c>
      <c r="I58" s="23">
        <f t="shared" si="155"/>
        <v>167210.4</v>
      </c>
      <c r="J58" s="23">
        <f t="shared" si="155"/>
        <v>159748.6</v>
      </c>
      <c r="K58" s="23">
        <f t="shared" si="155"/>
        <v>165619.1</v>
      </c>
      <c r="L58" s="23">
        <f t="shared" si="155"/>
        <v>171817.5</v>
      </c>
      <c r="M58" s="23">
        <f t="shared" si="155"/>
        <v>176145.2</v>
      </c>
      <c r="N58" s="23">
        <f t="shared" si="155"/>
        <v>168589.4</v>
      </c>
      <c r="O58" s="23">
        <f t="shared" si="155"/>
        <v>179510.40000000002</v>
      </c>
      <c r="P58" s="23">
        <f t="shared" si="155"/>
        <v>175071.6</v>
      </c>
      <c r="Q58" s="23">
        <f t="shared" si="155"/>
        <v>185823.69999999998</v>
      </c>
      <c r="R58" s="23">
        <f t="shared" si="155"/>
        <v>178688.10000000003</v>
      </c>
      <c r="S58" s="23">
        <f t="shared" si="155"/>
        <v>182425.7</v>
      </c>
      <c r="T58" s="23">
        <f t="shared" si="155"/>
        <v>187527.40000000002</v>
      </c>
      <c r="U58" s="23">
        <f t="shared" si="155"/>
        <v>198528.4</v>
      </c>
      <c r="V58" s="23">
        <f t="shared" si="155"/>
        <v>187255.19999999998</v>
      </c>
      <c r="W58" s="23">
        <f t="shared" si="155"/>
        <v>187896.5</v>
      </c>
      <c r="X58" s="23">
        <f t="shared" si="155"/>
        <v>198094.2</v>
      </c>
      <c r="Y58" s="23">
        <f t="shared" si="155"/>
        <v>212196</v>
      </c>
      <c r="Z58" s="23">
        <f t="shared" si="155"/>
        <v>198104.09999999998</v>
      </c>
      <c r="AA58" s="23">
        <f t="shared" si="155"/>
        <v>204061.2</v>
      </c>
      <c r="AB58" s="23">
        <f t="shared" si="155"/>
        <v>208042.40000000002</v>
      </c>
      <c r="AC58" s="23">
        <f t="shared" si="155"/>
        <v>225237</v>
      </c>
      <c r="AD58" s="23">
        <f t="shared" si="155"/>
        <v>209425.2</v>
      </c>
      <c r="AE58" s="23">
        <f t="shared" si="155"/>
        <v>215107.20000000001</v>
      </c>
      <c r="AF58" s="23">
        <f t="shared" si="155"/>
        <v>216367.69999999998</v>
      </c>
      <c r="AG58" s="23">
        <f t="shared" si="155"/>
        <v>231950.19999999998</v>
      </c>
      <c r="AH58" s="23">
        <f t="shared" si="155"/>
        <v>217211.09999999998</v>
      </c>
      <c r="AI58" s="23">
        <f t="shared" si="155"/>
        <v>220715.09999999998</v>
      </c>
      <c r="AJ58" s="23">
        <f t="shared" si="155"/>
        <v>225195.10000000003</v>
      </c>
      <c r="AK58" s="23">
        <f t="shared" si="155"/>
        <v>247876.09999999998</v>
      </c>
      <c r="AL58" s="23">
        <f t="shared" si="155"/>
        <v>230178.59999999998</v>
      </c>
      <c r="AM58" s="23">
        <f t="shared" si="155"/>
        <v>235779</v>
      </c>
      <c r="AN58" s="23">
        <f t="shared" si="155"/>
        <v>242446.5</v>
      </c>
      <c r="AO58" s="23">
        <f t="shared" si="155"/>
        <v>264735.10000000003</v>
      </c>
      <c r="AP58" s="23">
        <f t="shared" si="155"/>
        <v>246577.80000000002</v>
      </c>
      <c r="AQ58" s="23">
        <f t="shared" si="155"/>
        <v>255645.5</v>
      </c>
      <c r="AR58" s="23">
        <f t="shared" si="155"/>
        <v>258026.89999999997</v>
      </c>
      <c r="AS58" s="23">
        <f t="shared" si="155"/>
        <v>279137.8</v>
      </c>
      <c r="AT58" s="23">
        <f t="shared" si="155"/>
        <v>260636</v>
      </c>
      <c r="AU58" s="23">
        <f t="shared" si="155"/>
        <v>248431.30000000002</v>
      </c>
      <c r="AV58" s="23">
        <f t="shared" si="155"/>
        <v>263649.5</v>
      </c>
      <c r="AW58" s="23">
        <f t="shared" si="155"/>
        <v>281824.2</v>
      </c>
      <c r="AX58" s="23">
        <f t="shared" si="155"/>
        <v>255744.2</v>
      </c>
      <c r="AY58" s="23">
        <f t="shared" si="155"/>
        <v>271229</v>
      </c>
      <c r="AZ58" s="23">
        <f t="shared" si="155"/>
        <v>255903.7</v>
      </c>
      <c r="BA58" s="23">
        <f t="shared" si="155"/>
        <v>289889.39999999997</v>
      </c>
      <c r="BB58" s="23">
        <f t="shared" ref="BB58:BI58" si="156">BB16+BB17+BB18+BB19</f>
        <v>258688.19999999998</v>
      </c>
      <c r="BC58" s="23">
        <f t="shared" si="156"/>
        <v>271916.52328000002</v>
      </c>
      <c r="BD58" s="23">
        <f t="shared" si="156"/>
        <v>278343.32425000001</v>
      </c>
      <c r="BE58" s="23">
        <f t="shared" si="156"/>
        <v>294979.12504000001</v>
      </c>
      <c r="BF58" s="23">
        <f t="shared" si="156"/>
        <v>264717.31792</v>
      </c>
      <c r="BG58" s="23">
        <f t="shared" si="156"/>
        <v>283402.9465888557</v>
      </c>
      <c r="BH58" s="23">
        <f t="shared" si="156"/>
        <v>288428.80202404136</v>
      </c>
      <c r="BI58" s="23">
        <f t="shared" si="156"/>
        <v>303033.9981815847</v>
      </c>
      <c r="BJ58" s="5">
        <f t="shared" si="134"/>
        <v>872850.29999999993</v>
      </c>
      <c r="BK58" s="5">
        <f t="shared" si="135"/>
        <v>910997.4</v>
      </c>
      <c r="BL58" s="5">
        <f t="shared" si="136"/>
        <v>973139.2</v>
      </c>
      <c r="BM58" s="5">
        <f t="shared" si="137"/>
        <v>1039388</v>
      </c>
      <c r="BN58" s="5">
        <f t="shared" si="138"/>
        <v>1054541</v>
      </c>
      <c r="BO58" s="5">
        <f t="shared" si="139"/>
        <v>1072766.2999999998</v>
      </c>
      <c r="BP58" s="5">
        <f t="shared" si="140"/>
        <v>1103927.1725700002</v>
      </c>
      <c r="BQ58" s="5">
        <f t="shared" si="141"/>
        <v>1139583.0647144818</v>
      </c>
    </row>
    <row r="59" spans="4:69" x14ac:dyDescent="0.3">
      <c r="E59" s="10" t="s">
        <v>101</v>
      </c>
      <c r="F59" s="5">
        <f>F21</f>
        <v>43781.1</v>
      </c>
      <c r="G59" s="5">
        <f t="shared" ref="G59:BA59" si="157">G21</f>
        <v>44243</v>
      </c>
      <c r="H59" s="5">
        <f t="shared" si="157"/>
        <v>47645.5</v>
      </c>
      <c r="I59" s="5">
        <f t="shared" si="157"/>
        <v>44783.7</v>
      </c>
      <c r="J59" s="5">
        <f t="shared" si="157"/>
        <v>37561.1</v>
      </c>
      <c r="K59" s="5">
        <f t="shared" si="157"/>
        <v>34483</v>
      </c>
      <c r="L59" s="5">
        <f t="shared" si="157"/>
        <v>35701</v>
      </c>
      <c r="M59" s="5">
        <f t="shared" si="157"/>
        <v>37256</v>
      </c>
      <c r="N59" s="5">
        <f t="shared" si="157"/>
        <v>33736.800000000003</v>
      </c>
      <c r="O59" s="5">
        <f t="shared" si="157"/>
        <v>40052.800000000003</v>
      </c>
      <c r="P59" s="5">
        <f t="shared" si="157"/>
        <v>47411.9</v>
      </c>
      <c r="Q59" s="5">
        <f t="shared" si="157"/>
        <v>45619.1</v>
      </c>
      <c r="R59" s="5">
        <f t="shared" si="157"/>
        <v>43943.3</v>
      </c>
      <c r="S59" s="5">
        <f t="shared" si="157"/>
        <v>50406.1</v>
      </c>
      <c r="T59" s="5">
        <f t="shared" si="157"/>
        <v>56533.3</v>
      </c>
      <c r="U59" s="5">
        <f t="shared" si="157"/>
        <v>52302.8</v>
      </c>
      <c r="V59" s="5">
        <f t="shared" si="157"/>
        <v>49499.4</v>
      </c>
      <c r="W59" s="5">
        <f t="shared" si="157"/>
        <v>51760.3</v>
      </c>
      <c r="X59" s="5">
        <f t="shared" si="157"/>
        <v>59946.8</v>
      </c>
      <c r="Y59" s="5">
        <f t="shared" si="157"/>
        <v>52291.4</v>
      </c>
      <c r="Z59" s="5">
        <f t="shared" si="157"/>
        <v>57839.4</v>
      </c>
      <c r="AA59" s="5">
        <f t="shared" si="157"/>
        <v>65960.5</v>
      </c>
      <c r="AB59" s="5">
        <f t="shared" si="157"/>
        <v>82094.5</v>
      </c>
      <c r="AC59" s="5">
        <f t="shared" si="157"/>
        <v>77087.399999999994</v>
      </c>
      <c r="AD59" s="5">
        <f t="shared" si="157"/>
        <v>64576</v>
      </c>
      <c r="AE59" s="5">
        <f t="shared" si="157"/>
        <v>74681</v>
      </c>
      <c r="AF59" s="5">
        <f t="shared" si="157"/>
        <v>100063.5</v>
      </c>
      <c r="AG59" s="5">
        <f t="shared" si="157"/>
        <v>97595</v>
      </c>
      <c r="AH59" s="5">
        <f t="shared" si="157"/>
        <v>70649.600000000006</v>
      </c>
      <c r="AI59" s="5">
        <f t="shared" si="157"/>
        <v>92631</v>
      </c>
      <c r="AJ59" s="5">
        <f t="shared" si="157"/>
        <v>106840.8</v>
      </c>
      <c r="AK59" s="5">
        <f t="shared" si="157"/>
        <v>111547.6</v>
      </c>
      <c r="AL59" s="5">
        <f t="shared" si="157"/>
        <v>77392.399999999994</v>
      </c>
      <c r="AM59" s="5">
        <f t="shared" si="157"/>
        <v>105675.5</v>
      </c>
      <c r="AN59" s="5">
        <f t="shared" si="157"/>
        <v>116165.7</v>
      </c>
      <c r="AO59" s="5">
        <f t="shared" si="157"/>
        <v>123725.5</v>
      </c>
      <c r="AP59" s="5">
        <f t="shared" si="157"/>
        <v>85200.8</v>
      </c>
      <c r="AQ59" s="5">
        <f t="shared" si="157"/>
        <v>113221.2</v>
      </c>
      <c r="AR59" s="5">
        <f t="shared" si="157"/>
        <v>124165.7</v>
      </c>
      <c r="AS59" s="5">
        <f t="shared" si="157"/>
        <v>127957.3</v>
      </c>
      <c r="AT59" s="5">
        <f t="shared" si="157"/>
        <v>88312.6</v>
      </c>
      <c r="AU59" s="5">
        <f t="shared" si="157"/>
        <v>91341</v>
      </c>
      <c r="AV59" s="5">
        <f t="shared" si="157"/>
        <v>95520.9</v>
      </c>
      <c r="AW59" s="5">
        <f t="shared" si="157"/>
        <v>116217.9</v>
      </c>
      <c r="AX59" s="5">
        <f t="shared" si="157"/>
        <v>94302.9</v>
      </c>
      <c r="AY59" s="5">
        <f t="shared" si="157"/>
        <v>98843.9</v>
      </c>
      <c r="AZ59" s="5">
        <f t="shared" si="157"/>
        <v>112237.9</v>
      </c>
      <c r="BA59" s="5">
        <f t="shared" si="157"/>
        <v>144131.1</v>
      </c>
      <c r="BB59" s="5">
        <f t="shared" ref="BB59:BI59" si="158">BB21</f>
        <v>110370.89999999851</v>
      </c>
      <c r="BC59" s="5">
        <f t="shared" si="158"/>
        <v>109361.97434792249</v>
      </c>
      <c r="BD59" s="5">
        <f t="shared" si="158"/>
        <v>90077.463295282796</v>
      </c>
      <c r="BE59" s="5">
        <f t="shared" si="158"/>
        <v>171232.26766999997</v>
      </c>
      <c r="BF59" s="5">
        <f t="shared" si="158"/>
        <v>131791.91897999868</v>
      </c>
      <c r="BG59" s="5">
        <f t="shared" si="158"/>
        <v>109880.12348424643</v>
      </c>
      <c r="BH59" s="5">
        <f t="shared" si="158"/>
        <v>74769.854641435202</v>
      </c>
      <c r="BI59" s="5">
        <f t="shared" si="158"/>
        <v>162698.00545210252</v>
      </c>
      <c r="BJ59" s="5">
        <f t="shared" si="134"/>
        <v>336915.5</v>
      </c>
      <c r="BK59" s="5">
        <f t="shared" si="135"/>
        <v>381669</v>
      </c>
      <c r="BL59" s="5">
        <f t="shared" si="136"/>
        <v>422959.1</v>
      </c>
      <c r="BM59" s="5">
        <f t="shared" si="137"/>
        <v>450545</v>
      </c>
      <c r="BN59" s="5">
        <f t="shared" si="138"/>
        <v>391392.4</v>
      </c>
      <c r="BO59" s="5">
        <f t="shared" si="139"/>
        <v>449515.79999999993</v>
      </c>
      <c r="BP59" s="5">
        <f t="shared" si="140"/>
        <v>481042.60531320376</v>
      </c>
      <c r="BQ59" s="5">
        <f t="shared" si="141"/>
        <v>479139.90255778283</v>
      </c>
    </row>
    <row r="60" spans="4:69" x14ac:dyDescent="0.3">
      <c r="E60" s="11" t="s">
        <v>102</v>
      </c>
      <c r="F60" s="5">
        <f>SUM(F50:F59)</f>
        <v>1642356.3000000003</v>
      </c>
      <c r="G60" s="5">
        <f t="shared" ref="G60:BA60" si="159">SUM(G50:G59)</f>
        <v>1709132</v>
      </c>
      <c r="H60" s="5">
        <f t="shared" si="159"/>
        <v>1775109.9000000001</v>
      </c>
      <c r="I60" s="5">
        <f t="shared" si="159"/>
        <v>1737534.9</v>
      </c>
      <c r="J60" s="5">
        <f t="shared" si="159"/>
        <v>1748731.2000000002</v>
      </c>
      <c r="K60" s="5">
        <f t="shared" si="159"/>
        <v>1816268.2000000002</v>
      </c>
      <c r="L60" s="5">
        <f t="shared" si="159"/>
        <v>1881849.7</v>
      </c>
      <c r="M60" s="5">
        <f t="shared" si="159"/>
        <v>1840786.2000000002</v>
      </c>
      <c r="N60" s="5">
        <f t="shared" si="159"/>
        <v>1855580.2</v>
      </c>
      <c r="O60" s="5">
        <f t="shared" si="159"/>
        <v>1929018.7000000004</v>
      </c>
      <c r="P60" s="5">
        <f t="shared" si="159"/>
        <v>1993632.2999999998</v>
      </c>
      <c r="Q60" s="5">
        <f t="shared" si="159"/>
        <v>1948852.2</v>
      </c>
      <c r="R60" s="5">
        <f t="shared" si="159"/>
        <v>1958395.5000000002</v>
      </c>
      <c r="S60" s="5">
        <f t="shared" si="159"/>
        <v>2036816.6</v>
      </c>
      <c r="T60" s="5">
        <f t="shared" si="159"/>
        <v>2103598.1</v>
      </c>
      <c r="U60" s="5">
        <f t="shared" si="159"/>
        <v>2057687.5999999999</v>
      </c>
      <c r="V60" s="5">
        <f t="shared" si="159"/>
        <v>2058584.8999999997</v>
      </c>
      <c r="W60" s="5">
        <f t="shared" si="159"/>
        <v>2137385.6</v>
      </c>
      <c r="X60" s="5">
        <f t="shared" si="159"/>
        <v>2207343.6</v>
      </c>
      <c r="Y60" s="5">
        <f t="shared" si="159"/>
        <v>2161552.4999999995</v>
      </c>
      <c r="Z60" s="5">
        <f t="shared" si="159"/>
        <v>2158040</v>
      </c>
      <c r="AA60" s="5">
        <f t="shared" si="159"/>
        <v>2238704.4</v>
      </c>
      <c r="AB60" s="5">
        <f t="shared" si="159"/>
        <v>2312843.5</v>
      </c>
      <c r="AC60" s="5">
        <f t="shared" si="159"/>
        <v>2272929.1999999997</v>
      </c>
      <c r="AD60" s="5">
        <f t="shared" si="159"/>
        <v>2264721</v>
      </c>
      <c r="AE60" s="5">
        <f t="shared" si="159"/>
        <v>2355445</v>
      </c>
      <c r="AF60" s="5">
        <f t="shared" si="159"/>
        <v>2429260.6</v>
      </c>
      <c r="AG60" s="5">
        <f t="shared" si="159"/>
        <v>2385186.7999999998</v>
      </c>
      <c r="AH60" s="5">
        <f t="shared" si="159"/>
        <v>2378146.4</v>
      </c>
      <c r="AI60" s="5">
        <f t="shared" si="159"/>
        <v>2473512.9000000004</v>
      </c>
      <c r="AJ60" s="5">
        <f t="shared" si="159"/>
        <v>2552296.9</v>
      </c>
      <c r="AK60" s="5">
        <f t="shared" si="159"/>
        <v>2508971.9</v>
      </c>
      <c r="AL60" s="5">
        <f t="shared" si="159"/>
        <v>2498697.5</v>
      </c>
      <c r="AM60" s="5">
        <f t="shared" si="159"/>
        <v>2603852.6</v>
      </c>
      <c r="AN60" s="5">
        <f t="shared" si="159"/>
        <v>2684332.2000000002</v>
      </c>
      <c r="AO60" s="5">
        <f t="shared" si="159"/>
        <v>2638969.6</v>
      </c>
      <c r="AP60" s="5">
        <f t="shared" si="159"/>
        <v>2625180.4999999995</v>
      </c>
      <c r="AQ60" s="5">
        <f t="shared" si="159"/>
        <v>2735414.1</v>
      </c>
      <c r="AR60" s="5">
        <f t="shared" si="159"/>
        <v>2818812.7</v>
      </c>
      <c r="AS60" s="5">
        <f t="shared" si="159"/>
        <v>2769748.0999999996</v>
      </c>
      <c r="AT60" s="5">
        <f t="shared" si="159"/>
        <v>2703033.0000000005</v>
      </c>
      <c r="AU60" s="5">
        <f t="shared" si="159"/>
        <v>2589789.0999999996</v>
      </c>
      <c r="AV60" s="5">
        <f t="shared" si="159"/>
        <v>2720491.9</v>
      </c>
      <c r="AW60" s="5">
        <f t="shared" si="159"/>
        <v>2709740.8000000003</v>
      </c>
      <c r="AX60" s="5">
        <f t="shared" si="159"/>
        <v>2684200.7999999998</v>
      </c>
      <c r="AY60" s="5">
        <f t="shared" si="159"/>
        <v>2772939.4</v>
      </c>
      <c r="AZ60" s="5">
        <f t="shared" si="159"/>
        <v>2815869.7</v>
      </c>
      <c r="BA60" s="5">
        <f t="shared" si="159"/>
        <v>2845858.6</v>
      </c>
      <c r="BB60" s="5">
        <f t="shared" ref="BB60:BI60" si="160">SUM(BB50:BB59)</f>
        <v>2818578.9999999986</v>
      </c>
      <c r="BC60" s="5">
        <f t="shared" si="160"/>
        <v>2913527.4275799994</v>
      </c>
      <c r="BD60" s="5">
        <f t="shared" si="160"/>
        <v>2961450.1634900011</v>
      </c>
      <c r="BE60" s="5">
        <f t="shared" si="160"/>
        <v>2975629.7521599997</v>
      </c>
      <c r="BF60" s="5">
        <f t="shared" si="160"/>
        <v>2954716.3656999986</v>
      </c>
      <c r="BG60" s="5">
        <f t="shared" si="160"/>
        <v>3058912.4462162419</v>
      </c>
      <c r="BH60" s="5">
        <f t="shared" si="160"/>
        <v>3117222.4420895749</v>
      </c>
      <c r="BI60" s="5">
        <f t="shared" si="160"/>
        <v>3125601.4916688642</v>
      </c>
      <c r="BJ60" s="5">
        <f t="shared" si="134"/>
        <v>9434613.3999999985</v>
      </c>
      <c r="BK60" s="5">
        <f t="shared" si="135"/>
        <v>9912928.1000000015</v>
      </c>
      <c r="BL60" s="5">
        <f t="shared" si="136"/>
        <v>10425851.9</v>
      </c>
      <c r="BM60" s="5">
        <f t="shared" si="137"/>
        <v>10949155.399999999</v>
      </c>
      <c r="BN60" s="5">
        <f t="shared" si="138"/>
        <v>10723054.800000001</v>
      </c>
      <c r="BO60" s="5">
        <f t="shared" si="139"/>
        <v>11118868.5</v>
      </c>
      <c r="BP60" s="5">
        <f t="shared" si="140"/>
        <v>11669186.34323</v>
      </c>
      <c r="BQ60" s="5">
        <f t="shared" si="141"/>
        <v>12256452.745674681</v>
      </c>
    </row>
    <row r="61" spans="4:69" x14ac:dyDescent="0.3">
      <c r="E61" s="9" t="s">
        <v>91</v>
      </c>
      <c r="F61" s="5">
        <f>F60-F22</f>
        <v>0</v>
      </c>
      <c r="G61" s="5">
        <f t="shared" ref="G61:AT61" si="161">G60-G22</f>
        <v>0</v>
      </c>
      <c r="H61" s="5">
        <f t="shared" si="161"/>
        <v>0</v>
      </c>
      <c r="I61" s="5">
        <f t="shared" si="161"/>
        <v>0</v>
      </c>
      <c r="J61" s="5">
        <f t="shared" si="161"/>
        <v>0</v>
      </c>
      <c r="K61" s="5">
        <f t="shared" si="161"/>
        <v>0</v>
      </c>
      <c r="L61" s="5">
        <f t="shared" si="161"/>
        <v>0</v>
      </c>
      <c r="M61" s="5">
        <f t="shared" si="161"/>
        <v>0</v>
      </c>
      <c r="N61" s="5">
        <f t="shared" si="161"/>
        <v>0</v>
      </c>
      <c r="O61" s="5">
        <f t="shared" si="161"/>
        <v>0</v>
      </c>
      <c r="P61" s="5">
        <f t="shared" si="161"/>
        <v>0</v>
      </c>
      <c r="Q61" s="5">
        <f t="shared" si="161"/>
        <v>0</v>
      </c>
      <c r="R61" s="5">
        <f t="shared" si="161"/>
        <v>0</v>
      </c>
      <c r="S61" s="5">
        <f t="shared" si="161"/>
        <v>0</v>
      </c>
      <c r="T61" s="5">
        <f t="shared" si="161"/>
        <v>0</v>
      </c>
      <c r="U61" s="5">
        <f t="shared" si="161"/>
        <v>0</v>
      </c>
      <c r="V61" s="5">
        <f t="shared" si="161"/>
        <v>0</v>
      </c>
      <c r="W61" s="5">
        <f t="shared" si="161"/>
        <v>0</v>
      </c>
      <c r="X61" s="5">
        <f t="shared" si="161"/>
        <v>0</v>
      </c>
      <c r="Y61" s="5">
        <f t="shared" si="161"/>
        <v>0</v>
      </c>
      <c r="Z61" s="5">
        <f t="shared" si="161"/>
        <v>0</v>
      </c>
      <c r="AA61" s="5">
        <f t="shared" si="161"/>
        <v>0</v>
      </c>
      <c r="AB61" s="5">
        <f t="shared" si="161"/>
        <v>0</v>
      </c>
      <c r="AC61" s="5">
        <f t="shared" si="161"/>
        <v>0</v>
      </c>
      <c r="AD61" s="5">
        <f t="shared" si="161"/>
        <v>0</v>
      </c>
      <c r="AE61" s="5">
        <f t="shared" si="161"/>
        <v>0</v>
      </c>
      <c r="AF61" s="5">
        <f t="shared" si="161"/>
        <v>0</v>
      </c>
      <c r="AG61" s="5">
        <f t="shared" si="161"/>
        <v>0</v>
      </c>
      <c r="AH61" s="5">
        <f t="shared" si="161"/>
        <v>0</v>
      </c>
      <c r="AI61" s="5">
        <f t="shared" si="161"/>
        <v>0</v>
      </c>
      <c r="AJ61" s="5">
        <f t="shared" si="161"/>
        <v>0</v>
      </c>
      <c r="AK61" s="5">
        <f t="shared" si="161"/>
        <v>0</v>
      </c>
      <c r="AL61" s="5">
        <f t="shared" si="161"/>
        <v>0</v>
      </c>
      <c r="AM61" s="5">
        <f t="shared" si="161"/>
        <v>0</v>
      </c>
      <c r="AN61" s="5">
        <f t="shared" si="161"/>
        <v>0</v>
      </c>
      <c r="AO61" s="5">
        <f t="shared" si="161"/>
        <v>0</v>
      </c>
      <c r="AP61" s="5">
        <f t="shared" si="161"/>
        <v>0</v>
      </c>
      <c r="AQ61" s="5">
        <f t="shared" si="161"/>
        <v>0</v>
      </c>
      <c r="AR61" s="5">
        <f t="shared" si="161"/>
        <v>0</v>
      </c>
      <c r="AS61" s="5">
        <f t="shared" si="161"/>
        <v>0</v>
      </c>
      <c r="AT61" s="5">
        <f t="shared" si="161"/>
        <v>0</v>
      </c>
      <c r="AU61" s="5">
        <f>AU60-AU22</f>
        <v>0</v>
      </c>
      <c r="AV61" s="5">
        <f t="shared" ref="AV61:BI61" si="162">AV60-AV22</f>
        <v>0</v>
      </c>
      <c r="AW61" s="5">
        <f t="shared" si="162"/>
        <v>0</v>
      </c>
      <c r="AX61" s="5">
        <f t="shared" si="162"/>
        <v>0</v>
      </c>
      <c r="AY61" s="5">
        <f t="shared" si="162"/>
        <v>0</v>
      </c>
      <c r="AZ61" s="5">
        <f t="shared" si="162"/>
        <v>0</v>
      </c>
      <c r="BA61" s="5">
        <f t="shared" si="162"/>
        <v>0</v>
      </c>
      <c r="BB61" s="5">
        <f t="shared" si="162"/>
        <v>0</v>
      </c>
      <c r="BC61" s="5">
        <f t="shared" si="162"/>
        <v>0</v>
      </c>
      <c r="BD61" s="5">
        <f t="shared" si="162"/>
        <v>0</v>
      </c>
      <c r="BE61" s="5">
        <f t="shared" si="162"/>
        <v>0</v>
      </c>
      <c r="BF61" s="5">
        <f t="shared" si="162"/>
        <v>0</v>
      </c>
      <c r="BG61" s="5">
        <f t="shared" si="162"/>
        <v>0</v>
      </c>
      <c r="BH61" s="5">
        <f t="shared" si="162"/>
        <v>0</v>
      </c>
      <c r="BI61" s="5">
        <f t="shared" si="162"/>
        <v>0</v>
      </c>
    </row>
    <row r="62" spans="4:69" x14ac:dyDescent="0.3">
      <c r="E62" s="1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4:69" x14ac:dyDescent="0.3">
      <c r="E63" s="17"/>
      <c r="F63" s="197" t="s">
        <v>0</v>
      </c>
      <c r="G63" s="198"/>
      <c r="H63" s="198"/>
      <c r="I63" s="199"/>
      <c r="J63" s="197" t="s">
        <v>1</v>
      </c>
      <c r="K63" s="198"/>
      <c r="L63" s="198"/>
      <c r="M63" s="199"/>
      <c r="N63" s="197" t="s">
        <v>2</v>
      </c>
      <c r="O63" s="198"/>
      <c r="P63" s="198"/>
      <c r="Q63" s="199"/>
      <c r="R63" s="197" t="s">
        <v>3</v>
      </c>
      <c r="S63" s="198"/>
      <c r="T63" s="198"/>
      <c r="U63" s="199"/>
      <c r="V63" s="197" t="s">
        <v>4</v>
      </c>
      <c r="W63" s="198"/>
      <c r="X63" s="198"/>
      <c r="Y63" s="199"/>
      <c r="Z63" s="197" t="s">
        <v>5</v>
      </c>
      <c r="AA63" s="198"/>
      <c r="AB63" s="198"/>
      <c r="AC63" s="199"/>
      <c r="AD63" s="197" t="s">
        <v>6</v>
      </c>
      <c r="AE63" s="198"/>
      <c r="AF63" s="198"/>
      <c r="AG63" s="199"/>
      <c r="AH63" s="197" t="s">
        <v>7</v>
      </c>
      <c r="AI63" s="198"/>
      <c r="AJ63" s="198"/>
      <c r="AK63" s="199"/>
      <c r="AL63" s="197" t="s">
        <v>8</v>
      </c>
      <c r="AM63" s="198"/>
      <c r="AN63" s="198"/>
      <c r="AO63" s="199"/>
      <c r="AP63" s="197" t="s">
        <v>9</v>
      </c>
      <c r="AQ63" s="198"/>
      <c r="AR63" s="198"/>
      <c r="AS63" s="199"/>
      <c r="AT63" s="197" t="s">
        <v>10</v>
      </c>
      <c r="AU63" s="198"/>
      <c r="AV63" s="198"/>
      <c r="AW63" s="199"/>
      <c r="AX63" s="197" t="s">
        <v>11</v>
      </c>
      <c r="AY63" s="198"/>
      <c r="AZ63" s="198"/>
      <c r="BA63" s="199"/>
      <c r="BB63" s="197" t="s">
        <v>12</v>
      </c>
      <c r="BC63" s="198"/>
      <c r="BD63" s="198"/>
      <c r="BE63" s="199"/>
      <c r="BF63" s="197" t="s">
        <v>121</v>
      </c>
      <c r="BG63" s="198"/>
      <c r="BH63" s="198"/>
      <c r="BI63" s="199"/>
    </row>
    <row r="64" spans="4:69" x14ac:dyDescent="0.3">
      <c r="F64" s="1" t="s">
        <v>13</v>
      </c>
      <c r="G64" s="1" t="s">
        <v>14</v>
      </c>
      <c r="H64" s="1" t="s">
        <v>15</v>
      </c>
      <c r="I64" s="1" t="s">
        <v>16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13</v>
      </c>
      <c r="O64" s="1" t="s">
        <v>14</v>
      </c>
      <c r="P64" s="1" t="s">
        <v>15</v>
      </c>
      <c r="Q64" s="1" t="s">
        <v>16</v>
      </c>
      <c r="R64" s="1" t="s">
        <v>13</v>
      </c>
      <c r="S64" s="1" t="s">
        <v>14</v>
      </c>
      <c r="T64" s="1" t="s">
        <v>15</v>
      </c>
      <c r="U64" s="1" t="s">
        <v>16</v>
      </c>
      <c r="V64" s="1" t="s">
        <v>13</v>
      </c>
      <c r="W64" s="1" t="s">
        <v>14</v>
      </c>
      <c r="X64" s="1" t="s">
        <v>15</v>
      </c>
      <c r="Y64" s="1" t="s">
        <v>16</v>
      </c>
      <c r="Z64" s="1" t="s">
        <v>13</v>
      </c>
      <c r="AA64" s="1" t="s">
        <v>14</v>
      </c>
      <c r="AB64" s="1" t="s">
        <v>15</v>
      </c>
      <c r="AC64" s="1" t="s">
        <v>16</v>
      </c>
      <c r="AD64" s="1" t="s">
        <v>13</v>
      </c>
      <c r="AE64" s="1" t="s">
        <v>14</v>
      </c>
      <c r="AF64" s="1" t="s">
        <v>15</v>
      </c>
      <c r="AG64" s="1" t="s">
        <v>16</v>
      </c>
      <c r="AH64" s="1" t="s">
        <v>13</v>
      </c>
      <c r="AI64" s="1" t="s">
        <v>14</v>
      </c>
      <c r="AJ64" s="1" t="s">
        <v>15</v>
      </c>
      <c r="AK64" s="1" t="s">
        <v>16</v>
      </c>
      <c r="AL64" s="1" t="s">
        <v>13</v>
      </c>
      <c r="AM64" s="1" t="s">
        <v>14</v>
      </c>
      <c r="AN64" s="1" t="s">
        <v>15</v>
      </c>
      <c r="AO64" s="1" t="s">
        <v>16</v>
      </c>
      <c r="AP64" s="1" t="s">
        <v>13</v>
      </c>
      <c r="AQ64" s="1" t="s">
        <v>14</v>
      </c>
      <c r="AR64" s="1" t="s">
        <v>15</v>
      </c>
      <c r="AS64" s="1" t="s">
        <v>16</v>
      </c>
      <c r="AT64" s="1" t="s">
        <v>13</v>
      </c>
      <c r="AU64" s="1" t="s">
        <v>14</v>
      </c>
      <c r="AV64" s="1" t="s">
        <v>15</v>
      </c>
      <c r="AW64" s="1" t="s">
        <v>16</v>
      </c>
      <c r="AX64" s="1" t="s">
        <v>13</v>
      </c>
      <c r="AY64" s="1" t="s">
        <v>14</v>
      </c>
      <c r="AZ64" s="1" t="s">
        <v>15</v>
      </c>
      <c r="BA64" s="1" t="s">
        <v>16</v>
      </c>
      <c r="BB64" s="1" t="s">
        <v>13</v>
      </c>
      <c r="BC64" s="1" t="s">
        <v>14</v>
      </c>
      <c r="BD64" s="1" t="s">
        <v>15</v>
      </c>
      <c r="BE64" s="1" t="s">
        <v>16</v>
      </c>
      <c r="BF64" s="1" t="s">
        <v>13</v>
      </c>
      <c r="BG64" s="1" t="s">
        <v>14</v>
      </c>
      <c r="BH64" s="1" t="s">
        <v>15</v>
      </c>
      <c r="BI64" s="1" t="s">
        <v>16</v>
      </c>
      <c r="BK64">
        <v>2017</v>
      </c>
      <c r="BL64">
        <v>2018</v>
      </c>
      <c r="BM64">
        <v>2019</v>
      </c>
      <c r="BN64">
        <v>2020</v>
      </c>
      <c r="BO64">
        <v>2021</v>
      </c>
      <c r="BP64">
        <v>2022</v>
      </c>
      <c r="BQ64">
        <v>2023</v>
      </c>
    </row>
    <row r="65" spans="2:69" x14ac:dyDescent="0.3">
      <c r="D65" t="s">
        <v>77</v>
      </c>
      <c r="E65" s="9" t="s">
        <v>92</v>
      </c>
      <c r="J65" s="5">
        <f>(J50/F50-1)*100</f>
        <v>4.1798215237611513</v>
      </c>
      <c r="K65" s="5">
        <f t="shared" ref="K65:BA70" si="163">(K50/G50-1)*100</f>
        <v>4.9513566931923991</v>
      </c>
      <c r="L65" s="5">
        <f t="shared" si="163"/>
        <v>3.6943531813471653</v>
      </c>
      <c r="M65" s="5">
        <f t="shared" si="163"/>
        <v>2.8921754355684559</v>
      </c>
      <c r="N65" s="5">
        <f t="shared" si="163"/>
        <v>5.4907915443834776</v>
      </c>
      <c r="O65" s="5">
        <f t="shared" si="163"/>
        <v>4.2116242788535985</v>
      </c>
      <c r="P65" s="5">
        <f t="shared" si="163"/>
        <v>5.6041119923960769</v>
      </c>
      <c r="Q65" s="5">
        <f t="shared" si="163"/>
        <v>2.7820399712767285</v>
      </c>
      <c r="R65" s="5">
        <f t="shared" si="163"/>
        <v>4.2147106234431631</v>
      </c>
      <c r="S65" s="5">
        <f t="shared" si="163"/>
        <v>4.5991134257292954</v>
      </c>
      <c r="T65" s="5">
        <f t="shared" si="163"/>
        <v>3.5090141749466452</v>
      </c>
      <c r="U65" s="5">
        <f t="shared" si="163"/>
        <v>4.6333138125780549</v>
      </c>
      <c r="V65" s="5">
        <f t="shared" si="163"/>
        <v>5.1576820298623538</v>
      </c>
      <c r="W65" s="5">
        <f t="shared" si="163"/>
        <v>4.8828559426879803</v>
      </c>
      <c r="X65" s="5">
        <f t="shared" si="163"/>
        <v>3.5957972547909334</v>
      </c>
      <c r="Y65" s="5">
        <f t="shared" si="163"/>
        <v>3.3224008801570282</v>
      </c>
      <c r="Z65" s="5">
        <f t="shared" si="163"/>
        <v>3.7123455550122753</v>
      </c>
      <c r="AA65" s="5">
        <f t="shared" si="163"/>
        <v>6.5391999802660417</v>
      </c>
      <c r="AB65" s="5">
        <f t="shared" si="163"/>
        <v>2.8834065907425988</v>
      </c>
      <c r="AC65" s="5">
        <f t="shared" si="163"/>
        <v>1.6378348901295192</v>
      </c>
      <c r="AD65" s="5">
        <f t="shared" si="163"/>
        <v>1.4810521110402375</v>
      </c>
      <c r="AE65" s="5">
        <f t="shared" si="163"/>
        <v>3.5250712609850021</v>
      </c>
      <c r="AF65" s="5">
        <f t="shared" si="163"/>
        <v>3.2180406123090366</v>
      </c>
      <c r="AG65" s="5">
        <f t="shared" si="163"/>
        <v>5.5031129951512936</v>
      </c>
      <c r="AH65" s="5">
        <f t="shared" si="163"/>
        <v>7.1394264045202993</v>
      </c>
      <c r="AI65" s="5">
        <f t="shared" si="163"/>
        <v>3.3513029945811512</v>
      </c>
      <c r="AJ65" s="5">
        <f t="shared" si="163"/>
        <v>2.8623887373417034</v>
      </c>
      <c r="AK65" s="5">
        <f t="shared" si="163"/>
        <v>2.4666476696752149</v>
      </c>
      <c r="AL65" s="5">
        <f t="shared" si="163"/>
        <v>3.341480340980163</v>
      </c>
      <c r="AM65" s="5">
        <f t="shared" si="163"/>
        <v>4.6976680720508757</v>
      </c>
      <c r="AN65" s="5">
        <f t="shared" si="163"/>
        <v>3.6215227689013085</v>
      </c>
      <c r="AO65" s="5">
        <f t="shared" si="163"/>
        <v>3.835583627133432</v>
      </c>
      <c r="AP65" s="5">
        <f t="shared" si="163"/>
        <v>1.7945009429038761</v>
      </c>
      <c r="AQ65" s="5">
        <f t="shared" si="163"/>
        <v>5.2849070117596986</v>
      </c>
      <c r="AR65" s="5">
        <f t="shared" si="163"/>
        <v>3.0713579412463998</v>
      </c>
      <c r="AS65" s="5">
        <f t="shared" si="163"/>
        <v>4.2491465584431953</v>
      </c>
      <c r="AT65" s="5">
        <f t="shared" si="163"/>
        <v>2.0811486700034187E-2</v>
      </c>
      <c r="AU65" s="5">
        <f t="shared" si="163"/>
        <v>2.1968832521495507</v>
      </c>
      <c r="AV65" s="5">
        <f t="shared" si="163"/>
        <v>2.1740843467977999</v>
      </c>
      <c r="AW65" s="5">
        <f t="shared" si="163"/>
        <v>2.6306938948937431</v>
      </c>
      <c r="AX65" s="5">
        <f t="shared" si="163"/>
        <v>3.4412742042115418</v>
      </c>
      <c r="AY65" s="5">
        <f t="shared" si="163"/>
        <v>0.5257487771392011</v>
      </c>
      <c r="AZ65" s="5">
        <f t="shared" si="163"/>
        <v>1.4295980977077294</v>
      </c>
      <c r="BA65" s="5">
        <f t="shared" si="163"/>
        <v>2.2808987092091337</v>
      </c>
      <c r="BB65" s="5">
        <f t="shared" ref="BB65:BE74" si="164">(BB50/AX50-1)*100</f>
        <v>1.1556651002389895</v>
      </c>
      <c r="BC65" s="5">
        <f t="shared" si="164"/>
        <v>1.6899999999999915</v>
      </c>
      <c r="BD65" s="5">
        <f t="shared" si="164"/>
        <v>1.21</v>
      </c>
      <c r="BE65" s="5">
        <f t="shared" si="164"/>
        <v>4.2967037514564543</v>
      </c>
      <c r="BF65" s="5">
        <f t="shared" ref="BF65:BF74" si="165">(BF50/BB50-1)*100</f>
        <v>3.5636130529498766</v>
      </c>
      <c r="BG65" s="5">
        <f t="shared" ref="BG65:BG74" si="166">(BG50/BC50-1)*100</f>
        <v>4.3807016225863693</v>
      </c>
      <c r="BH65" s="5">
        <f t="shared" ref="BH65:BH74" si="167">(BH50/BD50-1)*100</f>
        <v>3.9455749801316164</v>
      </c>
      <c r="BI65" s="5">
        <f t="shared" ref="BI65:BI74" si="168">(BI50/BE50-1)*100</f>
        <v>4.2656944233915084</v>
      </c>
      <c r="BK65" s="7">
        <f t="shared" ref="BK65:BM65" si="169">(BK50/BJ50-1)*100</f>
        <v>3.9159325012356083</v>
      </c>
      <c r="BL65" s="7">
        <f t="shared" si="169"/>
        <v>3.8841579664959935</v>
      </c>
      <c r="BM65" s="7">
        <f t="shared" si="169"/>
        <v>3.6065015723811822</v>
      </c>
      <c r="BN65" s="7">
        <f>(BN50/BM50-1)*100</f>
        <v>1.767005013514833</v>
      </c>
      <c r="BO65" s="7">
        <f>(BO50/BN50-1)*100</f>
        <v>1.8412553033327006</v>
      </c>
      <c r="BP65" s="7">
        <f>(BP50/BO50-1)*100</f>
        <v>2.0060897279352785</v>
      </c>
      <c r="BQ65" s="7">
        <f>(BQ50/BP50-1)*100</f>
        <v>4.0441197829446995</v>
      </c>
    </row>
    <row r="66" spans="2:69" x14ac:dyDescent="0.3">
      <c r="D66" t="s">
        <v>78</v>
      </c>
      <c r="E66" s="9" t="s">
        <v>93</v>
      </c>
      <c r="J66" s="5">
        <f t="shared" ref="J66:Y75" si="170">(J51/F51-1)*100</f>
        <v>5.1226039343737595</v>
      </c>
      <c r="K66" s="5">
        <f t="shared" si="163"/>
        <v>2.7218622607838805</v>
      </c>
      <c r="L66" s="5">
        <f t="shared" si="163"/>
        <v>2.7975193076583693</v>
      </c>
      <c r="M66" s="5">
        <f t="shared" si="163"/>
        <v>6.5177317984492777</v>
      </c>
      <c r="N66" s="5">
        <f t="shared" si="163"/>
        <v>7.273726110580947</v>
      </c>
      <c r="O66" s="5">
        <f t="shared" si="163"/>
        <v>5.4937256608396545</v>
      </c>
      <c r="P66" s="5">
        <f t="shared" si="163"/>
        <v>0.62051774416360672</v>
      </c>
      <c r="Q66" s="5">
        <f t="shared" si="163"/>
        <v>-0.83847378609870349</v>
      </c>
      <c r="R66" s="5">
        <f t="shared" si="163"/>
        <v>0.84221329407665468</v>
      </c>
      <c r="S66" s="5">
        <f t="shared" si="163"/>
        <v>1.4624548800468817</v>
      </c>
      <c r="T66" s="5">
        <f t="shared" si="163"/>
        <v>4.1671922655571514</v>
      </c>
      <c r="U66" s="5">
        <f t="shared" si="163"/>
        <v>3.6296205417618799</v>
      </c>
      <c r="V66" s="5">
        <f t="shared" si="163"/>
        <v>-1.2183913003739222</v>
      </c>
      <c r="W66" s="5">
        <f t="shared" si="163"/>
        <v>0.71315832618512598</v>
      </c>
      <c r="X66" s="5">
        <f t="shared" si="163"/>
        <v>0.73191051456837908</v>
      </c>
      <c r="Y66" s="5">
        <f t="shared" si="163"/>
        <v>1.4619578702385949</v>
      </c>
      <c r="Z66" s="5">
        <f t="shared" si="163"/>
        <v>0.58260966296177497</v>
      </c>
      <c r="AA66" s="5">
        <f t="shared" si="163"/>
        <v>-3.5945329296428352</v>
      </c>
      <c r="AB66" s="5">
        <f t="shared" si="163"/>
        <v>-4.4098867660996692</v>
      </c>
      <c r="AC66" s="5">
        <f t="shared" si="163"/>
        <v>-6.0280526047110872</v>
      </c>
      <c r="AD66" s="5">
        <f t="shared" si="163"/>
        <v>1.2172823708530345</v>
      </c>
      <c r="AE66" s="5">
        <f t="shared" si="163"/>
        <v>1.043697453191883</v>
      </c>
      <c r="AF66" s="5">
        <f t="shared" si="163"/>
        <v>0.1695459206437322</v>
      </c>
      <c r="AG66" s="5">
        <f t="shared" si="163"/>
        <v>1.3523469342353378</v>
      </c>
      <c r="AH66" s="5">
        <f t="shared" si="163"/>
        <v>-1.2994506055593047</v>
      </c>
      <c r="AI66" s="5">
        <f t="shared" si="163"/>
        <v>2.1136109082565246</v>
      </c>
      <c r="AJ66" s="5">
        <f t="shared" si="163"/>
        <v>1.8341335233784672</v>
      </c>
      <c r="AK66" s="5">
        <f t="shared" si="163"/>
        <v>3.8284819660638902E-2</v>
      </c>
      <c r="AL66" s="5">
        <f t="shared" si="163"/>
        <v>1.0557817357881527</v>
      </c>
      <c r="AM66" s="5">
        <f t="shared" si="163"/>
        <v>2.6464027514708555</v>
      </c>
      <c r="AN66" s="5">
        <f t="shared" si="163"/>
        <v>2.6730770312945129</v>
      </c>
      <c r="AO66" s="5">
        <f t="shared" si="163"/>
        <v>2.246254753792698</v>
      </c>
      <c r="AP66" s="5">
        <f t="shared" si="163"/>
        <v>2.3248266298230069</v>
      </c>
      <c r="AQ66" s="5">
        <f t="shared" si="163"/>
        <v>-0.70691864637874025</v>
      </c>
      <c r="AR66" s="5">
        <f t="shared" si="163"/>
        <v>2.3358211223401204</v>
      </c>
      <c r="AS66" s="5">
        <f t="shared" si="163"/>
        <v>0.94127475581053943</v>
      </c>
      <c r="AT66" s="5">
        <f t="shared" si="163"/>
        <v>0.44774760442525263</v>
      </c>
      <c r="AU66" s="5">
        <f t="shared" si="163"/>
        <v>-2.72000330203781</v>
      </c>
      <c r="AV66" s="5">
        <f t="shared" si="163"/>
        <v>-4.2813539038007438</v>
      </c>
      <c r="AW66" s="5">
        <f t="shared" si="163"/>
        <v>-1.2008604625752595</v>
      </c>
      <c r="AX66" s="5">
        <f t="shared" si="163"/>
        <v>-2.0212227643183422</v>
      </c>
      <c r="AY66" s="5">
        <f t="shared" si="163"/>
        <v>5.223285548337353</v>
      </c>
      <c r="AZ66" s="5">
        <f t="shared" si="163"/>
        <v>7.7799576692986427</v>
      </c>
      <c r="BA66" s="5">
        <f t="shared" si="163"/>
        <v>5.1507648332819622</v>
      </c>
      <c r="BB66" s="5">
        <f t="shared" si="164"/>
        <v>3.8156096217024427</v>
      </c>
      <c r="BC66" s="5">
        <f t="shared" si="164"/>
        <v>2.2100000000000009</v>
      </c>
      <c r="BD66" s="5">
        <f t="shared" si="164"/>
        <v>1.9900000000000029</v>
      </c>
      <c r="BE66" s="5">
        <f t="shared" si="164"/>
        <v>2.7002190099910894</v>
      </c>
      <c r="BF66" s="5">
        <f t="shared" si="165"/>
        <v>2.762836376598421</v>
      </c>
      <c r="BG66" s="5">
        <f t="shared" si="166"/>
        <v>1.9601342456566195</v>
      </c>
      <c r="BH66" s="5">
        <f t="shared" si="167"/>
        <v>2.3474421459792394</v>
      </c>
      <c r="BI66" s="5">
        <f t="shared" si="168"/>
        <v>2.3544807190688744</v>
      </c>
      <c r="BK66" s="7">
        <f t="shared" ref="BK66:BM66" si="171">(BK51/BJ51-1)*100</f>
        <v>0.65651243214017718</v>
      </c>
      <c r="BL66" s="7">
        <f t="shared" si="171"/>
        <v>2.1581462305483967</v>
      </c>
      <c r="BM66" s="7">
        <f t="shared" si="171"/>
        <v>1.2179710108536579</v>
      </c>
      <c r="BN66" s="7">
        <f t="shared" ref="BN66:BN75" si="172">(BN51/BM51-1)*100</f>
        <v>-1.9512377850728346</v>
      </c>
      <c r="BO66" s="7">
        <f t="shared" ref="BO66:BQ66" si="173">(BO51/BN51-1)*100</f>
        <v>4.0006694707183543</v>
      </c>
      <c r="BP66" s="7">
        <f t="shared" si="173"/>
        <v>2.6628137859225243</v>
      </c>
      <c r="BQ66" s="7">
        <f t="shared" si="173"/>
        <v>2.3543780563404226</v>
      </c>
    </row>
    <row r="67" spans="2:69" x14ac:dyDescent="0.3">
      <c r="D67" t="s">
        <v>79</v>
      </c>
      <c r="E67" s="9" t="s">
        <v>94</v>
      </c>
      <c r="J67" s="5">
        <f t="shared" si="170"/>
        <v>4.5891849484674285</v>
      </c>
      <c r="K67" s="5">
        <f t="shared" si="163"/>
        <v>6.2559990276831678</v>
      </c>
      <c r="L67" s="5">
        <f t="shared" si="163"/>
        <v>7.143261215157648</v>
      </c>
      <c r="M67" s="5">
        <f t="shared" si="163"/>
        <v>7.0047864362159817</v>
      </c>
      <c r="N67" s="5">
        <f t="shared" si="163"/>
        <v>5.8815330831253787</v>
      </c>
      <c r="O67" s="5">
        <f t="shared" si="163"/>
        <v>5.389023404964699</v>
      </c>
      <c r="P67" s="5">
        <f t="shared" si="163"/>
        <v>5.2319483238772557</v>
      </c>
      <c r="Q67" s="5">
        <f t="shared" si="163"/>
        <v>5.9846660853439593</v>
      </c>
      <c r="R67" s="5">
        <f t="shared" si="163"/>
        <v>4.6221673235402827</v>
      </c>
      <c r="S67" s="5">
        <f t="shared" si="163"/>
        <v>5.2011152068381694</v>
      </c>
      <c r="T67" s="5">
        <f t="shared" si="163"/>
        <v>3.5127509286167591</v>
      </c>
      <c r="U67" s="5">
        <f t="shared" si="163"/>
        <v>4.1685080604610736</v>
      </c>
      <c r="V67" s="5">
        <f t="shared" si="163"/>
        <v>4.4503912785200717</v>
      </c>
      <c r="W67" s="5">
        <f t="shared" si="163"/>
        <v>4.8568205429475375</v>
      </c>
      <c r="X67" s="5">
        <f t="shared" si="163"/>
        <v>5.0236912585258864</v>
      </c>
      <c r="Y67" s="5">
        <f t="shared" si="163"/>
        <v>4.2459062457029795</v>
      </c>
      <c r="Z67" s="5">
        <f t="shared" si="163"/>
        <v>4.0713276875396609</v>
      </c>
      <c r="AA67" s="5">
        <f t="shared" si="163"/>
        <v>4.2019070517433699</v>
      </c>
      <c r="AB67" s="5">
        <f t="shared" si="163"/>
        <v>4.600787794421346</v>
      </c>
      <c r="AC67" s="5">
        <f t="shared" si="163"/>
        <v>4.4319592146327302</v>
      </c>
      <c r="AD67" s="5">
        <f t="shared" si="163"/>
        <v>4.6751183343815228</v>
      </c>
      <c r="AE67" s="5">
        <f t="shared" si="163"/>
        <v>4.6232679727782333</v>
      </c>
      <c r="AF67" s="5">
        <f t="shared" si="163"/>
        <v>4.4726981772365892</v>
      </c>
      <c r="AG67" s="5">
        <f t="shared" si="163"/>
        <v>3.2807511179432813</v>
      </c>
      <c r="AH67" s="5">
        <f t="shared" si="163"/>
        <v>4.2784977314675343</v>
      </c>
      <c r="AI67" s="5">
        <f t="shared" si="163"/>
        <v>3.5013122728597468</v>
      </c>
      <c r="AJ67" s="5">
        <f t="shared" si="163"/>
        <v>4.8773091242265254</v>
      </c>
      <c r="AK67" s="5">
        <f t="shared" si="163"/>
        <v>4.5106067051076115</v>
      </c>
      <c r="AL67" s="5">
        <f t="shared" si="163"/>
        <v>4.6082017974532485</v>
      </c>
      <c r="AM67" s="5">
        <f t="shared" si="163"/>
        <v>3.8904004537296588</v>
      </c>
      <c r="AN67" s="5">
        <f t="shared" si="163"/>
        <v>4.3572887268670479</v>
      </c>
      <c r="AO67" s="5">
        <f t="shared" si="163"/>
        <v>4.2476255260775142</v>
      </c>
      <c r="AP67" s="5">
        <f t="shared" si="163"/>
        <v>3.852636414031041</v>
      </c>
      <c r="AQ67" s="5">
        <f t="shared" si="163"/>
        <v>3.5244224234346477</v>
      </c>
      <c r="AR67" s="5">
        <f t="shared" si="163"/>
        <v>4.1417527421544253</v>
      </c>
      <c r="AS67" s="5">
        <f t="shared" si="163"/>
        <v>3.666375351679263</v>
      </c>
      <c r="AT67" s="5">
        <f t="shared" si="163"/>
        <v>2.0645142700724595</v>
      </c>
      <c r="AU67" s="5">
        <f t="shared" si="163"/>
        <v>-6.1822262897118563</v>
      </c>
      <c r="AV67" s="5">
        <f t="shared" si="163"/>
        <v>-4.3388521548792358</v>
      </c>
      <c r="AW67" s="5">
        <f t="shared" si="163"/>
        <v>-3.1374891612758637</v>
      </c>
      <c r="AX67" s="5">
        <f t="shared" si="163"/>
        <v>-1.3841150979617134</v>
      </c>
      <c r="AY67" s="5">
        <f t="shared" si="163"/>
        <v>6.5806484967229295</v>
      </c>
      <c r="AZ67" s="5">
        <f t="shared" si="163"/>
        <v>3.6789470984919914</v>
      </c>
      <c r="BA67" s="5">
        <f t="shared" si="163"/>
        <v>4.9238733378203614</v>
      </c>
      <c r="BB67" s="5">
        <f t="shared" si="164"/>
        <v>5.0738270644069106</v>
      </c>
      <c r="BC67" s="5">
        <f t="shared" si="164"/>
        <v>5.2000000000000046</v>
      </c>
      <c r="BD67" s="5">
        <f t="shared" si="164"/>
        <v>5.6100000000000039</v>
      </c>
      <c r="BE67" s="5">
        <f t="shared" si="164"/>
        <v>2.5629904941243842</v>
      </c>
      <c r="BF67" s="5">
        <f t="shared" si="165"/>
        <v>4.2949057964412951</v>
      </c>
      <c r="BG67" s="5">
        <f t="shared" si="166"/>
        <v>4.9013148760977288</v>
      </c>
      <c r="BH67" s="5">
        <f t="shared" si="167"/>
        <v>5.5662126262983502</v>
      </c>
      <c r="BI67" s="5">
        <f t="shared" si="168"/>
        <v>4.872793265138986</v>
      </c>
      <c r="BK67" s="7">
        <f t="shared" ref="BK67:BM67" si="174">(BK52/BJ52-1)*100</f>
        <v>4.2932317783004104</v>
      </c>
      <c r="BL67" s="7">
        <f t="shared" si="174"/>
        <v>4.2740075535327104</v>
      </c>
      <c r="BM67" s="7">
        <f t="shared" si="174"/>
        <v>3.7977842664278283</v>
      </c>
      <c r="BN67" s="7">
        <f t="shared" si="172"/>
        <v>-2.9318067396569503</v>
      </c>
      <c r="BO67" s="7">
        <f t="shared" ref="BO67:BQ67" si="175">(BO52/BN52-1)*100</f>
        <v>3.3893258503485457</v>
      </c>
      <c r="BP67" s="7">
        <f t="shared" si="175"/>
        <v>4.6001567785354913</v>
      </c>
      <c r="BQ67" s="7">
        <f t="shared" si="175"/>
        <v>4.9150450585274674</v>
      </c>
    </row>
    <row r="68" spans="2:69" x14ac:dyDescent="0.3">
      <c r="D68" t="s">
        <v>80</v>
      </c>
      <c r="E68" s="35" t="s">
        <v>95</v>
      </c>
      <c r="F68" s="39"/>
      <c r="G68" s="39"/>
      <c r="H68" s="39"/>
      <c r="I68" s="39"/>
      <c r="J68" s="25">
        <f t="shared" si="170"/>
        <v>6.7172339483551946</v>
      </c>
      <c r="K68" s="25">
        <f t="shared" si="163"/>
        <v>4.2467615463426256</v>
      </c>
      <c r="L68" s="25">
        <f t="shared" si="163"/>
        <v>5.1441684227589324</v>
      </c>
      <c r="M68" s="25">
        <f t="shared" si="163"/>
        <v>6.4055899729118071</v>
      </c>
      <c r="N68" s="25">
        <f t="shared" si="163"/>
        <v>6.3019203662791456</v>
      </c>
      <c r="O68" s="25">
        <f t="shared" si="163"/>
        <v>10.463424720850467</v>
      </c>
      <c r="P68" s="25">
        <f t="shared" si="163"/>
        <v>11.504458887181258</v>
      </c>
      <c r="Q68" s="25">
        <f t="shared" si="163"/>
        <v>9.8679189083530581</v>
      </c>
      <c r="R68" s="25">
        <f t="shared" si="163"/>
        <v>9.2761691603110883</v>
      </c>
      <c r="S68" s="25">
        <f t="shared" si="163"/>
        <v>4.5718614699547633</v>
      </c>
      <c r="T68" s="25">
        <f t="shared" si="163"/>
        <v>2.4900407013420223</v>
      </c>
      <c r="U68" s="25">
        <f t="shared" si="163"/>
        <v>4.3846978239597156</v>
      </c>
      <c r="V68" s="25">
        <f t="shared" si="163"/>
        <v>3.3721740776757381</v>
      </c>
      <c r="W68" s="25">
        <f t="shared" si="163"/>
        <v>6.3574831207011906</v>
      </c>
      <c r="X68" s="25">
        <f t="shared" si="163"/>
        <v>5.8877342383170772</v>
      </c>
      <c r="Y68" s="25">
        <f t="shared" si="163"/>
        <v>7.6900601407342117</v>
      </c>
      <c r="Z68" s="25">
        <f t="shared" si="163"/>
        <v>1.9659588992628318</v>
      </c>
      <c r="AA68" s="25">
        <f t="shared" si="163"/>
        <v>1.2228976496445831</v>
      </c>
      <c r="AB68" s="25">
        <f t="shared" si="163"/>
        <v>1.1187597294273655</v>
      </c>
      <c r="AC68" s="25">
        <f t="shared" si="163"/>
        <v>1.0249762597410506</v>
      </c>
      <c r="AD68" s="25">
        <f t="shared" si="163"/>
        <v>7.3484867040602309</v>
      </c>
      <c r="AE68" s="25">
        <f t="shared" si="163"/>
        <v>6.0856093238342179</v>
      </c>
      <c r="AF68" s="25">
        <f t="shared" si="163"/>
        <v>4.6916895358314115</v>
      </c>
      <c r="AG68" s="25">
        <f t="shared" si="163"/>
        <v>3.109007355683846</v>
      </c>
      <c r="AH68" s="25">
        <f t="shared" si="163"/>
        <v>1.7994927042968012</v>
      </c>
      <c r="AI68" s="25">
        <f t="shared" si="163"/>
        <v>-2.0939821063734043</v>
      </c>
      <c r="AJ68" s="25">
        <f t="shared" si="163"/>
        <v>4.8782047183683952</v>
      </c>
      <c r="AK68" s="25">
        <f t="shared" si="163"/>
        <v>2.494691184290998</v>
      </c>
      <c r="AL68" s="25">
        <f t="shared" si="163"/>
        <v>3.3347653112684172</v>
      </c>
      <c r="AM68" s="25">
        <f t="shared" si="163"/>
        <v>7.3225855054994682</v>
      </c>
      <c r="AN68" s="25">
        <f t="shared" si="163"/>
        <v>5.6205803462570092</v>
      </c>
      <c r="AO68" s="25">
        <f t="shared" si="163"/>
        <v>5.6377350232773127</v>
      </c>
      <c r="AP68" s="25">
        <f t="shared" si="163"/>
        <v>4.4765058455220608</v>
      </c>
      <c r="AQ68" s="25">
        <f t="shared" si="163"/>
        <v>2.6481117506668594</v>
      </c>
      <c r="AR68" s="25">
        <f t="shared" si="163"/>
        <v>3.8256004237086749</v>
      </c>
      <c r="AS68" s="25">
        <f t="shared" si="163"/>
        <v>5.9606543355073205</v>
      </c>
      <c r="AT68" s="25">
        <f t="shared" si="163"/>
        <v>3.8912821577481438</v>
      </c>
      <c r="AU68" s="25">
        <f t="shared" si="163"/>
        <v>-4.707913767459349</v>
      </c>
      <c r="AV68" s="25">
        <f t="shared" si="163"/>
        <v>-1.8240083712108834</v>
      </c>
      <c r="AW68" s="25">
        <f t="shared" si="163"/>
        <v>-4.2751374804500415</v>
      </c>
      <c r="AX68" s="25">
        <f t="shared" si="163"/>
        <v>1.9710175819564357</v>
      </c>
      <c r="AY68" s="25">
        <f t="shared" si="163"/>
        <v>8.8153400120561276</v>
      </c>
      <c r="AZ68" s="25">
        <f t="shared" si="163"/>
        <v>3.9096432092515121</v>
      </c>
      <c r="BA68" s="25">
        <f t="shared" si="163"/>
        <v>7.5176725586175497</v>
      </c>
      <c r="BB68" s="25">
        <f t="shared" si="164"/>
        <v>6.5842720850249226</v>
      </c>
      <c r="BC68" s="25">
        <f t="shared" si="164"/>
        <v>3.1862043961696784</v>
      </c>
      <c r="BD68" s="25">
        <f t="shared" si="164"/>
        <v>5.7056394204570982</v>
      </c>
      <c r="BE68" s="25">
        <f t="shared" si="164"/>
        <v>3.6988163909313698</v>
      </c>
      <c r="BF68" s="25">
        <f t="shared" si="165"/>
        <v>3.783300850677862</v>
      </c>
      <c r="BG68" s="25">
        <f t="shared" si="166"/>
        <v>3.8165616981123307</v>
      </c>
      <c r="BH68" s="25">
        <f t="shared" si="167"/>
        <v>3.7962507374074583</v>
      </c>
      <c r="BI68" s="25">
        <f t="shared" si="168"/>
        <v>3.7354958276419437</v>
      </c>
      <c r="BK68" s="7">
        <f t="shared" ref="BK68:BM68" si="176">(BK53/BJ53-1)*100</f>
        <v>1.7577303067040084</v>
      </c>
      <c r="BL68" s="7">
        <f t="shared" si="176"/>
        <v>5.4788992902828682</v>
      </c>
      <c r="BM68" s="7">
        <f t="shared" si="176"/>
        <v>4.2441447835344315</v>
      </c>
      <c r="BN68" s="7">
        <f t="shared" si="172"/>
        <v>-1.7982989266167149</v>
      </c>
      <c r="BO68" s="7">
        <f t="shared" ref="BO68:BQ68" si="177">(BO53/BN53-1)*100</f>
        <v>5.4995235707757217</v>
      </c>
      <c r="BP68" s="7">
        <f t="shared" si="177"/>
        <v>4.7839627649556737</v>
      </c>
      <c r="BQ68" s="7">
        <f t="shared" si="177"/>
        <v>3.7821520762316707</v>
      </c>
    </row>
    <row r="69" spans="2:69" x14ac:dyDescent="0.3">
      <c r="D69" t="s">
        <v>81</v>
      </c>
      <c r="E69" s="9" t="s">
        <v>96</v>
      </c>
      <c r="J69" s="5">
        <f t="shared" si="170"/>
        <v>8.2398495187401277</v>
      </c>
      <c r="K69" s="5">
        <f t="shared" si="163"/>
        <v>10.399056020384112</v>
      </c>
      <c r="L69" s="5">
        <f t="shared" si="163"/>
        <v>8.1206204797345638</v>
      </c>
      <c r="M69" s="5">
        <f t="shared" si="163"/>
        <v>9.3036459022551643</v>
      </c>
      <c r="N69" s="5">
        <f t="shared" si="163"/>
        <v>6.3179683999898817</v>
      </c>
      <c r="O69" s="5">
        <f t="shared" si="163"/>
        <v>5.7889945754238559</v>
      </c>
      <c r="P69" s="5">
        <f t="shared" si="163"/>
        <v>6.8171364798464307</v>
      </c>
      <c r="Q69" s="5">
        <f t="shared" si="163"/>
        <v>7.2427787008077393</v>
      </c>
      <c r="R69" s="5">
        <f t="shared" si="163"/>
        <v>5.4142486512052779</v>
      </c>
      <c r="S69" s="5">
        <f t="shared" si="163"/>
        <v>6.3097774124830197</v>
      </c>
      <c r="T69" s="5">
        <f t="shared" si="163"/>
        <v>6.4565906436929499</v>
      </c>
      <c r="U69" s="5">
        <f t="shared" si="163"/>
        <v>6.2149299822185311</v>
      </c>
      <c r="V69" s="5">
        <f t="shared" si="163"/>
        <v>7.2212786056493394</v>
      </c>
      <c r="W69" s="5">
        <f t="shared" si="163"/>
        <v>6.4565329782192871</v>
      </c>
      <c r="X69" s="5">
        <f t="shared" si="163"/>
        <v>6.5262064288261756</v>
      </c>
      <c r="Y69" s="5">
        <f t="shared" si="163"/>
        <v>7.669916750379957</v>
      </c>
      <c r="Z69" s="5">
        <f t="shared" si="163"/>
        <v>6.0291294847185872</v>
      </c>
      <c r="AA69" s="5">
        <f t="shared" si="163"/>
        <v>5.3528367594261939</v>
      </c>
      <c r="AB69" s="5">
        <f t="shared" si="163"/>
        <v>6.817008419768622</v>
      </c>
      <c r="AC69" s="5">
        <f t="shared" si="163"/>
        <v>7.1344642442046746</v>
      </c>
      <c r="AD69" s="5">
        <f t="shared" si="163"/>
        <v>6.7604169185751184</v>
      </c>
      <c r="AE69" s="5">
        <f t="shared" si="163"/>
        <v>5.1175842485079448</v>
      </c>
      <c r="AF69" s="5">
        <f t="shared" si="163"/>
        <v>4.9527497266928844</v>
      </c>
      <c r="AG69" s="5">
        <f t="shared" si="163"/>
        <v>4.2074235613171806</v>
      </c>
      <c r="AH69" s="5">
        <f t="shared" si="163"/>
        <v>5.9623299695332532</v>
      </c>
      <c r="AI69" s="5">
        <f t="shared" si="163"/>
        <v>6.9511893726004859</v>
      </c>
      <c r="AJ69" s="5">
        <f t="shared" si="163"/>
        <v>6.9788515390052153</v>
      </c>
      <c r="AK69" s="5">
        <f t="shared" si="163"/>
        <v>7.2368616741904646</v>
      </c>
      <c r="AL69" s="5">
        <f t="shared" si="163"/>
        <v>7.3514718035959215</v>
      </c>
      <c r="AM69" s="5">
        <f t="shared" si="163"/>
        <v>5.7316198246448291</v>
      </c>
      <c r="AN69" s="5">
        <f t="shared" si="163"/>
        <v>5.7873221628187199</v>
      </c>
      <c r="AO69" s="5">
        <f t="shared" si="163"/>
        <v>5.5816106034567214</v>
      </c>
      <c r="AP69" s="5">
        <f t="shared" si="163"/>
        <v>5.9056210992246116</v>
      </c>
      <c r="AQ69" s="5">
        <f t="shared" si="163"/>
        <v>5.6899651298252252</v>
      </c>
      <c r="AR69" s="5">
        <f t="shared" si="163"/>
        <v>5.6487372567148197</v>
      </c>
      <c r="AS69" s="5">
        <f t="shared" si="163"/>
        <v>5.7888185167337847</v>
      </c>
      <c r="AT69" s="5">
        <f t="shared" si="163"/>
        <v>2.8988079703304859</v>
      </c>
      <c r="AU69" s="5">
        <f t="shared" si="163"/>
        <v>-5.3926336904483785</v>
      </c>
      <c r="AV69" s="5">
        <f t="shared" si="163"/>
        <v>-4.5205832845172438</v>
      </c>
      <c r="AW69" s="5">
        <f t="shared" si="163"/>
        <v>-5.6690527266876174</v>
      </c>
      <c r="AX69" s="5">
        <f t="shared" si="163"/>
        <v>-0.78691755054185464</v>
      </c>
      <c r="AY69" s="5">
        <f t="shared" si="163"/>
        <v>4.4207149874338603</v>
      </c>
      <c r="AZ69" s="5">
        <f t="shared" si="163"/>
        <v>3.8373120603795163</v>
      </c>
      <c r="BA69" s="5">
        <f t="shared" si="163"/>
        <v>3.9124708611258496</v>
      </c>
      <c r="BB69" s="5">
        <f t="shared" si="164"/>
        <v>4.82898014302795</v>
      </c>
      <c r="BC69" s="5">
        <f t="shared" si="164"/>
        <v>7.6899999999999968</v>
      </c>
      <c r="BD69" s="5">
        <f t="shared" si="164"/>
        <v>7.1602121588978385</v>
      </c>
      <c r="BE69" s="5">
        <f t="shared" si="164"/>
        <v>6.64669270477245</v>
      </c>
      <c r="BF69" s="5">
        <f t="shared" si="165"/>
        <v>5.2981807972220185</v>
      </c>
      <c r="BG69" s="5">
        <f t="shared" si="166"/>
        <v>5.8130031580649888</v>
      </c>
      <c r="BH69" s="5">
        <f t="shared" si="167"/>
        <v>7.499109877579091</v>
      </c>
      <c r="BI69" s="5">
        <f t="shared" si="168"/>
        <v>7.628234005448209</v>
      </c>
      <c r="BK69" s="7">
        <f t="shared" ref="BK69:BM69" si="178">(BK54/BJ54-1)*100</f>
        <v>6.7980389611133729</v>
      </c>
      <c r="BL69" s="7">
        <f t="shared" si="178"/>
        <v>6.089319137517446</v>
      </c>
      <c r="BM69" s="7">
        <f t="shared" si="178"/>
        <v>5.7573886337987767</v>
      </c>
      <c r="BN69" s="7">
        <f t="shared" si="172"/>
        <v>-3.2559893542639329</v>
      </c>
      <c r="BO69" s="7">
        <f t="shared" ref="BO69:BQ69" si="179">(BO54/BN54-1)*100</f>
        <v>2.8146899643656242</v>
      </c>
      <c r="BP69" s="7">
        <f t="shared" si="179"/>
        <v>6.5791660417437559</v>
      </c>
      <c r="BQ69" s="7">
        <f t="shared" si="179"/>
        <v>6.5908701572081174</v>
      </c>
    </row>
    <row r="70" spans="2:69" x14ac:dyDescent="0.3">
      <c r="D70" t="s">
        <v>82</v>
      </c>
      <c r="E70" s="34" t="s">
        <v>97</v>
      </c>
      <c r="F70" s="40"/>
      <c r="G70" s="40"/>
      <c r="H70" s="40"/>
      <c r="I70" s="40"/>
      <c r="J70" s="27">
        <f t="shared" si="170"/>
        <v>7.2133826482899233</v>
      </c>
      <c r="K70" s="27">
        <f t="shared" si="163"/>
        <v>10.495587460014267</v>
      </c>
      <c r="L70" s="27">
        <f t="shared" si="163"/>
        <v>10.913597020933995</v>
      </c>
      <c r="M70" s="27">
        <f t="shared" si="163"/>
        <v>7.9604831906577411</v>
      </c>
      <c r="N70" s="27">
        <f t="shared" si="163"/>
        <v>7.3548526117373614</v>
      </c>
      <c r="O70" s="27">
        <f t="shared" si="163"/>
        <v>5.6036692550228029</v>
      </c>
      <c r="P70" s="27">
        <f t="shared" si="163"/>
        <v>4.7681252024343479</v>
      </c>
      <c r="Q70" s="27">
        <f t="shared" si="163"/>
        <v>4.8673165928622364</v>
      </c>
      <c r="R70" s="27">
        <f t="shared" si="163"/>
        <v>3.7707977759273481</v>
      </c>
      <c r="S70" s="27">
        <f t="shared" si="163"/>
        <v>5.2657323199935657</v>
      </c>
      <c r="T70" s="27">
        <f t="shared" si="163"/>
        <v>5.3219323217055692</v>
      </c>
      <c r="U70" s="27">
        <f t="shared" si="163"/>
        <v>6.2195297158624374</v>
      </c>
      <c r="V70" s="27">
        <f t="shared" si="163"/>
        <v>6.1574546423078136</v>
      </c>
      <c r="W70" s="27">
        <f t="shared" si="163"/>
        <v>5.3052327694649293</v>
      </c>
      <c r="X70" s="27">
        <f t="shared" si="163"/>
        <v>5.2873263896324962</v>
      </c>
      <c r="Y70" s="27">
        <f t="shared" si="163"/>
        <v>4.4611864039095783</v>
      </c>
      <c r="Z70" s="27">
        <f t="shared" si="163"/>
        <v>3.6915997339670881</v>
      </c>
      <c r="AA70" s="27">
        <f t="shared" si="163"/>
        <v>1.9476571120563557</v>
      </c>
      <c r="AB70" s="27">
        <f t="shared" si="163"/>
        <v>1.9760054543413119</v>
      </c>
      <c r="AC70" s="27">
        <f t="shared" si="163"/>
        <v>3.8681631042679188</v>
      </c>
      <c r="AD70" s="27">
        <f t="shared" si="163"/>
        <v>4.5730858364472438</v>
      </c>
      <c r="AE70" s="27">
        <f t="shared" si="163"/>
        <v>4.4451173780004849</v>
      </c>
      <c r="AF70" s="27">
        <f t="shared" si="163"/>
        <v>3.9004308281474387</v>
      </c>
      <c r="AG70" s="27">
        <f t="shared" si="163"/>
        <v>4.0382391599834699</v>
      </c>
      <c r="AH70" s="27">
        <f t="shared" si="163"/>
        <v>4.7488707289287557</v>
      </c>
      <c r="AI70" s="27">
        <f t="shared" si="163"/>
        <v>3.8565141271962311</v>
      </c>
      <c r="AJ70" s="27">
        <f t="shared" si="163"/>
        <v>5.2740510035670596</v>
      </c>
      <c r="AK70" s="27">
        <f t="shared" si="163"/>
        <v>4.6502969986091047</v>
      </c>
      <c r="AL70" s="27">
        <f t="shared" si="163"/>
        <v>5.0205941224300332</v>
      </c>
      <c r="AM70" s="27">
        <f t="shared" si="163"/>
        <v>5.2869780959417856</v>
      </c>
      <c r="AN70" s="27">
        <f t="shared" si="163"/>
        <v>5.3831176630486199</v>
      </c>
      <c r="AO70" s="27">
        <f t="shared" si="163"/>
        <v>4.6989044160228088</v>
      </c>
      <c r="AP70" s="27">
        <f t="shared" si="163"/>
        <v>5.3367451986178427</v>
      </c>
      <c r="AQ70" s="27">
        <f t="shared" si="163"/>
        <v>4.7844724849787079</v>
      </c>
      <c r="AR70" s="27">
        <f t="shared" si="163"/>
        <v>4.5804909977742669</v>
      </c>
      <c r="AS70" s="27">
        <f t="shared" si="163"/>
        <v>4.6001844326307939</v>
      </c>
      <c r="AT70" s="27">
        <f t="shared" si="163"/>
        <v>1.5799312479152006</v>
      </c>
      <c r="AU70" s="27">
        <f t="shared" si="163"/>
        <v>-10.346600794476913</v>
      </c>
      <c r="AV70" s="27">
        <f t="shared" si="163"/>
        <v>-6.3728779906681243</v>
      </c>
      <c r="AW70" s="27">
        <f t="shared" si="163"/>
        <v>-4.6654458185204861</v>
      </c>
      <c r="AX70" s="27">
        <f t="shared" si="163"/>
        <v>-2.3930684478235098</v>
      </c>
      <c r="AY70" s="27">
        <f t="shared" ref="AU70:BA75" si="180">(AY55/AU55-1)*100</f>
        <v>11.475963579942427</v>
      </c>
      <c r="AZ70" s="27">
        <f t="shared" si="180"/>
        <v>4.2315969195874548</v>
      </c>
      <c r="BA70" s="27">
        <f t="shared" si="180"/>
        <v>5.4453718049934707</v>
      </c>
      <c r="BB70" s="27">
        <f t="shared" si="164"/>
        <v>5.866443936942578</v>
      </c>
      <c r="BC70" s="27">
        <f t="shared" si="164"/>
        <v>6.261234569113161</v>
      </c>
      <c r="BD70" s="27">
        <f t="shared" si="164"/>
        <v>8.2849027768561179</v>
      </c>
      <c r="BE70" s="27">
        <f t="shared" si="164"/>
        <v>3.26378206056126</v>
      </c>
      <c r="BF70" s="27">
        <f t="shared" si="165"/>
        <v>3.9569132341510826</v>
      </c>
      <c r="BG70" s="27">
        <f t="shared" si="166"/>
        <v>4.9007868846481006</v>
      </c>
      <c r="BH70" s="27">
        <f t="shared" si="167"/>
        <v>6.9307492329119702</v>
      </c>
      <c r="BI70" s="27">
        <f t="shared" si="168"/>
        <v>6.4031334535373352</v>
      </c>
      <c r="BK70" s="7">
        <f t="shared" ref="BK70:BM70" si="181">(BK55/BJ55-1)*100</f>
        <v>4.633610562229884</v>
      </c>
      <c r="BL70" s="7">
        <f t="shared" si="181"/>
        <v>5.0979758567770483</v>
      </c>
      <c r="BM70" s="7">
        <f t="shared" si="181"/>
        <v>4.819476351302443</v>
      </c>
      <c r="BN70" s="7">
        <f t="shared" si="172"/>
        <v>-4.9969543109426802</v>
      </c>
      <c r="BO70" s="7">
        <f t="shared" ref="BO70:BQ70" si="182">(BO55/BN55-1)*100</f>
        <v>4.5173342177538212</v>
      </c>
      <c r="BP70" s="7">
        <f t="shared" si="182"/>
        <v>5.909299153516745</v>
      </c>
      <c r="BQ70" s="7">
        <f t="shared" si="182"/>
        <v>5.5663394747492267</v>
      </c>
    </row>
    <row r="71" spans="2:69" x14ac:dyDescent="0.3">
      <c r="D71" t="s">
        <v>83</v>
      </c>
      <c r="E71" s="37" t="s">
        <v>98</v>
      </c>
      <c r="F71" s="42"/>
      <c r="G71" s="42"/>
      <c r="H71" s="42"/>
      <c r="I71" s="42"/>
      <c r="J71" s="29">
        <f t="shared" si="170"/>
        <v>11.306341169450373</v>
      </c>
      <c r="K71" s="29">
        <f t="shared" si="170"/>
        <v>9.2813484521050871</v>
      </c>
      <c r="L71" s="29">
        <f t="shared" si="170"/>
        <v>8.2332403323097871</v>
      </c>
      <c r="M71" s="29">
        <f t="shared" si="170"/>
        <v>8.1054736429765573</v>
      </c>
      <c r="N71" s="29">
        <f t="shared" si="170"/>
        <v>9.7992678036840317</v>
      </c>
      <c r="O71" s="29">
        <f t="shared" si="170"/>
        <v>9.446248736127183</v>
      </c>
      <c r="P71" s="29">
        <f t="shared" si="170"/>
        <v>10.195105934400184</v>
      </c>
      <c r="Q71" s="29">
        <f t="shared" si="170"/>
        <v>9.6237573980286975</v>
      </c>
      <c r="R71" s="29">
        <f t="shared" si="170"/>
        <v>8.8732612247773179</v>
      </c>
      <c r="S71" s="29">
        <f t="shared" si="170"/>
        <v>9.7753281368412548</v>
      </c>
      <c r="T71" s="29">
        <f t="shared" si="170"/>
        <v>8.3183696513004826</v>
      </c>
      <c r="U71" s="29">
        <f t="shared" si="170"/>
        <v>8.1782850641834326</v>
      </c>
      <c r="V71" s="29">
        <f t="shared" si="170"/>
        <v>8.5424110696758149</v>
      </c>
      <c r="W71" s="29">
        <f t="shared" si="170"/>
        <v>9.2442645910538737</v>
      </c>
      <c r="X71" s="29">
        <f t="shared" si="170"/>
        <v>8.7919578879803737</v>
      </c>
      <c r="Y71" s="29">
        <f t="shared" si="170"/>
        <v>8.7603671845669631</v>
      </c>
      <c r="Z71" s="29">
        <f t="shared" ref="Z71:AT75" si="183">(Z56/V56-1)*100</f>
        <v>8.1019450582266792</v>
      </c>
      <c r="AA71" s="29">
        <f t="shared" si="183"/>
        <v>7.7718170374811768</v>
      </c>
      <c r="AB71" s="29">
        <f t="shared" si="183"/>
        <v>8.9466878412967521</v>
      </c>
      <c r="AC71" s="29">
        <f t="shared" si="183"/>
        <v>8.4491490633653576</v>
      </c>
      <c r="AD71" s="29">
        <f t="shared" si="183"/>
        <v>7.5100795007444043</v>
      </c>
      <c r="AE71" s="29">
        <f t="shared" si="183"/>
        <v>8.0460671584637655</v>
      </c>
      <c r="AF71" s="29">
        <f t="shared" si="183"/>
        <v>8.5925928942029337</v>
      </c>
      <c r="AG71" s="29">
        <f t="shared" si="183"/>
        <v>8.7180061309345191</v>
      </c>
      <c r="AH71" s="29">
        <f t="shared" si="183"/>
        <v>9.3942570956622831</v>
      </c>
      <c r="AI71" s="29">
        <f t="shared" si="183"/>
        <v>10.05486927685868</v>
      </c>
      <c r="AJ71" s="29">
        <f t="shared" si="183"/>
        <v>8.8473115215416787</v>
      </c>
      <c r="AK71" s="29">
        <f t="shared" si="183"/>
        <v>8.2428353136918311</v>
      </c>
      <c r="AL71" s="29">
        <f t="shared" si="183"/>
        <v>8.0785919817608409</v>
      </c>
      <c r="AM71" s="29">
        <f t="shared" si="183"/>
        <v>6.7011849445773208</v>
      </c>
      <c r="AN71" s="29">
        <f t="shared" si="183"/>
        <v>7.049278941899817</v>
      </c>
      <c r="AO71" s="29">
        <f t="shared" si="183"/>
        <v>6.362709826763191</v>
      </c>
      <c r="AP71" s="29">
        <f t="shared" si="183"/>
        <v>7.43880069391607</v>
      </c>
      <c r="AQ71" s="29">
        <f t="shared" si="183"/>
        <v>7.9075569627447662</v>
      </c>
      <c r="AR71" s="29">
        <f t="shared" si="183"/>
        <v>8.0872143069756994</v>
      </c>
      <c r="AS71" s="29">
        <f t="shared" si="183"/>
        <v>8.7863193697957698</v>
      </c>
      <c r="AT71" s="29">
        <f t="shared" si="183"/>
        <v>6.080078346893214</v>
      </c>
      <c r="AU71" s="29">
        <f t="shared" si="180"/>
        <v>-7.493015425462179</v>
      </c>
      <c r="AV71" s="29">
        <f t="shared" si="180"/>
        <v>-1.3567721193712301</v>
      </c>
      <c r="AW71" s="29">
        <f t="shared" si="180"/>
        <v>0.22678863822473971</v>
      </c>
      <c r="AX71" s="29">
        <f t="shared" si="180"/>
        <v>-0.3914477072135325</v>
      </c>
      <c r="AY71" s="29">
        <f t="shared" si="180"/>
        <v>12.895454180864419</v>
      </c>
      <c r="AZ71" s="29">
        <f t="shared" si="180"/>
        <v>3.2077354465217089</v>
      </c>
      <c r="BA71" s="29">
        <f t="shared" si="180"/>
        <v>6.866141743869858</v>
      </c>
      <c r="BB71" s="29">
        <f t="shared" si="164"/>
        <v>10.296496542547029</v>
      </c>
      <c r="BC71" s="29">
        <f t="shared" si="164"/>
        <v>12.368364362821914</v>
      </c>
      <c r="BD71" s="29">
        <f t="shared" si="164"/>
        <v>12.647746575715502</v>
      </c>
      <c r="BE71" s="29">
        <f t="shared" si="164"/>
        <v>5.782994648908879</v>
      </c>
      <c r="BF71" s="29">
        <f t="shared" si="165"/>
        <v>7.7437321387388014</v>
      </c>
      <c r="BG71" s="29">
        <f t="shared" si="166"/>
        <v>8.5483934040483156</v>
      </c>
      <c r="BH71" s="29">
        <f t="shared" si="167"/>
        <v>10.380783024338246</v>
      </c>
      <c r="BI71" s="29">
        <f t="shared" si="168"/>
        <v>9.5299814810622543</v>
      </c>
      <c r="BK71" s="7">
        <f t="shared" ref="BK71:BM71" si="184">(BK56/BJ56-1)*100</f>
        <v>9.1179741298948578</v>
      </c>
      <c r="BL71" s="7">
        <f t="shared" si="184"/>
        <v>7.0320946014619468</v>
      </c>
      <c r="BM71" s="7">
        <f t="shared" si="184"/>
        <v>8.0651744709368423</v>
      </c>
      <c r="BN71" s="7">
        <f t="shared" si="172"/>
        <v>-0.6802943394935812</v>
      </c>
      <c r="BO71" s="7">
        <f t="shared" ref="BO71:BQ71" si="185">(BO56/BN56-1)*100</f>
        <v>5.4660120776569343</v>
      </c>
      <c r="BP71" s="7">
        <f t="shared" si="185"/>
        <v>10.201149948813182</v>
      </c>
      <c r="BQ71" s="7">
        <f t="shared" si="185"/>
        <v>9.0663813936921365</v>
      </c>
    </row>
    <row r="72" spans="2:69" x14ac:dyDescent="0.3">
      <c r="D72" t="s">
        <v>84</v>
      </c>
      <c r="E72" s="38" t="s">
        <v>99</v>
      </c>
      <c r="F72" s="43"/>
      <c r="G72" s="43"/>
      <c r="H72" s="43"/>
      <c r="I72" s="43"/>
      <c r="J72" s="31">
        <f t="shared" si="170"/>
        <v>9.6752159080431444</v>
      </c>
      <c r="K72" s="31">
        <f t="shared" si="170"/>
        <v>9.3649671275331414</v>
      </c>
      <c r="L72" s="31">
        <f t="shared" si="170"/>
        <v>6.9393904977115284</v>
      </c>
      <c r="M72" s="31">
        <f t="shared" si="170"/>
        <v>4.8033700352804409</v>
      </c>
      <c r="N72" s="31">
        <f t="shared" si="170"/>
        <v>5.0116960826004808</v>
      </c>
      <c r="O72" s="31">
        <f t="shared" si="170"/>
        <v>6.1986029069879489</v>
      </c>
      <c r="P72" s="31">
        <f t="shared" si="170"/>
        <v>10.381519138714745</v>
      </c>
      <c r="Q72" s="31">
        <f t="shared" si="170"/>
        <v>11.794135071702904</v>
      </c>
      <c r="R72" s="31">
        <f t="shared" si="170"/>
        <v>10.324709894605387</v>
      </c>
      <c r="S72" s="31">
        <f t="shared" si="170"/>
        <v>8.8375876621441982</v>
      </c>
      <c r="T72" s="31">
        <f t="shared" si="170"/>
        <v>7.4892240369422103</v>
      </c>
      <c r="U72" s="31">
        <f t="shared" si="170"/>
        <v>4.7450598384033205</v>
      </c>
      <c r="V72" s="31">
        <f t="shared" si="170"/>
        <v>5.2154594034343527</v>
      </c>
      <c r="W72" s="31">
        <f t="shared" si="170"/>
        <v>6.1051576722398027</v>
      </c>
      <c r="X72" s="31">
        <f t="shared" si="170"/>
        <v>4.4069420177142771</v>
      </c>
      <c r="Y72" s="31">
        <f t="shared" si="170"/>
        <v>7.2748465130304751</v>
      </c>
      <c r="Z72" s="31">
        <f t="shared" si="183"/>
        <v>6.8739450109687183</v>
      </c>
      <c r="AA72" s="31">
        <f t="shared" si="183"/>
        <v>4.1804960286970339</v>
      </c>
      <c r="AB72" s="31">
        <f t="shared" si="183"/>
        <v>7.5595132053623004</v>
      </c>
      <c r="AC72" s="31">
        <f t="shared" si="183"/>
        <v>8.5594941420822792</v>
      </c>
      <c r="AD72" s="31">
        <f t="shared" si="183"/>
        <v>7.6574440052700865</v>
      </c>
      <c r="AE72" s="31">
        <f t="shared" si="183"/>
        <v>9.3935018750181509</v>
      </c>
      <c r="AF72" s="31">
        <f t="shared" si="183"/>
        <v>7.0230384979092175</v>
      </c>
      <c r="AG72" s="31">
        <f t="shared" si="183"/>
        <v>4.652952891899087</v>
      </c>
      <c r="AH72" s="31">
        <f t="shared" si="183"/>
        <v>5.3486011596727945</v>
      </c>
      <c r="AI72" s="31">
        <f t="shared" si="183"/>
        <v>5.6068332157195089</v>
      </c>
      <c r="AJ72" s="31">
        <f t="shared" si="183"/>
        <v>5.8768282267276595</v>
      </c>
      <c r="AK72" s="31">
        <f t="shared" si="183"/>
        <v>4.8081365341828386</v>
      </c>
      <c r="AL72" s="31">
        <f t="shared" si="183"/>
        <v>4.6229054252685975</v>
      </c>
      <c r="AM72" s="31">
        <f t="shared" si="183"/>
        <v>4.1992834140024415</v>
      </c>
      <c r="AN72" s="31">
        <f t="shared" si="183"/>
        <v>4.4242953001740304</v>
      </c>
      <c r="AO72" s="31">
        <f t="shared" si="183"/>
        <v>6.0904804456703321</v>
      </c>
      <c r="AP72" s="31">
        <f t="shared" si="183"/>
        <v>7.2611236346134422</v>
      </c>
      <c r="AQ72" s="31">
        <f t="shared" si="183"/>
        <v>6.041341140883838</v>
      </c>
      <c r="AR72" s="31">
        <f t="shared" si="183"/>
        <v>6.9531006680407792</v>
      </c>
      <c r="AS72" s="31">
        <f t="shared" si="183"/>
        <v>8.0596140498342628</v>
      </c>
      <c r="AT72" s="31">
        <f t="shared" si="183"/>
        <v>7.2857302208611641</v>
      </c>
      <c r="AU72" s="31">
        <f t="shared" si="180"/>
        <v>-1.3630125952147853</v>
      </c>
      <c r="AV72" s="31">
        <f t="shared" si="180"/>
        <v>-1.4276646372536783</v>
      </c>
      <c r="AW72" s="31">
        <f t="shared" si="180"/>
        <v>-1.5163044964672245E-2</v>
      </c>
      <c r="AX72" s="31">
        <f t="shared" si="180"/>
        <v>-2.3712866802931831</v>
      </c>
      <c r="AY72" s="31">
        <f t="shared" si="180"/>
        <v>6.7381305212967924</v>
      </c>
      <c r="AZ72" s="31">
        <f t="shared" si="180"/>
        <v>3.0146029164341615</v>
      </c>
      <c r="BA72" s="31">
        <f t="shared" si="180"/>
        <v>0.24558203747406804</v>
      </c>
      <c r="BB72" s="31">
        <f t="shared" si="164"/>
        <v>3.1978745917137008</v>
      </c>
      <c r="BC72" s="31">
        <f t="shared" si="164"/>
        <v>2.636723631842397</v>
      </c>
      <c r="BD72" s="31">
        <f t="shared" si="164"/>
        <v>4.45108291032148</v>
      </c>
      <c r="BE72" s="31">
        <f t="shared" si="164"/>
        <v>4.7602526929787503</v>
      </c>
      <c r="BF72" s="31">
        <f t="shared" si="165"/>
        <v>3.4227449180743053</v>
      </c>
      <c r="BG72" s="31">
        <f t="shared" si="166"/>
        <v>6.4568817998145844</v>
      </c>
      <c r="BH72" s="31">
        <f t="shared" si="167"/>
        <v>6.8630895798337033</v>
      </c>
      <c r="BI72" s="31">
        <f t="shared" si="168"/>
        <v>7.1999608269097459</v>
      </c>
      <c r="BK72" s="7">
        <f t="shared" ref="BK72:BM72" si="186">(BK57/BJ57-1)*100</f>
        <v>5.4096210312156945</v>
      </c>
      <c r="BL72" s="7">
        <f t="shared" si="186"/>
        <v>4.8364125220871523</v>
      </c>
      <c r="BM72" s="7">
        <f t="shared" si="186"/>
        <v>7.0845338757568488</v>
      </c>
      <c r="BN72" s="7">
        <f t="shared" si="172"/>
        <v>1.0841524891553656</v>
      </c>
      <c r="BO72" s="7">
        <f t="shared" ref="BO72:BQ72" si="187">(BO57/BN57-1)*100</f>
        <v>1.8021852370757374</v>
      </c>
      <c r="BP72" s="7">
        <f t="shared" si="187"/>
        <v>3.7610793010690591</v>
      </c>
      <c r="BQ72" s="7">
        <f t="shared" si="187"/>
        <v>5.9950026483458041</v>
      </c>
    </row>
    <row r="73" spans="2:69" x14ac:dyDescent="0.3">
      <c r="D73" t="s">
        <v>85</v>
      </c>
      <c r="E73" s="36" t="s">
        <v>100</v>
      </c>
      <c r="F73" s="41"/>
      <c r="G73" s="41"/>
      <c r="H73" s="41"/>
      <c r="I73" s="41"/>
      <c r="J73" s="23">
        <f t="shared" si="170"/>
        <v>12.841751036775783</v>
      </c>
      <c r="K73" s="23">
        <f t="shared" si="170"/>
        <v>4.0564126793446897</v>
      </c>
      <c r="L73" s="23">
        <f t="shared" si="170"/>
        <v>6.8720166897431989</v>
      </c>
      <c r="M73" s="23">
        <f t="shared" si="170"/>
        <v>5.3434475367561074</v>
      </c>
      <c r="N73" s="23">
        <f t="shared" si="170"/>
        <v>5.5341956048440943</v>
      </c>
      <c r="O73" s="23">
        <f t="shared" si="170"/>
        <v>8.3874987848623803</v>
      </c>
      <c r="P73" s="23">
        <f t="shared" si="170"/>
        <v>1.8939281505085281</v>
      </c>
      <c r="Q73" s="23">
        <f t="shared" si="170"/>
        <v>5.4946146701698284</v>
      </c>
      <c r="R73" s="23">
        <f t="shared" si="170"/>
        <v>5.9901156300455671</v>
      </c>
      <c r="S73" s="23">
        <f t="shared" si="170"/>
        <v>1.6240284685455464</v>
      </c>
      <c r="T73" s="23">
        <f t="shared" si="170"/>
        <v>7.1146890757838532</v>
      </c>
      <c r="U73" s="23">
        <f t="shared" si="170"/>
        <v>6.836964283888447</v>
      </c>
      <c r="V73" s="23">
        <f t="shared" si="170"/>
        <v>4.7944435023932419</v>
      </c>
      <c r="W73" s="23">
        <f t="shared" si="170"/>
        <v>2.9989195601277663</v>
      </c>
      <c r="X73" s="23">
        <f t="shared" si="170"/>
        <v>5.6348032340873822</v>
      </c>
      <c r="Y73" s="23">
        <f t="shared" si="170"/>
        <v>6.8844558259674615</v>
      </c>
      <c r="Z73" s="23">
        <f t="shared" si="183"/>
        <v>5.7936441818438045</v>
      </c>
      <c r="AA73" s="23">
        <f t="shared" si="183"/>
        <v>8.6029808963977494</v>
      </c>
      <c r="AB73" s="23">
        <f t="shared" si="183"/>
        <v>5.0219542015869312</v>
      </c>
      <c r="AC73" s="23">
        <f t="shared" si="183"/>
        <v>6.1457331900695689</v>
      </c>
      <c r="AD73" s="23">
        <f t="shared" si="183"/>
        <v>5.7147227139670687</v>
      </c>
      <c r="AE73" s="23">
        <f t="shared" si="183"/>
        <v>5.4130819577656197</v>
      </c>
      <c r="AF73" s="23">
        <f t="shared" si="183"/>
        <v>4.0017323391769999</v>
      </c>
      <c r="AG73" s="23">
        <f t="shared" si="183"/>
        <v>2.9805049791996829</v>
      </c>
      <c r="AH73" s="23">
        <f t="shared" si="183"/>
        <v>3.7177474344061601</v>
      </c>
      <c r="AI73" s="23">
        <f t="shared" si="183"/>
        <v>2.607025706252486</v>
      </c>
      <c r="AJ73" s="23">
        <f t="shared" si="183"/>
        <v>4.0798141312220038</v>
      </c>
      <c r="AK73" s="23">
        <f t="shared" si="183"/>
        <v>6.8660859098202964</v>
      </c>
      <c r="AL73" s="23">
        <f t="shared" si="183"/>
        <v>5.9699987707810598</v>
      </c>
      <c r="AM73" s="23">
        <f t="shared" si="183"/>
        <v>6.8250427813955739</v>
      </c>
      <c r="AN73" s="23">
        <f t="shared" si="183"/>
        <v>7.6606462574007939</v>
      </c>
      <c r="AO73" s="23">
        <f t="shared" si="183"/>
        <v>6.8013818193847886</v>
      </c>
      <c r="AP73" s="23">
        <f t="shared" si="183"/>
        <v>7.1245545850048719</v>
      </c>
      <c r="AQ73" s="23">
        <f t="shared" si="183"/>
        <v>8.4258988289881653</v>
      </c>
      <c r="AR73" s="23">
        <f t="shared" si="183"/>
        <v>6.4263249830374791</v>
      </c>
      <c r="AS73" s="23">
        <f t="shared" si="183"/>
        <v>5.4404194985855581</v>
      </c>
      <c r="AT73" s="23">
        <f t="shared" si="183"/>
        <v>5.7013242879123682</v>
      </c>
      <c r="AU73" s="23">
        <f t="shared" si="180"/>
        <v>-2.8219546207541191</v>
      </c>
      <c r="AV73" s="23">
        <f t="shared" si="180"/>
        <v>2.179075127438268</v>
      </c>
      <c r="AW73" s="23">
        <f t="shared" si="180"/>
        <v>0.96239205152437446</v>
      </c>
      <c r="AX73" s="23">
        <f t="shared" si="180"/>
        <v>-1.8768704246535317</v>
      </c>
      <c r="AY73" s="23">
        <f t="shared" si="180"/>
        <v>9.1766617169414477</v>
      </c>
      <c r="AZ73" s="23">
        <f t="shared" si="180"/>
        <v>-2.9379156797187167</v>
      </c>
      <c r="BA73" s="23">
        <f t="shared" si="180"/>
        <v>2.8617840483535328</v>
      </c>
      <c r="BB73" s="23">
        <f t="shared" si="164"/>
        <v>1.1511502509147675</v>
      </c>
      <c r="BC73" s="23">
        <f t="shared" si="164"/>
        <v>0.25348442828754258</v>
      </c>
      <c r="BD73" s="23">
        <f t="shared" si="164"/>
        <v>8.7687767898627413</v>
      </c>
      <c r="BE73" s="23">
        <f t="shared" si="164"/>
        <v>1.7557472056584533</v>
      </c>
      <c r="BF73" s="23">
        <f t="shared" si="165"/>
        <v>2.330650536050749</v>
      </c>
      <c r="BG73" s="23">
        <f t="shared" si="166"/>
        <v>4.2242461658086761</v>
      </c>
      <c r="BH73" s="23">
        <f t="shared" si="167"/>
        <v>3.6233948851537301</v>
      </c>
      <c r="BI73" s="23">
        <f t="shared" si="168"/>
        <v>2.7306587001681537</v>
      </c>
      <c r="BK73" s="7">
        <f t="shared" ref="BK73:BM73" si="188">(BK58/BJ58-1)*100</f>
        <v>4.3704057843595878</v>
      </c>
      <c r="BL73" s="7">
        <f t="shared" si="188"/>
        <v>6.8212927940299206</v>
      </c>
      <c r="BM73" s="7">
        <f t="shared" si="188"/>
        <v>6.8077413796505226</v>
      </c>
      <c r="BN73" s="7">
        <f t="shared" si="172"/>
        <v>1.4578771353912057</v>
      </c>
      <c r="BO73" s="7">
        <f t="shared" ref="BO73:BQ73" si="189">(BO58/BN58-1)*100</f>
        <v>1.7282685073410908</v>
      </c>
      <c r="BP73" s="7">
        <f t="shared" si="189"/>
        <v>2.904721426279</v>
      </c>
      <c r="BQ73" s="7">
        <f t="shared" si="189"/>
        <v>3.2299134427022924</v>
      </c>
    </row>
    <row r="74" spans="2:69" x14ac:dyDescent="0.3">
      <c r="E74" s="10" t="s">
        <v>101</v>
      </c>
      <c r="J74" s="5">
        <f t="shared" si="170"/>
        <v>-14.207043678664999</v>
      </c>
      <c r="K74" s="5">
        <f t="shared" si="170"/>
        <v>-22.059986890581563</v>
      </c>
      <c r="L74" s="5">
        <f t="shared" si="170"/>
        <v>-25.069523879484944</v>
      </c>
      <c r="M74" s="5">
        <f t="shared" si="170"/>
        <v>-16.809017566659289</v>
      </c>
      <c r="N74" s="5">
        <f t="shared" si="170"/>
        <v>-10.181544203976978</v>
      </c>
      <c r="O74" s="5">
        <f t="shared" si="170"/>
        <v>16.152306933851477</v>
      </c>
      <c r="P74" s="5">
        <f t="shared" si="170"/>
        <v>32.802722612811962</v>
      </c>
      <c r="Q74" s="5">
        <f t="shared" si="170"/>
        <v>22.447659437406053</v>
      </c>
      <c r="R74" s="5">
        <f t="shared" si="170"/>
        <v>30.253313888691281</v>
      </c>
      <c r="S74" s="5">
        <f t="shared" si="170"/>
        <v>25.849129149522621</v>
      </c>
      <c r="T74" s="5">
        <f t="shared" si="170"/>
        <v>19.238629964207309</v>
      </c>
      <c r="U74" s="5">
        <f t="shared" si="170"/>
        <v>14.651100087463377</v>
      </c>
      <c r="V74" s="5">
        <f t="shared" si="170"/>
        <v>12.643793251758506</v>
      </c>
      <c r="W74" s="5">
        <f t="shared" si="170"/>
        <v>2.6865796004848619</v>
      </c>
      <c r="X74" s="5">
        <f t="shared" si="170"/>
        <v>6.0380342205390347</v>
      </c>
      <c r="Y74" s="5">
        <f t="shared" si="170"/>
        <v>-2.1796156228737207E-2</v>
      </c>
      <c r="Z74" s="5">
        <f t="shared" si="183"/>
        <v>16.848689075019085</v>
      </c>
      <c r="AA74" s="5">
        <f t="shared" si="183"/>
        <v>27.434539598881756</v>
      </c>
      <c r="AB74" s="5">
        <f t="shared" si="183"/>
        <v>36.945591758025451</v>
      </c>
      <c r="AC74" s="5">
        <f t="shared" si="183"/>
        <v>47.418887235759598</v>
      </c>
      <c r="AD74" s="5">
        <f t="shared" si="183"/>
        <v>11.647077943408824</v>
      </c>
      <c r="AE74" s="5">
        <f t="shared" si="183"/>
        <v>13.220791231115591</v>
      </c>
      <c r="AF74" s="5">
        <f t="shared" si="183"/>
        <v>21.888189830012973</v>
      </c>
      <c r="AG74" s="5">
        <f t="shared" si="183"/>
        <v>26.6030505633865</v>
      </c>
      <c r="AH74" s="5">
        <f t="shared" si="183"/>
        <v>9.405351833498532</v>
      </c>
      <c r="AI74" s="5">
        <f t="shared" si="183"/>
        <v>24.035564601438118</v>
      </c>
      <c r="AJ74" s="5">
        <f t="shared" si="183"/>
        <v>6.7729991455425909</v>
      </c>
      <c r="AK74" s="5">
        <f t="shared" si="183"/>
        <v>14.296429120344278</v>
      </c>
      <c r="AL74" s="5">
        <f t="shared" si="183"/>
        <v>9.5440030799891051</v>
      </c>
      <c r="AM74" s="5">
        <f t="shared" si="183"/>
        <v>14.082218695685022</v>
      </c>
      <c r="AN74" s="5">
        <f t="shared" si="183"/>
        <v>8.7278455421524228</v>
      </c>
      <c r="AO74" s="5">
        <f t="shared" si="183"/>
        <v>10.917222782023096</v>
      </c>
      <c r="AP74" s="5">
        <f t="shared" si="183"/>
        <v>10.089362779807853</v>
      </c>
      <c r="AQ74" s="5">
        <f t="shared" si="183"/>
        <v>7.1404440953674264</v>
      </c>
      <c r="AR74" s="5">
        <f t="shared" si="183"/>
        <v>6.8867144088142984</v>
      </c>
      <c r="AS74" s="5">
        <f t="shared" si="183"/>
        <v>3.4203135166154031</v>
      </c>
      <c r="AT74" s="5">
        <f t="shared" si="183"/>
        <v>3.6523131238204387</v>
      </c>
      <c r="AU74" s="5">
        <f t="shared" si="180"/>
        <v>-19.325179383366365</v>
      </c>
      <c r="AV74" s="5">
        <f t="shared" si="180"/>
        <v>-23.069817187838517</v>
      </c>
      <c r="AW74" s="5">
        <f t="shared" si="180"/>
        <v>-9.1744667947823331</v>
      </c>
      <c r="AX74" s="5">
        <f t="shared" si="180"/>
        <v>6.7830637983707698</v>
      </c>
      <c r="AY74" s="5">
        <f t="shared" si="180"/>
        <v>8.2141645044393918</v>
      </c>
      <c r="AZ74" s="5">
        <f t="shared" si="180"/>
        <v>17.500882005927497</v>
      </c>
      <c r="BA74" s="5">
        <f t="shared" si="180"/>
        <v>24.017986902189769</v>
      </c>
      <c r="BB74" s="5">
        <f t="shared" si="164"/>
        <v>17.038712489221975</v>
      </c>
      <c r="BC74" s="5">
        <f t="shared" si="164"/>
        <v>10.641096059465971</v>
      </c>
      <c r="BD74" s="5">
        <f t="shared" si="164"/>
        <v>-19.744165477719378</v>
      </c>
      <c r="BE74" s="5">
        <f t="shared" si="164"/>
        <v>18.803136637408556</v>
      </c>
      <c r="BF74" s="5">
        <f t="shared" si="165"/>
        <v>19.408212653879286</v>
      </c>
      <c r="BG74" s="5">
        <f t="shared" si="166"/>
        <v>0.47379277798653696</v>
      </c>
      <c r="BH74" s="5">
        <f t="shared" si="167"/>
        <v>-16.99382741681762</v>
      </c>
      <c r="BI74" s="5">
        <f t="shared" si="168"/>
        <v>-4.9840268624747441</v>
      </c>
      <c r="BK74" s="7">
        <f t="shared" ref="BK74:BM74" si="190">(BK59/BJ59-1)*100</f>
        <v>13.283301005741798</v>
      </c>
      <c r="BL74" s="7">
        <f t="shared" si="190"/>
        <v>10.818300674144353</v>
      </c>
      <c r="BM74" s="7">
        <f t="shared" si="190"/>
        <v>6.5221199874881508</v>
      </c>
      <c r="BN74" s="7">
        <f t="shared" si="172"/>
        <v>-13.129121397418675</v>
      </c>
      <c r="BO74" s="7">
        <f t="shared" ref="BO74:BQ74" si="191">(BO59/BN59-1)*100</f>
        <v>14.850416104145081</v>
      </c>
      <c r="BP74" s="7">
        <f t="shared" si="191"/>
        <v>7.0135032657814955</v>
      </c>
      <c r="BQ74" s="7">
        <f t="shared" si="191"/>
        <v>-0.39553726310418424</v>
      </c>
    </row>
    <row r="75" spans="2:69" x14ac:dyDescent="0.3">
      <c r="E75" s="11" t="s">
        <v>102</v>
      </c>
      <c r="J75" s="5">
        <f t="shared" si="170"/>
        <v>6.4769684872886479</v>
      </c>
      <c r="K75" s="5">
        <f t="shared" si="170"/>
        <v>6.268456737103989</v>
      </c>
      <c r="L75" s="5">
        <f t="shared" si="170"/>
        <v>6.0131375527791242</v>
      </c>
      <c r="M75" s="5">
        <f t="shared" si="170"/>
        <v>5.9424015022662369</v>
      </c>
      <c r="N75" s="5">
        <f t="shared" si="170"/>
        <v>6.1100871306007276</v>
      </c>
      <c r="O75" s="5">
        <f t="shared" si="170"/>
        <v>6.2078111591669316</v>
      </c>
      <c r="P75" s="5">
        <f t="shared" si="170"/>
        <v>5.9400386757773482</v>
      </c>
      <c r="Q75" s="5">
        <f t="shared" si="170"/>
        <v>5.8706437499368436</v>
      </c>
      <c r="R75" s="5">
        <f t="shared" si="170"/>
        <v>5.5408707206511698</v>
      </c>
      <c r="S75" s="5">
        <f t="shared" si="170"/>
        <v>5.5882247279406716</v>
      </c>
      <c r="T75" s="5">
        <f t="shared" si="170"/>
        <v>5.5158516442575856</v>
      </c>
      <c r="U75" s="5">
        <f t="shared" si="170"/>
        <v>5.5845897395400135</v>
      </c>
      <c r="V75" s="5">
        <f t="shared" si="170"/>
        <v>5.1158920657241813</v>
      </c>
      <c r="W75" s="5">
        <f t="shared" si="170"/>
        <v>4.9375579519530532</v>
      </c>
      <c r="X75" s="5">
        <f t="shared" si="170"/>
        <v>4.9318118323077087</v>
      </c>
      <c r="Y75" s="5">
        <f t="shared" si="170"/>
        <v>5.0476515482719364</v>
      </c>
      <c r="Z75" s="5">
        <f t="shared" si="183"/>
        <v>4.831236253603155</v>
      </c>
      <c r="AA75" s="5">
        <f t="shared" si="183"/>
        <v>4.7403145225643817</v>
      </c>
      <c r="AB75" s="5">
        <f t="shared" si="183"/>
        <v>4.7794960422110844</v>
      </c>
      <c r="AC75" s="5">
        <f t="shared" si="183"/>
        <v>5.1526252543021789</v>
      </c>
      <c r="AD75" s="5">
        <f t="shared" si="183"/>
        <v>4.9434208819113534</v>
      </c>
      <c r="AE75" s="5">
        <f t="shared" si="183"/>
        <v>5.2146500449099076</v>
      </c>
      <c r="AF75" s="5">
        <f t="shared" si="183"/>
        <v>5.033505293375895</v>
      </c>
      <c r="AG75" s="5">
        <f t="shared" si="183"/>
        <v>4.9388955890047104</v>
      </c>
      <c r="AH75" s="5">
        <f t="shared" si="183"/>
        <v>5.0083608532794921</v>
      </c>
      <c r="AI75" s="5">
        <f t="shared" si="183"/>
        <v>5.0125517683495158</v>
      </c>
      <c r="AJ75" s="5">
        <f t="shared" si="183"/>
        <v>5.064763327573818</v>
      </c>
      <c r="AK75" s="5">
        <f t="shared" si="183"/>
        <v>5.1897444678127513</v>
      </c>
      <c r="AL75" s="5">
        <f t="shared" si="183"/>
        <v>5.0691202190075391</v>
      </c>
      <c r="AM75" s="5">
        <f t="shared" si="183"/>
        <v>5.2694166260462971</v>
      </c>
      <c r="AN75" s="5">
        <f t="shared" si="183"/>
        <v>5.1731951717686186</v>
      </c>
      <c r="AO75" s="5">
        <f t="shared" si="183"/>
        <v>5.1813135093302654</v>
      </c>
      <c r="AP75" s="5">
        <f t="shared" si="183"/>
        <v>5.0619572797427237</v>
      </c>
      <c r="AQ75" s="5">
        <f t="shared" si="183"/>
        <v>5.0525709481404668</v>
      </c>
      <c r="AR75" s="5">
        <f t="shared" si="183"/>
        <v>5.00983075045629</v>
      </c>
      <c r="AS75" s="5">
        <f t="shared" si="183"/>
        <v>4.9556652717787752</v>
      </c>
      <c r="AT75" s="5">
        <f t="shared" ref="AT75" si="192">(AT60/AP60-1)*100</f>
        <v>2.9656056031195144</v>
      </c>
      <c r="AU75" s="5">
        <f t="shared" si="180"/>
        <v>-5.3236912100438687</v>
      </c>
      <c r="AV75" s="5">
        <f t="shared" si="180"/>
        <v>-3.4880217475960817</v>
      </c>
      <c r="AW75" s="5">
        <f t="shared" si="180"/>
        <v>-2.1665255407161133</v>
      </c>
      <c r="AX75" s="5">
        <f t="shared" ref="AX75" si="193">(AX60/AT60-1)*100</f>
        <v>-0.69670625552853416</v>
      </c>
      <c r="AY75" s="5">
        <f t="shared" ref="AY75" si="194">(AY60/AU60-1)*100</f>
        <v>7.0720160186016789</v>
      </c>
      <c r="AZ75" s="5">
        <f t="shared" ref="AZ75" si="195">(AZ60/AV60-1)*100</f>
        <v>3.5059027376630025</v>
      </c>
      <c r="BA75" s="5">
        <f t="shared" ref="BA75" si="196">(BA60/AW60-1)*100</f>
        <v>5.0232775031471499</v>
      </c>
      <c r="BB75" s="7">
        <v>5.0062648070143903</v>
      </c>
      <c r="BC75" s="7">
        <v>5.07</v>
      </c>
      <c r="BD75" s="7">
        <v>5.17</v>
      </c>
      <c r="BE75" s="7">
        <v>4.5599999999999996</v>
      </c>
      <c r="BF75" s="7">
        <v>4.83</v>
      </c>
      <c r="BG75" s="7">
        <v>4.99</v>
      </c>
      <c r="BH75" s="7">
        <v>5.26</v>
      </c>
      <c r="BI75" s="7">
        <v>5.04</v>
      </c>
      <c r="BK75" s="7">
        <f t="shared" ref="BK75:BM75" si="197">(BK60/BJ60-1)*100</f>
        <v>5.0697859013492108</v>
      </c>
      <c r="BL75" s="7">
        <f t="shared" si="197"/>
        <v>5.1742915395502465</v>
      </c>
      <c r="BM75" s="7">
        <f t="shared" si="197"/>
        <v>5.0192876804628028</v>
      </c>
      <c r="BN75" s="7">
        <f t="shared" si="172"/>
        <v>-2.0650049409290272</v>
      </c>
      <c r="BO75" s="7">
        <f t="shared" ref="BO75:BQ75" si="198">(BO60/BN60-1)*100</f>
        <v>3.6912401119128857</v>
      </c>
      <c r="BP75" s="7">
        <f t="shared" si="198"/>
        <v>4.9494050876669693</v>
      </c>
      <c r="BQ75" s="7">
        <f t="shared" si="198"/>
        <v>5.0326251134500843</v>
      </c>
    </row>
    <row r="76" spans="2:69" x14ac:dyDescent="0.3">
      <c r="E76" s="9" t="s">
        <v>90</v>
      </c>
      <c r="AU76" s="44"/>
      <c r="AV76" s="24">
        <v>-4.22</v>
      </c>
      <c r="AW76" s="24">
        <v>1.1299999999999999</v>
      </c>
      <c r="AX76" s="7">
        <v>3.01</v>
      </c>
      <c r="AY76" s="7">
        <v>8.25</v>
      </c>
      <c r="AZ76" s="7">
        <v>7.09</v>
      </c>
      <c r="BA76" s="7">
        <v>3.49</v>
      </c>
      <c r="BB76" s="74"/>
      <c r="BC76" s="74"/>
      <c r="BD76" s="74"/>
      <c r="BE76" s="74"/>
      <c r="BF76" s="74"/>
      <c r="BG76" s="74"/>
      <c r="BH76" s="74"/>
      <c r="BI76" s="74"/>
    </row>
    <row r="77" spans="2:69" x14ac:dyDescent="0.3">
      <c r="AV77" s="5">
        <f>AV75-AV76</f>
        <v>0.73197825240391801</v>
      </c>
      <c r="AW77" s="5">
        <f t="shared" ref="AW77:BA77" si="199">AW75-AW76</f>
        <v>-3.2965255407161131</v>
      </c>
      <c r="AX77" s="5">
        <f t="shared" si="199"/>
        <v>-3.7067062555285339</v>
      </c>
      <c r="AY77" s="5">
        <f t="shared" si="199"/>
        <v>-1.1779839813983211</v>
      </c>
      <c r="AZ77" s="5">
        <f t="shared" si="199"/>
        <v>-3.5840972623369973</v>
      </c>
      <c r="BA77" s="5">
        <f t="shared" si="199"/>
        <v>1.5332775031471497</v>
      </c>
    </row>
    <row r="79" spans="2:69" x14ac:dyDescent="0.3">
      <c r="B79" s="6"/>
    </row>
    <row r="80" spans="2:69" x14ac:dyDescent="0.3">
      <c r="D80" t="s">
        <v>72</v>
      </c>
    </row>
    <row r="81" spans="4:30" x14ac:dyDescent="0.3">
      <c r="D81" t="s">
        <v>73</v>
      </c>
    </row>
    <row r="82" spans="4:30" x14ac:dyDescent="0.3">
      <c r="D82" t="s">
        <v>74</v>
      </c>
      <c r="E82">
        <v>2016</v>
      </c>
      <c r="F82">
        <v>2017</v>
      </c>
      <c r="J82">
        <v>2017</v>
      </c>
      <c r="K82">
        <v>2018</v>
      </c>
      <c r="O82">
        <v>2018</v>
      </c>
      <c r="P82">
        <v>2019</v>
      </c>
      <c r="T82">
        <v>2019</v>
      </c>
      <c r="U82">
        <v>2020</v>
      </c>
      <c r="Y82">
        <v>2020</v>
      </c>
      <c r="Z82">
        <v>2021</v>
      </c>
      <c r="AD82">
        <v>2021</v>
      </c>
    </row>
    <row r="83" spans="4:30" x14ac:dyDescent="0.3">
      <c r="F83" t="s">
        <v>13</v>
      </c>
      <c r="G83" t="s">
        <v>14</v>
      </c>
      <c r="H83" t="s">
        <v>15</v>
      </c>
      <c r="I83" t="s">
        <v>16</v>
      </c>
      <c r="K83" t="s">
        <v>13</v>
      </c>
      <c r="L83" t="s">
        <v>14</v>
      </c>
      <c r="M83" t="s">
        <v>15</v>
      </c>
      <c r="N83" t="s">
        <v>16</v>
      </c>
      <c r="P83" t="s">
        <v>13</v>
      </c>
      <c r="Q83" t="s">
        <v>14</v>
      </c>
      <c r="R83" t="s">
        <v>15</v>
      </c>
      <c r="S83" t="s">
        <v>16</v>
      </c>
      <c r="U83" t="s">
        <v>13</v>
      </c>
      <c r="V83" t="s">
        <v>14</v>
      </c>
      <c r="W83" t="s">
        <v>15</v>
      </c>
      <c r="X83" t="s">
        <v>16</v>
      </c>
      <c r="Z83" t="s">
        <v>13</v>
      </c>
      <c r="AA83" t="s">
        <v>14</v>
      </c>
      <c r="AB83" t="s">
        <v>15</v>
      </c>
      <c r="AC83" t="s">
        <v>16</v>
      </c>
    </row>
    <row r="84" spans="4:30" x14ac:dyDescent="0.3">
      <c r="D84" s="7" t="s">
        <v>75</v>
      </c>
    </row>
    <row r="85" spans="4:30" x14ac:dyDescent="0.3">
      <c r="D85" s="7" t="s">
        <v>76</v>
      </c>
      <c r="E85" s="7">
        <v>5.0332795915300768</v>
      </c>
      <c r="F85" s="7">
        <v>5.0115822102901673</v>
      </c>
      <c r="G85" s="7">
        <v>5.0098409113169105</v>
      </c>
      <c r="H85" s="7">
        <v>5.0603465330680191</v>
      </c>
      <c r="I85" s="7">
        <v>5.1855281891495819</v>
      </c>
      <c r="J85" s="7">
        <v>5.0676802740897493</v>
      </c>
      <c r="K85" s="7">
        <v>5.0641872093334843</v>
      </c>
      <c r="L85" s="7">
        <v>5.2689408411413625</v>
      </c>
      <c r="M85" s="7">
        <v>5.1707643140776094</v>
      </c>
      <c r="N85" s="7">
        <v>5.1800059108827918</v>
      </c>
      <c r="O85" s="7">
        <v>5.1720313354439611</v>
      </c>
      <c r="P85" s="7">
        <v>5.0659086163969977</v>
      </c>
      <c r="Q85" s="7">
        <v>5.0514130563390482</v>
      </c>
      <c r="R85" s="7">
        <v>5.0190766748320081</v>
      </c>
      <c r="S85" s="7">
        <v>4.9651000445498701</v>
      </c>
      <c r="T85" s="7">
        <v>5.0247140189292026</v>
      </c>
      <c r="U85" s="7">
        <v>2.9677999999999112</v>
      </c>
      <c r="V85" s="7">
        <v>-4.8300053670409593</v>
      </c>
      <c r="W85" s="7">
        <v>-4.459998425656873</v>
      </c>
      <c r="X85" s="7">
        <v>3.7500004438601304</v>
      </c>
      <c r="Y85" s="7">
        <v>-0.69462405725605492</v>
      </c>
      <c r="Z85" s="7">
        <v>3.8299999383098213</v>
      </c>
      <c r="AA85" s="7">
        <v>6.7200060941262212</v>
      </c>
      <c r="AB85" s="7">
        <v>7.6599980139228707</v>
      </c>
      <c r="AC85" s="7">
        <v>6.6699933074730318</v>
      </c>
      <c r="AD85" s="7">
        <v>6.2211598742732788</v>
      </c>
    </row>
    <row r="86" spans="4:30" x14ac:dyDescent="0.3">
      <c r="D86" t="s">
        <v>77</v>
      </c>
      <c r="E86" s="7">
        <v>3.3727296644881015</v>
      </c>
      <c r="F86" s="7">
        <v>7.111705839006774</v>
      </c>
      <c r="G86" s="7">
        <v>3.3175380476902729</v>
      </c>
      <c r="H86" s="7">
        <v>2.8284425644095244</v>
      </c>
      <c r="I86" s="7">
        <v>2.3922281475938387</v>
      </c>
      <c r="J86" s="7">
        <v>3.8746262765229607</v>
      </c>
      <c r="K86" s="7">
        <v>3.3372213243798616</v>
      </c>
      <c r="L86" s="7">
        <v>4.724157328199813</v>
      </c>
      <c r="M86" s="7">
        <v>3.6576913207568893</v>
      </c>
      <c r="N86" s="7">
        <v>3.8693627321227866</v>
      </c>
      <c r="O86" s="7">
        <v>3.9073978307074069</v>
      </c>
      <c r="P86" s="7">
        <v>1.8175045266560452</v>
      </c>
      <c r="Q86" s="7">
        <v>5.3289223306232234</v>
      </c>
      <c r="R86" s="7">
        <v>3.1200400667226624</v>
      </c>
      <c r="S86" s="7">
        <v>4.2605181768031786</v>
      </c>
      <c r="T86" s="7">
        <v>3.6396167849016718</v>
      </c>
      <c r="U86" s="7">
        <v>1.9999999999991764E-2</v>
      </c>
      <c r="V86" s="7">
        <v>2.0404478819418466</v>
      </c>
      <c r="W86" s="7">
        <v>1.122197885781246</v>
      </c>
      <c r="X86" s="7">
        <v>4.4071911210945034</v>
      </c>
      <c r="Y86" s="7">
        <v>1.8230006140273893</v>
      </c>
      <c r="Z86" s="7">
        <v>3.8399561896875185</v>
      </c>
      <c r="AA86" s="7">
        <v>5.3599272987871327</v>
      </c>
      <c r="AB86" s="7">
        <v>4.3000207911524297</v>
      </c>
      <c r="AC86" s="7">
        <v>3.6200035274143296</v>
      </c>
      <c r="AD86" s="7">
        <v>4.328436936913632</v>
      </c>
    </row>
    <row r="87" spans="4:30" x14ac:dyDescent="0.3">
      <c r="D87" t="s">
        <v>78</v>
      </c>
      <c r="E87" s="7">
        <v>0.94691026201078543</v>
      </c>
      <c r="F87" s="7">
        <v>-1.2994506055592998</v>
      </c>
      <c r="G87" s="7">
        <v>2.1136109082565282</v>
      </c>
      <c r="H87" s="7">
        <v>1.8341335233784752</v>
      </c>
      <c r="I87" s="7">
        <v>3.828481966063315E-2</v>
      </c>
      <c r="J87" s="7">
        <v>0.65651243214018384</v>
      </c>
      <c r="K87" s="7">
        <v>1.0557817357881476</v>
      </c>
      <c r="L87" s="7">
        <v>2.6464027514708475</v>
      </c>
      <c r="M87" s="7">
        <v>2.6730770312945138</v>
      </c>
      <c r="N87" s="7">
        <v>2.2462547537927042</v>
      </c>
      <c r="O87" s="7">
        <v>2.1581462305483869</v>
      </c>
      <c r="P87" s="7">
        <v>2.3248266324304221</v>
      </c>
      <c r="Q87" s="7">
        <v>-0.70691865567467282</v>
      </c>
      <c r="R87" s="7">
        <v>2.3358211216021632</v>
      </c>
      <c r="S87" s="7">
        <v>0.94127475326407584</v>
      </c>
      <c r="T87" s="7">
        <v>1.2179710083374398</v>
      </c>
      <c r="U87" s="7">
        <v>0.43000000000000727</v>
      </c>
      <c r="V87" s="7">
        <v>-4.9012551921158058</v>
      </c>
      <c r="W87" s="7">
        <v>-6.959788371551447</v>
      </c>
      <c r="X87" s="7">
        <v>3.9128371650240052</v>
      </c>
      <c r="Y87" s="7">
        <v>-1.892558188736198</v>
      </c>
      <c r="Z87" s="7">
        <v>0.81000681974707534</v>
      </c>
      <c r="AA87" s="7">
        <v>3.5199895907023597</v>
      </c>
      <c r="AB87" s="7">
        <v>4.6199878367387681</v>
      </c>
      <c r="AC87" s="7">
        <v>3.2500052943390179</v>
      </c>
      <c r="AD87" s="7">
        <v>3.0261924286367514</v>
      </c>
    </row>
    <row r="88" spans="4:30" x14ac:dyDescent="0.3">
      <c r="D88" t="s">
        <v>79</v>
      </c>
      <c r="E88" s="7">
        <v>4.2565152151433843</v>
      </c>
      <c r="F88" s="7">
        <v>4.2784977314675263</v>
      </c>
      <c r="G88" s="7">
        <v>3.5013122728597392</v>
      </c>
      <c r="H88" s="7">
        <v>4.8773091242265183</v>
      </c>
      <c r="I88" s="7">
        <v>4.5106067051076035</v>
      </c>
      <c r="J88" s="7">
        <v>4.2932317783004104</v>
      </c>
      <c r="K88" s="7">
        <v>4.6014521036839113</v>
      </c>
      <c r="L88" s="7">
        <v>3.8838321116534522</v>
      </c>
      <c r="M88" s="7">
        <v>4.3509873252339943</v>
      </c>
      <c r="N88" s="7">
        <v>4.2477762713716869</v>
      </c>
      <c r="O88" s="7">
        <v>4.2691584142953518</v>
      </c>
      <c r="P88" s="7">
        <v>3.8526364348185389</v>
      </c>
      <c r="Q88" s="7">
        <v>3.5371404925996566</v>
      </c>
      <c r="R88" s="7">
        <v>4.1417527622085322</v>
      </c>
      <c r="S88" s="7">
        <v>3.6565423364459773</v>
      </c>
      <c r="T88" s="7">
        <v>3.7984681584564064</v>
      </c>
      <c r="U88" s="7">
        <v>2.0599999999999952</v>
      </c>
      <c r="V88" s="7">
        <v>-6.1768876349885309</v>
      </c>
      <c r="W88" s="7">
        <v>-5.8680365952512092</v>
      </c>
      <c r="X88" s="7">
        <v>1.2161483533365902</v>
      </c>
      <c r="Y88" s="7">
        <v>-2.2265978983458199</v>
      </c>
      <c r="Z88" s="7">
        <v>3.0599808631475738</v>
      </c>
      <c r="AA88" s="7">
        <v>5.3100122864362262</v>
      </c>
      <c r="AB88" s="7">
        <v>6.6299943522485849</v>
      </c>
      <c r="AC88" s="7">
        <v>5.8700091584591165</v>
      </c>
      <c r="AD88" s="7">
        <v>5.208581248109982</v>
      </c>
    </row>
    <row r="89" spans="4:30" x14ac:dyDescent="0.3">
      <c r="D89" t="s">
        <v>80</v>
      </c>
      <c r="E89" s="7">
        <v>5.2615881670737812</v>
      </c>
      <c r="F89" s="7">
        <v>1.7998729859333655</v>
      </c>
      <c r="G89" s="7">
        <v>-2.093613317696696</v>
      </c>
      <c r="H89" s="7">
        <v>4.8793329747985039</v>
      </c>
      <c r="I89" s="7">
        <v>2.4957764617783544</v>
      </c>
      <c r="J89" s="7">
        <v>1.7584734937688355</v>
      </c>
      <c r="K89" s="7">
        <v>3.3310172733249681</v>
      </c>
      <c r="L89" s="7">
        <v>7.2939306391041221</v>
      </c>
      <c r="M89" s="7">
        <v>5.6212370594289203</v>
      </c>
      <c r="N89" s="7">
        <v>5.6376753280673118</v>
      </c>
      <c r="O89" s="7">
        <v>5.4711906618196169</v>
      </c>
      <c r="P89" s="7">
        <v>4.4764896577310758</v>
      </c>
      <c r="Q89" s="7">
        <v>2.6477793654959445</v>
      </c>
      <c r="R89" s="7">
        <v>3.825561452891252</v>
      </c>
      <c r="S89" s="7">
        <v>5.9626789486782874</v>
      </c>
      <c r="T89" s="7">
        <v>4.2445738626390197</v>
      </c>
      <c r="U89" s="7">
        <v>3.9099999999999948</v>
      </c>
      <c r="V89" s="7">
        <v>-4.7013262078311175</v>
      </c>
      <c r="W89" s="7">
        <v>-4.4662628909918762</v>
      </c>
      <c r="X89" s="7">
        <v>3.8159942535184941</v>
      </c>
      <c r="Y89" s="7">
        <v>-0.33259009332108536</v>
      </c>
      <c r="Z89" s="7">
        <v>4.6799999196691431</v>
      </c>
      <c r="AA89" s="7">
        <v>8.3700084585106165</v>
      </c>
      <c r="AB89" s="7">
        <v>9.4400063041153981</v>
      </c>
      <c r="AC89" s="7">
        <v>8.0799998890084996</v>
      </c>
      <c r="AD89" s="7">
        <v>7.6277569557562837</v>
      </c>
    </row>
    <row r="90" spans="4:30" x14ac:dyDescent="0.3">
      <c r="D90" t="s">
        <v>81</v>
      </c>
      <c r="E90" s="7">
        <v>5.2181851415873819</v>
      </c>
      <c r="F90" s="7">
        <v>5.9623299695332532</v>
      </c>
      <c r="G90" s="7">
        <v>6.9511893726004832</v>
      </c>
      <c r="H90" s="7">
        <v>6.9788515390052206</v>
      </c>
      <c r="I90" s="7">
        <v>7.2368616741904592</v>
      </c>
      <c r="J90" s="7">
        <v>6.7980389611133676</v>
      </c>
      <c r="K90" s="7">
        <v>7.3514718035959161</v>
      </c>
      <c r="L90" s="7">
        <v>5.7316198246448291</v>
      </c>
      <c r="M90" s="7">
        <v>5.7873221628187226</v>
      </c>
      <c r="N90" s="7">
        <v>5.5816106034567126</v>
      </c>
      <c r="O90" s="7">
        <v>6.0893191375174389</v>
      </c>
      <c r="P90" s="7">
        <v>5.9056211005084274</v>
      </c>
      <c r="Q90" s="7">
        <v>5.6899651330078926</v>
      </c>
      <c r="R90" s="7">
        <v>5.6487372480888007</v>
      </c>
      <c r="S90" s="7">
        <v>5.7888185125849585</v>
      </c>
      <c r="T90" s="7">
        <v>5.7573886315890803</v>
      </c>
      <c r="U90" s="7">
        <v>2.899999999999999</v>
      </c>
      <c r="V90" s="7">
        <v>-6.555149166650116</v>
      </c>
      <c r="W90" s="7">
        <v>-5.5345806582605936</v>
      </c>
      <c r="X90" s="7">
        <v>3.3909153907476708</v>
      </c>
      <c r="Y90" s="7">
        <v>-1.390691248843035</v>
      </c>
      <c r="Z90" s="7">
        <v>5.6799991172046091</v>
      </c>
      <c r="AA90" s="7">
        <v>8.729999242806457</v>
      </c>
      <c r="AB90" s="7">
        <v>9.8500013014862269</v>
      </c>
      <c r="AC90" s="7">
        <v>8.8800118966210455</v>
      </c>
      <c r="AD90" s="7">
        <v>8.2798247109619574</v>
      </c>
    </row>
    <row r="91" spans="4:30" x14ac:dyDescent="0.3">
      <c r="D91" t="s">
        <v>82</v>
      </c>
      <c r="E91" s="7">
        <v>4.2339851400347808</v>
      </c>
      <c r="F91" s="7">
        <v>4.7484680888986084</v>
      </c>
      <c r="G91" s="7">
        <v>3.8583813117645729</v>
      </c>
      <c r="H91" s="7">
        <v>5.2727968007076713</v>
      </c>
      <c r="I91" s="7">
        <v>4.6412912095031409</v>
      </c>
      <c r="J91" s="7">
        <v>4.6313812399737344</v>
      </c>
      <c r="K91" s="7">
        <v>5.0218434610046678</v>
      </c>
      <c r="L91" s="7">
        <v>5.2911528632122726</v>
      </c>
      <c r="M91" s="7">
        <v>5.3915701098869011</v>
      </c>
      <c r="N91" s="7">
        <v>4.6804778457757896</v>
      </c>
      <c r="O91" s="7">
        <v>5.0968172713109396</v>
      </c>
      <c r="P91" s="7">
        <v>5.3357958205708362</v>
      </c>
      <c r="Q91" s="7">
        <v>4.795774862290533</v>
      </c>
      <c r="R91" s="7">
        <v>4.6086246652221208</v>
      </c>
      <c r="S91" s="7">
        <v>4.6519328040773615</v>
      </c>
      <c r="T91" s="7">
        <v>4.8423314595179683</v>
      </c>
      <c r="U91" s="7">
        <v>1.6699999999999957</v>
      </c>
      <c r="V91" s="7">
        <v>-7.5819324168564028</v>
      </c>
      <c r="W91" s="7">
        <v>-7.1593450149357265</v>
      </c>
      <c r="X91" s="7">
        <v>2.1759965040028275</v>
      </c>
      <c r="Y91" s="7">
        <v>-2.7639792130256313</v>
      </c>
      <c r="Z91" s="7">
        <v>5.0500100725002248</v>
      </c>
      <c r="AA91" s="7">
        <v>8.0600230043768359</v>
      </c>
      <c r="AB91" s="7">
        <v>9.0999587494558387</v>
      </c>
      <c r="AC91" s="7">
        <v>8.2399596247060565</v>
      </c>
      <c r="AD91" s="7">
        <v>7.5955298817127019</v>
      </c>
    </row>
    <row r="92" spans="4:30" x14ac:dyDescent="0.3">
      <c r="D92" t="s">
        <v>83</v>
      </c>
      <c r="E92" s="7">
        <v>8.2304288580045952</v>
      </c>
      <c r="F92" s="7">
        <v>9.3942570956622742</v>
      </c>
      <c r="G92" s="7">
        <v>10.054869276858676</v>
      </c>
      <c r="H92" s="7">
        <v>8.8473115215416822</v>
      </c>
      <c r="I92" s="7">
        <v>8.2428814920409188</v>
      </c>
      <c r="J92" s="7">
        <v>9.1179861195621559</v>
      </c>
      <c r="K92" s="7">
        <v>8.1169272916149602</v>
      </c>
      <c r="L92" s="7">
        <v>6.6956517505034254</v>
      </c>
      <c r="M92" s="7">
        <v>7.013926835349185</v>
      </c>
      <c r="N92" s="7">
        <v>6.3506764879792028</v>
      </c>
      <c r="O92" s="7">
        <v>7.0277646351467755</v>
      </c>
      <c r="P92" s="7">
        <v>7.4514237346040693</v>
      </c>
      <c r="Q92" s="7">
        <v>7.925387706874309</v>
      </c>
      <c r="R92" s="7">
        <v>8.089575382888528</v>
      </c>
      <c r="S92" s="7">
        <v>8.7463747579312585</v>
      </c>
      <c r="T92" s="7">
        <v>8.0630124329231023</v>
      </c>
      <c r="U92" s="7">
        <v>6.0699999999999932</v>
      </c>
      <c r="V92" s="7">
        <v>-4.4489312226138571</v>
      </c>
      <c r="W92" s="7">
        <v>-4.0930723037677277</v>
      </c>
      <c r="X92" s="7">
        <v>6.9155138870278003</v>
      </c>
      <c r="Y92" s="7">
        <v>1.0936803965647679</v>
      </c>
      <c r="Z92" s="7">
        <v>4.6999723091264105</v>
      </c>
      <c r="AA92" s="7">
        <v>8.7999634003907534</v>
      </c>
      <c r="AB92" s="7">
        <v>10.430065195478267</v>
      </c>
      <c r="AC92" s="7">
        <v>9.030060456310915</v>
      </c>
      <c r="AD92" s="7">
        <v>8.2249210691292749</v>
      </c>
    </row>
    <row r="93" spans="4:30" x14ac:dyDescent="0.3">
      <c r="D93" t="s">
        <v>84</v>
      </c>
      <c r="E93" s="7">
        <v>7.140617753418665</v>
      </c>
      <c r="F93" s="7">
        <v>5.3563436339877519</v>
      </c>
      <c r="G93" s="7">
        <v>5.6196280253573443</v>
      </c>
      <c r="H93" s="7">
        <v>5.8955929108184026</v>
      </c>
      <c r="I93" s="7">
        <v>4.8417230307681276</v>
      </c>
      <c r="J93" s="7">
        <v>5.4279541246767868</v>
      </c>
      <c r="K93" s="7">
        <v>4.6302464233645999</v>
      </c>
      <c r="L93" s="7">
        <v>4.2222573218920862</v>
      </c>
      <c r="M93" s="7">
        <v>4.4716932359891031</v>
      </c>
      <c r="N93" s="7">
        <v>6.1323648646468527</v>
      </c>
      <c r="O93" s="7">
        <v>4.8665888524453038</v>
      </c>
      <c r="P93" s="7">
        <v>7.2555945631529379</v>
      </c>
      <c r="Q93" s="7">
        <v>6.0287300451546946</v>
      </c>
      <c r="R93" s="7">
        <v>6.9386217835834278</v>
      </c>
      <c r="S93" s="7">
        <v>8.0413600718570493</v>
      </c>
      <c r="T93" s="7">
        <v>7.0717426129174994</v>
      </c>
      <c r="U93" s="7">
        <v>7.3099999999999916</v>
      </c>
      <c r="V93" s="7">
        <v>-5.8087854090927635</v>
      </c>
      <c r="W93" s="7">
        <v>-5.5183464194300296</v>
      </c>
      <c r="X93" s="7">
        <v>3.5898265963930469</v>
      </c>
      <c r="Y93" s="7">
        <v>-0.10748339077839179</v>
      </c>
      <c r="Z93" s="7">
        <v>4.3399888303510243</v>
      </c>
      <c r="AA93" s="7">
        <v>7.5899990746623418</v>
      </c>
      <c r="AB93" s="7">
        <v>8.6500239432775796</v>
      </c>
      <c r="AC93" s="7">
        <v>7.3100326763425763</v>
      </c>
      <c r="AD93" s="7">
        <v>6.9142448977904394</v>
      </c>
    </row>
    <row r="94" spans="4:30" x14ac:dyDescent="0.3">
      <c r="D94" t="s">
        <v>85</v>
      </c>
      <c r="E94" s="7">
        <v>4.477328062527655</v>
      </c>
      <c r="F94" s="7">
        <v>3.7239549013203588</v>
      </c>
      <c r="G94" s="7">
        <v>2.5947527558352164</v>
      </c>
      <c r="H94" s="7">
        <v>4.0751923692861851</v>
      </c>
      <c r="I94" s="7">
        <v>6.8834172162817744</v>
      </c>
      <c r="J94" s="7">
        <v>4.3723305130329937</v>
      </c>
      <c r="K94" s="7">
        <v>6.0072524181248959</v>
      </c>
      <c r="L94" s="7">
        <v>6.8474280740246458</v>
      </c>
      <c r="M94" s="7">
        <v>7.681724945389373</v>
      </c>
      <c r="N94" s="7">
        <v>6.8172201666449519</v>
      </c>
      <c r="O94" s="7">
        <v>6.8450963772024682</v>
      </c>
      <c r="P94" s="7">
        <v>7.1186000425033882</v>
      </c>
      <c r="Q94" s="7">
        <v>8.4138995114130086</v>
      </c>
      <c r="R94" s="7">
        <v>6.4275088540745013</v>
      </c>
      <c r="S94" s="7">
        <v>5.4515671421461436</v>
      </c>
      <c r="T94" s="7">
        <v>6.806743739022707</v>
      </c>
      <c r="U94" s="7">
        <v>5.7199999999998958</v>
      </c>
      <c r="V94" s="7">
        <v>-3.5152813355561872</v>
      </c>
      <c r="W94" s="7">
        <v>3.1637605653396399</v>
      </c>
      <c r="X94" s="7">
        <v>7.6408048770559196</v>
      </c>
      <c r="Y94" s="7">
        <v>3.3302509328926115</v>
      </c>
      <c r="Z94" s="7">
        <v>4.3899974222304428</v>
      </c>
      <c r="AA94" s="7">
        <v>4.909999539200661</v>
      </c>
      <c r="AB94" s="7">
        <v>6.3800008106821791</v>
      </c>
      <c r="AC94" s="7">
        <v>6.0700314982123542</v>
      </c>
      <c r="AD94" s="7">
        <v>5.4726696950268927</v>
      </c>
    </row>
    <row r="95" spans="4:30" x14ac:dyDescent="0.3">
      <c r="D95" t="s">
        <v>89</v>
      </c>
      <c r="E95" s="7">
        <v>19.059070229958255</v>
      </c>
      <c r="F95" s="7">
        <v>9.4101523785926631</v>
      </c>
      <c r="G95" s="7">
        <v>24.065157135014267</v>
      </c>
      <c r="H95" s="7">
        <v>6.8679388588246484</v>
      </c>
      <c r="I95" s="7">
        <v>14.319278651570258</v>
      </c>
      <c r="J95" s="7">
        <v>13.325596477455029</v>
      </c>
      <c r="K95" s="7">
        <v>9.1259074317046593</v>
      </c>
      <c r="L95" s="7">
        <v>13.897322377772559</v>
      </c>
      <c r="M95" s="7">
        <v>8.3987775843075969</v>
      </c>
      <c r="N95" s="7">
        <v>10.832491559103309</v>
      </c>
      <c r="O95" s="7">
        <v>10.578806557686198</v>
      </c>
      <c r="P95" s="7">
        <v>9.9659664541299442</v>
      </c>
      <c r="Q95" s="7">
        <v>6.8699597102491046</v>
      </c>
      <c r="R95" s="7">
        <v>6.8689761271217815</v>
      </c>
      <c r="S95" s="7">
        <v>3.5457445083524823</v>
      </c>
      <c r="T95" s="7">
        <v>6.5225623872799607</v>
      </c>
      <c r="U95" s="7">
        <v>3.5403097224282178</v>
      </c>
      <c r="V95" s="7">
        <v>-7.2613645657918529</v>
      </c>
      <c r="W95" s="7">
        <v>-12.667500307326375</v>
      </c>
      <c r="X95" s="7">
        <v>4.7531680133890903</v>
      </c>
      <c r="Y95" s="7">
        <v>-3.3472381779739115</v>
      </c>
      <c r="Z95" s="7">
        <v>-2.2824275940751675</v>
      </c>
      <c r="AA95" s="7">
        <v>11.498497973539445</v>
      </c>
      <c r="AB95" s="7">
        <v>12.884903524178634</v>
      </c>
      <c r="AC95" s="7">
        <v>6.8023398035237745</v>
      </c>
      <c r="AD95" s="7">
        <v>7.611220126946348</v>
      </c>
    </row>
    <row r="96" spans="4:30" x14ac:dyDescent="0.3">
      <c r="O96" s="18">
        <v>5.1720313354439611</v>
      </c>
      <c r="P96" s="19">
        <v>5.0659086163969977</v>
      </c>
      <c r="Q96" s="20">
        <v>5.0514130563390482</v>
      </c>
      <c r="R96" s="21">
        <v>5.0190766748320081</v>
      </c>
      <c r="S96" s="22">
        <v>4.9651000445498701</v>
      </c>
      <c r="T96" s="18">
        <v>5.0247140189292026</v>
      </c>
      <c r="U96" s="19">
        <v>2.9677999999999112</v>
      </c>
      <c r="V96" s="20">
        <v>-4.8300053670409593</v>
      </c>
      <c r="W96" s="21">
        <v>-4.459998425656873</v>
      </c>
      <c r="X96" s="22">
        <v>3.7500004438601304</v>
      </c>
      <c r="Y96" s="18">
        <v>-0.69462405725605492</v>
      </c>
      <c r="Z96" s="19">
        <v>3.8299999383098213</v>
      </c>
      <c r="AA96" s="20">
        <v>6.7200060941262212</v>
      </c>
      <c r="AB96" s="21">
        <v>7.6599980139228707</v>
      </c>
      <c r="AC96" s="22">
        <v>6.6699933074730318</v>
      </c>
      <c r="AD96" s="18">
        <v>6.2211598742732788</v>
      </c>
    </row>
    <row r="101" spans="4:61" x14ac:dyDescent="0.3">
      <c r="F101" s="197" t="s">
        <v>0</v>
      </c>
      <c r="G101" s="198"/>
      <c r="H101" s="198"/>
      <c r="I101" s="199"/>
      <c r="J101" s="197" t="s">
        <v>1</v>
      </c>
      <c r="K101" s="198"/>
      <c r="L101" s="198"/>
      <c r="M101" s="199"/>
      <c r="N101" s="197" t="s">
        <v>2</v>
      </c>
      <c r="O101" s="198"/>
      <c r="P101" s="198"/>
      <c r="Q101" s="199"/>
      <c r="R101" s="197" t="s">
        <v>3</v>
      </c>
      <c r="S101" s="198"/>
      <c r="T101" s="198"/>
      <c r="U101" s="199"/>
      <c r="V101" s="197" t="s">
        <v>4</v>
      </c>
      <c r="W101" s="198"/>
      <c r="X101" s="198"/>
      <c r="Y101" s="199"/>
      <c r="Z101" s="197" t="s">
        <v>5</v>
      </c>
      <c r="AA101" s="198"/>
      <c r="AB101" s="198"/>
      <c r="AC101" s="199"/>
      <c r="AD101" s="197" t="s">
        <v>6</v>
      </c>
      <c r="AE101" s="198"/>
      <c r="AF101" s="198"/>
      <c r="AG101" s="199"/>
      <c r="AH101" s="197" t="s">
        <v>7</v>
      </c>
      <c r="AI101" s="198"/>
      <c r="AJ101" s="198"/>
      <c r="AK101" s="199"/>
      <c r="AL101" s="197" t="s">
        <v>8</v>
      </c>
      <c r="AM101" s="198"/>
      <c r="AN101" s="198"/>
      <c r="AO101" s="199"/>
      <c r="AP101" s="197" t="s">
        <v>9</v>
      </c>
      <c r="AQ101" s="198"/>
      <c r="AR101" s="198"/>
      <c r="AS101" s="199"/>
      <c r="AT101" s="197" t="s">
        <v>10</v>
      </c>
      <c r="AU101" s="198"/>
      <c r="AV101" s="198"/>
      <c r="AW101" s="199"/>
      <c r="AX101" s="197" t="s">
        <v>11</v>
      </c>
      <c r="AY101" s="198"/>
      <c r="AZ101" s="198"/>
      <c r="BA101" s="199"/>
      <c r="BB101" s="197" t="s">
        <v>12</v>
      </c>
      <c r="BC101" s="198"/>
      <c r="BD101" s="198"/>
      <c r="BE101" s="199"/>
      <c r="BF101" s="197" t="s">
        <v>121</v>
      </c>
      <c r="BG101" s="198"/>
      <c r="BH101" s="198"/>
      <c r="BI101" s="199"/>
    </row>
    <row r="102" spans="4:61" x14ac:dyDescent="0.3">
      <c r="D102" s="3" t="s">
        <v>55</v>
      </c>
      <c r="E102" t="s">
        <v>86</v>
      </c>
      <c r="F102" s="1" t="s">
        <v>13</v>
      </c>
      <c r="G102" s="1" t="s">
        <v>14</v>
      </c>
      <c r="H102" s="1" t="s">
        <v>15</v>
      </c>
      <c r="I102" s="1" t="s">
        <v>16</v>
      </c>
      <c r="J102" s="1" t="s">
        <v>13</v>
      </c>
      <c r="K102" s="1" t="s">
        <v>14</v>
      </c>
      <c r="L102" s="1" t="s">
        <v>15</v>
      </c>
      <c r="M102" s="1" t="s">
        <v>16</v>
      </c>
      <c r="N102" s="1" t="s">
        <v>13</v>
      </c>
      <c r="O102" s="1" t="s">
        <v>14</v>
      </c>
      <c r="P102" s="1" t="s">
        <v>15</v>
      </c>
      <c r="Q102" s="1" t="s">
        <v>16</v>
      </c>
      <c r="R102" s="1" t="s">
        <v>13</v>
      </c>
      <c r="S102" s="1" t="s">
        <v>14</v>
      </c>
      <c r="T102" s="1" t="s">
        <v>15</v>
      </c>
      <c r="U102" s="1" t="s">
        <v>16</v>
      </c>
      <c r="V102" s="1" t="s">
        <v>13</v>
      </c>
      <c r="W102" s="1" t="s">
        <v>14</v>
      </c>
      <c r="X102" s="1" t="s">
        <v>15</v>
      </c>
      <c r="Y102" s="1" t="s">
        <v>16</v>
      </c>
      <c r="Z102" s="1" t="s">
        <v>13</v>
      </c>
      <c r="AA102" s="1" t="s">
        <v>14</v>
      </c>
      <c r="AB102" s="1" t="s">
        <v>15</v>
      </c>
      <c r="AC102" s="1" t="s">
        <v>16</v>
      </c>
      <c r="AD102" s="1" t="s">
        <v>13</v>
      </c>
      <c r="AE102" s="1" t="s">
        <v>14</v>
      </c>
      <c r="AF102" s="1" t="s">
        <v>15</v>
      </c>
      <c r="AG102" s="1" t="s">
        <v>16</v>
      </c>
      <c r="AH102" s="1" t="s">
        <v>13</v>
      </c>
      <c r="AI102" s="1" t="s">
        <v>14</v>
      </c>
      <c r="AJ102" s="1" t="s">
        <v>15</v>
      </c>
      <c r="AK102" s="1" t="s">
        <v>16</v>
      </c>
      <c r="AL102" s="1" t="s">
        <v>13</v>
      </c>
      <c r="AM102" s="1" t="s">
        <v>14</v>
      </c>
      <c r="AN102" s="1" t="s">
        <v>15</v>
      </c>
      <c r="AO102" s="1" t="s">
        <v>16</v>
      </c>
      <c r="AP102" s="1" t="s">
        <v>13</v>
      </c>
      <c r="AQ102" s="1" t="s">
        <v>14</v>
      </c>
      <c r="AR102" s="1" t="s">
        <v>15</v>
      </c>
      <c r="AS102" s="1" t="s">
        <v>16</v>
      </c>
      <c r="AT102" s="1" t="s">
        <v>13</v>
      </c>
      <c r="AU102" s="1" t="s">
        <v>14</v>
      </c>
      <c r="AV102" s="1" t="s">
        <v>15</v>
      </c>
      <c r="AW102" s="1" t="s">
        <v>16</v>
      </c>
      <c r="AX102" s="1" t="s">
        <v>13</v>
      </c>
      <c r="AY102" s="1" t="s">
        <v>14</v>
      </c>
      <c r="AZ102" s="1" t="s">
        <v>15</v>
      </c>
      <c r="BA102" s="1" t="s">
        <v>16</v>
      </c>
      <c r="BB102" s="1" t="s">
        <v>13</v>
      </c>
      <c r="BC102" s="1" t="s">
        <v>14</v>
      </c>
      <c r="BD102" s="1" t="s">
        <v>15</v>
      </c>
      <c r="BE102" s="1" t="s">
        <v>16</v>
      </c>
      <c r="BF102" s="1" t="s">
        <v>13</v>
      </c>
      <c r="BG102" s="1" t="s">
        <v>14</v>
      </c>
      <c r="BH102" s="1" t="s">
        <v>15</v>
      </c>
      <c r="BI102" s="1" t="s">
        <v>16</v>
      </c>
    </row>
    <row r="103" spans="4:61" x14ac:dyDescent="0.3">
      <c r="D103" s="3" t="s">
        <v>56</v>
      </c>
      <c r="E103" s="4" t="s">
        <v>36</v>
      </c>
      <c r="F103" s="5"/>
      <c r="G103" s="5"/>
      <c r="H103" s="5"/>
      <c r="I103" s="5"/>
      <c r="J103" s="5">
        <f>(J3/I3-1)*100</f>
        <v>8.5015743827187471</v>
      </c>
      <c r="K103" s="5">
        <f t="shared" ref="K103:BI108" si="200">(K3/J3-1)*100</f>
        <v>8.589723958997908</v>
      </c>
      <c r="L103" s="5">
        <f t="shared" si="200"/>
        <v>9.8633283367012048</v>
      </c>
      <c r="M103" s="5">
        <f t="shared" si="200"/>
        <v>-20.511403562875852</v>
      </c>
      <c r="N103" s="5">
        <f t="shared" si="200"/>
        <v>11.241859908116014</v>
      </c>
      <c r="O103" s="5">
        <f t="shared" si="200"/>
        <v>7.2729794524138081</v>
      </c>
      <c r="P103" s="5">
        <f t="shared" si="200"/>
        <v>11.331334770113877</v>
      </c>
      <c r="Q103" s="5">
        <f t="shared" si="200"/>
        <v>-22.63558736378133</v>
      </c>
      <c r="R103" s="5">
        <f t="shared" si="200"/>
        <v>12.792451315207254</v>
      </c>
      <c r="S103" s="5">
        <f t="shared" si="200"/>
        <v>7.668662880064292</v>
      </c>
      <c r="T103" s="5">
        <f t="shared" si="200"/>
        <v>10.171074413722758</v>
      </c>
      <c r="U103" s="5">
        <f t="shared" si="200"/>
        <v>-21.795266530028091</v>
      </c>
      <c r="V103" s="5">
        <f t="shared" si="200"/>
        <v>13.357708922600086</v>
      </c>
      <c r="W103" s="5">
        <f t="shared" si="200"/>
        <v>7.3872744283654423</v>
      </c>
      <c r="X103" s="5">
        <f t="shared" si="200"/>
        <v>8.8191219215383754</v>
      </c>
      <c r="Y103" s="5">
        <f t="shared" si="200"/>
        <v>-22.001654155554217</v>
      </c>
      <c r="Z103" s="5">
        <f t="shared" si="200"/>
        <v>13.785527426347688</v>
      </c>
      <c r="AA103" s="5">
        <f t="shared" si="200"/>
        <v>10.314295221398663</v>
      </c>
      <c r="AB103" s="5">
        <f t="shared" si="200"/>
        <v>5.0850951347012785</v>
      </c>
      <c r="AC103" s="5">
        <f t="shared" si="200"/>
        <v>-22.945951545170541</v>
      </c>
      <c r="AD103" s="5">
        <f t="shared" si="200"/>
        <v>13.610006064353652</v>
      </c>
      <c r="AE103" s="5">
        <f t="shared" si="200"/>
        <v>12.536232491998444</v>
      </c>
      <c r="AF103" s="5">
        <f t="shared" si="200"/>
        <v>4.7734378276123923</v>
      </c>
      <c r="AG103" s="5">
        <f t="shared" si="200"/>
        <v>-21.240105580009661</v>
      </c>
      <c r="AH103" s="5">
        <f t="shared" si="200"/>
        <v>15.372054321357599</v>
      </c>
      <c r="AI103" s="5">
        <f t="shared" si="200"/>
        <v>8.5572944756632232</v>
      </c>
      <c r="AJ103" s="5">
        <f t="shared" si="200"/>
        <v>4.2777960113055791</v>
      </c>
      <c r="AK103" s="5">
        <f t="shared" si="200"/>
        <v>-21.543117449456474</v>
      </c>
      <c r="AL103" s="5">
        <f t="shared" si="200"/>
        <v>16.357069882726094</v>
      </c>
      <c r="AM103" s="5">
        <f t="shared" si="200"/>
        <v>9.9819312275304597</v>
      </c>
      <c r="AN103" s="5">
        <f t="shared" si="200"/>
        <v>3.2059664045264835</v>
      </c>
      <c r="AO103" s="5">
        <f t="shared" si="200"/>
        <v>-21.381041587567818</v>
      </c>
      <c r="AP103" s="5">
        <f t="shared" si="200"/>
        <v>14.069853957035861</v>
      </c>
      <c r="AQ103" s="5">
        <f t="shared" si="200"/>
        <v>13.753074036476253</v>
      </c>
      <c r="AR103" s="5">
        <f t="shared" si="200"/>
        <v>1.0361257550908443</v>
      </c>
      <c r="AS103" s="5">
        <f t="shared" si="200"/>
        <v>-20.48266869170655</v>
      </c>
      <c r="AT103" s="5">
        <f t="shared" si="200"/>
        <v>9.4431919647023577</v>
      </c>
      <c r="AU103" s="5">
        <f t="shared" si="200"/>
        <v>16.227907513275031</v>
      </c>
      <c r="AV103" s="5">
        <f t="shared" si="200"/>
        <v>1.0135858008877952</v>
      </c>
      <c r="AW103" s="5">
        <f t="shared" si="200"/>
        <v>-20.127310746033789</v>
      </c>
      <c r="AX103" s="5">
        <f t="shared" si="200"/>
        <v>10.307577588815242</v>
      </c>
      <c r="AY103" s="5">
        <f t="shared" si="200"/>
        <v>12.95198673312894</v>
      </c>
      <c r="AZ103" s="5">
        <f t="shared" si="200"/>
        <v>1.9218213724201627</v>
      </c>
      <c r="BA103" s="5">
        <f t="shared" si="200"/>
        <v>-19.456937694386045</v>
      </c>
      <c r="BB103" s="5">
        <f t="shared" si="200"/>
        <v>9.0940392332332856</v>
      </c>
      <c r="BC103" s="5">
        <f t="shared" si="200"/>
        <v>13.548633381134723</v>
      </c>
      <c r="BD103" s="5">
        <f t="shared" si="200"/>
        <v>1.4407271226536178</v>
      </c>
      <c r="BE103" s="5">
        <f t="shared" si="200"/>
        <v>-17.000534447942716</v>
      </c>
      <c r="BF103" s="5">
        <f t="shared" si="200"/>
        <v>8.3272285618722677</v>
      </c>
      <c r="BG103" s="5">
        <f t="shared" si="200"/>
        <v>14.444501029032764</v>
      </c>
      <c r="BH103" s="5">
        <f t="shared" si="200"/>
        <v>1.0178562057608698</v>
      </c>
      <c r="BI103" s="5">
        <f t="shared" si="200"/>
        <v>-16.744922386453119</v>
      </c>
    </row>
    <row r="104" spans="4:61" x14ac:dyDescent="0.3">
      <c r="D104" s="3" t="s">
        <v>57</v>
      </c>
      <c r="E104" s="4" t="s">
        <v>37</v>
      </c>
      <c r="F104" s="5"/>
      <c r="G104" s="5"/>
      <c r="H104" s="5"/>
      <c r="I104" s="5"/>
      <c r="J104" s="5">
        <f t="shared" ref="J104:Y122" si="201">(J4/I4-1)*100</f>
        <v>-2.7950800198699888</v>
      </c>
      <c r="K104" s="5">
        <f t="shared" si="201"/>
        <v>0.97357402262101544</v>
      </c>
      <c r="L104" s="5">
        <f t="shared" si="201"/>
        <v>4.4524125578102369</v>
      </c>
      <c r="M104" s="5">
        <f t="shared" si="201"/>
        <v>3.8980648715435606</v>
      </c>
      <c r="N104" s="5">
        <f t="shared" si="201"/>
        <v>-2.1051820528794507</v>
      </c>
      <c r="O104" s="5">
        <f t="shared" si="201"/>
        <v>-0.70188756232456573</v>
      </c>
      <c r="P104" s="5">
        <f t="shared" si="201"/>
        <v>-0.37269263782119255</v>
      </c>
      <c r="Q104" s="5">
        <f t="shared" si="201"/>
        <v>2.3915491026260449</v>
      </c>
      <c r="R104" s="5">
        <f t="shared" si="201"/>
        <v>-0.44596439032619228</v>
      </c>
      <c r="S104" s="5">
        <f t="shared" si="201"/>
        <v>-9.11431455733136E-2</v>
      </c>
      <c r="T104" s="5">
        <f t="shared" si="201"/>
        <v>2.2831242666562446</v>
      </c>
      <c r="U104" s="5">
        <f t="shared" si="201"/>
        <v>1.8631408739310906</v>
      </c>
      <c r="V104" s="5">
        <f t="shared" si="201"/>
        <v>-5.1033117881544747</v>
      </c>
      <c r="W104" s="5">
        <f t="shared" si="201"/>
        <v>1.8624483952763393</v>
      </c>
      <c r="X104" s="5">
        <f t="shared" si="201"/>
        <v>2.3021687733180363</v>
      </c>
      <c r="Y104" s="5">
        <f t="shared" si="201"/>
        <v>2.6013867411582847</v>
      </c>
      <c r="Z104" s="5">
        <f t="shared" si="200"/>
        <v>-5.9257602644820935</v>
      </c>
      <c r="AA104" s="5">
        <f t="shared" si="200"/>
        <v>-2.3678452231202018</v>
      </c>
      <c r="AB104" s="5">
        <f t="shared" si="200"/>
        <v>1.4369433009254529</v>
      </c>
      <c r="AC104" s="5">
        <f t="shared" si="200"/>
        <v>0.86453286158969522</v>
      </c>
      <c r="AD104" s="5">
        <f t="shared" si="200"/>
        <v>1.3274615570071591</v>
      </c>
      <c r="AE104" s="5">
        <f t="shared" si="200"/>
        <v>-2.5352817433572206</v>
      </c>
      <c r="AF104" s="5">
        <f t="shared" si="200"/>
        <v>0.55938971095927936</v>
      </c>
      <c r="AG104" s="5">
        <f t="shared" si="200"/>
        <v>2.0555402741484485</v>
      </c>
      <c r="AH104" s="5">
        <f t="shared" si="200"/>
        <v>-1.3236848781598365</v>
      </c>
      <c r="AI104" s="5">
        <f t="shared" si="200"/>
        <v>0.83504477333982141</v>
      </c>
      <c r="AJ104" s="5">
        <f t="shared" si="200"/>
        <v>0.28416611430670535</v>
      </c>
      <c r="AK104" s="5">
        <f t="shared" si="200"/>
        <v>0.25578705420792325</v>
      </c>
      <c r="AL104" s="5">
        <f t="shared" si="200"/>
        <v>-0.32004065822648364</v>
      </c>
      <c r="AM104" s="5">
        <f t="shared" si="200"/>
        <v>2.4221913826562913</v>
      </c>
      <c r="AN104" s="5">
        <f t="shared" si="200"/>
        <v>0.31022652984111776</v>
      </c>
      <c r="AO104" s="5">
        <f t="shared" si="200"/>
        <v>-0.1609863064479633</v>
      </c>
      <c r="AP104" s="5">
        <f t="shared" si="200"/>
        <v>-0.24344087051820784</v>
      </c>
      <c r="AQ104" s="5">
        <f t="shared" si="200"/>
        <v>-0.61243867858925549</v>
      </c>
      <c r="AR104" s="5">
        <f t="shared" si="200"/>
        <v>3.3841357218073354</v>
      </c>
      <c r="AS104" s="5">
        <f t="shared" si="200"/>
        <v>-1.5215082845517536</v>
      </c>
      <c r="AT104" s="5">
        <f t="shared" si="200"/>
        <v>-0.73117565074830582</v>
      </c>
      <c r="AU104" s="5">
        <f t="shared" si="200"/>
        <v>-3.7467552260036063</v>
      </c>
      <c r="AV104" s="5">
        <f t="shared" si="200"/>
        <v>1.7248132711378039</v>
      </c>
      <c r="AW104" s="5">
        <f t="shared" si="200"/>
        <v>1.6478046989011341</v>
      </c>
      <c r="AX104" s="5">
        <f t="shared" si="200"/>
        <v>-1.5554379025833343</v>
      </c>
      <c r="AY104" s="5">
        <f t="shared" si="200"/>
        <v>3.3701679644948079</v>
      </c>
      <c r="AZ104" s="5">
        <f t="shared" si="200"/>
        <v>4.1964809513951096</v>
      </c>
      <c r="BA104" s="5">
        <f t="shared" si="200"/>
        <v>-0.83179991118028651</v>
      </c>
      <c r="BB104" s="5">
        <f t="shared" si="200"/>
        <v>-2.805440889669808</v>
      </c>
      <c r="BC104" s="5">
        <f t="shared" si="200"/>
        <v>1.7714475323210355</v>
      </c>
      <c r="BD104" s="5">
        <f t="shared" si="200"/>
        <v>3.9722051876801556</v>
      </c>
      <c r="BE104" s="5">
        <f t="shared" si="200"/>
        <v>-0.14123082705753687</v>
      </c>
      <c r="BF104" s="5">
        <f t="shared" si="200"/>
        <v>-2.74618037982165</v>
      </c>
      <c r="BG104" s="5">
        <f t="shared" si="200"/>
        <v>0.97648934817899935</v>
      </c>
      <c r="BH104" s="5">
        <f t="shared" si="200"/>
        <v>4.3671561828027228</v>
      </c>
      <c r="BI104" s="5">
        <f t="shared" si="200"/>
        <v>-0.13436340340017283</v>
      </c>
    </row>
    <row r="105" spans="4:61" x14ac:dyDescent="0.3">
      <c r="D105" s="3" t="s">
        <v>58</v>
      </c>
      <c r="E105" s="4" t="s">
        <v>38</v>
      </c>
      <c r="F105" s="5"/>
      <c r="G105" s="5"/>
      <c r="H105" s="5"/>
      <c r="I105" s="5"/>
      <c r="J105" s="5">
        <f t="shared" si="201"/>
        <v>1.7232792188937918</v>
      </c>
      <c r="K105" s="5">
        <f t="shared" si="200"/>
        <v>2.9649515977437479</v>
      </c>
      <c r="L105" s="5">
        <f t="shared" si="200"/>
        <v>2.1716430677324317</v>
      </c>
      <c r="M105" s="5">
        <f t="shared" si="200"/>
        <v>-8.5064381270427702E-3</v>
      </c>
      <c r="N105" s="5">
        <f t="shared" si="200"/>
        <v>0.65546703707046738</v>
      </c>
      <c r="O105" s="5">
        <f t="shared" si="200"/>
        <v>2.4860084459344511</v>
      </c>
      <c r="P105" s="5">
        <f t="shared" si="200"/>
        <v>2.0193632704518905</v>
      </c>
      <c r="Q105" s="5">
        <f t="shared" si="200"/>
        <v>0.70672666739295398</v>
      </c>
      <c r="R105" s="5">
        <f t="shared" si="200"/>
        <v>-0.63852155837734736</v>
      </c>
      <c r="S105" s="5">
        <f t="shared" si="200"/>
        <v>3.0531354628498431</v>
      </c>
      <c r="T105" s="5">
        <f t="shared" si="200"/>
        <v>0.38206267440716868</v>
      </c>
      <c r="U105" s="5">
        <f t="shared" si="200"/>
        <v>1.3447075310488499</v>
      </c>
      <c r="V105" s="5">
        <f t="shared" si="200"/>
        <v>-0.36964631176281681</v>
      </c>
      <c r="W105" s="5">
        <f t="shared" si="200"/>
        <v>3.4541278337776538</v>
      </c>
      <c r="X105" s="5">
        <f t="shared" si="200"/>
        <v>0.54181219325557528</v>
      </c>
      <c r="Y105" s="5">
        <f t="shared" si="200"/>
        <v>0.59416835553522951</v>
      </c>
      <c r="Z105" s="5">
        <f t="shared" si="200"/>
        <v>-0.53649529531136775</v>
      </c>
      <c r="AA105" s="5">
        <f t="shared" si="200"/>
        <v>3.583932790982991</v>
      </c>
      <c r="AB105" s="5">
        <f t="shared" si="200"/>
        <v>0.92668223884813106</v>
      </c>
      <c r="AC105" s="5">
        <f t="shared" si="200"/>
        <v>0.43180657091981267</v>
      </c>
      <c r="AD105" s="5">
        <f t="shared" si="200"/>
        <v>-0.304904712955123</v>
      </c>
      <c r="AE105" s="5">
        <f t="shared" si="200"/>
        <v>3.532622943361452</v>
      </c>
      <c r="AF105" s="5">
        <f t="shared" si="200"/>
        <v>0.78143242775110533</v>
      </c>
      <c r="AG105" s="5">
        <f t="shared" si="200"/>
        <v>-0.71403725804531915</v>
      </c>
      <c r="AH105" s="5">
        <f t="shared" si="200"/>
        <v>0.65820257113149427</v>
      </c>
      <c r="AI105" s="5">
        <f t="shared" si="200"/>
        <v>2.7609964739208293</v>
      </c>
      <c r="AJ105" s="5">
        <f t="shared" si="200"/>
        <v>2.1212698718525935</v>
      </c>
      <c r="AK105" s="5">
        <f t="shared" si="200"/>
        <v>-1.0611895927691184</v>
      </c>
      <c r="AL105" s="5">
        <f t="shared" si="200"/>
        <v>0.75220017467612088</v>
      </c>
      <c r="AM105" s="5">
        <f t="shared" si="200"/>
        <v>2.0558702975415288</v>
      </c>
      <c r="AN105" s="5">
        <f t="shared" si="200"/>
        <v>2.5802075901868671</v>
      </c>
      <c r="AO105" s="5">
        <f t="shared" si="200"/>
        <v>-1.1651588196811224</v>
      </c>
      <c r="AP105" s="5">
        <f t="shared" si="200"/>
        <v>0.37045505690582736</v>
      </c>
      <c r="AQ105" s="5">
        <f t="shared" si="200"/>
        <v>1.7333347740271732</v>
      </c>
      <c r="AR105" s="5">
        <f t="shared" si="200"/>
        <v>3.1919074264532776</v>
      </c>
      <c r="AS105" s="5">
        <f t="shared" si="200"/>
        <v>-1.6163116728950988</v>
      </c>
      <c r="AT105" s="5">
        <f t="shared" si="200"/>
        <v>-1.1804772020198806</v>
      </c>
      <c r="AU105" s="5">
        <f t="shared" si="200"/>
        <v>-6.4866467167297053</v>
      </c>
      <c r="AV105" s="5">
        <f t="shared" si="200"/>
        <v>5.2194687887743951</v>
      </c>
      <c r="AW105" s="5">
        <f t="shared" si="200"/>
        <v>-0.38075758439771734</v>
      </c>
      <c r="AX105" s="5">
        <f t="shared" si="200"/>
        <v>0.60832206327636751</v>
      </c>
      <c r="AY105" s="5">
        <f t="shared" si="200"/>
        <v>1.066008239288263</v>
      </c>
      <c r="AZ105" s="5">
        <f t="shared" si="200"/>
        <v>2.3548260603630355</v>
      </c>
      <c r="BA105" s="5">
        <f t="shared" si="200"/>
        <v>0.81542170075052933</v>
      </c>
      <c r="BB105" s="5">
        <f t="shared" si="200"/>
        <v>0.75210814683461802</v>
      </c>
      <c r="BC105" s="5">
        <f t="shared" si="200"/>
        <v>1.1873685752015195</v>
      </c>
      <c r="BD105" s="5">
        <f t="shared" si="200"/>
        <v>2.7537374547047522</v>
      </c>
      <c r="BE105" s="5">
        <f t="shared" si="200"/>
        <v>-2.0932569117013911</v>
      </c>
      <c r="BF105" s="5">
        <f t="shared" si="200"/>
        <v>2.453444242823255</v>
      </c>
      <c r="BG105" s="5">
        <f t="shared" si="200"/>
        <v>1.7757092863988966</v>
      </c>
      <c r="BH105" s="5">
        <f t="shared" si="200"/>
        <v>3.405023179188138</v>
      </c>
      <c r="BI105" s="5">
        <f t="shared" si="200"/>
        <v>-2.736364488988563</v>
      </c>
    </row>
    <row r="106" spans="4:61" x14ac:dyDescent="0.3">
      <c r="D106" s="3" t="s">
        <v>59</v>
      </c>
      <c r="E106" s="13" t="s">
        <v>39</v>
      </c>
      <c r="F106" s="25"/>
      <c r="G106" s="25"/>
      <c r="H106" s="25"/>
      <c r="I106" s="25"/>
      <c r="J106" s="25">
        <f t="shared" si="201"/>
        <v>-0.9943934842326807</v>
      </c>
      <c r="K106" s="25">
        <f t="shared" si="200"/>
        <v>2.9449943209475915</v>
      </c>
      <c r="L106" s="25">
        <f t="shared" si="200"/>
        <v>1.0061207870333932</v>
      </c>
      <c r="M106" s="25">
        <f t="shared" si="200"/>
        <v>3.6702210663198898</v>
      </c>
      <c r="N106" s="25">
        <f t="shared" si="200"/>
        <v>-1.1570148414999926</v>
      </c>
      <c r="O106" s="25">
        <f t="shared" si="200"/>
        <v>7.2395939086294492</v>
      </c>
      <c r="P106" s="25">
        <f t="shared" si="200"/>
        <v>2.0410674896573999</v>
      </c>
      <c r="Q106" s="25">
        <f t="shared" si="200"/>
        <v>2.096727805765064</v>
      </c>
      <c r="R106" s="25">
        <f t="shared" si="200"/>
        <v>-1.7569765645587876</v>
      </c>
      <c r="S106" s="25">
        <f t="shared" si="200"/>
        <v>2.2938855924560686</v>
      </c>
      <c r="T106" s="25">
        <f t="shared" si="200"/>
        <v>-0.17225243798234535</v>
      </c>
      <c r="U106" s="25">
        <f t="shared" si="200"/>
        <v>4.0872983523998485</v>
      </c>
      <c r="V106" s="25">
        <f t="shared" si="200"/>
        <v>-2.8229438152381547</v>
      </c>
      <c r="W106" s="25">
        <f t="shared" si="200"/>
        <v>5.4176759513394179</v>
      </c>
      <c r="X106" s="25">
        <f t="shared" si="200"/>
        <v>-0.65366139575182558</v>
      </c>
      <c r="Y106" s="25">
        <f t="shared" si="200"/>
        <v>5.9332033654832639</v>
      </c>
      <c r="Z106" s="25">
        <f t="shared" si="200"/>
        <v>-8.3024594199740172</v>
      </c>
      <c r="AA106" s="25">
        <f t="shared" si="200"/>
        <v>4.4324633598873175</v>
      </c>
      <c r="AB106" s="25">
        <f t="shared" si="200"/>
        <v>-0.85215419692262762</v>
      </c>
      <c r="AC106" s="25">
        <f t="shared" si="200"/>
        <v>5.9249593001755363</v>
      </c>
      <c r="AD106" s="25">
        <f t="shared" si="200"/>
        <v>-1.9839645583030308</v>
      </c>
      <c r="AE106" s="25">
        <f t="shared" si="200"/>
        <v>3.2044511041784185</v>
      </c>
      <c r="AF106" s="25">
        <f t="shared" si="200"/>
        <v>-2.1215402985548248</v>
      </c>
      <c r="AG106" s="25">
        <f t="shared" si="200"/>
        <v>4.1737424665529099</v>
      </c>
      <c r="AH106" s="25">
        <f t="shared" si="200"/>
        <v>-3.4490003151370852</v>
      </c>
      <c r="AI106" s="25">
        <f t="shared" si="200"/>
        <v>-0.99167492726641715</v>
      </c>
      <c r="AJ106" s="25">
        <f t="shared" si="200"/>
        <v>5.3226430068578079</v>
      </c>
      <c r="AK106" s="25">
        <f t="shared" si="200"/>
        <v>1.5750648226506403</v>
      </c>
      <c r="AL106" s="25">
        <f t="shared" si="200"/>
        <v>-2.4682434308888168</v>
      </c>
      <c r="AM106" s="25">
        <f t="shared" si="200"/>
        <v>3.0888829079732227</v>
      </c>
      <c r="AN106" s="25">
        <f t="shared" si="200"/>
        <v>3.3762155208293843</v>
      </c>
      <c r="AO106" s="25">
        <f t="shared" si="200"/>
        <v>1.4636931624776306</v>
      </c>
      <c r="AP106" s="25">
        <f t="shared" si="200"/>
        <v>-3.7047458262990052</v>
      </c>
      <c r="AQ106" s="25">
        <f t="shared" si="200"/>
        <v>1.1886477212278201</v>
      </c>
      <c r="AR106" s="25">
        <f t="shared" si="200"/>
        <v>4.9353053329137531</v>
      </c>
      <c r="AS106" s="25">
        <f t="shared" si="200"/>
        <v>3.6754796328048567</v>
      </c>
      <c r="AT106" s="25">
        <f t="shared" si="200"/>
        <v>-5.663163912558189</v>
      </c>
      <c r="AU106" s="25">
        <f t="shared" si="200"/>
        <v>-7.8882628362828333</v>
      </c>
      <c r="AV106" s="25">
        <f t="shared" si="200"/>
        <v>8.2967174980615113</v>
      </c>
      <c r="AW106" s="25">
        <f t="shared" si="200"/>
        <v>0.94308237506328663</v>
      </c>
      <c r="AX106" s="25">
        <f t="shared" si="200"/>
        <v>0.97940877240747515</v>
      </c>
      <c r="AY106" s="25">
        <f t="shared" si="200"/>
        <v>-1.1738954598023321</v>
      </c>
      <c r="AZ106" s="25">
        <f t="shared" si="200"/>
        <v>3.0957774084351408</v>
      </c>
      <c r="BA106" s="25">
        <f t="shared" si="200"/>
        <v>4.7918327837686459</v>
      </c>
      <c r="BB106" s="25">
        <f t="shared" si="200"/>
        <v>0.25551653215221126</v>
      </c>
      <c r="BC106" s="25">
        <f t="shared" si="200"/>
        <v>-4.8581835295365305</v>
      </c>
      <c r="BD106" s="25">
        <f t="shared" si="200"/>
        <v>5.8266219852683765</v>
      </c>
      <c r="BE106" s="25">
        <f t="shared" si="200"/>
        <v>2.6556393453699867</v>
      </c>
      <c r="BF106" s="25">
        <f t="shared" si="200"/>
        <v>0.33300463255776513</v>
      </c>
      <c r="BG106" s="25">
        <f t="shared" si="200"/>
        <v>-4.8165848626184449</v>
      </c>
      <c r="BH106" s="25">
        <f t="shared" si="200"/>
        <v>5.8514802041274239</v>
      </c>
      <c r="BI106" s="25">
        <f t="shared" si="200"/>
        <v>2.5569264377685474</v>
      </c>
    </row>
    <row r="107" spans="4:61" x14ac:dyDescent="0.3">
      <c r="D107" s="3" t="s">
        <v>60</v>
      </c>
      <c r="E107" s="13" t="s">
        <v>40</v>
      </c>
      <c r="F107" s="25"/>
      <c r="G107" s="25"/>
      <c r="H107" s="25"/>
      <c r="I107" s="25"/>
      <c r="J107" s="25">
        <f t="shared" si="201"/>
        <v>-6.5850125115241021E-2</v>
      </c>
      <c r="K107" s="25">
        <f t="shared" si="200"/>
        <v>0.15814443858725991</v>
      </c>
      <c r="L107" s="25">
        <f t="shared" si="200"/>
        <v>0.74342105263156544</v>
      </c>
      <c r="M107" s="25">
        <f t="shared" si="200"/>
        <v>1.626069352837467</v>
      </c>
      <c r="N107" s="25">
        <f t="shared" si="200"/>
        <v>0.71970183781004948</v>
      </c>
      <c r="O107" s="25">
        <f t="shared" si="200"/>
        <v>0.66989919612097104</v>
      </c>
      <c r="P107" s="25">
        <f t="shared" si="200"/>
        <v>0.56404081373977455</v>
      </c>
      <c r="Q107" s="25">
        <f t="shared" si="200"/>
        <v>0.68691706579280254</v>
      </c>
      <c r="R107" s="25">
        <f t="shared" si="200"/>
        <v>1.2392814671089658</v>
      </c>
      <c r="S107" s="25">
        <f t="shared" si="200"/>
        <v>0.36476043276663095</v>
      </c>
      <c r="T107" s="25">
        <f t="shared" si="200"/>
        <v>1.0163853640507536</v>
      </c>
      <c r="U107" s="25">
        <f t="shared" si="200"/>
        <v>1.1708030977498618</v>
      </c>
      <c r="V107" s="25">
        <f t="shared" si="200"/>
        <v>1.8383460912542837</v>
      </c>
      <c r="W107" s="25">
        <f t="shared" si="200"/>
        <v>1.0416666666666741</v>
      </c>
      <c r="X107" s="25">
        <f t="shared" si="200"/>
        <v>1.1422211808809646</v>
      </c>
      <c r="Y107" s="25">
        <f t="shared" si="200"/>
        <v>1.8706202582961629</v>
      </c>
      <c r="Z107" s="25">
        <f t="shared" si="200"/>
        <v>0.92097782831155328</v>
      </c>
      <c r="AA107" s="25">
        <f t="shared" si="200"/>
        <v>3.2109058134294655</v>
      </c>
      <c r="AB107" s="25">
        <f t="shared" si="200"/>
        <v>2.1831677764436286</v>
      </c>
      <c r="AC107" s="25">
        <f t="shared" si="200"/>
        <v>0.91870526653134998</v>
      </c>
      <c r="AD107" s="25">
        <f t="shared" si="200"/>
        <v>-0.97914681909601065</v>
      </c>
      <c r="AE107" s="25">
        <f t="shared" si="200"/>
        <v>1.9669677695226762</v>
      </c>
      <c r="AF107" s="25">
        <f t="shared" si="200"/>
        <v>0.45604654819939583</v>
      </c>
      <c r="AG107" s="25">
        <f t="shared" si="200"/>
        <v>1.2106032143602397</v>
      </c>
      <c r="AH107" s="25">
        <f t="shared" si="200"/>
        <v>0.68570839348320867</v>
      </c>
      <c r="AI107" s="25">
        <f t="shared" si="200"/>
        <v>1.2596651134210601</v>
      </c>
      <c r="AJ107" s="25">
        <f t="shared" si="200"/>
        <v>1.5676359039190846</v>
      </c>
      <c r="AK107" s="25">
        <f t="shared" si="200"/>
        <v>1.8869803335822777</v>
      </c>
      <c r="AL107" s="25">
        <f t="shared" si="200"/>
        <v>-1.0408522283033683</v>
      </c>
      <c r="AM107" s="25">
        <f t="shared" si="200"/>
        <v>1.8715125179003644</v>
      </c>
      <c r="AN107" s="25">
        <f t="shared" si="200"/>
        <v>3.3882695104217264</v>
      </c>
      <c r="AO107" s="25">
        <f t="shared" si="200"/>
        <v>3.5397815181208658</v>
      </c>
      <c r="AP107" s="25">
        <f t="shared" si="200"/>
        <v>-9.5091468936780998E-2</v>
      </c>
      <c r="AQ107" s="25">
        <f t="shared" si="200"/>
        <v>1.3008203780084271</v>
      </c>
      <c r="AR107" s="25">
        <f t="shared" si="200"/>
        <v>6.2639821029097931E-2</v>
      </c>
      <c r="AS107" s="25">
        <f t="shared" si="200"/>
        <v>4.0600965837953806</v>
      </c>
      <c r="AT107" s="25">
        <f t="shared" si="200"/>
        <v>-1.0441732554142158</v>
      </c>
      <c r="AU107" s="25">
        <f t="shared" si="200"/>
        <v>1.359155846975546</v>
      </c>
      <c r="AV107" s="25">
        <f t="shared" si="200"/>
        <v>1.4994430640048018</v>
      </c>
      <c r="AW107" s="25">
        <f t="shared" si="200"/>
        <v>3.1149755191625994</v>
      </c>
      <c r="AX107" s="25">
        <f t="shared" si="200"/>
        <v>-0.58534588620549055</v>
      </c>
      <c r="AY107" s="25">
        <f t="shared" si="200"/>
        <v>1.6634413472228049</v>
      </c>
      <c r="AZ107" s="25">
        <f t="shared" si="200"/>
        <v>0.33210481551984028</v>
      </c>
      <c r="BA107" s="25">
        <f t="shared" si="200"/>
        <v>2.6964840754046593</v>
      </c>
      <c r="BB107" s="25">
        <f t="shared" si="200"/>
        <v>-3.3056876695098381</v>
      </c>
      <c r="BC107" s="25">
        <f t="shared" si="200"/>
        <v>5.110206910569115</v>
      </c>
      <c r="BD107" s="25">
        <f t="shared" si="200"/>
        <v>0.45178210532408336</v>
      </c>
      <c r="BE107" s="25">
        <f t="shared" si="200"/>
        <v>2.4460238854816962</v>
      </c>
      <c r="BF107" s="25">
        <f t="shared" si="200"/>
        <v>-3.1473527941997204</v>
      </c>
      <c r="BG107" s="25">
        <f t="shared" si="200"/>
        <v>4.9157588897093873</v>
      </c>
      <c r="BH107" s="25">
        <f t="shared" si="200"/>
        <v>-3.1048723360560526E-2</v>
      </c>
      <c r="BI107" s="25">
        <f t="shared" si="200"/>
        <v>2.8371014779951187</v>
      </c>
    </row>
    <row r="108" spans="4:61" x14ac:dyDescent="0.3">
      <c r="D108" s="3" t="s">
        <v>61</v>
      </c>
      <c r="E108" s="4" t="s">
        <v>41</v>
      </c>
      <c r="F108" s="5"/>
      <c r="G108" s="5"/>
      <c r="H108" s="5"/>
      <c r="I108" s="5"/>
      <c r="J108" s="5">
        <f t="shared" si="201"/>
        <v>-1.0440036564520638</v>
      </c>
      <c r="K108" s="5">
        <f t="shared" si="200"/>
        <v>4.1854391481961351</v>
      </c>
      <c r="L108" s="5">
        <f t="shared" si="200"/>
        <v>2.2366690937568601</v>
      </c>
      <c r="M108" s="5">
        <f t="shared" si="200"/>
        <v>3.7000138273936445</v>
      </c>
      <c r="N108" s="5">
        <f t="shared" si="200"/>
        <v>-3.7470305276817939</v>
      </c>
      <c r="O108" s="5">
        <f t="shared" si="200"/>
        <v>3.6670754977267128</v>
      </c>
      <c r="P108" s="5">
        <f t="shared" si="200"/>
        <v>3.2302866632000882</v>
      </c>
      <c r="Q108" s="5">
        <f t="shared" si="200"/>
        <v>4.1132350169313048</v>
      </c>
      <c r="R108" s="5">
        <f t="shared" si="200"/>
        <v>-5.3881801619580667</v>
      </c>
      <c r="S108" s="5">
        <f t="shared" si="200"/>
        <v>4.5477614476208572</v>
      </c>
      <c r="T108" s="5">
        <f t="shared" si="200"/>
        <v>3.3728471342370003</v>
      </c>
      <c r="U108" s="5">
        <f t="shared" si="200"/>
        <v>3.8768938651970508</v>
      </c>
      <c r="V108" s="5">
        <f t="shared" si="200"/>
        <v>-4.4917668736356386</v>
      </c>
      <c r="W108" s="5">
        <f t="shared" si="200"/>
        <v>3.8020844284283539</v>
      </c>
      <c r="X108" s="5">
        <f t="shared" si="200"/>
        <v>3.4405023805371471</v>
      </c>
      <c r="Y108" s="5">
        <f t="shared" si="200"/>
        <v>4.9921600486779072</v>
      </c>
      <c r="Z108" s="5">
        <f t="shared" ref="K108:BI113" si="202">(Z8/Y8-1)*100</f>
        <v>-5.9472216321162836</v>
      </c>
      <c r="AA108" s="5">
        <f t="shared" si="202"/>
        <v>3.1399966143503155</v>
      </c>
      <c r="AB108" s="5">
        <f t="shared" si="202"/>
        <v>4.8780968181982187</v>
      </c>
      <c r="AC108" s="5">
        <f t="shared" si="202"/>
        <v>5.3041924976358068</v>
      </c>
      <c r="AD108" s="5">
        <f t="shared" si="202"/>
        <v>-6.2755957969074183</v>
      </c>
      <c r="AE108" s="5">
        <f t="shared" si="202"/>
        <v>1.5528750863601948</v>
      </c>
      <c r="AF108" s="5">
        <f t="shared" si="202"/>
        <v>4.7136378357977904</v>
      </c>
      <c r="AG108" s="5">
        <f t="shared" si="202"/>
        <v>4.556370547314037</v>
      </c>
      <c r="AH108" s="5">
        <f t="shared" si="202"/>
        <v>-4.6972288061386642</v>
      </c>
      <c r="AI108" s="5">
        <f t="shared" si="202"/>
        <v>2.500584668308159</v>
      </c>
      <c r="AJ108" s="5">
        <f t="shared" si="202"/>
        <v>4.7407212753710182</v>
      </c>
      <c r="AK108" s="5">
        <f t="shared" si="202"/>
        <v>4.8085381758808277</v>
      </c>
      <c r="AL108" s="5">
        <f t="shared" si="202"/>
        <v>-4.5953733175622453</v>
      </c>
      <c r="AM108" s="5">
        <f t="shared" si="202"/>
        <v>0.95392888307241908</v>
      </c>
      <c r="AN108" s="5">
        <f t="shared" si="202"/>
        <v>4.7959015808154426</v>
      </c>
      <c r="AO108" s="5">
        <f t="shared" si="202"/>
        <v>4.6047299370312933</v>
      </c>
      <c r="AP108" s="5">
        <f t="shared" si="202"/>
        <v>-4.3025941090121034</v>
      </c>
      <c r="AQ108" s="5">
        <f t="shared" si="202"/>
        <v>0.74835606104479702</v>
      </c>
      <c r="AR108" s="5">
        <f t="shared" si="202"/>
        <v>4.7550224668186036</v>
      </c>
      <c r="AS108" s="5">
        <f t="shared" si="202"/>
        <v>4.7434269319411193</v>
      </c>
      <c r="AT108" s="5">
        <f t="shared" si="202"/>
        <v>-6.9169206150279106</v>
      </c>
      <c r="AU108" s="5">
        <f t="shared" si="202"/>
        <v>-7.369805200263424</v>
      </c>
      <c r="AV108" s="5">
        <f t="shared" si="202"/>
        <v>5.7206096449524457</v>
      </c>
      <c r="AW108" s="5">
        <f t="shared" si="202"/>
        <v>3.4835258010198489</v>
      </c>
      <c r="AX108" s="5">
        <f t="shared" si="202"/>
        <v>-2.099369330902201</v>
      </c>
      <c r="AY108" s="5">
        <f t="shared" si="202"/>
        <v>-2.5077043106566665</v>
      </c>
      <c r="AZ108" s="5">
        <f t="shared" si="202"/>
        <v>5.1299441517669297</v>
      </c>
      <c r="BA108" s="5">
        <f t="shared" si="202"/>
        <v>3.5584285266574867</v>
      </c>
      <c r="BB108" s="5">
        <f t="shared" si="202"/>
        <v>-1.2358845540633046</v>
      </c>
      <c r="BC108" s="5">
        <f t="shared" si="202"/>
        <v>0.1530808413922724</v>
      </c>
      <c r="BD108" s="5">
        <f t="shared" si="202"/>
        <v>4.6127506691097331</v>
      </c>
      <c r="BE108" s="5">
        <f t="shared" si="202"/>
        <v>3.0621690790908929</v>
      </c>
      <c r="BF108" s="5">
        <f t="shared" si="202"/>
        <v>-2.4847238976913655</v>
      </c>
      <c r="BG108" s="5">
        <f t="shared" si="202"/>
        <v>0.64274785305467041</v>
      </c>
      <c r="BH108" s="5">
        <f t="shared" si="202"/>
        <v>6.2797316316153262</v>
      </c>
      <c r="BI108" s="5">
        <f t="shared" si="202"/>
        <v>3.1859637106351979</v>
      </c>
    </row>
    <row r="109" spans="4:61" x14ac:dyDescent="0.3">
      <c r="D109" s="3" t="s">
        <v>62</v>
      </c>
      <c r="E109" s="14" t="s">
        <v>42</v>
      </c>
      <c r="F109" s="27"/>
      <c r="G109" s="27"/>
      <c r="H109" s="27"/>
      <c r="I109" s="27"/>
      <c r="J109" s="27">
        <f t="shared" si="201"/>
        <v>1.1905140829260308</v>
      </c>
      <c r="K109" s="27">
        <f t="shared" si="202"/>
        <v>7.4675015570313974</v>
      </c>
      <c r="L109" s="27">
        <f t="shared" si="202"/>
        <v>2.7883277994502187</v>
      </c>
      <c r="M109" s="27">
        <f t="shared" si="202"/>
        <v>-3.1297601528412544</v>
      </c>
      <c r="N109" s="27">
        <f t="shared" si="202"/>
        <v>0.42078677249568486</v>
      </c>
      <c r="O109" s="27">
        <f t="shared" si="202"/>
        <v>5.4689680178381606</v>
      </c>
      <c r="P109" s="27">
        <f t="shared" si="202"/>
        <v>1.8429320534217419</v>
      </c>
      <c r="Q109" s="27">
        <f t="shared" si="202"/>
        <v>-3.2500614991400889</v>
      </c>
      <c r="R109" s="27">
        <f t="shared" si="202"/>
        <v>-0.81400812055163474</v>
      </c>
      <c r="S109" s="27">
        <f t="shared" si="202"/>
        <v>7.3395096391340564</v>
      </c>
      <c r="T109" s="27">
        <f t="shared" si="202"/>
        <v>1.9207799107234136</v>
      </c>
      <c r="U109" s="27">
        <f t="shared" si="202"/>
        <v>-2.1282442832638138</v>
      </c>
      <c r="V109" s="27">
        <f t="shared" si="202"/>
        <v>-0.91387274528899054</v>
      </c>
      <c r="W109" s="27">
        <f t="shared" si="202"/>
        <v>6.3147773799530516</v>
      </c>
      <c r="X109" s="27">
        <f t="shared" si="202"/>
        <v>2.019848007847358</v>
      </c>
      <c r="Y109" s="27">
        <f t="shared" si="202"/>
        <v>-2.8226005476790661</v>
      </c>
      <c r="Z109" s="27">
        <f t="shared" si="202"/>
        <v>-1.5397732717464585</v>
      </c>
      <c r="AA109" s="27">
        <f t="shared" si="202"/>
        <v>4.0514431413386287</v>
      </c>
      <c r="AB109" s="27">
        <f t="shared" si="202"/>
        <v>1.9001110538214405</v>
      </c>
      <c r="AC109" s="27">
        <f t="shared" si="202"/>
        <v>-0.90063440444833054</v>
      </c>
      <c r="AD109" s="27">
        <f t="shared" si="202"/>
        <v>-0.72392662935859553</v>
      </c>
      <c r="AE109" s="27">
        <f t="shared" si="202"/>
        <v>4.0272467957551905</v>
      </c>
      <c r="AF109" s="27">
        <f t="shared" si="202"/>
        <v>1.2852908281481668</v>
      </c>
      <c r="AG109" s="27">
        <f t="shared" si="202"/>
        <v>-0.70769417548638414</v>
      </c>
      <c r="AH109" s="27">
        <f t="shared" si="202"/>
        <v>-8.4771000124606033E-3</v>
      </c>
      <c r="AI109" s="27">
        <f t="shared" si="202"/>
        <v>2.8881312429364536</v>
      </c>
      <c r="AJ109" s="27">
        <f t="shared" si="202"/>
        <v>2.9993941113009681</v>
      </c>
      <c r="AK109" s="27">
        <f t="shared" si="202"/>
        <v>-1.3453202856764768</v>
      </c>
      <c r="AL109" s="27">
        <f t="shared" si="202"/>
        <v>0.41211126612301641</v>
      </c>
      <c r="AM109" s="27">
        <f t="shared" si="202"/>
        <v>3.116321057562943</v>
      </c>
      <c r="AN109" s="27">
        <f t="shared" si="202"/>
        <v>3.0478490198653008</v>
      </c>
      <c r="AO109" s="27">
        <f t="shared" si="202"/>
        <v>-2.1448126414406632</v>
      </c>
      <c r="AP109" s="27">
        <f t="shared" si="202"/>
        <v>1.1879701636035689</v>
      </c>
      <c r="AQ109" s="27">
        <f t="shared" si="202"/>
        <v>2.5283754591333141</v>
      </c>
      <c r="AR109" s="27">
        <f t="shared" si="202"/>
        <v>2.8343203055230637</v>
      </c>
      <c r="AS109" s="27">
        <f t="shared" si="202"/>
        <v>-2.3402240607237723</v>
      </c>
      <c r="AT109" s="27">
        <f t="shared" si="202"/>
        <v>-1.424314237544777</v>
      </c>
      <c r="AU109" s="27">
        <f t="shared" si="202"/>
        <v>-6.7331968059910929</v>
      </c>
      <c r="AV109" s="27">
        <f t="shared" si="202"/>
        <v>5.6632685970017249</v>
      </c>
      <c r="AW109" s="27">
        <f t="shared" si="202"/>
        <v>-0.82429556773903068</v>
      </c>
      <c r="AX109" s="27">
        <f t="shared" si="202"/>
        <v>1.0283991172248541</v>
      </c>
      <c r="AY109" s="27">
        <f t="shared" si="202"/>
        <v>3.44490761328482</v>
      </c>
      <c r="AZ109" s="27">
        <f t="shared" si="202"/>
        <v>1.4511544036762247</v>
      </c>
      <c r="BA109" s="27">
        <f t="shared" si="202"/>
        <v>-0.44147858704065568</v>
      </c>
      <c r="BB109" s="27">
        <f t="shared" si="202"/>
        <v>1.1793540827934823</v>
      </c>
      <c r="BC109" s="27">
        <f t="shared" si="202"/>
        <v>4.1798220496150229</v>
      </c>
      <c r="BD109" s="27">
        <f t="shared" si="202"/>
        <v>2.4686714177151403</v>
      </c>
      <c r="BE109" s="27">
        <f t="shared" si="202"/>
        <v>-4.5488611507686683</v>
      </c>
      <c r="BF109" s="27">
        <f t="shared" si="202"/>
        <v>1.8122794998119973</v>
      </c>
      <c r="BG109" s="27">
        <f t="shared" si="202"/>
        <v>5.1131654991828146</v>
      </c>
      <c r="BH109" s="27">
        <f t="shared" si="202"/>
        <v>4.5699425741308364</v>
      </c>
      <c r="BI109" s="27">
        <f t="shared" si="202"/>
        <v>-4.6456986285551949</v>
      </c>
    </row>
    <row r="110" spans="4:61" x14ac:dyDescent="0.3">
      <c r="D110" s="3" t="s">
        <v>63</v>
      </c>
      <c r="E110" s="15" t="s">
        <v>43</v>
      </c>
      <c r="F110" s="29"/>
      <c r="G110" s="29"/>
      <c r="H110" s="29"/>
      <c r="I110" s="29"/>
      <c r="J110" s="29">
        <f t="shared" si="201"/>
        <v>-0.58074429831656005</v>
      </c>
      <c r="K110" s="29">
        <f t="shared" si="202"/>
        <v>2.6708529270971226</v>
      </c>
      <c r="L110" s="29">
        <f t="shared" si="202"/>
        <v>3.1611730485885392</v>
      </c>
      <c r="M110" s="29">
        <f t="shared" si="202"/>
        <v>1.1950302339252206</v>
      </c>
      <c r="N110" s="29">
        <f t="shared" si="202"/>
        <v>-5.8381802392148963E-3</v>
      </c>
      <c r="O110" s="29">
        <f t="shared" si="202"/>
        <v>1.8604447493449916</v>
      </c>
      <c r="P110" s="29">
        <f t="shared" si="202"/>
        <v>4.2451755460692908</v>
      </c>
      <c r="Q110" s="29">
        <f t="shared" si="202"/>
        <v>1.198390049981013</v>
      </c>
      <c r="R110" s="29">
        <f t="shared" si="202"/>
        <v>-0.48981654292209464</v>
      </c>
      <c r="S110" s="29">
        <f t="shared" si="202"/>
        <v>2.8522170715326922</v>
      </c>
      <c r="T110" s="29">
        <f t="shared" si="202"/>
        <v>2.6494293832773907</v>
      </c>
      <c r="U110" s="29">
        <f t="shared" si="202"/>
        <v>1.5642979600385631</v>
      </c>
      <c r="V110" s="29">
        <f t="shared" si="202"/>
        <v>-0.22366637175463833</v>
      </c>
      <c r="W110" s="29">
        <f t="shared" si="202"/>
        <v>3.4029610047614955</v>
      </c>
      <c r="X110" s="29">
        <f t="shared" si="202"/>
        <v>2.7771882634553213</v>
      </c>
      <c r="Y110" s="29">
        <f t="shared" si="202"/>
        <v>1.0980013637978736</v>
      </c>
      <c r="Z110" s="29">
        <f t="shared" si="202"/>
        <v>-1.0972386161493541</v>
      </c>
      <c r="AA110" s="29">
        <f t="shared" si="202"/>
        <v>3.17599060602205</v>
      </c>
      <c r="AB110" s="29">
        <f t="shared" si="202"/>
        <v>3.6816062821327433</v>
      </c>
      <c r="AC110" s="29">
        <f t="shared" si="202"/>
        <v>1.6199325897932937</v>
      </c>
      <c r="AD110" s="29">
        <f t="shared" si="202"/>
        <v>-1.1855585843100758</v>
      </c>
      <c r="AE110" s="29">
        <f t="shared" si="202"/>
        <v>2.3109285964978854</v>
      </c>
      <c r="AF110" s="29">
        <f t="shared" si="202"/>
        <v>5.3026371707906472</v>
      </c>
      <c r="AG110" s="29">
        <f t="shared" si="202"/>
        <v>1.1087548787497292</v>
      </c>
      <c r="AH110" s="29">
        <f t="shared" si="202"/>
        <v>-0.79687161706656351</v>
      </c>
      <c r="AI110" s="29">
        <f t="shared" si="202"/>
        <v>3.0136688749941909</v>
      </c>
      <c r="AJ110" s="29">
        <f t="shared" si="202"/>
        <v>5.3780834214418372</v>
      </c>
      <c r="AK110" s="29">
        <f t="shared" si="202"/>
        <v>0.48423381575675162</v>
      </c>
      <c r="AL110" s="29">
        <f t="shared" si="202"/>
        <v>-0.5531138136216085</v>
      </c>
      <c r="AM110" s="29">
        <f t="shared" si="202"/>
        <v>3.2395002774753046</v>
      </c>
      <c r="AN110" s="29">
        <f t="shared" si="202"/>
        <v>2.4809830093948992</v>
      </c>
      <c r="AO110" s="29">
        <f t="shared" si="202"/>
        <v>0.24793209670703753</v>
      </c>
      <c r="AP110" s="29">
        <f t="shared" si="202"/>
        <v>-0.60440750892944983</v>
      </c>
      <c r="AQ110" s="29">
        <f t="shared" si="202"/>
        <v>3.6456929502915125</v>
      </c>
      <c r="AR110" s="29">
        <f t="shared" si="202"/>
        <v>3.2724997447450166</v>
      </c>
      <c r="AS110" s="29">
        <f t="shared" si="202"/>
        <v>1.0912504763763708</v>
      </c>
      <c r="AT110" s="29">
        <f t="shared" si="202"/>
        <v>-6.4062752073638762</v>
      </c>
      <c r="AU110" s="29">
        <f t="shared" si="202"/>
        <v>-29.163507301594105</v>
      </c>
      <c r="AV110" s="29">
        <f t="shared" si="202"/>
        <v>24.279358050903554</v>
      </c>
      <c r="AW110" s="29">
        <f t="shared" si="202"/>
        <v>5.0835025839033099</v>
      </c>
      <c r="AX110" s="29">
        <f t="shared" si="202"/>
        <v>-6.0504312013492605</v>
      </c>
      <c r="AY110" s="29">
        <f t="shared" si="202"/>
        <v>1.9584752685851692</v>
      </c>
      <c r="AZ110" s="29">
        <f t="shared" si="202"/>
        <v>-1.3745018715720536</v>
      </c>
      <c r="BA110" s="29">
        <f t="shared" si="202"/>
        <v>14.240590408920717</v>
      </c>
      <c r="BB110" s="29">
        <f t="shared" si="202"/>
        <v>0.7987076125449466</v>
      </c>
      <c r="BC110" s="29">
        <f t="shared" si="202"/>
        <v>4.5194520060963805</v>
      </c>
      <c r="BD110" s="29">
        <f t="shared" si="202"/>
        <v>-0.82297473947630095</v>
      </c>
      <c r="BE110" s="29">
        <f t="shared" si="202"/>
        <v>-1.9482266425247752</v>
      </c>
      <c r="BF110" s="29">
        <f t="shared" si="202"/>
        <v>6.1934683514374367</v>
      </c>
      <c r="BG110" s="29">
        <f t="shared" si="202"/>
        <v>5.6995901815248384</v>
      </c>
      <c r="BH110" s="29">
        <f t="shared" si="202"/>
        <v>0.2009926046038002</v>
      </c>
      <c r="BI110" s="29">
        <f t="shared" si="202"/>
        <v>-4.9368175311276801</v>
      </c>
    </row>
    <row r="111" spans="4:61" x14ac:dyDescent="0.3">
      <c r="D111" s="3" t="s">
        <v>64</v>
      </c>
      <c r="E111" s="14" t="s">
        <v>44</v>
      </c>
      <c r="F111" s="27"/>
      <c r="G111" s="27"/>
      <c r="H111" s="27"/>
      <c r="I111" s="27"/>
      <c r="J111" s="27">
        <f t="shared" si="201"/>
        <v>1.1620294916946605</v>
      </c>
      <c r="K111" s="27">
        <f t="shared" si="202"/>
        <v>2.0029917180488077</v>
      </c>
      <c r="L111" s="27">
        <f t="shared" si="202"/>
        <v>1.6607618194208751</v>
      </c>
      <c r="M111" s="27">
        <f t="shared" si="202"/>
        <v>1.5182658548509087</v>
      </c>
      <c r="N111" s="27">
        <f t="shared" si="202"/>
        <v>1.5345944989538784</v>
      </c>
      <c r="O111" s="27">
        <f t="shared" si="202"/>
        <v>1.4456485027917854</v>
      </c>
      <c r="P111" s="27">
        <f t="shared" si="202"/>
        <v>1.4960606216231076</v>
      </c>
      <c r="Q111" s="27">
        <f t="shared" si="202"/>
        <v>2.5727102529788048</v>
      </c>
      <c r="R111" s="27">
        <f t="shared" si="202"/>
        <v>1.2854751682327636</v>
      </c>
      <c r="S111" s="27">
        <f t="shared" si="202"/>
        <v>1.4717021058624491</v>
      </c>
      <c r="T111" s="27">
        <f t="shared" si="202"/>
        <v>1.4457229111083159</v>
      </c>
      <c r="U111" s="27">
        <f t="shared" si="202"/>
        <v>1.9565008133052508</v>
      </c>
      <c r="V111" s="27">
        <f t="shared" si="202"/>
        <v>1.4142542361218924</v>
      </c>
      <c r="W111" s="27">
        <f t="shared" si="202"/>
        <v>1.3931119144283022</v>
      </c>
      <c r="X111" s="27">
        <f t="shared" si="202"/>
        <v>0.89357132852985188</v>
      </c>
      <c r="Y111" s="27">
        <f t="shared" si="202"/>
        <v>0.79280368699987669</v>
      </c>
      <c r="Z111" s="27">
        <f t="shared" si="202"/>
        <v>0.19434650604770454</v>
      </c>
      <c r="AA111" s="27">
        <f t="shared" si="202"/>
        <v>1.7807014060500226</v>
      </c>
      <c r="AB111" s="27">
        <f t="shared" si="202"/>
        <v>1.6131428374207113</v>
      </c>
      <c r="AC111" s="27">
        <f t="shared" si="202"/>
        <v>2.0348489480189746</v>
      </c>
      <c r="AD111" s="27">
        <f t="shared" si="202"/>
        <v>0.19075738497387196</v>
      </c>
      <c r="AE111" s="27">
        <f t="shared" si="202"/>
        <v>1.2290393038333125</v>
      </c>
      <c r="AF111" s="27">
        <f t="shared" si="202"/>
        <v>1.4607081494842689</v>
      </c>
      <c r="AG111" s="27">
        <f t="shared" si="202"/>
        <v>1.863030807660282</v>
      </c>
      <c r="AH111" s="27">
        <f t="shared" si="202"/>
        <v>0.70460263062694928</v>
      </c>
      <c r="AI111" s="27">
        <f t="shared" si="202"/>
        <v>1.482982582907022</v>
      </c>
      <c r="AJ111" s="27">
        <f t="shared" si="202"/>
        <v>1.3797072783206854</v>
      </c>
      <c r="AK111" s="27">
        <f t="shared" si="202"/>
        <v>1.4740747552204336</v>
      </c>
      <c r="AL111" s="27">
        <f t="shared" si="202"/>
        <v>0.76671525944604912</v>
      </c>
      <c r="AM111" s="27">
        <f t="shared" si="202"/>
        <v>1.8851300979579433</v>
      </c>
      <c r="AN111" s="27">
        <f t="shared" si="202"/>
        <v>1.6776849355021994</v>
      </c>
      <c r="AO111" s="27">
        <f t="shared" si="202"/>
        <v>1.5087180300108027</v>
      </c>
      <c r="AP111" s="27">
        <f t="shared" si="202"/>
        <v>0.67175731465634048</v>
      </c>
      <c r="AQ111" s="27">
        <f t="shared" si="202"/>
        <v>1.5612015379331101</v>
      </c>
      <c r="AR111" s="27">
        <f t="shared" si="202"/>
        <v>1.5456881712609505</v>
      </c>
      <c r="AS111" s="27">
        <f t="shared" si="202"/>
        <v>2.4430249340150478</v>
      </c>
      <c r="AT111" s="27">
        <f t="shared" si="202"/>
        <v>-3.5280298686952039</v>
      </c>
      <c r="AU111" s="27">
        <f t="shared" si="202"/>
        <v>-22.289703821809926</v>
      </c>
      <c r="AV111" s="27">
        <f t="shared" si="202"/>
        <v>14.761684189583235</v>
      </c>
      <c r="AW111" s="27">
        <f t="shared" si="202"/>
        <v>5.8730870344310127</v>
      </c>
      <c r="AX111" s="27">
        <f t="shared" si="202"/>
        <v>-1.787434483976158</v>
      </c>
      <c r="AY111" s="27">
        <f t="shared" si="202"/>
        <v>1.8837916027859558</v>
      </c>
      <c r="AZ111" s="27">
        <f t="shared" si="202"/>
        <v>-5.7344384653444269</v>
      </c>
      <c r="BA111" s="27">
        <f t="shared" si="202"/>
        <v>11.262335280937874</v>
      </c>
      <c r="BB111" s="27">
        <f t="shared" si="202"/>
        <v>-0.27914744226584798</v>
      </c>
      <c r="BC111" s="27">
        <f t="shared" si="202"/>
        <v>0.68908630732276155</v>
      </c>
      <c r="BD111" s="27">
        <f t="shared" si="202"/>
        <v>0.28974944775244094</v>
      </c>
      <c r="BE111" s="27">
        <f t="shared" si="202"/>
        <v>3.2861784441591713</v>
      </c>
      <c r="BF111" s="27">
        <f t="shared" si="202"/>
        <v>0.60564749056417622</v>
      </c>
      <c r="BG111" s="27">
        <f t="shared" si="202"/>
        <v>1.6923250449381921</v>
      </c>
      <c r="BH111" s="27">
        <f t="shared" si="202"/>
        <v>1.7039375637845744</v>
      </c>
      <c r="BI111" s="27">
        <f t="shared" si="202"/>
        <v>0.95298897293263352</v>
      </c>
    </row>
    <row r="112" spans="4:61" x14ac:dyDescent="0.3">
      <c r="D112" s="3" t="s">
        <v>65</v>
      </c>
      <c r="E112" s="15" t="s">
        <v>45</v>
      </c>
      <c r="F112" s="29"/>
      <c r="G112" s="29"/>
      <c r="H112" s="29"/>
      <c r="I112" s="29"/>
      <c r="J112" s="29">
        <f t="shared" si="201"/>
        <v>0.77830013792286046</v>
      </c>
      <c r="K112" s="29">
        <f t="shared" si="202"/>
        <v>1.066754177102669</v>
      </c>
      <c r="L112" s="29">
        <f t="shared" si="202"/>
        <v>3.6318392747678674</v>
      </c>
      <c r="M112" s="29">
        <f t="shared" si="202"/>
        <v>3.8150703216107251</v>
      </c>
      <c r="N112" s="29">
        <f t="shared" si="202"/>
        <v>3.2500409401759134</v>
      </c>
      <c r="O112" s="29">
        <f t="shared" si="202"/>
        <v>1.2082889302225563</v>
      </c>
      <c r="P112" s="29">
        <f t="shared" si="202"/>
        <v>3.986582309630049</v>
      </c>
      <c r="Q112" s="29">
        <f t="shared" si="202"/>
        <v>2.737963571869817</v>
      </c>
      <c r="R112" s="29">
        <f t="shared" si="202"/>
        <v>2.3057927283880453</v>
      </c>
      <c r="S112" s="29">
        <f t="shared" si="202"/>
        <v>1.9289038143190051</v>
      </c>
      <c r="T112" s="29">
        <f t="shared" si="202"/>
        <v>2.796052440369845</v>
      </c>
      <c r="U112" s="29">
        <f t="shared" si="202"/>
        <v>2.1452611769815055</v>
      </c>
      <c r="V112" s="29">
        <f t="shared" si="202"/>
        <v>2.6762710682165736</v>
      </c>
      <c r="W112" s="29">
        <f t="shared" si="202"/>
        <v>2.6960142079366589</v>
      </c>
      <c r="X112" s="29">
        <f t="shared" si="202"/>
        <v>1.8981048351955243</v>
      </c>
      <c r="Y112" s="29">
        <f t="shared" si="202"/>
        <v>2.4854500189603224</v>
      </c>
      <c r="Z112" s="29">
        <f t="shared" si="202"/>
        <v>2.2474079198204544</v>
      </c>
      <c r="AA112" s="29">
        <f t="shared" si="202"/>
        <v>2.3196514966762338</v>
      </c>
      <c r="AB112" s="29">
        <f t="shared" si="202"/>
        <v>3.1993956803833434</v>
      </c>
      <c r="AC112" s="29">
        <f t="shared" si="202"/>
        <v>1.18001599926989</v>
      </c>
      <c r="AD112" s="29">
        <f t="shared" si="202"/>
        <v>0.6979484017046067</v>
      </c>
      <c r="AE112" s="29">
        <f t="shared" si="202"/>
        <v>3.9584005528068511</v>
      </c>
      <c r="AF112" s="29">
        <f t="shared" si="202"/>
        <v>2.8444819582190251</v>
      </c>
      <c r="AG112" s="29">
        <f t="shared" si="202"/>
        <v>1.8161735538320567</v>
      </c>
      <c r="AH112" s="29">
        <f t="shared" si="202"/>
        <v>1.4936739896352025</v>
      </c>
      <c r="AI112" s="29">
        <f t="shared" si="202"/>
        <v>4.5019420969683477</v>
      </c>
      <c r="AJ112" s="29">
        <f t="shared" si="202"/>
        <v>0.76759750530810411</v>
      </c>
      <c r="AK112" s="29">
        <f t="shared" si="202"/>
        <v>1.3028947455254292</v>
      </c>
      <c r="AL112" s="29">
        <f t="shared" si="202"/>
        <v>1.0166413068598779</v>
      </c>
      <c r="AM112" s="29">
        <f t="shared" si="202"/>
        <v>1.9355863993041122</v>
      </c>
      <c r="AN112" s="29">
        <f t="shared" si="202"/>
        <v>3.6692542268462303</v>
      </c>
      <c r="AO112" s="29">
        <f t="shared" si="202"/>
        <v>0.31595037203537846</v>
      </c>
      <c r="AP112" s="29">
        <f t="shared" si="202"/>
        <v>2.8797151860003201</v>
      </c>
      <c r="AQ112" s="29">
        <f t="shared" si="202"/>
        <v>2.4342617002030886</v>
      </c>
      <c r="AR112" s="29">
        <f t="shared" si="202"/>
        <v>3.3345794598041767</v>
      </c>
      <c r="AS112" s="29">
        <f t="shared" si="202"/>
        <v>0.81066702134733326</v>
      </c>
      <c r="AT112" s="29">
        <f t="shared" si="202"/>
        <v>2.9170322384869607</v>
      </c>
      <c r="AU112" s="29">
        <f t="shared" si="202"/>
        <v>3.3929039573517006</v>
      </c>
      <c r="AV112" s="29">
        <f t="shared" si="202"/>
        <v>3.2172131909770529</v>
      </c>
      <c r="AW112" s="29">
        <f t="shared" si="202"/>
        <v>1.0573373046547596</v>
      </c>
      <c r="AX112" s="29">
        <f t="shared" si="202"/>
        <v>0.80889559303458647</v>
      </c>
      <c r="AY112" s="29">
        <f t="shared" si="202"/>
        <v>1.6574585635358963</v>
      </c>
      <c r="AZ112" s="29">
        <f t="shared" si="202"/>
        <v>1.9046387328158554</v>
      </c>
      <c r="BA112" s="29">
        <f t="shared" si="202"/>
        <v>1.706158709923411</v>
      </c>
      <c r="BB112" s="29">
        <f t="shared" si="202"/>
        <v>1.6902954757582966</v>
      </c>
      <c r="BC112" s="29">
        <f t="shared" si="202"/>
        <v>3.1576120720346657</v>
      </c>
      <c r="BD112" s="29">
        <f t="shared" si="202"/>
        <v>2.0757742412814251</v>
      </c>
      <c r="BE112" s="29">
        <f t="shared" si="202"/>
        <v>0.73610411436526579</v>
      </c>
      <c r="BF112" s="29">
        <f t="shared" si="202"/>
        <v>1.4623928734837977</v>
      </c>
      <c r="BG112" s="29">
        <f t="shared" si="202"/>
        <v>3.6780441531413466</v>
      </c>
      <c r="BH112" s="29">
        <f t="shared" si="202"/>
        <v>4.2214937788723761</v>
      </c>
      <c r="BI112" s="29">
        <f t="shared" si="202"/>
        <v>1.3191328483751263</v>
      </c>
    </row>
    <row r="113" spans="4:61" x14ac:dyDescent="0.3">
      <c r="D113" s="3" t="s">
        <v>66</v>
      </c>
      <c r="E113" s="16" t="s">
        <v>46</v>
      </c>
      <c r="F113" s="31"/>
      <c r="G113" s="31"/>
      <c r="H113" s="31"/>
      <c r="I113" s="31"/>
      <c r="J113" s="31">
        <f t="shared" si="201"/>
        <v>5.929262849294803</v>
      </c>
      <c r="K113" s="31">
        <f t="shared" si="202"/>
        <v>2.4584275476031925</v>
      </c>
      <c r="L113" s="31">
        <f t="shared" si="202"/>
        <v>-2.8354933253433079</v>
      </c>
      <c r="M113" s="31">
        <f t="shared" si="202"/>
        <v>-1.9497717752690824</v>
      </c>
      <c r="N113" s="31">
        <f t="shared" si="202"/>
        <v>6.1830686411617153</v>
      </c>
      <c r="O113" s="31">
        <f t="shared" si="202"/>
        <v>4.0953635294789681</v>
      </c>
      <c r="P113" s="31">
        <f t="shared" si="202"/>
        <v>4.4744257658982489</v>
      </c>
      <c r="Q113" s="31">
        <f t="shared" si="202"/>
        <v>0.66552750035944186</v>
      </c>
      <c r="R113" s="31">
        <f t="shared" si="202"/>
        <v>2.8231820366682703</v>
      </c>
      <c r="S113" s="31">
        <f t="shared" si="202"/>
        <v>2.018947331866805</v>
      </c>
      <c r="T113" s="31">
        <f t="shared" si="202"/>
        <v>3.055550827875031</v>
      </c>
      <c r="U113" s="31">
        <f t="shared" si="202"/>
        <v>-4.0275064091000345</v>
      </c>
      <c r="V113" s="31">
        <f t="shared" si="202"/>
        <v>2.67598903448103</v>
      </c>
      <c r="W113" s="31">
        <f t="shared" si="202"/>
        <v>3.8483901118380848</v>
      </c>
      <c r="X113" s="31">
        <f t="shared" si="202"/>
        <v>-0.41935331696307809</v>
      </c>
      <c r="Y113" s="31">
        <f t="shared" si="202"/>
        <v>1.5904795623750356</v>
      </c>
      <c r="Z113" s="31">
        <f t="shared" ref="K113:BI118" si="203">(Z13/Y13-1)*100</f>
        <v>3.3275003497335698</v>
      </c>
      <c r="AA113" s="31">
        <f t="shared" si="203"/>
        <v>-1.8347501609221495</v>
      </c>
      <c r="AB113" s="31">
        <f t="shared" si="203"/>
        <v>7.0826170223319718</v>
      </c>
      <c r="AC113" s="31">
        <f t="shared" si="203"/>
        <v>3.8258262193881842</v>
      </c>
      <c r="AD113" s="31">
        <f t="shared" si="203"/>
        <v>0.17062413831001599</v>
      </c>
      <c r="AE113" s="31">
        <f t="shared" si="203"/>
        <v>2.0187996919223128</v>
      </c>
      <c r="AF113" s="31">
        <f t="shared" si="203"/>
        <v>2.8044010899437755</v>
      </c>
      <c r="AG113" s="31">
        <f t="shared" si="203"/>
        <v>-0.80996987989244706</v>
      </c>
      <c r="AH113" s="31">
        <f t="shared" si="203"/>
        <v>1.901742602709966</v>
      </c>
      <c r="AI113" s="31">
        <f t="shared" si="203"/>
        <v>1.941159592564512</v>
      </c>
      <c r="AJ113" s="31">
        <f t="shared" si="203"/>
        <v>3.0069269996170211</v>
      </c>
      <c r="AK113" s="31">
        <f t="shared" si="203"/>
        <v>-2.9648214724860456</v>
      </c>
      <c r="AL113" s="31">
        <f t="shared" si="203"/>
        <v>2.3574549824757263</v>
      </c>
      <c r="AM113" s="31">
        <f t="shared" si="203"/>
        <v>0.76372404143936201</v>
      </c>
      <c r="AN113" s="31">
        <f t="shared" si="203"/>
        <v>3.0259890068636386</v>
      </c>
      <c r="AO113" s="31">
        <f t="shared" si="203"/>
        <v>-2.6784480523045495E-2</v>
      </c>
      <c r="AP113" s="31">
        <f t="shared" si="203"/>
        <v>3.3204613466452315</v>
      </c>
      <c r="AQ113" s="31">
        <f t="shared" si="203"/>
        <v>-1.8045159629201057</v>
      </c>
      <c r="AR113" s="31">
        <f t="shared" si="203"/>
        <v>4.6662293466607219</v>
      </c>
      <c r="AS113" s="31">
        <f t="shared" si="203"/>
        <v>2.1848360414590262</v>
      </c>
      <c r="AT113" s="31">
        <f t="shared" si="203"/>
        <v>5.3359251016190212</v>
      </c>
      <c r="AU113" s="31">
        <f t="shared" si="203"/>
        <v>-10.297402665169175</v>
      </c>
      <c r="AV113" s="31">
        <f t="shared" si="203"/>
        <v>2.5890397930984133</v>
      </c>
      <c r="AW113" s="31">
        <f t="shared" si="203"/>
        <v>5.6085726603346098</v>
      </c>
      <c r="AX113" s="31">
        <f t="shared" si="203"/>
        <v>-0.1638852479414199</v>
      </c>
      <c r="AY113" s="31">
        <f t="shared" si="203"/>
        <v>0.15194727258913687</v>
      </c>
      <c r="AZ113" s="31">
        <f t="shared" si="203"/>
        <v>-1.2370028613095774</v>
      </c>
      <c r="BA113" s="31">
        <f t="shared" si="203"/>
        <v>-1.3604596772662458</v>
      </c>
      <c r="BB113" s="31">
        <f t="shared" si="203"/>
        <v>4.1696924307194738</v>
      </c>
      <c r="BC113" s="31">
        <f t="shared" si="203"/>
        <v>-0.55324116846684479</v>
      </c>
      <c r="BD113" s="31">
        <f t="shared" si="203"/>
        <v>1.8867055563485335</v>
      </c>
      <c r="BE113" s="31">
        <f t="shared" si="203"/>
        <v>0.51492651401876532</v>
      </c>
      <c r="BF113" s="31">
        <f t="shared" si="203"/>
        <v>1.9127367994384414</v>
      </c>
      <c r="BG113" s="31">
        <f t="shared" si="203"/>
        <v>2.5550949621043761</v>
      </c>
      <c r="BH113" s="31">
        <f t="shared" si="203"/>
        <v>1.9979048449810355</v>
      </c>
      <c r="BI113" s="31">
        <f t="shared" si="203"/>
        <v>1.1760206952437402</v>
      </c>
    </row>
    <row r="114" spans="4:61" x14ac:dyDescent="0.3">
      <c r="D114" s="3" t="s">
        <v>67</v>
      </c>
      <c r="E114" s="16" t="s">
        <v>47</v>
      </c>
      <c r="F114" s="31"/>
      <c r="G114" s="31"/>
      <c r="H114" s="31"/>
      <c r="I114" s="31"/>
      <c r="J114" s="31">
        <f t="shared" si="201"/>
        <v>0.93594038027031701</v>
      </c>
      <c r="K114" s="31">
        <f t="shared" si="203"/>
        <v>1.0864172086348489</v>
      </c>
      <c r="L114" s="31">
        <f t="shared" si="203"/>
        <v>1.408509200334529</v>
      </c>
      <c r="M114" s="31">
        <f t="shared" si="203"/>
        <v>1.1819349554144987</v>
      </c>
      <c r="N114" s="31">
        <f t="shared" si="203"/>
        <v>1.4220294046758175</v>
      </c>
      <c r="O114" s="31">
        <f t="shared" si="203"/>
        <v>2.2108016718427992</v>
      </c>
      <c r="P114" s="31">
        <f t="shared" si="203"/>
        <v>3.4380185824451681</v>
      </c>
      <c r="Q114" s="31">
        <f t="shared" si="203"/>
        <v>2.1013853666571825</v>
      </c>
      <c r="R114" s="31">
        <f t="shared" si="203"/>
        <v>0.89437411457466975</v>
      </c>
      <c r="S114" s="31">
        <f t="shared" si="203"/>
        <v>1.0368519675203025</v>
      </c>
      <c r="T114" s="31">
        <f t="shared" si="203"/>
        <v>1.3125618199802069</v>
      </c>
      <c r="U114" s="31">
        <f t="shared" si="203"/>
        <v>1.0212151092973576</v>
      </c>
      <c r="V114" s="31">
        <f t="shared" si="203"/>
        <v>1.2138432248026021</v>
      </c>
      <c r="W114" s="31">
        <f t="shared" si="203"/>
        <v>1.2985896933991548</v>
      </c>
      <c r="X114" s="31">
        <f t="shared" si="203"/>
        <v>1.4467412581260497</v>
      </c>
      <c r="Y114" s="31">
        <f t="shared" si="203"/>
        <v>1.2401218441392192</v>
      </c>
      <c r="Z114" s="31">
        <f t="shared" si="203"/>
        <v>0.48367038826711006</v>
      </c>
      <c r="AA114" s="31">
        <f t="shared" si="203"/>
        <v>1.0753326544001851</v>
      </c>
      <c r="AB114" s="31">
        <f t="shared" si="203"/>
        <v>1.2078731642813034</v>
      </c>
      <c r="AC114" s="31">
        <f t="shared" si="203"/>
        <v>0.73095564414722425</v>
      </c>
      <c r="AD114" s="31">
        <f t="shared" si="203"/>
        <v>2.1441582251085611</v>
      </c>
      <c r="AE114" s="31">
        <f t="shared" si="203"/>
        <v>0.97133014088335301</v>
      </c>
      <c r="AF114" s="31">
        <f t="shared" si="203"/>
        <v>0.4481915492473787</v>
      </c>
      <c r="AG114" s="31">
        <f t="shared" si="203"/>
        <v>0.41453481407962567</v>
      </c>
      <c r="AH114" s="31">
        <f t="shared" si="203"/>
        <v>1.7553875102069849</v>
      </c>
      <c r="AI114" s="31">
        <f t="shared" si="203"/>
        <v>1.0238145745642857</v>
      </c>
      <c r="AJ114" s="31">
        <f t="shared" si="203"/>
        <v>0.29148799787808155</v>
      </c>
      <c r="AK114" s="31">
        <f t="shared" si="203"/>
        <v>0.45634740255269257</v>
      </c>
      <c r="AL114" s="31">
        <f t="shared" si="203"/>
        <v>1.2778093912614086</v>
      </c>
      <c r="AM114" s="31">
        <f t="shared" si="203"/>
        <v>0.9011472839669965</v>
      </c>
      <c r="AN114" s="31">
        <f t="shared" si="203"/>
        <v>1.0322433480483673</v>
      </c>
      <c r="AO114" s="31">
        <f t="shared" si="203"/>
        <v>0.88609931696510547</v>
      </c>
      <c r="AP114" s="31">
        <f t="shared" si="203"/>
        <v>2.4959355479934553</v>
      </c>
      <c r="AQ114" s="31">
        <f t="shared" si="203"/>
        <v>1.2052479145126638</v>
      </c>
      <c r="AR114" s="31">
        <f t="shared" si="203"/>
        <v>1.2851865341589219</v>
      </c>
      <c r="AS114" s="31">
        <f t="shared" si="203"/>
        <v>0.77997158272209433</v>
      </c>
      <c r="AT114" s="31">
        <f t="shared" si="203"/>
        <v>0.48860481567911673</v>
      </c>
      <c r="AU114" s="31">
        <f t="shared" si="203"/>
        <v>-0.25771378304780823</v>
      </c>
      <c r="AV114" s="31">
        <f t="shared" si="203"/>
        <v>0.942967930159333</v>
      </c>
      <c r="AW114" s="31">
        <f t="shared" si="203"/>
        <v>7.3115584064487038E-2</v>
      </c>
      <c r="AX114" s="31">
        <f t="shared" si="203"/>
        <v>0.18369915579432572</v>
      </c>
      <c r="AY114" s="31">
        <f t="shared" si="203"/>
        <v>1.5936342877734377</v>
      </c>
      <c r="AZ114" s="31">
        <f t="shared" si="203"/>
        <v>1.540646154477221</v>
      </c>
      <c r="BA114" s="31">
        <f t="shared" si="203"/>
        <v>0.57019425100666155</v>
      </c>
      <c r="BB114" s="31">
        <f t="shared" si="203"/>
        <v>2.9180971643660847E-2</v>
      </c>
      <c r="BC114" s="31">
        <f t="shared" si="203"/>
        <v>-0.32249149333460903</v>
      </c>
      <c r="BD114" s="31">
        <f t="shared" si="203"/>
        <v>2.5453359021800015</v>
      </c>
      <c r="BE114" s="31">
        <f t="shared" si="203"/>
        <v>1.1211199410332995</v>
      </c>
      <c r="BF114" s="31">
        <f t="shared" si="203"/>
        <v>-0.85421497545483671</v>
      </c>
      <c r="BG114" s="31">
        <f t="shared" si="203"/>
        <v>1.3061000007952295</v>
      </c>
      <c r="BH114" s="31">
        <f t="shared" si="203"/>
        <v>3.7100797843283351</v>
      </c>
      <c r="BI114" s="31">
        <f t="shared" si="203"/>
        <v>0.61287194292281022</v>
      </c>
    </row>
    <row r="115" spans="4:61" x14ac:dyDescent="0.3">
      <c r="D115" s="3" t="s">
        <v>68</v>
      </c>
      <c r="E115" s="16" t="s">
        <v>48</v>
      </c>
      <c r="F115" s="31"/>
      <c r="G115" s="31"/>
      <c r="H115" s="31"/>
      <c r="I115" s="31"/>
      <c r="J115" s="31">
        <f t="shared" si="201"/>
        <v>1.212974495045227</v>
      </c>
      <c r="K115" s="31">
        <f t="shared" si="203"/>
        <v>1.9130674044803841</v>
      </c>
      <c r="L115" s="31">
        <f t="shared" si="203"/>
        <v>2.7467376631168383</v>
      </c>
      <c r="M115" s="31">
        <f t="shared" si="203"/>
        <v>2.2003248115910257</v>
      </c>
      <c r="N115" s="31">
        <f t="shared" si="203"/>
        <v>0.90631851846560973</v>
      </c>
      <c r="O115" s="31">
        <f t="shared" si="203"/>
        <v>1.9931203374715212</v>
      </c>
      <c r="P115" s="31">
        <f t="shared" si="203"/>
        <v>2.1536828080109816</v>
      </c>
      <c r="Q115" s="31">
        <f t="shared" si="203"/>
        <v>1.1327701750274199</v>
      </c>
      <c r="R115" s="31">
        <f t="shared" si="203"/>
        <v>2.3076716395854291</v>
      </c>
      <c r="S115" s="31">
        <f t="shared" si="203"/>
        <v>1.7753441206498577</v>
      </c>
      <c r="T115" s="31">
        <f t="shared" si="203"/>
        <v>2.7975163293282757</v>
      </c>
      <c r="U115" s="31">
        <f t="shared" si="203"/>
        <v>0.90022529165543208</v>
      </c>
      <c r="V115" s="31">
        <f t="shared" si="203"/>
        <v>4.4566140182294989</v>
      </c>
      <c r="W115" s="31">
        <f t="shared" si="203"/>
        <v>1.5135547100607827</v>
      </c>
      <c r="X115" s="31">
        <f t="shared" si="203"/>
        <v>2.1605246024716918</v>
      </c>
      <c r="Y115" s="31">
        <f t="shared" si="203"/>
        <v>1.2559243746931958</v>
      </c>
      <c r="Z115" s="31">
        <f t="shared" si="203"/>
        <v>2.2371599324117364</v>
      </c>
      <c r="AA115" s="31">
        <f t="shared" si="203"/>
        <v>1.7794600890145951</v>
      </c>
      <c r="AB115" s="31">
        <f t="shared" si="203"/>
        <v>2.1474966760391512</v>
      </c>
      <c r="AC115" s="31">
        <f t="shared" si="203"/>
        <v>1.7283963789028967</v>
      </c>
      <c r="AD115" s="31">
        <f t="shared" si="203"/>
        <v>2.2496421023928015</v>
      </c>
      <c r="AE115" s="31">
        <f t="shared" si="203"/>
        <v>1.2385441080687398</v>
      </c>
      <c r="AF115" s="31">
        <f t="shared" si="203"/>
        <v>1.5638139431211506</v>
      </c>
      <c r="AG115" s="31">
        <f t="shared" si="203"/>
        <v>1.6167969315024733</v>
      </c>
      <c r="AH115" s="31">
        <f t="shared" si="203"/>
        <v>2.2488041800319714</v>
      </c>
      <c r="AI115" s="31">
        <f t="shared" si="203"/>
        <v>2.5706632359153492</v>
      </c>
      <c r="AJ115" s="31">
        <f t="shared" si="203"/>
        <v>2.6204327294341079</v>
      </c>
      <c r="AK115" s="31">
        <f t="shared" si="203"/>
        <v>1.508669834812526</v>
      </c>
      <c r="AL115" s="31">
        <f t="shared" si="203"/>
        <v>1.1187290519108162</v>
      </c>
      <c r="AM115" s="31">
        <f t="shared" si="203"/>
        <v>3.3721519212312812</v>
      </c>
      <c r="AN115" s="31">
        <f t="shared" si="203"/>
        <v>2.4147498318314753</v>
      </c>
      <c r="AO115" s="31">
        <f t="shared" si="203"/>
        <v>1.7605966303145815</v>
      </c>
      <c r="AP115" s="31">
        <f t="shared" si="203"/>
        <v>2.4405433327903125</v>
      </c>
      <c r="AQ115" s="31">
        <f t="shared" si="203"/>
        <v>2.9776475135274261</v>
      </c>
      <c r="AR115" s="31">
        <f t="shared" si="203"/>
        <v>2.6761279224333467</v>
      </c>
      <c r="AS115" s="31">
        <f t="shared" si="203"/>
        <v>2.0055211803903017</v>
      </c>
      <c r="AT115" s="31">
        <f t="shared" si="203"/>
        <v>-2.282263001508078</v>
      </c>
      <c r="AU115" s="31">
        <f t="shared" si="203"/>
        <v>-14.107946427889273</v>
      </c>
      <c r="AV115" s="31">
        <f t="shared" si="203"/>
        <v>7.9154000618199438</v>
      </c>
      <c r="AW115" s="31">
        <f t="shared" si="203"/>
        <v>2.6553304429534519</v>
      </c>
      <c r="AX115" s="31">
        <f t="shared" si="203"/>
        <v>-1.3137979902604346</v>
      </c>
      <c r="AY115" s="31">
        <f t="shared" si="203"/>
        <v>0.56038191400424875</v>
      </c>
      <c r="AZ115" s="31">
        <f t="shared" si="203"/>
        <v>-2.4195766853296274</v>
      </c>
      <c r="BA115" s="31">
        <f t="shared" si="203"/>
        <v>4.1892782667457107</v>
      </c>
      <c r="BB115" s="31">
        <f t="shared" si="203"/>
        <v>3.6392430247178753</v>
      </c>
      <c r="BC115" s="31">
        <f t="shared" si="203"/>
        <v>2.5735423977394145</v>
      </c>
      <c r="BD115" s="31">
        <f t="shared" si="203"/>
        <v>-2.4030850586397645</v>
      </c>
      <c r="BE115" s="31">
        <f t="shared" si="203"/>
        <v>0.27739242944351261</v>
      </c>
      <c r="BF115" s="31">
        <f t="shared" si="203"/>
        <v>3.7124280001304077</v>
      </c>
      <c r="BG115" s="31">
        <f t="shared" si="203"/>
        <v>7.2029316861805803</v>
      </c>
      <c r="BH115" s="31">
        <f t="shared" si="203"/>
        <v>-2.479665423782762</v>
      </c>
      <c r="BI115" s="31">
        <f t="shared" si="203"/>
        <v>1.1566339115878455</v>
      </c>
    </row>
    <row r="116" spans="4:61" x14ac:dyDescent="0.3">
      <c r="D116" s="3" t="s">
        <v>69</v>
      </c>
      <c r="E116" s="12" t="s">
        <v>49</v>
      </c>
      <c r="F116" s="23"/>
      <c r="G116" s="23"/>
      <c r="H116" s="23"/>
      <c r="I116" s="23"/>
      <c r="J116" s="23">
        <f t="shared" si="201"/>
        <v>-3.2152845215494552</v>
      </c>
      <c r="K116" s="23">
        <f t="shared" si="203"/>
        <v>2.8891162109595747</v>
      </c>
      <c r="L116" s="23">
        <f t="shared" si="203"/>
        <v>3.3627940211788943</v>
      </c>
      <c r="M116" s="23">
        <f t="shared" si="203"/>
        <v>0.68521482908585618</v>
      </c>
      <c r="N116" s="23">
        <f t="shared" si="203"/>
        <v>-4.3980488134314992</v>
      </c>
      <c r="O116" s="23">
        <f t="shared" si="203"/>
        <v>8.146133559385893</v>
      </c>
      <c r="P116" s="23">
        <f t="shared" si="203"/>
        <v>-5.8659027815578852</v>
      </c>
      <c r="Q116" s="23">
        <f t="shared" si="203"/>
        <v>3.5497697817805873</v>
      </c>
      <c r="R116" s="23">
        <f t="shared" si="203"/>
        <v>-3.4370157338508012</v>
      </c>
      <c r="S116" s="23">
        <f t="shared" si="203"/>
        <v>4.315924767700241</v>
      </c>
      <c r="T116" s="23">
        <f t="shared" si="203"/>
        <v>2.222659568717833</v>
      </c>
      <c r="U116" s="23">
        <f t="shared" si="203"/>
        <v>0.83722002277781815</v>
      </c>
      <c r="V116" s="23">
        <f t="shared" si="203"/>
        <v>-4.5282257793434528</v>
      </c>
      <c r="W116" s="23">
        <f t="shared" si="203"/>
        <v>-0.91626446890882285</v>
      </c>
      <c r="X116" s="23">
        <f t="shared" si="203"/>
        <v>7.3265477555997993</v>
      </c>
      <c r="Y116" s="23">
        <f t="shared" si="203"/>
        <v>5.2304538357323738</v>
      </c>
      <c r="Z116" s="23">
        <f t="shared" si="203"/>
        <v>-6.4081943941041386</v>
      </c>
      <c r="AA116" s="23">
        <f t="shared" si="203"/>
        <v>0.55320012962685183</v>
      </c>
      <c r="AB116" s="23">
        <f t="shared" si="203"/>
        <v>2.2585308383269664</v>
      </c>
      <c r="AC116" s="23">
        <f t="shared" si="203"/>
        <v>10.42716130753416</v>
      </c>
      <c r="AD116" s="23">
        <f t="shared" si="203"/>
        <v>-7.863833919541463</v>
      </c>
      <c r="AE116" s="23">
        <f t="shared" si="203"/>
        <v>0.38572917724390976</v>
      </c>
      <c r="AF116" s="23">
        <f t="shared" si="203"/>
        <v>1.648254563333551</v>
      </c>
      <c r="AG116" s="23">
        <f t="shared" si="203"/>
        <v>6.6600661812034723</v>
      </c>
      <c r="AH116" s="23">
        <f t="shared" si="203"/>
        <v>-7.9129239424909574</v>
      </c>
      <c r="AI116" s="23">
        <f t="shared" si="203"/>
        <v>0.13093923573037625</v>
      </c>
      <c r="AJ116" s="23">
        <f t="shared" si="203"/>
        <v>2.3638142761267078</v>
      </c>
      <c r="AK116" s="23">
        <f t="shared" si="203"/>
        <v>13.283318402258182</v>
      </c>
      <c r="AL116" s="23">
        <f t="shared" si="203"/>
        <v>-8.9541325746196101</v>
      </c>
      <c r="AM116" s="23">
        <f t="shared" si="203"/>
        <v>1.4980796339294722</v>
      </c>
      <c r="AN116" s="23">
        <f t="shared" si="203"/>
        <v>3.0444463833454227</v>
      </c>
      <c r="AO116" s="23">
        <f t="shared" si="203"/>
        <v>12.468581198246698</v>
      </c>
      <c r="AP116" s="23">
        <f t="shared" si="203"/>
        <v>-9.546017078503354</v>
      </c>
      <c r="AQ116" s="23">
        <f t="shared" si="203"/>
        <v>3.8413915296017009</v>
      </c>
      <c r="AR116" s="23">
        <f t="shared" si="203"/>
        <v>-3.5904783864202927</v>
      </c>
      <c r="AS116" s="23">
        <f t="shared" si="203"/>
        <v>12.687157842948583</v>
      </c>
      <c r="AT116" s="23">
        <f t="shared" si="203"/>
        <v>-8.5549753353054374</v>
      </c>
      <c r="AU116" s="23">
        <f t="shared" si="203"/>
        <v>-2.5773024970657255</v>
      </c>
      <c r="AV116" s="23">
        <f t="shared" si="203"/>
        <v>1.4098663417666746</v>
      </c>
      <c r="AW116" s="23">
        <f t="shared" si="203"/>
        <v>8.9726264920072083</v>
      </c>
      <c r="AX116" s="23">
        <f t="shared" si="203"/>
        <v>-9.214496083207834</v>
      </c>
      <c r="AY116" s="23">
        <f t="shared" si="203"/>
        <v>9.5939853704924527</v>
      </c>
      <c r="AZ116" s="23">
        <f t="shared" si="203"/>
        <v>-16.943451668551333</v>
      </c>
      <c r="BA116" s="23">
        <f t="shared" si="203"/>
        <v>22.201753034767524</v>
      </c>
      <c r="BB116" s="23">
        <f t="shared" si="203"/>
        <v>-11.404665309246731</v>
      </c>
      <c r="BC116" s="23">
        <f t="shared" si="203"/>
        <v>4.5590361866034268</v>
      </c>
      <c r="BD116" s="23">
        <f t="shared" si="203"/>
        <v>-3.8523469494806117</v>
      </c>
      <c r="BE116" s="23">
        <f t="shared" si="203"/>
        <v>10.638609641065599</v>
      </c>
      <c r="BF116" s="23">
        <f t="shared" si="203"/>
        <v>-9.5319747600367428</v>
      </c>
      <c r="BG116" s="23">
        <f t="shared" si="203"/>
        <v>4.3256386362969801</v>
      </c>
      <c r="BH116" s="23">
        <f t="shared" si="203"/>
        <v>-3.0253188019991661</v>
      </c>
      <c r="BI116" s="23">
        <f t="shared" si="203"/>
        <v>9.2666137373135005</v>
      </c>
    </row>
    <row r="117" spans="4:61" x14ac:dyDescent="0.3">
      <c r="D117" s="3" t="s">
        <v>70</v>
      </c>
      <c r="E117" s="12" t="s">
        <v>50</v>
      </c>
      <c r="F117" s="23"/>
      <c r="G117" s="23"/>
      <c r="H117" s="23"/>
      <c r="I117" s="23"/>
      <c r="J117" s="23">
        <f t="shared" si="201"/>
        <v>-9.8806343132244461</v>
      </c>
      <c r="K117" s="23">
        <f t="shared" si="203"/>
        <v>5.789540602667631</v>
      </c>
      <c r="L117" s="23">
        <f t="shared" si="203"/>
        <v>5.2544526349526111</v>
      </c>
      <c r="M117" s="23">
        <f t="shared" si="203"/>
        <v>4.9219994671277689</v>
      </c>
      <c r="N117" s="23">
        <f t="shared" si="203"/>
        <v>-7.4652390897642533</v>
      </c>
      <c r="O117" s="23">
        <f t="shared" si="203"/>
        <v>8.3656294570517495</v>
      </c>
      <c r="P117" s="23">
        <f t="shared" si="203"/>
        <v>-1.3101226571113567</v>
      </c>
      <c r="Q117" s="23">
        <f t="shared" si="203"/>
        <v>11.371590661138997</v>
      </c>
      <c r="R117" s="23">
        <f t="shared" si="203"/>
        <v>-6.6822356665935274</v>
      </c>
      <c r="S117" s="23">
        <f t="shared" si="203"/>
        <v>0.18811325761773912</v>
      </c>
      <c r="T117" s="23">
        <f t="shared" si="203"/>
        <v>3.4645083201174875</v>
      </c>
      <c r="U117" s="23">
        <f t="shared" si="203"/>
        <v>11.978184363516187</v>
      </c>
      <c r="V117" s="23">
        <f t="shared" si="203"/>
        <v>-9.9553174802994739</v>
      </c>
      <c r="W117" s="23">
        <f t="shared" si="203"/>
        <v>7.1830653209015161E-2</v>
      </c>
      <c r="X117" s="23">
        <f t="shared" si="203"/>
        <v>5.2724715131739597</v>
      </c>
      <c r="Y117" s="23">
        <f t="shared" si="203"/>
        <v>12.302578793065045</v>
      </c>
      <c r="Z117" s="23">
        <f t="shared" si="203"/>
        <v>-11.328102185319555</v>
      </c>
      <c r="AA117" s="23">
        <f t="shared" si="203"/>
        <v>6.461100133265929</v>
      </c>
      <c r="AB117" s="23">
        <f t="shared" si="203"/>
        <v>1.8070243593617308</v>
      </c>
      <c r="AC117" s="23">
        <f t="shared" si="203"/>
        <v>9.5005575427979494</v>
      </c>
      <c r="AD117" s="23">
        <f t="shared" si="203"/>
        <v>-11.246244153269524</v>
      </c>
      <c r="AE117" s="23">
        <f t="shared" si="203"/>
        <v>6.2739127210222678</v>
      </c>
      <c r="AF117" s="23">
        <f t="shared" si="203"/>
        <v>-1.2873563218390838</v>
      </c>
      <c r="AG117" s="23">
        <f t="shared" si="203"/>
        <v>10.761832679042737</v>
      </c>
      <c r="AH117" s="23">
        <f t="shared" si="203"/>
        <v>-10.411162576483656</v>
      </c>
      <c r="AI117" s="23">
        <f t="shared" si="203"/>
        <v>3.0652143847988311</v>
      </c>
      <c r="AJ117" s="23">
        <f t="shared" si="203"/>
        <v>1.3937740332158111</v>
      </c>
      <c r="AK117" s="23">
        <f t="shared" si="203"/>
        <v>13.148607605766349</v>
      </c>
      <c r="AL117" s="23">
        <f t="shared" si="203"/>
        <v>-11.34927648554388</v>
      </c>
      <c r="AM117" s="23">
        <f t="shared" si="203"/>
        <v>3.2720250652685801</v>
      </c>
      <c r="AN117" s="23">
        <f t="shared" si="203"/>
        <v>2.91774689545794</v>
      </c>
      <c r="AO117" s="23">
        <f t="shared" si="203"/>
        <v>11.412586220083941</v>
      </c>
      <c r="AP117" s="23">
        <f t="shared" si="203"/>
        <v>-10.781156975311212</v>
      </c>
      <c r="AQ117" s="23">
        <f t="shared" si="203"/>
        <v>3.9349299775716329</v>
      </c>
      <c r="AR117" s="23">
        <f t="shared" si="203"/>
        <v>4.3700997645459649</v>
      </c>
      <c r="AS117" s="23">
        <f t="shared" si="203"/>
        <v>8.9446210057131594</v>
      </c>
      <c r="AT117" s="23">
        <f t="shared" si="203"/>
        <v>-10.42358245469469</v>
      </c>
      <c r="AU117" s="23">
        <f t="shared" si="203"/>
        <v>-0.65966723505769265</v>
      </c>
      <c r="AV117" s="23">
        <f t="shared" si="203"/>
        <v>5.6074609410141862</v>
      </c>
      <c r="AW117" s="23">
        <f t="shared" si="203"/>
        <v>7.8273738873246179</v>
      </c>
      <c r="AX117" s="23">
        <f t="shared" si="203"/>
        <v>-12.965364248944267</v>
      </c>
      <c r="AY117" s="23">
        <f t="shared" si="203"/>
        <v>6.8394388152767105</v>
      </c>
      <c r="AZ117" s="23">
        <f t="shared" si="203"/>
        <v>-4.671922135386275</v>
      </c>
      <c r="BA117" s="23">
        <f t="shared" si="203"/>
        <v>13.605839901796845</v>
      </c>
      <c r="BB117" s="23">
        <f t="shared" si="203"/>
        <v>-15.038958512244028</v>
      </c>
      <c r="BC117" s="23">
        <f t="shared" si="203"/>
        <v>10.040788336481011</v>
      </c>
      <c r="BD117" s="23">
        <f t="shared" si="203"/>
        <v>3.0014057882238543</v>
      </c>
      <c r="BE117" s="23">
        <f t="shared" si="203"/>
        <v>9.7203647832075681</v>
      </c>
      <c r="BF117" s="23">
        <f t="shared" si="203"/>
        <v>-16.491577171640369</v>
      </c>
      <c r="BG117" s="23">
        <f t="shared" si="203"/>
        <v>12.532793790275765</v>
      </c>
      <c r="BH117" s="23">
        <f t="shared" si="203"/>
        <v>-0.12591845896153808</v>
      </c>
      <c r="BI117" s="23">
        <f t="shared" si="203"/>
        <v>11.964016015885036</v>
      </c>
    </row>
    <row r="118" spans="4:61" x14ac:dyDescent="0.3">
      <c r="D118" s="3" t="s">
        <v>71</v>
      </c>
      <c r="E118" s="12" t="s">
        <v>51</v>
      </c>
      <c r="F118" s="23"/>
      <c r="G118" s="23"/>
      <c r="H118" s="23"/>
      <c r="I118" s="23"/>
      <c r="J118" s="23">
        <f t="shared" si="201"/>
        <v>-1.1176974512588589</v>
      </c>
      <c r="K118" s="23">
        <f t="shared" si="203"/>
        <v>3.6288048376311721</v>
      </c>
      <c r="L118" s="23">
        <f t="shared" si="203"/>
        <v>3.6941860334631427</v>
      </c>
      <c r="M118" s="23">
        <f t="shared" si="203"/>
        <v>3.295276229641253</v>
      </c>
      <c r="N118" s="23">
        <f t="shared" si="203"/>
        <v>-2.3493975903614461</v>
      </c>
      <c r="O118" s="23">
        <f t="shared" si="203"/>
        <v>3.4315908054609379</v>
      </c>
      <c r="P118" s="23">
        <f t="shared" si="203"/>
        <v>1.1015911872704898</v>
      </c>
      <c r="Q118" s="23">
        <f t="shared" si="203"/>
        <v>7.5419624902532068</v>
      </c>
      <c r="R118" s="23">
        <f t="shared" si="203"/>
        <v>-4.815920777721594</v>
      </c>
      <c r="S118" s="23">
        <f t="shared" si="203"/>
        <v>1.8467290094315914</v>
      </c>
      <c r="T118" s="23">
        <f t="shared" si="203"/>
        <v>4.0240716046588298</v>
      </c>
      <c r="U118" s="23">
        <f t="shared" si="203"/>
        <v>9.7608855041271489</v>
      </c>
      <c r="V118" s="23">
        <f t="shared" si="203"/>
        <v>-7.4366488536459219</v>
      </c>
      <c r="W118" s="23">
        <f t="shared" si="203"/>
        <v>2.8922079856972482</v>
      </c>
      <c r="X118" s="23">
        <f t="shared" si="203"/>
        <v>4.8706763923328955</v>
      </c>
      <c r="Y118" s="23">
        <f t="shared" si="203"/>
        <v>6.1576630997583592</v>
      </c>
      <c r="Z118" s="23">
        <f t="shared" ref="K118:BI122" si="204">(Z18/Y18-1)*100</f>
        <v>-5.2395836297051908</v>
      </c>
      <c r="AA118" s="23">
        <f t="shared" si="204"/>
        <v>2.6799348031225856</v>
      </c>
      <c r="AB118" s="23">
        <f t="shared" si="204"/>
        <v>1.177586178087453</v>
      </c>
      <c r="AC118" s="23">
        <f t="shared" si="204"/>
        <v>7.3144046208408531</v>
      </c>
      <c r="AD118" s="23">
        <f t="shared" si="204"/>
        <v>-4.3409009591302006</v>
      </c>
      <c r="AE118" s="23">
        <f t="shared" si="204"/>
        <v>1.2894144144144137</v>
      </c>
      <c r="AF118" s="23">
        <f t="shared" si="204"/>
        <v>0.63650008338429487</v>
      </c>
      <c r="AG118" s="23">
        <f t="shared" si="204"/>
        <v>6.911844197451944</v>
      </c>
      <c r="AH118" s="23">
        <f t="shared" si="204"/>
        <v>-1.7230880513125268</v>
      </c>
      <c r="AI118" s="23">
        <f t="shared" si="204"/>
        <v>0.60270824414754287</v>
      </c>
      <c r="AJ118" s="23">
        <f t="shared" si="204"/>
        <v>1.7595920911673391</v>
      </c>
      <c r="AK118" s="23">
        <f t="shared" si="204"/>
        <v>5.7003048232501907</v>
      </c>
      <c r="AL118" s="23">
        <f t="shared" si="204"/>
        <v>-1.9968281180051228</v>
      </c>
      <c r="AM118" s="23">
        <f t="shared" si="204"/>
        <v>1.5761164010297479</v>
      </c>
      <c r="AN118" s="23">
        <f t="shared" si="204"/>
        <v>2.2258710005786941</v>
      </c>
      <c r="AO118" s="23">
        <f t="shared" si="204"/>
        <v>5.9633950463614971</v>
      </c>
      <c r="AP118" s="23">
        <f t="shared" si="204"/>
        <v>-1.2528723055038826</v>
      </c>
      <c r="AQ118" s="23">
        <f t="shared" si="204"/>
        <v>2.0229245224601122</v>
      </c>
      <c r="AR118" s="23">
        <f t="shared" si="204"/>
        <v>2.2540250447227184</v>
      </c>
      <c r="AS118" s="23">
        <f t="shared" si="204"/>
        <v>4.6279866040187967</v>
      </c>
      <c r="AT118" s="23">
        <f t="shared" si="204"/>
        <v>1.0826789286674021</v>
      </c>
      <c r="AU118" s="23">
        <f t="shared" si="204"/>
        <v>-4.1381123425573545</v>
      </c>
      <c r="AV118" s="23">
        <f t="shared" si="204"/>
        <v>13.686688626832289</v>
      </c>
      <c r="AW118" s="23">
        <f t="shared" si="204"/>
        <v>5.7821783251658765</v>
      </c>
      <c r="AX118" s="23">
        <f t="shared" si="204"/>
        <v>-10.316006323713667</v>
      </c>
      <c r="AY118" s="23">
        <f t="shared" si="204"/>
        <v>3.5595515633570995</v>
      </c>
      <c r="AZ118" s="23">
        <f t="shared" si="204"/>
        <v>16.092420166908063</v>
      </c>
      <c r="BA118" s="23">
        <f t="shared" si="204"/>
        <v>4.0265585566745754</v>
      </c>
      <c r="BB118" s="23">
        <f t="shared" si="204"/>
        <v>-16.539577384351787</v>
      </c>
      <c r="BC118" s="23">
        <f t="shared" si="204"/>
        <v>5.7617121210462363</v>
      </c>
      <c r="BD118" s="23">
        <f t="shared" si="204"/>
        <v>17.884589761393887</v>
      </c>
      <c r="BE118" s="23">
        <f t="shared" si="204"/>
        <v>0.27764828825971311</v>
      </c>
      <c r="BF118" s="23">
        <f t="shared" si="204"/>
        <v>-15.614417755155097</v>
      </c>
      <c r="BG118" s="23">
        <f t="shared" si="204"/>
        <v>6.996192774837362</v>
      </c>
      <c r="BH118" s="23">
        <f t="shared" si="204"/>
        <v>17.834181475745737</v>
      </c>
      <c r="BI118" s="23">
        <f t="shared" si="204"/>
        <v>-1.4977203742745027</v>
      </c>
    </row>
    <row r="119" spans="4:61" x14ac:dyDescent="0.3">
      <c r="D119" s="3" t="s">
        <v>87</v>
      </c>
      <c r="E119" s="12" t="s">
        <v>52</v>
      </c>
      <c r="F119" s="23"/>
      <c r="G119" s="23"/>
      <c r="H119" s="23"/>
      <c r="I119" s="23"/>
      <c r="J119" s="23">
        <f>(J19/I19-1)*100</f>
        <v>1.4104839754089049</v>
      </c>
      <c r="K119" s="23">
        <f t="shared" ref="K119:BI119" si="205">(K19/J19-1)*100</f>
        <v>1.7277838917956645</v>
      </c>
      <c r="L119" s="23">
        <f t="shared" si="205"/>
        <v>1.8058832434268535</v>
      </c>
      <c r="M119" s="23">
        <f t="shared" si="205"/>
        <v>1.8837404978819805</v>
      </c>
      <c r="N119" s="23">
        <f t="shared" si="205"/>
        <v>1.2106563387701774</v>
      </c>
      <c r="O119" s="23">
        <f t="shared" si="205"/>
        <v>0.93168684911175692</v>
      </c>
      <c r="P119" s="23">
        <f t="shared" si="205"/>
        <v>1.4628604881312457</v>
      </c>
      <c r="Q119" s="23">
        <f t="shared" si="205"/>
        <v>1.0711955215166435</v>
      </c>
      <c r="R119" s="23">
        <f t="shared" si="205"/>
        <v>2.0364335737999006</v>
      </c>
      <c r="S119" s="23">
        <f t="shared" si="205"/>
        <v>0.90548218008403847</v>
      </c>
      <c r="T119" s="23">
        <f t="shared" si="205"/>
        <v>2.0250758248322676</v>
      </c>
      <c r="U119" s="23">
        <f t="shared" si="205"/>
        <v>2.9999644170707329</v>
      </c>
      <c r="V119" s="23">
        <f t="shared" si="205"/>
        <v>2.1993586904975215</v>
      </c>
      <c r="W119" s="23">
        <f t="shared" si="205"/>
        <v>1.9237033440479001</v>
      </c>
      <c r="X119" s="23">
        <f t="shared" si="205"/>
        <v>2.060155453849255</v>
      </c>
      <c r="Y119" s="23">
        <f t="shared" si="205"/>
        <v>1.9494426998555525</v>
      </c>
      <c r="Z119" s="23">
        <f t="shared" si="205"/>
        <v>1.8232079419077118</v>
      </c>
      <c r="AA119" s="23">
        <f t="shared" si="205"/>
        <v>2.0002959607055004</v>
      </c>
      <c r="AB119" s="23">
        <f t="shared" si="205"/>
        <v>2.105031149997072</v>
      </c>
      <c r="AC119" s="23">
        <f t="shared" si="205"/>
        <v>1.9873105046287698</v>
      </c>
      <c r="AD119" s="23">
        <f t="shared" si="205"/>
        <v>1.7958713445592078</v>
      </c>
      <c r="AE119" s="23">
        <f t="shared" si="205"/>
        <v>1.9660585132702302</v>
      </c>
      <c r="AF119" s="23">
        <f t="shared" si="205"/>
        <v>1.9454439391045186</v>
      </c>
      <c r="AG119" s="23">
        <f t="shared" si="205"/>
        <v>1.9746553404818235</v>
      </c>
      <c r="AH119" s="23">
        <f t="shared" si="205"/>
        <v>1.8544818921723882</v>
      </c>
      <c r="AI119" s="23">
        <f t="shared" si="205"/>
        <v>2.5527578902206693</v>
      </c>
      <c r="AJ119" s="23">
        <f t="shared" si="205"/>
        <v>2.6972034371694376</v>
      </c>
      <c r="AK119" s="23">
        <f t="shared" si="205"/>
        <v>1.5614222691312518</v>
      </c>
      <c r="AL119" s="23">
        <f t="shared" si="205"/>
        <v>1.3473476941028295</v>
      </c>
      <c r="AM119" s="23">
        <f t="shared" si="205"/>
        <v>3.2948054868450649</v>
      </c>
      <c r="AN119" s="23">
        <f t="shared" si="205"/>
        <v>2.6576568731604633</v>
      </c>
      <c r="AO119" s="23">
        <f t="shared" si="205"/>
        <v>1.4598354398167812</v>
      </c>
      <c r="AP119" s="23">
        <f t="shared" si="205"/>
        <v>2.2316091329392718</v>
      </c>
      <c r="AQ119" s="23">
        <f t="shared" si="205"/>
        <v>4.0039172311145954</v>
      </c>
      <c r="AR119" s="23">
        <f t="shared" si="205"/>
        <v>2.6443616634395095</v>
      </c>
      <c r="AS119" s="23">
        <f t="shared" si="205"/>
        <v>1.5271268986147835</v>
      </c>
      <c r="AT119" s="23">
        <f t="shared" si="205"/>
        <v>-1.1959308170999217</v>
      </c>
      <c r="AU119" s="23">
        <f t="shared" si="205"/>
        <v>-15.117098231928383</v>
      </c>
      <c r="AV119" s="23">
        <f t="shared" si="205"/>
        <v>10.928478730749935</v>
      </c>
      <c r="AW119" s="23">
        <f t="shared" si="205"/>
        <v>2.2893442390277352</v>
      </c>
      <c r="AX119" s="23">
        <f t="shared" si="205"/>
        <v>-1.5247111433549732</v>
      </c>
      <c r="AY119" s="23">
        <f t="shared" si="205"/>
        <v>0.20752943355133446</v>
      </c>
      <c r="AZ119" s="23">
        <f t="shared" si="205"/>
        <v>-1.2297419992447267</v>
      </c>
      <c r="BA119" s="23">
        <f t="shared" si="205"/>
        <v>6.038567762036684</v>
      </c>
      <c r="BB119" s="23">
        <f t="shared" si="205"/>
        <v>3.1369510431570546</v>
      </c>
      <c r="BC119" s="23">
        <f t="shared" si="205"/>
        <v>-1.8700558247823462</v>
      </c>
      <c r="BD119" s="23">
        <f t="shared" si="205"/>
        <v>0.65210020813053493</v>
      </c>
      <c r="BE119" s="23">
        <f t="shared" si="205"/>
        <v>-3.3148815733196391</v>
      </c>
      <c r="BF119" s="23">
        <f t="shared" si="205"/>
        <v>5.3916785100493803</v>
      </c>
      <c r="BG119" s="23">
        <f t="shared" si="205"/>
        <v>3.0000912752332853</v>
      </c>
      <c r="BH119" s="23">
        <f t="shared" si="205"/>
        <v>1.001378459397384</v>
      </c>
      <c r="BI119" s="23">
        <f t="shared" si="205"/>
        <v>-7.5147669340547729</v>
      </c>
    </row>
    <row r="120" spans="4:61" x14ac:dyDescent="0.3">
      <c r="D120" s="3" t="s">
        <v>88</v>
      </c>
      <c r="E120" s="4" t="s">
        <v>53</v>
      </c>
      <c r="F120" s="5"/>
      <c r="G120" s="5"/>
      <c r="H120" s="5"/>
      <c r="I120" s="5"/>
      <c r="J120" s="5">
        <f t="shared" si="201"/>
        <v>1.0881043829713555</v>
      </c>
      <c r="K120" s="5">
        <f t="shared" si="204"/>
        <v>4.1267142290529746</v>
      </c>
      <c r="L120" s="5">
        <f t="shared" si="204"/>
        <v>3.6123041093842234</v>
      </c>
      <c r="M120" s="5">
        <f t="shared" si="204"/>
        <v>-2.3085085183008336</v>
      </c>
      <c r="N120" s="5">
        <f t="shared" si="204"/>
        <v>1.0154085581710826</v>
      </c>
      <c r="O120" s="5">
        <f t="shared" si="204"/>
        <v>3.6843177629866553</v>
      </c>
      <c r="P120" s="5">
        <f t="shared" si="204"/>
        <v>3.0309970127041508</v>
      </c>
      <c r="Q120" s="5">
        <f t="shared" si="204"/>
        <v>-2.2087580625503533</v>
      </c>
      <c r="R120" s="5">
        <f t="shared" si="204"/>
        <v>0.58947587660176382</v>
      </c>
      <c r="S120" s="5">
        <f t="shared" si="204"/>
        <v>3.7586887779177847</v>
      </c>
      <c r="T120" s="5">
        <f t="shared" si="204"/>
        <v>3.0534625144198468</v>
      </c>
      <c r="U120" s="5">
        <f t="shared" si="204"/>
        <v>-2.0360860095879674</v>
      </c>
      <c r="V120" s="5">
        <f t="shared" si="204"/>
        <v>0.18453814948631297</v>
      </c>
      <c r="W120" s="5">
        <f t="shared" si="204"/>
        <v>3.8096835600077705</v>
      </c>
      <c r="X120" s="5">
        <f t="shared" si="204"/>
        <v>2.9617736225198144</v>
      </c>
      <c r="Y120" s="5">
        <f t="shared" si="204"/>
        <v>-1.7759037360957075</v>
      </c>
      <c r="Z120" s="5">
        <f t="shared" si="204"/>
        <v>-0.42955800967456881</v>
      </c>
      <c r="AA120" s="5">
        <f t="shared" si="204"/>
        <v>3.4541129071194332</v>
      </c>
      <c r="AB120" s="5">
        <f t="shared" si="204"/>
        <v>2.6696703647401732</v>
      </c>
      <c r="AC120" s="5">
        <f t="shared" si="204"/>
        <v>-1.5648197085373683</v>
      </c>
      <c r="AD120" s="5">
        <f t="shared" si="204"/>
        <v>0.19597040187504522</v>
      </c>
      <c r="AE120" s="5">
        <f t="shared" si="204"/>
        <v>3.6642584920539401</v>
      </c>
      <c r="AF120" s="5">
        <f t="shared" si="204"/>
        <v>2.1235471973426456</v>
      </c>
      <c r="AG120" s="5">
        <f t="shared" si="204"/>
        <v>-1.786250721332272</v>
      </c>
      <c r="AH120" s="5">
        <f t="shared" si="204"/>
        <v>0.87012901515033381</v>
      </c>
      <c r="AI120" s="5">
        <f t="shared" si="204"/>
        <v>3.1802904342055793</v>
      </c>
      <c r="AJ120" s="5">
        <f t="shared" si="204"/>
        <v>2.712196686446311</v>
      </c>
      <c r="AK120" s="5">
        <f t="shared" si="204"/>
        <v>-1.9641244019878434</v>
      </c>
      <c r="AL120" s="5">
        <f t="shared" si="204"/>
        <v>0.99610235868554664</v>
      </c>
      <c r="AM120" s="5">
        <f t="shared" si="204"/>
        <v>3.1748167548154127</v>
      </c>
      <c r="AN120" s="5">
        <f t="shared" si="204"/>
        <v>2.8016188283848997</v>
      </c>
      <c r="AO120" s="5">
        <f t="shared" si="204"/>
        <v>-2.0607075125386065</v>
      </c>
      <c r="AP120" s="5">
        <f t="shared" si="204"/>
        <v>0.9834274136653498</v>
      </c>
      <c r="AQ120" s="5">
        <f t="shared" si="204"/>
        <v>3.2367660261221731</v>
      </c>
      <c r="AR120" s="5">
        <f t="shared" si="204"/>
        <v>2.7631109824147515</v>
      </c>
      <c r="AS120" s="5">
        <f t="shared" si="204"/>
        <v>-1.9615259438434896</v>
      </c>
      <c r="AT120" s="5">
        <f t="shared" si="204"/>
        <v>-1.0246988520059896</v>
      </c>
      <c r="AU120" s="5">
        <f t="shared" si="204"/>
        <v>-4.4468349273597223</v>
      </c>
      <c r="AV120" s="5">
        <f t="shared" si="204"/>
        <v>5.0640595656159526</v>
      </c>
      <c r="AW120" s="5">
        <f t="shared" si="204"/>
        <v>-1.1980360925892164</v>
      </c>
      <c r="AX120" s="5">
        <f t="shared" si="204"/>
        <v>-0.13977127404581902</v>
      </c>
      <c r="AY120" s="5">
        <f t="shared" si="204"/>
        <v>3.2510007440833988</v>
      </c>
      <c r="AZ120" s="5">
        <f t="shared" si="204"/>
        <v>1.104534224750009</v>
      </c>
      <c r="BA120" s="5">
        <f t="shared" si="204"/>
        <v>-7.0434886880665903E-2</v>
      </c>
      <c r="BB120" s="5">
        <f t="shared" si="204"/>
        <v>0.23986875064194724</v>
      </c>
      <c r="BC120" s="5">
        <f t="shared" si="204"/>
        <v>3.5432045725023009</v>
      </c>
      <c r="BD120" s="5">
        <f t="shared" si="204"/>
        <v>2.3966933507856059</v>
      </c>
      <c r="BE120" s="5">
        <f t="shared" si="204"/>
        <v>-2.3325155839287515</v>
      </c>
      <c r="BF120" s="5">
        <f t="shared" si="204"/>
        <v>0.66063966796663376</v>
      </c>
      <c r="BG120" s="5">
        <f t="shared" si="204"/>
        <v>4.4672777607818404</v>
      </c>
      <c r="BH120" s="5">
        <f t="shared" si="204"/>
        <v>3.1678277649259234</v>
      </c>
      <c r="BI120" s="5">
        <f t="shared" si="204"/>
        <v>-2.6146373343519991</v>
      </c>
    </row>
    <row r="121" spans="4:61" x14ac:dyDescent="0.3">
      <c r="E121" s="4" t="s">
        <v>54</v>
      </c>
      <c r="F121" s="5"/>
      <c r="G121" s="5"/>
      <c r="H121" s="5"/>
      <c r="I121" s="5"/>
      <c r="J121" s="5">
        <f t="shared" si="201"/>
        <v>-16.127742906459265</v>
      </c>
      <c r="K121" s="5">
        <f t="shared" si="204"/>
        <v>-8.1949144194392591</v>
      </c>
      <c r="L121" s="5">
        <f t="shared" si="204"/>
        <v>3.532175274773075</v>
      </c>
      <c r="M121" s="5">
        <f t="shared" si="204"/>
        <v>4.3556202907481634</v>
      </c>
      <c r="N121" s="5">
        <f t="shared" si="204"/>
        <v>-9.4459952759286985</v>
      </c>
      <c r="O121" s="5">
        <f t="shared" si="204"/>
        <v>18.721396220151277</v>
      </c>
      <c r="P121" s="5">
        <f t="shared" si="204"/>
        <v>18.373496983981141</v>
      </c>
      <c r="Q121" s="5">
        <f t="shared" si="204"/>
        <v>-3.7813291599788301</v>
      </c>
      <c r="R121" s="5">
        <f t="shared" si="204"/>
        <v>-3.6734613352740308</v>
      </c>
      <c r="S121" s="5">
        <f t="shared" si="204"/>
        <v>14.707133965815022</v>
      </c>
      <c r="T121" s="5">
        <f t="shared" si="204"/>
        <v>12.155671634980703</v>
      </c>
      <c r="U121" s="5">
        <f t="shared" si="204"/>
        <v>-7.4832001669812298</v>
      </c>
      <c r="V121" s="5">
        <f t="shared" si="204"/>
        <v>-5.359942488738656</v>
      </c>
      <c r="W121" s="5">
        <f t="shared" si="204"/>
        <v>4.5675301114761035</v>
      </c>
      <c r="X121" s="5">
        <f t="shared" si="204"/>
        <v>15.816175717683233</v>
      </c>
      <c r="Y121" s="5">
        <f t="shared" si="204"/>
        <v>-12.770323019744179</v>
      </c>
      <c r="Z121" s="5">
        <f t="shared" si="204"/>
        <v>10.609775221164464</v>
      </c>
      <c r="AA121" s="5">
        <f t="shared" si="204"/>
        <v>14.040774973460991</v>
      </c>
      <c r="AB121" s="5">
        <f t="shared" si="204"/>
        <v>24.460093540831252</v>
      </c>
      <c r="AC121" s="5">
        <f t="shared" si="204"/>
        <v>-6.0991905669685593</v>
      </c>
      <c r="AD121" s="5">
        <f t="shared" si="204"/>
        <v>-16.230149155374285</v>
      </c>
      <c r="AE121" s="5">
        <f t="shared" si="204"/>
        <v>15.648228444003976</v>
      </c>
      <c r="AF121" s="5">
        <f t="shared" si="204"/>
        <v>33.987895180835828</v>
      </c>
      <c r="AG121" s="5">
        <f t="shared" si="204"/>
        <v>-2.4669334972292623</v>
      </c>
      <c r="AH121" s="5">
        <f t="shared" si="204"/>
        <v>-27.609406219580912</v>
      </c>
      <c r="AI121" s="5">
        <f t="shared" si="204"/>
        <v>31.113268864933396</v>
      </c>
      <c r="AJ121" s="5">
        <f t="shared" si="204"/>
        <v>15.340220876380473</v>
      </c>
      <c r="AK121" s="5">
        <f t="shared" si="204"/>
        <v>4.4054331304145933</v>
      </c>
      <c r="AL121" s="5">
        <f t="shared" si="204"/>
        <v>-30.61939476958716</v>
      </c>
      <c r="AM121" s="5">
        <f t="shared" si="204"/>
        <v>36.545061272166279</v>
      </c>
      <c r="AN121" s="5">
        <f t="shared" si="204"/>
        <v>9.926804226145137</v>
      </c>
      <c r="AO121" s="5">
        <f t="shared" si="204"/>
        <v>6.5077729484692926</v>
      </c>
      <c r="AP121" s="5">
        <f t="shared" si="204"/>
        <v>-31.137235250615269</v>
      </c>
      <c r="AQ121" s="5">
        <f t="shared" si="204"/>
        <v>32.887484624557509</v>
      </c>
      <c r="AR121" s="5">
        <f t="shared" si="204"/>
        <v>9.6664758896743752</v>
      </c>
      <c r="AS121" s="5">
        <f t="shared" si="204"/>
        <v>3.0536613573636018</v>
      </c>
      <c r="AT121" s="5">
        <f t="shared" si="204"/>
        <v>-30.982757529269524</v>
      </c>
      <c r="AU121" s="5">
        <f t="shared" si="204"/>
        <v>3.4291822457950483</v>
      </c>
      <c r="AV121" s="5">
        <f t="shared" si="204"/>
        <v>4.576148717443429</v>
      </c>
      <c r="AW121" s="5">
        <f t="shared" si="204"/>
        <v>21.667509414170084</v>
      </c>
      <c r="AX121" s="5">
        <f t="shared" si="204"/>
        <v>-18.856819818633795</v>
      </c>
      <c r="AY121" s="5">
        <f t="shared" si="204"/>
        <v>4.815334417075201</v>
      </c>
      <c r="AZ121" s="5">
        <f t="shared" si="204"/>
        <v>13.550659170672152</v>
      </c>
      <c r="BA121" s="5">
        <f t="shared" si="204"/>
        <v>28.415713408750531</v>
      </c>
      <c r="BB121" s="5">
        <f t="shared" si="204"/>
        <v>-23.423258408491641</v>
      </c>
      <c r="BC121" s="5">
        <f t="shared" si="204"/>
        <v>-0.91412288209667958</v>
      </c>
      <c r="BD121" s="5">
        <f t="shared" si="204"/>
        <v>-17.633652983703684</v>
      </c>
      <c r="BE121" s="5">
        <f t="shared" si="204"/>
        <v>90.094460263255556</v>
      </c>
      <c r="BF121" s="5">
        <f t="shared" si="204"/>
        <v>-23.033245559774407</v>
      </c>
      <c r="BG121" s="5">
        <f t="shared" si="204"/>
        <v>-16.626053907810288</v>
      </c>
      <c r="BH121" s="5">
        <f t="shared" si="204"/>
        <v>-31.953248439737159</v>
      </c>
      <c r="BI121" s="5">
        <f t="shared" si="204"/>
        <v>117.59839741876425</v>
      </c>
    </row>
    <row r="122" spans="4:61" x14ac:dyDescent="0.3">
      <c r="E122" s="4" t="s">
        <v>90</v>
      </c>
      <c r="J122" s="5">
        <f t="shared" si="201"/>
        <v>0.64437842370821397</v>
      </c>
      <c r="K122" s="5">
        <f t="shared" si="204"/>
        <v>3.8620572447040535</v>
      </c>
      <c r="L122" s="5">
        <f t="shared" si="204"/>
        <v>3.6107828128026487</v>
      </c>
      <c r="M122" s="5">
        <f t="shared" si="204"/>
        <v>-2.1820818102529671</v>
      </c>
      <c r="N122" s="5">
        <f t="shared" si="204"/>
        <v>0.80367834135219862</v>
      </c>
      <c r="O122" s="5">
        <f t="shared" si="204"/>
        <v>3.957710908965284</v>
      </c>
      <c r="P122" s="5">
        <f t="shared" si="204"/>
        <v>3.3495579902880213</v>
      </c>
      <c r="Q122" s="5">
        <f t="shared" si="204"/>
        <v>-2.2461564251341715</v>
      </c>
      <c r="R122" s="5">
        <f t="shared" si="204"/>
        <v>0.48968823803057226</v>
      </c>
      <c r="S122" s="5">
        <f t="shared" si="204"/>
        <v>4.0043545851693452</v>
      </c>
      <c r="T122" s="5">
        <f t="shared" si="204"/>
        <v>3.2787193505787515</v>
      </c>
      <c r="U122" s="5">
        <f t="shared" si="204"/>
        <v>-2.1824748748346945</v>
      </c>
      <c r="V122" s="5">
        <f t="shared" si="204"/>
        <v>4.3607202570483672E-2</v>
      </c>
      <c r="W122" s="5">
        <f t="shared" si="204"/>
        <v>3.8279062476364256</v>
      </c>
      <c r="X122" s="5">
        <f t="shared" si="204"/>
        <v>3.2730640648088949</v>
      </c>
      <c r="Y122" s="5">
        <f t="shared" si="204"/>
        <v>-2.0744889921079812</v>
      </c>
      <c r="Z122" s="5">
        <f t="shared" si="204"/>
        <v>-0.16249894462428971</v>
      </c>
      <c r="AA122" s="5">
        <f t="shared" si="204"/>
        <v>3.7378547200237255</v>
      </c>
      <c r="AB122" s="5">
        <f t="shared" si="204"/>
        <v>3.3116967117230889</v>
      </c>
      <c r="AC122" s="5">
        <f t="shared" si="204"/>
        <v>-1.7257674373557852</v>
      </c>
      <c r="AD122" s="5">
        <f t="shared" si="204"/>
        <v>-0.3611287144359876</v>
      </c>
      <c r="AE122" s="5">
        <f t="shared" si="204"/>
        <v>4.0059680640573303</v>
      </c>
      <c r="AF122" s="5">
        <f t="shared" si="204"/>
        <v>3.1338282150506602</v>
      </c>
      <c r="AG122" s="5">
        <f t="shared" si="204"/>
        <v>-1.814288676974396</v>
      </c>
      <c r="AH122" s="5">
        <f t="shared" si="204"/>
        <v>-0.29517184985259348</v>
      </c>
      <c r="AI122" s="5">
        <f t="shared" si="204"/>
        <v>4.0101189733315001</v>
      </c>
      <c r="AJ122" s="5">
        <f t="shared" si="204"/>
        <v>3.1851056851168957</v>
      </c>
      <c r="AK122" s="5">
        <f t="shared" si="204"/>
        <v>-1.6974906015048696</v>
      </c>
      <c r="AL122" s="5">
        <f t="shared" si="204"/>
        <v>-0.40950637988412808</v>
      </c>
      <c r="AM122" s="5">
        <f t="shared" si="204"/>
        <v>4.2083965746153806</v>
      </c>
      <c r="AN122" s="5">
        <f t="shared" si="204"/>
        <v>3.0907893941461984</v>
      </c>
      <c r="AO122" s="5">
        <f t="shared" si="204"/>
        <v>-1.689902613394878</v>
      </c>
      <c r="AP122" s="5">
        <f t="shared" si="204"/>
        <v>-0.52251833442871209</v>
      </c>
      <c r="AQ122" s="5">
        <f t="shared" si="204"/>
        <v>4.1990865009091882</v>
      </c>
      <c r="AR122" s="5">
        <f t="shared" si="204"/>
        <v>3.0488473390555493</v>
      </c>
      <c r="AS122" s="5">
        <f t="shared" si="204"/>
        <v>-1.7406122797729684</v>
      </c>
      <c r="AT122" s="5">
        <f t="shared" si="204"/>
        <v>-2.4087064090774213</v>
      </c>
      <c r="AU122" s="5">
        <f t="shared" si="204"/>
        <v>-4.1895122997018479</v>
      </c>
      <c r="AV122" s="5">
        <f t="shared" si="204"/>
        <v>5.0468511123164417</v>
      </c>
      <c r="AW122" s="5">
        <f t="shared" si="204"/>
        <v>-0.39518956112312154</v>
      </c>
      <c r="AX122" s="5">
        <f t="shared" si="204"/>
        <v>-0.94252557292564543</v>
      </c>
      <c r="AY122" s="5">
        <f t="shared" si="204"/>
        <v>3.3059598223799114</v>
      </c>
      <c r="AZ122" s="5">
        <f t="shared" si="204"/>
        <v>1.5481874576848131</v>
      </c>
      <c r="BA122" s="5">
        <f t="shared" si="204"/>
        <v>1.0649960117117496</v>
      </c>
      <c r="BB122" s="5">
        <f t="shared" si="204"/>
        <v>-0.95857187001497923</v>
      </c>
      <c r="BC122" s="5">
        <f t="shared" si="204"/>
        <v>3.368662988690474</v>
      </c>
      <c r="BD122" s="5">
        <f t="shared" si="204"/>
        <v>1.6448355850833929</v>
      </c>
      <c r="BE122" s="5">
        <f t="shared" si="204"/>
        <v>0.47880558129296258</v>
      </c>
      <c r="BF122" s="5">
        <f t="shared" si="204"/>
        <v>-0.70282219905958287</v>
      </c>
      <c r="BG122" s="5">
        <f t="shared" si="204"/>
        <v>3.5264325782945027</v>
      </c>
      <c r="BH122" s="5">
        <f t="shared" si="204"/>
        <v>1.9062329144287737</v>
      </c>
      <c r="BI122" s="5">
        <f t="shared" si="204"/>
        <v>0.26879857741795021</v>
      </c>
    </row>
  </sheetData>
  <mergeCells count="70">
    <mergeCell ref="AT101:AW101"/>
    <mergeCell ref="AX101:BA101"/>
    <mergeCell ref="BB101:BE101"/>
    <mergeCell ref="BF101:BI101"/>
    <mergeCell ref="Z101:AC101"/>
    <mergeCell ref="AD101:AG101"/>
    <mergeCell ref="AH101:AK101"/>
    <mergeCell ref="AL101:AO101"/>
    <mergeCell ref="AP101:AS101"/>
    <mergeCell ref="F101:I101"/>
    <mergeCell ref="J101:M101"/>
    <mergeCell ref="N101:Q101"/>
    <mergeCell ref="R101:U101"/>
    <mergeCell ref="V101:Y101"/>
    <mergeCell ref="AX63:BA63"/>
    <mergeCell ref="F63:I63"/>
    <mergeCell ref="J63:M63"/>
    <mergeCell ref="N63:Q63"/>
    <mergeCell ref="R63:U63"/>
    <mergeCell ref="V63:Y63"/>
    <mergeCell ref="Z63:AC63"/>
    <mergeCell ref="AD63:AG63"/>
    <mergeCell ref="AH63:AK63"/>
    <mergeCell ref="AL63:AO63"/>
    <mergeCell ref="AP63:AS63"/>
    <mergeCell ref="AT63:AW63"/>
    <mergeCell ref="F48:I48"/>
    <mergeCell ref="J48:M48"/>
    <mergeCell ref="N48:Q48"/>
    <mergeCell ref="R48:U48"/>
    <mergeCell ref="V48:Y48"/>
    <mergeCell ref="AT25:AW25"/>
    <mergeCell ref="Z1:AC1"/>
    <mergeCell ref="AD1:AG1"/>
    <mergeCell ref="AH1:AK1"/>
    <mergeCell ref="AL48:AO48"/>
    <mergeCell ref="AP48:AS48"/>
    <mergeCell ref="AT48:AW48"/>
    <mergeCell ref="Z48:AC48"/>
    <mergeCell ref="AD48:AG48"/>
    <mergeCell ref="AH48:AK48"/>
    <mergeCell ref="Z25:AC25"/>
    <mergeCell ref="AD25:AG25"/>
    <mergeCell ref="AH25:AK25"/>
    <mergeCell ref="AL25:AO25"/>
    <mergeCell ref="AP25:AS25"/>
    <mergeCell ref="AX1:BA1"/>
    <mergeCell ref="AX48:BA48"/>
    <mergeCell ref="AL1:AO1"/>
    <mergeCell ref="AP1:AS1"/>
    <mergeCell ref="F1:I1"/>
    <mergeCell ref="J1:M1"/>
    <mergeCell ref="N1:Q1"/>
    <mergeCell ref="R1:U1"/>
    <mergeCell ref="V1:Y1"/>
    <mergeCell ref="AT1:AW1"/>
    <mergeCell ref="AX25:BA25"/>
    <mergeCell ref="F25:I25"/>
    <mergeCell ref="J25:M25"/>
    <mergeCell ref="N25:Q25"/>
    <mergeCell ref="R25:U25"/>
    <mergeCell ref="V25:Y25"/>
    <mergeCell ref="BF1:BI1"/>
    <mergeCell ref="BF25:BI25"/>
    <mergeCell ref="BF48:BI48"/>
    <mergeCell ref="BF63:BI63"/>
    <mergeCell ref="BB1:BE1"/>
    <mergeCell ref="BB25:BE25"/>
    <mergeCell ref="BB63:BE63"/>
    <mergeCell ref="BB48:BE4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96"/>
  <sheetViews>
    <sheetView topLeftCell="AS46" zoomScale="76" zoomScaleNormal="70" workbookViewId="0">
      <selection activeCell="BC75" sqref="BC75:BI75"/>
    </sheetView>
  </sheetViews>
  <sheetFormatPr defaultRowHeight="14.4" x14ac:dyDescent="0.3"/>
  <cols>
    <col min="1" max="1" width="108.44140625" hidden="1" customWidth="1"/>
    <col min="2" max="3" width="69.21875" hidden="1" customWidth="1"/>
    <col min="4" max="4" width="69.21875" customWidth="1"/>
    <col min="5" max="5" width="10.44140625" bestFit="1" customWidth="1"/>
    <col min="6" max="6" width="11.21875" customWidth="1"/>
    <col min="7" max="9" width="8.88671875" customWidth="1"/>
    <col min="10" max="10" width="9.77734375" customWidth="1"/>
    <col min="11" max="37" width="8.88671875" customWidth="1"/>
    <col min="38" max="45" width="11.77734375" customWidth="1"/>
    <col min="46" max="50" width="11.77734375" bestFit="1" customWidth="1"/>
    <col min="51" max="57" width="12.21875" bestFit="1" customWidth="1"/>
    <col min="58" max="61" width="12.21875" customWidth="1"/>
    <col min="63" max="63" width="12.21875" hidden="1" customWidth="1"/>
    <col min="64" max="64" width="12.77734375" hidden="1" customWidth="1"/>
    <col min="65" max="65" width="13.33203125" hidden="1" customWidth="1"/>
    <col min="66" max="66" width="13" customWidth="1"/>
    <col min="67" max="68" width="13.33203125" bestFit="1" customWidth="1"/>
    <col min="69" max="69" width="13" bestFit="1" customWidth="1"/>
  </cols>
  <sheetData>
    <row r="1" spans="1:69" x14ac:dyDescent="0.3">
      <c r="F1" s="197" t="s">
        <v>0</v>
      </c>
      <c r="G1" s="198"/>
      <c r="H1" s="198"/>
      <c r="I1" s="199"/>
      <c r="J1" s="197" t="s">
        <v>1</v>
      </c>
      <c r="K1" s="198"/>
      <c r="L1" s="198"/>
      <c r="M1" s="199"/>
      <c r="N1" s="197" t="s">
        <v>2</v>
      </c>
      <c r="O1" s="198"/>
      <c r="P1" s="198"/>
      <c r="Q1" s="199"/>
      <c r="R1" s="197" t="s">
        <v>3</v>
      </c>
      <c r="S1" s="198"/>
      <c r="T1" s="198"/>
      <c r="U1" s="199"/>
      <c r="V1" s="197" t="s">
        <v>4</v>
      </c>
      <c r="W1" s="198"/>
      <c r="X1" s="198"/>
      <c r="Y1" s="199"/>
      <c r="Z1" s="197" t="s">
        <v>5</v>
      </c>
      <c r="AA1" s="198"/>
      <c r="AB1" s="198"/>
      <c r="AC1" s="199"/>
      <c r="AD1" s="197" t="s">
        <v>6</v>
      </c>
      <c r="AE1" s="198"/>
      <c r="AF1" s="198"/>
      <c r="AG1" s="199"/>
      <c r="AH1" s="197" t="s">
        <v>7</v>
      </c>
      <c r="AI1" s="198"/>
      <c r="AJ1" s="198"/>
      <c r="AK1" s="199"/>
      <c r="AL1" s="197" t="s">
        <v>8</v>
      </c>
      <c r="AM1" s="198"/>
      <c r="AN1" s="198"/>
      <c r="AO1" s="199"/>
      <c r="AP1" s="197" t="s">
        <v>9</v>
      </c>
      <c r="AQ1" s="198"/>
      <c r="AR1" s="198"/>
      <c r="AS1" s="199"/>
      <c r="AT1" s="197" t="s">
        <v>10</v>
      </c>
      <c r="AU1" s="198"/>
      <c r="AV1" s="198"/>
      <c r="AW1" s="199"/>
      <c r="AX1" s="197" t="s">
        <v>11</v>
      </c>
      <c r="AY1" s="198"/>
      <c r="AZ1" s="198"/>
      <c r="BA1" s="199"/>
      <c r="BB1" s="197" t="s">
        <v>12</v>
      </c>
      <c r="BC1" s="198"/>
      <c r="BD1" s="198"/>
      <c r="BE1" s="199"/>
      <c r="BF1" s="197" t="s">
        <v>121</v>
      </c>
      <c r="BG1" s="198"/>
      <c r="BH1" s="198"/>
      <c r="BI1" s="199"/>
    </row>
    <row r="2" spans="1:69" x14ac:dyDescent="0.3">
      <c r="E2" t="s">
        <v>86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13</v>
      </c>
      <c r="AM2" s="1" t="s">
        <v>14</v>
      </c>
      <c r="AN2" s="1" t="s">
        <v>15</v>
      </c>
      <c r="AO2" s="1" t="s">
        <v>16</v>
      </c>
      <c r="AP2" s="1" t="s">
        <v>13</v>
      </c>
      <c r="AQ2" s="1" t="s">
        <v>14</v>
      </c>
      <c r="AR2" s="1" t="s">
        <v>15</v>
      </c>
      <c r="AS2" s="1" t="s">
        <v>16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13</v>
      </c>
      <c r="AY2" s="1" t="s">
        <v>14</v>
      </c>
      <c r="AZ2" s="1" t="s">
        <v>15</v>
      </c>
      <c r="BA2" s="1" t="s">
        <v>16</v>
      </c>
      <c r="BB2" s="1" t="s">
        <v>13</v>
      </c>
      <c r="BC2" s="1" t="s">
        <v>14</v>
      </c>
      <c r="BD2" s="1" t="s">
        <v>15</v>
      </c>
      <c r="BE2" s="1" t="s">
        <v>16</v>
      </c>
      <c r="BF2" s="1" t="s">
        <v>13</v>
      </c>
      <c r="BG2" s="1" t="s">
        <v>14</v>
      </c>
      <c r="BH2" s="1" t="s">
        <v>15</v>
      </c>
      <c r="BI2" s="1" t="s">
        <v>16</v>
      </c>
      <c r="BK2">
        <v>2017</v>
      </c>
      <c r="BL2">
        <v>2018</v>
      </c>
      <c r="BM2">
        <v>2019</v>
      </c>
      <c r="BN2">
        <v>2020</v>
      </c>
      <c r="BO2">
        <v>2021</v>
      </c>
      <c r="BP2">
        <v>2022</v>
      </c>
      <c r="BQ2">
        <v>2023</v>
      </c>
    </row>
    <row r="3" spans="1:69" x14ac:dyDescent="0.3">
      <c r="A3" s="2" t="s">
        <v>17</v>
      </c>
      <c r="B3" s="3" t="str">
        <f>TRIM(MID(A3,42,100))</f>
        <v>Agriculture, Forestry and Fisheries (Indonesia)</v>
      </c>
      <c r="C3" s="3" t="str">
        <f>LEFT(B3,LEN(B3)-12)</f>
        <v>Agriculture, Forestry and Fisheries</v>
      </c>
      <c r="D3" s="3" t="s">
        <v>55</v>
      </c>
      <c r="E3" s="4" t="s">
        <v>36</v>
      </c>
      <c r="F3" s="5">
        <f>'17to9 after'!F3</f>
        <v>225677.1</v>
      </c>
      <c r="G3" s="5">
        <f>'17to9 after'!G3</f>
        <v>243260.6</v>
      </c>
      <c r="H3" s="5">
        <f>'17to9 after'!H3</f>
        <v>270493.90000000002</v>
      </c>
      <c r="I3" s="5">
        <f>'17to9 after'!I3</f>
        <v>216688.1</v>
      </c>
      <c r="J3" s="5">
        <f>'17to9 after'!J3</f>
        <v>235110</v>
      </c>
      <c r="K3" s="5">
        <f>'17to9 after'!K3</f>
        <v>255305.3</v>
      </c>
      <c r="L3" s="5">
        <f>'17to9 after'!L3</f>
        <v>280486.90000000002</v>
      </c>
      <c r="M3" s="5">
        <f>'17to9 after'!M3</f>
        <v>222955.1</v>
      </c>
      <c r="N3" s="5">
        <f>'17to9 after'!N3</f>
        <v>248019.4</v>
      </c>
      <c r="O3" s="5">
        <f>'17to9 after'!O3</f>
        <v>266057.8</v>
      </c>
      <c r="P3" s="5">
        <f>'17to9 after'!P3</f>
        <v>296205.7</v>
      </c>
      <c r="Q3" s="5">
        <f>'17to9 after'!Q3</f>
        <v>229157.8</v>
      </c>
      <c r="R3" s="5">
        <f>'17to9 after'!R3</f>
        <v>258472.7</v>
      </c>
      <c r="S3" s="5">
        <f>'17to9 after'!S3</f>
        <v>278294.09999999998</v>
      </c>
      <c r="T3" s="5">
        <f>'17to9 after'!T3</f>
        <v>306599.59999999998</v>
      </c>
      <c r="U3" s="5">
        <f>'17to9 after'!U3</f>
        <v>239775.4</v>
      </c>
      <c r="V3" s="5">
        <f>'17to9 after'!V3</f>
        <v>271803.90000000002</v>
      </c>
      <c r="W3" s="5">
        <f>'17to9 after'!W3</f>
        <v>291882.8</v>
      </c>
      <c r="X3" s="5">
        <f>'17to9 after'!X3</f>
        <v>317624.3</v>
      </c>
      <c r="Y3" s="5">
        <f>'17to9 after'!Y3</f>
        <v>247741.7</v>
      </c>
      <c r="Z3" s="5">
        <f>'17to9 after'!Z3</f>
        <v>281894.2</v>
      </c>
      <c r="AA3" s="5">
        <f>'17to9 after'!AA3</f>
        <v>310969.59999999998</v>
      </c>
      <c r="AB3" s="5">
        <f>'17to9 after'!AB3</f>
        <v>326782.7</v>
      </c>
      <c r="AC3" s="5">
        <f>'17to9 after'!AC3</f>
        <v>251799.3</v>
      </c>
      <c r="AD3" s="5">
        <f>'17to9 after'!AD3</f>
        <v>286069.2</v>
      </c>
      <c r="AE3" s="5">
        <f>'17to9 after'!AE3</f>
        <v>321931.5</v>
      </c>
      <c r="AF3" s="5">
        <f>'17to9 after'!AF3</f>
        <v>337298.7</v>
      </c>
      <c r="AG3" s="5">
        <f>'17to9 after'!AG3</f>
        <v>265656.09999999998</v>
      </c>
      <c r="AH3" s="5">
        <f>'17to9 after'!AH3</f>
        <v>306492.90000000002</v>
      </c>
      <c r="AI3" s="5">
        <f>'17to9 after'!AI3</f>
        <v>332720.40000000002</v>
      </c>
      <c r="AJ3" s="5">
        <f>'17to9 after'!AJ3</f>
        <v>346953.5</v>
      </c>
      <c r="AK3" s="5">
        <f>'17to9 after'!AK3</f>
        <v>272208.90000000002</v>
      </c>
      <c r="AL3" s="5">
        <f>'17to9 after'!AL3</f>
        <v>316734.3</v>
      </c>
      <c r="AM3" s="5">
        <f>'17to9 after'!AM3</f>
        <v>348350.5</v>
      </c>
      <c r="AN3" s="5">
        <f>'17to9 after'!AN3</f>
        <v>359518.5</v>
      </c>
      <c r="AO3" s="5">
        <f>'17to9 after'!AO3</f>
        <v>282649.7</v>
      </c>
      <c r="AP3" s="5">
        <f>'17to9 after'!AP3</f>
        <v>322418.09999999998</v>
      </c>
      <c r="AQ3" s="5">
        <f>'17to9 after'!AQ3</f>
        <v>366760.5</v>
      </c>
      <c r="AR3" s="5">
        <f>'17to9 after'!AR3</f>
        <v>370560.6</v>
      </c>
      <c r="AS3" s="5">
        <f>'17to9 after'!AS3</f>
        <v>294659.90000000002</v>
      </c>
      <c r="AT3" s="5">
        <f>'17to9 after'!AT3</f>
        <v>322485.2</v>
      </c>
      <c r="AU3" s="5">
        <f>'17to9 after'!AU3</f>
        <v>374817.8</v>
      </c>
      <c r="AV3" s="5">
        <f>'17to9 after'!AV3</f>
        <v>378616.9</v>
      </c>
      <c r="AW3" s="5">
        <f>'17to9 after'!AW3</f>
        <v>302411.5</v>
      </c>
      <c r="AX3" s="5">
        <f>'17to9 after'!AX3</f>
        <v>333582.8</v>
      </c>
      <c r="AY3" s="5">
        <f>'17to9 after'!AY3</f>
        <v>376788.4</v>
      </c>
      <c r="AZ3" s="5">
        <f>'17to9 after'!AZ3</f>
        <v>384029.6</v>
      </c>
      <c r="BA3" s="5">
        <f>'17to9 after'!BA3</f>
        <v>309309.2</v>
      </c>
      <c r="BB3" s="5">
        <f t="shared" ref="BB3:BB19" si="0">AX3*(1+BB27/100)</f>
        <v>337437.9</v>
      </c>
      <c r="BC3" s="5">
        <f t="shared" ref="BC3:BC19" si="1">AY3*(1+BC27/100)</f>
        <v>384022.7</v>
      </c>
      <c r="BD3" s="5">
        <f t="shared" ref="BD3:BD19" si="2">AZ3*(1+BD27/100)</f>
        <v>389060.40000000008</v>
      </c>
      <c r="BE3" s="5">
        <f t="shared" ref="BE3:BE19" si="3">BA3*(1+BE27/100)</f>
        <v>322603.50799999997</v>
      </c>
      <c r="BF3" s="5">
        <f t="shared" ref="BF3:BF19" si="4">BB3*(1+BF27/100)</f>
        <v>349637.82419999997</v>
      </c>
      <c r="BG3" s="5">
        <f t="shared" ref="BG3:BG19" si="5">BC3*(1+BG27/100)</f>
        <v>401164.10000000003</v>
      </c>
      <c r="BH3" s="5">
        <f t="shared" ref="BH3:BH19" si="6">BD3*(1+BH27/100)</f>
        <v>404821.26320000004</v>
      </c>
      <c r="BI3" s="5">
        <f t="shared" ref="BI3:BI19" si="7">BE3*(1+BI27/100)</f>
        <v>336715.14772957755</v>
      </c>
      <c r="BK3" s="5">
        <f>SUM(AH3:AK3)</f>
        <v>1258375.7000000002</v>
      </c>
      <c r="BL3" s="5">
        <f>SUM(AL3:AO3)</f>
        <v>1307253</v>
      </c>
      <c r="BM3" s="5">
        <f>SUM(AP3:AS3)</f>
        <v>1354399.1</v>
      </c>
      <c r="BN3" s="5">
        <f>SUM(AT3:AW3)</f>
        <v>1378331.4</v>
      </c>
      <c r="BO3" s="5">
        <f>SUM(AX3:BA3)</f>
        <v>1403709.9999999998</v>
      </c>
      <c r="BP3" s="5">
        <f>SUM(BB3:BE3)</f>
        <v>1433124.5080000001</v>
      </c>
      <c r="BQ3" s="5">
        <f>SUM(BC3:BF3)</f>
        <v>1445324.4321999999</v>
      </c>
    </row>
    <row r="4" spans="1:69" x14ac:dyDescent="0.3">
      <c r="A4" s="2" t="s">
        <v>18</v>
      </c>
      <c r="B4" s="3" t="str">
        <f t="shared" ref="B4:B21" si="8">TRIM(MID(A4,42,100))</f>
        <v>Mining &amp; Quarrying (Indonesia)</v>
      </c>
      <c r="C4" s="3" t="str">
        <f t="shared" ref="C4:C21" si="9">LEFT(B4,LEN(B4)-12)</f>
        <v>Mining &amp; Quarrying</v>
      </c>
      <c r="D4" s="3" t="s">
        <v>56</v>
      </c>
      <c r="E4" s="4" t="s">
        <v>37</v>
      </c>
      <c r="F4" s="5">
        <f>'17to9 after'!F4</f>
        <v>171254.7</v>
      </c>
      <c r="G4" s="5">
        <f>'17to9 after'!G4</f>
        <v>176963.4</v>
      </c>
      <c r="H4" s="5">
        <f>'17to9 after'!H4</f>
        <v>184706.5</v>
      </c>
      <c r="I4" s="5">
        <f>'17to9 after'!I4</f>
        <v>185204</v>
      </c>
      <c r="J4" s="5">
        <f>'17to9 after'!J4</f>
        <v>180027.4</v>
      </c>
      <c r="K4" s="5">
        <f>'17to9 after'!K4</f>
        <v>181780.1</v>
      </c>
      <c r="L4" s="5">
        <f>'17to9 after'!L4</f>
        <v>189873.7</v>
      </c>
      <c r="M4" s="5">
        <f>'17to9 after'!M4</f>
        <v>197275.1</v>
      </c>
      <c r="N4" s="5">
        <f>'17to9 after'!N4</f>
        <v>193122.1</v>
      </c>
      <c r="O4" s="5">
        <f>'17to9 after'!O4</f>
        <v>191766.6</v>
      </c>
      <c r="P4" s="5">
        <f>'17to9 after'!P4</f>
        <v>191051.9</v>
      </c>
      <c r="Q4" s="5">
        <f>'17to9 after'!Q4</f>
        <v>195621</v>
      </c>
      <c r="R4" s="5">
        <f>'17to9 after'!R4</f>
        <v>194748.6</v>
      </c>
      <c r="S4" s="5">
        <f>'17to9 after'!S4</f>
        <v>194571.1</v>
      </c>
      <c r="T4" s="5">
        <f>'17to9 after'!T4</f>
        <v>199013.4</v>
      </c>
      <c r="U4" s="5">
        <f>'17to9 after'!U4</f>
        <v>202721.3</v>
      </c>
      <c r="V4" s="5">
        <f>'17to9 after'!V4</f>
        <v>192375.8</v>
      </c>
      <c r="W4" s="5">
        <f>'17to9 after'!W4</f>
        <v>195958.7</v>
      </c>
      <c r="X4" s="5">
        <f>'17to9 after'!X4</f>
        <v>200470</v>
      </c>
      <c r="Y4" s="5">
        <f>'17to9 after'!Y4</f>
        <v>205685</v>
      </c>
      <c r="Z4" s="5">
        <f>'17to9 after'!Z4</f>
        <v>193496.6</v>
      </c>
      <c r="AA4" s="5">
        <f>'17to9 after'!AA4</f>
        <v>188914.9</v>
      </c>
      <c r="AB4" s="5">
        <f>'17to9 after'!AB4</f>
        <v>191629.5</v>
      </c>
      <c r="AC4" s="5">
        <f>'17to9 after'!AC4</f>
        <v>193286.2</v>
      </c>
      <c r="AD4" s="5">
        <f>'17to9 after'!AD4</f>
        <v>195852</v>
      </c>
      <c r="AE4" s="5">
        <f>'17to9 after'!AE4</f>
        <v>190886.6</v>
      </c>
      <c r="AF4" s="5">
        <f>'17to9 after'!AF4</f>
        <v>191954.4</v>
      </c>
      <c r="AG4" s="5">
        <f>'17to9 after'!AG4</f>
        <v>195900.1</v>
      </c>
      <c r="AH4" s="5">
        <f>'17to9 after'!AH4</f>
        <v>193307</v>
      </c>
      <c r="AI4" s="5">
        <f>'17to9 after'!AI4</f>
        <v>194921.2</v>
      </c>
      <c r="AJ4" s="5">
        <f>'17to9 after'!AJ4</f>
        <v>195475.1</v>
      </c>
      <c r="AK4" s="5">
        <f>'17to9 after'!AK4</f>
        <v>195975.1</v>
      </c>
      <c r="AL4" s="5">
        <f>'17to9 after'!AL4</f>
        <v>195347.9</v>
      </c>
      <c r="AM4" s="5">
        <f>'17to9 after'!AM4</f>
        <v>200079.6</v>
      </c>
      <c r="AN4" s="5">
        <f>'17to9 after'!AN4</f>
        <v>200700.3</v>
      </c>
      <c r="AO4" s="5">
        <f>'17to9 after'!AO4</f>
        <v>200377.2</v>
      </c>
      <c r="AP4" s="5">
        <f>'17to9 after'!AP4</f>
        <v>199889.4</v>
      </c>
      <c r="AQ4" s="5">
        <f>'17to9 after'!AQ4</f>
        <v>198665.2</v>
      </c>
      <c r="AR4" s="5">
        <f>'17to9 after'!AR4</f>
        <v>205388.3</v>
      </c>
      <c r="AS4" s="5">
        <f>'17to9 after'!AS4</f>
        <v>202263.3</v>
      </c>
      <c r="AT4" s="5">
        <f>'17to9 after'!AT4</f>
        <v>200784.4</v>
      </c>
      <c r="AU4" s="5">
        <f>'17to9 after'!AU4</f>
        <v>193261.5</v>
      </c>
      <c r="AV4" s="5">
        <f>'17to9 after'!AV4</f>
        <v>196594.9</v>
      </c>
      <c r="AW4" s="5">
        <f>'17to9 after'!AW4</f>
        <v>199834.4</v>
      </c>
      <c r="AX4" s="5">
        <f>'17to9 after'!AX4</f>
        <v>196726.1</v>
      </c>
      <c r="AY4" s="5">
        <f>'17to9 after'!AY4</f>
        <v>203356.1</v>
      </c>
      <c r="AZ4" s="5">
        <f>'17to9 after'!AZ4</f>
        <v>211889.9</v>
      </c>
      <c r="BA4" s="5">
        <f>'17to9 after'!BA4</f>
        <v>210127.4</v>
      </c>
      <c r="BB4" s="5">
        <f t="shared" si="0"/>
        <v>204232.39999999997</v>
      </c>
      <c r="BC4" s="5">
        <f t="shared" si="1"/>
        <v>207850.3</v>
      </c>
      <c r="BD4" s="5">
        <f t="shared" si="2"/>
        <v>216339.6</v>
      </c>
      <c r="BE4" s="5">
        <f t="shared" si="3"/>
        <v>215827.89999999997</v>
      </c>
      <c r="BF4" s="5">
        <f t="shared" si="4"/>
        <v>209992.47039999996</v>
      </c>
      <c r="BG4" s="5">
        <f t="shared" si="5"/>
        <v>212025.37424999999</v>
      </c>
      <c r="BH4" s="5">
        <f t="shared" si="6"/>
        <v>221387.38684000002</v>
      </c>
      <c r="BI4" s="5">
        <f t="shared" si="7"/>
        <v>220902.03441999998</v>
      </c>
      <c r="BK4" s="5">
        <f t="shared" ref="BK4:BK22" si="10">SUM(AH4:AK4)</f>
        <v>779678.4</v>
      </c>
      <c r="BL4" s="5">
        <f t="shared" ref="BL4:BL22" si="11">SUM(AL4:AO4)</f>
        <v>796505</v>
      </c>
      <c r="BM4" s="5">
        <f t="shared" ref="BM4:BM22" si="12">SUM(AP4:AS4)</f>
        <v>806206.2</v>
      </c>
      <c r="BN4" s="5">
        <f t="shared" ref="BN4:BN22" si="13">SUM(AT4:AW4)</f>
        <v>790475.20000000007</v>
      </c>
      <c r="BO4" s="5">
        <f t="shared" ref="BO4:BO22" si="14">SUM(AX4:BA4)</f>
        <v>822099.5</v>
      </c>
      <c r="BP4" s="5">
        <f t="shared" ref="BP4:BP22" si="15">SUM(BB4:BE4)</f>
        <v>844250.2</v>
      </c>
      <c r="BQ4" s="5">
        <f t="shared" ref="BQ4:BQ22" si="16">SUM(BC4:BF4)</f>
        <v>850010.27040000004</v>
      </c>
    </row>
    <row r="5" spans="1:69" x14ac:dyDescent="0.3">
      <c r="A5" s="2" t="s">
        <v>19</v>
      </c>
      <c r="B5" s="3" t="str">
        <f t="shared" si="8"/>
        <v>Manufacturing Industry (Indonesia)</v>
      </c>
      <c r="C5" s="3" t="str">
        <f t="shared" si="9"/>
        <v>Manufacturing Industry</v>
      </c>
      <c r="D5" s="3" t="s">
        <v>57</v>
      </c>
      <c r="E5" s="4" t="s">
        <v>38</v>
      </c>
      <c r="F5" s="5">
        <f>'17to9 after'!F5</f>
        <v>371813.3</v>
      </c>
      <c r="G5" s="5">
        <f>'17to9 after'!G5</f>
        <v>376831.9</v>
      </c>
      <c r="H5" s="5">
        <f>'17to9 after'!H5</f>
        <v>381827</v>
      </c>
      <c r="I5" s="5">
        <f>'17to9 after'!I5</f>
        <v>382288.6</v>
      </c>
      <c r="J5" s="5">
        <f>'17to9 after'!J5</f>
        <v>388876.5</v>
      </c>
      <c r="K5" s="5">
        <f>'17to9 after'!K5</f>
        <v>400406.5</v>
      </c>
      <c r="L5" s="5">
        <f>'17to9 after'!L5</f>
        <v>409101.9</v>
      </c>
      <c r="M5" s="5">
        <f>'17to9 after'!M5</f>
        <v>409067.1</v>
      </c>
      <c r="N5" s="5">
        <f>'17to9 after'!N5</f>
        <v>411748.4</v>
      </c>
      <c r="O5" s="5">
        <f>'17to9 after'!O5</f>
        <v>421984.5</v>
      </c>
      <c r="P5" s="5">
        <f>'17to9 after'!P5</f>
        <v>430505.9</v>
      </c>
      <c r="Q5" s="5">
        <f>'17to9 after'!Q5</f>
        <v>433548.4</v>
      </c>
      <c r="R5" s="5">
        <f>'17to9 after'!R5</f>
        <v>430780.1</v>
      </c>
      <c r="S5" s="5">
        <f>'17to9 after'!S5</f>
        <v>443932.4</v>
      </c>
      <c r="T5" s="5">
        <f>'17to9 after'!T5</f>
        <v>445628.5</v>
      </c>
      <c r="U5" s="5">
        <f>'17to9 after'!U5</f>
        <v>451620.9</v>
      </c>
      <c r="V5" s="5">
        <f>'17to9 after'!V5</f>
        <v>449951.5</v>
      </c>
      <c r="W5" s="5">
        <f>'17to9 after'!W5</f>
        <v>465493.4</v>
      </c>
      <c r="X5" s="5">
        <f>'17to9 after'!X5</f>
        <v>468015.5</v>
      </c>
      <c r="Y5" s="5">
        <f>'17to9 after'!Y5</f>
        <v>470796.3</v>
      </c>
      <c r="Z5" s="5">
        <f>'17to9 after'!Z5</f>
        <v>468270.5</v>
      </c>
      <c r="AA5" s="5">
        <f>'17to9 after'!AA5</f>
        <v>485053</v>
      </c>
      <c r="AB5" s="5">
        <f>'17to9 after'!AB5</f>
        <v>489547.9</v>
      </c>
      <c r="AC5" s="5">
        <f>'17to9 after'!AC5</f>
        <v>491661.8</v>
      </c>
      <c r="AD5" s="5">
        <f>'17to9 after'!AD5</f>
        <v>490162.7</v>
      </c>
      <c r="AE5" s="5">
        <f>'17to9 after'!AE5</f>
        <v>507478.3</v>
      </c>
      <c r="AF5" s="5">
        <f>'17to9 after'!AF5</f>
        <v>511443.9</v>
      </c>
      <c r="AG5" s="5">
        <f>'17to9 after'!AG5</f>
        <v>507792</v>
      </c>
      <c r="AH5" s="5">
        <f>'17to9 after'!AH5</f>
        <v>511134.3</v>
      </c>
      <c r="AI5" s="5">
        <f>'17to9 after'!AI5</f>
        <v>525246.69999999995</v>
      </c>
      <c r="AJ5" s="5">
        <f>'17to9 after'!AJ5</f>
        <v>536388.6</v>
      </c>
      <c r="AK5" s="5">
        <f>'17to9 after'!AK5</f>
        <v>530696.5</v>
      </c>
      <c r="AL5" s="5">
        <f>'17to9 after'!AL5</f>
        <v>534688.4</v>
      </c>
      <c r="AM5" s="5">
        <f>'17to9 after'!AM5</f>
        <v>545680.9</v>
      </c>
      <c r="AN5" s="5">
        <f>'17to9 after'!AN5</f>
        <v>559760.6</v>
      </c>
      <c r="AO5" s="5">
        <f>'17to9 after'!AO5</f>
        <v>553238.5</v>
      </c>
      <c r="AP5" s="5">
        <f>'17to9 after'!AP5</f>
        <v>555288</v>
      </c>
      <c r="AQ5" s="5">
        <f>'17to9 after'!AQ5</f>
        <v>564913</v>
      </c>
      <c r="AR5" s="5">
        <f>'17to9 after'!AR5</f>
        <v>582944.5</v>
      </c>
      <c r="AS5" s="5">
        <f>'17to9 after'!AS5</f>
        <v>573522.30000000005</v>
      </c>
      <c r="AT5" s="5">
        <f>'17to9 after'!AT5</f>
        <v>566752</v>
      </c>
      <c r="AU5" s="5">
        <f>'17to9 after'!AU5</f>
        <v>529988.80000000005</v>
      </c>
      <c r="AV5" s="5">
        <f>'17to9 after'!AV5</f>
        <v>557651.4</v>
      </c>
      <c r="AW5" s="5">
        <f>'17to9 after'!AW5</f>
        <v>555528.1</v>
      </c>
      <c r="AX5" s="5">
        <f>'17to9 after'!AX5</f>
        <v>558907.5</v>
      </c>
      <c r="AY5" s="5">
        <f>'17to9 after'!AY5</f>
        <v>564865.5</v>
      </c>
      <c r="AZ5" s="5">
        <f>'17to9 after'!AZ5</f>
        <v>578167.1</v>
      </c>
      <c r="BA5" s="5">
        <f>'17to9 after'!BA5</f>
        <v>582881.6</v>
      </c>
      <c r="BB5" s="5">
        <f t="shared" si="0"/>
        <v>587265.5</v>
      </c>
      <c r="BC5" s="5">
        <f t="shared" si="1"/>
        <v>594238.5</v>
      </c>
      <c r="BD5" s="5">
        <f t="shared" si="2"/>
        <v>612683.69999999995</v>
      </c>
      <c r="BE5" s="5">
        <f t="shared" si="3"/>
        <v>598171.80000000005</v>
      </c>
      <c r="BF5" s="5">
        <f t="shared" si="4"/>
        <v>613188</v>
      </c>
      <c r="BG5" s="5">
        <f t="shared" si="5"/>
        <v>624250.19539999997</v>
      </c>
      <c r="BH5" s="5">
        <f t="shared" si="6"/>
        <v>647480.44088000001</v>
      </c>
      <c r="BI5" s="5">
        <f t="shared" si="7"/>
        <v>627742.09513999999</v>
      </c>
      <c r="BK5" s="5">
        <f t="shared" si="10"/>
        <v>2103466.1</v>
      </c>
      <c r="BL5" s="5">
        <f t="shared" si="11"/>
        <v>2193368.4</v>
      </c>
      <c r="BM5" s="5">
        <f t="shared" si="12"/>
        <v>2276667.7999999998</v>
      </c>
      <c r="BN5" s="5">
        <f t="shared" si="13"/>
        <v>2209920.3000000003</v>
      </c>
      <c r="BO5" s="5">
        <f t="shared" si="14"/>
        <v>2284821.7000000002</v>
      </c>
      <c r="BP5" s="5">
        <f t="shared" si="15"/>
        <v>2392359.5</v>
      </c>
      <c r="BQ5" s="5">
        <f t="shared" si="16"/>
        <v>2418282</v>
      </c>
    </row>
    <row r="6" spans="1:69" x14ac:dyDescent="0.3">
      <c r="A6" s="2" t="s">
        <v>20</v>
      </c>
      <c r="B6" s="3" t="str">
        <f t="shared" si="8"/>
        <v>Electricity &amp; Gas Supply (Indonesia)</v>
      </c>
      <c r="C6" s="3" t="str">
        <f t="shared" si="9"/>
        <v>Electricity &amp; Gas Supply</v>
      </c>
      <c r="D6" s="3" t="s">
        <v>58</v>
      </c>
      <c r="E6" s="13" t="s">
        <v>39</v>
      </c>
      <c r="F6" s="5">
        <f>'17to9 after'!F6</f>
        <v>17346.900000000001</v>
      </c>
      <c r="G6" s="5">
        <f>'17to9 after'!G6</f>
        <v>18265.599999999999</v>
      </c>
      <c r="H6" s="5">
        <f>'17to9 after'!H6</f>
        <v>18261.900000000001</v>
      </c>
      <c r="I6" s="5">
        <f>'17to9 after'!I6</f>
        <v>18674.7</v>
      </c>
      <c r="J6" s="5">
        <f>'17to9 after'!J6</f>
        <v>18489</v>
      </c>
      <c r="K6" s="5">
        <f>'17to9 after'!K6</f>
        <v>19033.5</v>
      </c>
      <c r="L6" s="5">
        <f>'17to9 after'!L6</f>
        <v>19225</v>
      </c>
      <c r="M6" s="5">
        <f>'17to9 after'!M6</f>
        <v>19930.599999999999</v>
      </c>
      <c r="N6" s="5">
        <f>'17to9 after'!N6</f>
        <v>19700</v>
      </c>
      <c r="O6" s="5">
        <f>'17to9 after'!O6</f>
        <v>21126.2</v>
      </c>
      <c r="P6" s="5">
        <f>'17to9 after'!P6</f>
        <v>21557.4</v>
      </c>
      <c r="Q6" s="5">
        <f>'17to9 after'!Q6</f>
        <v>22009.4</v>
      </c>
      <c r="R6" s="5">
        <f>'17to9 after'!R6</f>
        <v>21622.7</v>
      </c>
      <c r="S6" s="5">
        <f>'17to9 after'!S6</f>
        <v>22118.7</v>
      </c>
      <c r="T6" s="5">
        <f>'17to9 after'!T6</f>
        <v>22080.6</v>
      </c>
      <c r="U6" s="5">
        <f>'17to9 after'!U6</f>
        <v>22983.1</v>
      </c>
      <c r="V6" s="5">
        <f>'17to9 after'!V6</f>
        <v>22334.3</v>
      </c>
      <c r="W6" s="5">
        <f>'17to9 after'!W6</f>
        <v>23544.3</v>
      </c>
      <c r="X6" s="5">
        <f>'17to9 after'!X6</f>
        <v>23390.400000000001</v>
      </c>
      <c r="Y6" s="5">
        <f>'17to9 after'!Y6</f>
        <v>24778.2</v>
      </c>
      <c r="Z6" s="5">
        <f>'17to9 after'!Z6</f>
        <v>22721</v>
      </c>
      <c r="AA6" s="5">
        <f>'17to9 after'!AA6</f>
        <v>23728.1</v>
      </c>
      <c r="AB6" s="5">
        <f>'17to9 after'!AB6</f>
        <v>23525.9</v>
      </c>
      <c r="AC6" s="5">
        <f>'17to9 after'!AC6</f>
        <v>24919.8</v>
      </c>
      <c r="AD6" s="5">
        <f>'17to9 after'!AD6</f>
        <v>24425.4</v>
      </c>
      <c r="AE6" s="5">
        <f>'17to9 after'!AE6</f>
        <v>25208.1</v>
      </c>
      <c r="AF6" s="5">
        <f>'17to9 after'!AF6</f>
        <v>24673.3</v>
      </c>
      <c r="AG6" s="5">
        <f>'17to9 after'!AG6</f>
        <v>25703.1</v>
      </c>
      <c r="AH6" s="5">
        <f>'17to9 after'!AH6</f>
        <v>24816.6</v>
      </c>
      <c r="AI6" s="5">
        <f>'17to9 after'!AI6</f>
        <v>24570.5</v>
      </c>
      <c r="AJ6" s="5">
        <f>'17to9 after'!AJ6</f>
        <v>25878.3</v>
      </c>
      <c r="AK6" s="5">
        <f>'17to9 after'!AK6</f>
        <v>26285.9</v>
      </c>
      <c r="AL6" s="5">
        <f>'17to9 after'!AL6</f>
        <v>25637.1</v>
      </c>
      <c r="AM6" s="5">
        <f>'17to9 after'!AM6</f>
        <v>26429</v>
      </c>
      <c r="AN6" s="5">
        <f>'17to9 after'!AN6</f>
        <v>27321.3</v>
      </c>
      <c r="AO6" s="5">
        <f>'17to9 after'!AO6</f>
        <v>27721.200000000001</v>
      </c>
      <c r="AP6" s="5">
        <f>'17to9 after'!AP6</f>
        <v>26694.2</v>
      </c>
      <c r="AQ6" s="5">
        <f>'17to9 after'!AQ6</f>
        <v>27011.5</v>
      </c>
      <c r="AR6" s="5">
        <f>'17to9 after'!AR6</f>
        <v>28344.6</v>
      </c>
      <c r="AS6" s="5">
        <f>'17to9 after'!AS6</f>
        <v>29386.400000000001</v>
      </c>
      <c r="AT6" s="5">
        <f>'17to9 after'!AT6</f>
        <v>27722.2</v>
      </c>
      <c r="AU6" s="5">
        <f>'17to9 after'!AU6</f>
        <v>25535.4</v>
      </c>
      <c r="AV6" s="5">
        <f>'17to9 after'!AV6</f>
        <v>27654</v>
      </c>
      <c r="AW6" s="5">
        <f>'17to9 after'!AW6</f>
        <v>27914.799999999999</v>
      </c>
      <c r="AX6" s="5">
        <f>'17to9 after'!AX6</f>
        <v>28188.2</v>
      </c>
      <c r="AY6" s="5">
        <f>'17to9 after'!AY6</f>
        <v>27857.3</v>
      </c>
      <c r="AZ6" s="5">
        <f>'17to9 after'!AZ6</f>
        <v>28719.7</v>
      </c>
      <c r="BA6" s="5">
        <f>'17to9 after'!BA6</f>
        <v>30095.9</v>
      </c>
      <c r="BB6" s="25">
        <f t="shared" si="0"/>
        <v>30172.799999999999</v>
      </c>
      <c r="BC6" s="25">
        <f t="shared" si="1"/>
        <v>28706.948900000007</v>
      </c>
      <c r="BD6" s="25">
        <f t="shared" si="2"/>
        <v>30328.002399999998</v>
      </c>
      <c r="BE6" s="25">
        <f t="shared" si="3"/>
        <v>31188.45</v>
      </c>
      <c r="BF6" s="25">
        <f t="shared" si="4"/>
        <v>31322.857886959708</v>
      </c>
      <c r="BG6" s="25">
        <f t="shared" si="5"/>
        <v>29821.959250902059</v>
      </c>
      <c r="BH6" s="25">
        <f t="shared" si="6"/>
        <v>31504.523004151073</v>
      </c>
      <c r="BI6" s="25">
        <f t="shared" si="7"/>
        <v>32342.196645980723</v>
      </c>
      <c r="BK6" s="5">
        <f t="shared" si="10"/>
        <v>101551.29999999999</v>
      </c>
      <c r="BL6" s="5">
        <f t="shared" si="11"/>
        <v>107108.59999999999</v>
      </c>
      <c r="BM6" s="5">
        <f t="shared" si="12"/>
        <v>111436.69999999998</v>
      </c>
      <c r="BN6" s="5">
        <f t="shared" si="13"/>
        <v>108826.40000000001</v>
      </c>
      <c r="BO6" s="5">
        <f t="shared" si="14"/>
        <v>114861.1</v>
      </c>
      <c r="BP6" s="5">
        <f t="shared" si="15"/>
        <v>120396.2013</v>
      </c>
      <c r="BQ6" s="5">
        <f t="shared" si="16"/>
        <v>121546.25918695971</v>
      </c>
    </row>
    <row r="7" spans="1:69" x14ac:dyDescent="0.3">
      <c r="A7" s="2" t="s">
        <v>21</v>
      </c>
      <c r="B7" s="3" t="str">
        <f t="shared" si="8"/>
        <v>Water Supply, Sewerage, Waste &amp; Recycling Management (Indonesia)</v>
      </c>
      <c r="C7" s="3" t="str">
        <f t="shared" si="9"/>
        <v>Water Supply, Sewerage, Waste &amp; Recycling Management</v>
      </c>
      <c r="D7" s="3" t="s">
        <v>59</v>
      </c>
      <c r="E7" s="13" t="s">
        <v>40</v>
      </c>
      <c r="F7" s="5">
        <f>'17to9 after'!F7</f>
        <v>1400.4</v>
      </c>
      <c r="G7" s="5">
        <f>'17to9 after'!G7</f>
        <v>1450.6</v>
      </c>
      <c r="H7" s="5">
        <f>'17to9 after'!H7</f>
        <v>1478.9</v>
      </c>
      <c r="I7" s="5">
        <f>'17to9 after'!I7</f>
        <v>1518.6</v>
      </c>
      <c r="J7" s="5">
        <f>'17to9 after'!J7</f>
        <v>1517.6</v>
      </c>
      <c r="K7" s="5">
        <f>'17to9 after'!K7</f>
        <v>1520</v>
      </c>
      <c r="L7" s="5">
        <f>'17to9 after'!L7</f>
        <v>1531.3</v>
      </c>
      <c r="M7" s="5">
        <f>'17to9 after'!M7</f>
        <v>1556.2</v>
      </c>
      <c r="N7" s="5">
        <f>'17to9 after'!N7</f>
        <v>1567.4</v>
      </c>
      <c r="O7" s="5">
        <f>'17to9 after'!O7</f>
        <v>1577.9</v>
      </c>
      <c r="P7" s="5">
        <f>'17to9 after'!P7</f>
        <v>1586.8</v>
      </c>
      <c r="Q7" s="5">
        <f>'17to9 after'!Q7</f>
        <v>1597.7</v>
      </c>
      <c r="R7" s="5">
        <f>'17to9 after'!R7</f>
        <v>1617.5</v>
      </c>
      <c r="S7" s="5">
        <f>'17to9 after'!S7</f>
        <v>1623.4</v>
      </c>
      <c r="T7" s="5">
        <f>'17to9 after'!T7</f>
        <v>1639.9</v>
      </c>
      <c r="U7" s="5">
        <f>'17to9 after'!U7</f>
        <v>1659.1</v>
      </c>
      <c r="V7" s="5">
        <f>'17to9 after'!V7</f>
        <v>1689.6</v>
      </c>
      <c r="W7" s="5">
        <f>'17to9 after'!W7</f>
        <v>1707.2</v>
      </c>
      <c r="X7" s="5">
        <f>'17to9 after'!X7</f>
        <v>1726.7</v>
      </c>
      <c r="Y7" s="5">
        <f>'17to9 after'!Y7</f>
        <v>1759</v>
      </c>
      <c r="Z7" s="5">
        <f>'17to9 after'!Z7</f>
        <v>1775.2</v>
      </c>
      <c r="AA7" s="5">
        <f>'17to9 after'!AA7</f>
        <v>1832.2</v>
      </c>
      <c r="AB7" s="5">
        <f>'17to9 after'!AB7</f>
        <v>1872.2</v>
      </c>
      <c r="AC7" s="5">
        <f>'17to9 after'!AC7</f>
        <v>1889.4</v>
      </c>
      <c r="AD7" s="5">
        <f>'17to9 after'!AD7</f>
        <v>1870.9</v>
      </c>
      <c r="AE7" s="5">
        <f>'17to9 after'!AE7</f>
        <v>1907.7</v>
      </c>
      <c r="AF7" s="5">
        <f>'17to9 after'!AF7</f>
        <v>1916.4</v>
      </c>
      <c r="AG7" s="5">
        <f>'17to9 after'!AG7</f>
        <v>1939.6</v>
      </c>
      <c r="AH7" s="5">
        <f>'17to9 after'!AH7</f>
        <v>1952.9</v>
      </c>
      <c r="AI7" s="5">
        <f>'17to9 after'!AI7</f>
        <v>1977.5</v>
      </c>
      <c r="AJ7" s="5">
        <f>'17to9 after'!AJ7</f>
        <v>2008.5</v>
      </c>
      <c r="AK7" s="5">
        <f>'17to9 after'!AK7</f>
        <v>2046.4</v>
      </c>
      <c r="AL7" s="5">
        <f>'17to9 after'!AL7</f>
        <v>2025.1</v>
      </c>
      <c r="AM7" s="5">
        <f>'17to9 after'!AM7</f>
        <v>2063</v>
      </c>
      <c r="AN7" s="5">
        <f>'17to9 after'!AN7</f>
        <v>2132.9</v>
      </c>
      <c r="AO7" s="5">
        <f>'17to9 after'!AO7</f>
        <v>2208.4</v>
      </c>
      <c r="AP7" s="5">
        <f>'17to9 after'!AP7</f>
        <v>2206.3000000000002</v>
      </c>
      <c r="AQ7" s="5">
        <f>'17to9 after'!AQ7</f>
        <v>2235</v>
      </c>
      <c r="AR7" s="5">
        <f>'17to9 after'!AR7</f>
        <v>2236.4</v>
      </c>
      <c r="AS7" s="5">
        <f>'17to9 after'!AS7</f>
        <v>2327.1999999999998</v>
      </c>
      <c r="AT7" s="5">
        <f>'17to9 after'!AT7</f>
        <v>2302.9</v>
      </c>
      <c r="AU7" s="5">
        <f>'17to9 after'!AU7</f>
        <v>2334.1999999999998</v>
      </c>
      <c r="AV7" s="5">
        <f>'17to9 after'!AV7</f>
        <v>2369.1999999999998</v>
      </c>
      <c r="AW7" s="5">
        <f>'17to9 after'!AW7</f>
        <v>2443</v>
      </c>
      <c r="AX7" s="5">
        <f>'17to9 after'!AX7</f>
        <v>2428.6999999999998</v>
      </c>
      <c r="AY7" s="5">
        <f>'17to9 after'!AY7</f>
        <v>2469.1</v>
      </c>
      <c r="AZ7" s="5">
        <f>'17to9 after'!AZ7</f>
        <v>2477.3000000000002</v>
      </c>
      <c r="BA7" s="5">
        <f>'17to9 after'!BA7</f>
        <v>2544.1</v>
      </c>
      <c r="BB7" s="25">
        <f t="shared" si="0"/>
        <v>2460</v>
      </c>
      <c r="BC7" s="25">
        <f t="shared" si="1"/>
        <v>2585.8163725498812</v>
      </c>
      <c r="BD7" s="25">
        <f t="shared" si="2"/>
        <v>2592.2975801471903</v>
      </c>
      <c r="BE7" s="25">
        <f t="shared" si="3"/>
        <v>2661.5051454883301</v>
      </c>
      <c r="BF7" s="25">
        <f t="shared" si="4"/>
        <v>2576.6205490094608</v>
      </c>
      <c r="BG7" s="25">
        <f t="shared" si="5"/>
        <v>2703.9449657892328</v>
      </c>
      <c r="BH7" s="25">
        <f t="shared" si="6"/>
        <v>2698.1248081311674</v>
      </c>
      <c r="BI7" s="25">
        <f t="shared" si="7"/>
        <v>2780.7912061048792</v>
      </c>
      <c r="BK7" s="5">
        <f t="shared" si="10"/>
        <v>7985.2999999999993</v>
      </c>
      <c r="BL7" s="5">
        <f t="shared" si="11"/>
        <v>8429.4</v>
      </c>
      <c r="BM7" s="5">
        <f t="shared" si="12"/>
        <v>9004.9000000000015</v>
      </c>
      <c r="BN7" s="5">
        <f t="shared" si="13"/>
        <v>9449.2999999999993</v>
      </c>
      <c r="BO7" s="5">
        <f t="shared" si="14"/>
        <v>9919.1999999999989</v>
      </c>
      <c r="BP7" s="5">
        <f t="shared" si="15"/>
        <v>10299.619098185402</v>
      </c>
      <c r="BQ7" s="5">
        <f t="shared" si="16"/>
        <v>10416.239647194863</v>
      </c>
    </row>
    <row r="8" spans="1:69" x14ac:dyDescent="0.3">
      <c r="A8" s="2" t="s">
        <v>22</v>
      </c>
      <c r="B8" s="3" t="str">
        <f t="shared" si="8"/>
        <v>Construction (Indonesia)</v>
      </c>
      <c r="C8" s="3" t="str">
        <f t="shared" si="9"/>
        <v>Construction</v>
      </c>
      <c r="D8" s="3" t="s">
        <v>60</v>
      </c>
      <c r="E8" s="4" t="s">
        <v>41</v>
      </c>
      <c r="F8" s="5">
        <f>'17to9 after'!F8</f>
        <v>149919</v>
      </c>
      <c r="G8" s="5">
        <f>'17to9 after'!G8</f>
        <v>153138.9</v>
      </c>
      <c r="H8" s="5">
        <f>'17to9 after'!H8</f>
        <v>159863.4</v>
      </c>
      <c r="I8" s="5">
        <f>'17to9 after'!I8</f>
        <v>163984.1</v>
      </c>
      <c r="J8" s="5">
        <f>'17to9 after'!J8</f>
        <v>162272.1</v>
      </c>
      <c r="K8" s="5">
        <f>'17to9 after'!K8</f>
        <v>169063.9</v>
      </c>
      <c r="L8" s="5">
        <f>'17to9 after'!L8</f>
        <v>172845.3</v>
      </c>
      <c r="M8" s="5">
        <f>'17to9 after'!M8</f>
        <v>179240.6</v>
      </c>
      <c r="N8" s="5">
        <f>'17to9 after'!N8</f>
        <v>172524.4</v>
      </c>
      <c r="O8" s="5">
        <f>'17to9 after'!O8</f>
        <v>178851</v>
      </c>
      <c r="P8" s="5">
        <f>'17to9 after'!P8</f>
        <v>184628.4</v>
      </c>
      <c r="Q8" s="5">
        <f>'17to9 after'!Q8</f>
        <v>192222.6</v>
      </c>
      <c r="R8" s="5">
        <f>'17to9 after'!R8</f>
        <v>181865.3</v>
      </c>
      <c r="S8" s="5">
        <f>'17to9 after'!S8</f>
        <v>190136.1</v>
      </c>
      <c r="T8" s="5">
        <f>'17to9 after'!T8</f>
        <v>196549.1</v>
      </c>
      <c r="U8" s="5">
        <f>'17to9 after'!U8</f>
        <v>204169.1</v>
      </c>
      <c r="V8" s="5">
        <f>'17to9 after'!V8</f>
        <v>194998.3</v>
      </c>
      <c r="W8" s="5">
        <f>'17to9 after'!W8</f>
        <v>202412.3</v>
      </c>
      <c r="X8" s="5">
        <f>'17to9 after'!X8</f>
        <v>209376.3</v>
      </c>
      <c r="Y8" s="5">
        <f>'17to9 after'!Y8</f>
        <v>219828.7</v>
      </c>
      <c r="Z8" s="5">
        <f>'17to9 after'!Z8</f>
        <v>206755</v>
      </c>
      <c r="AA8" s="5">
        <f>'17to9 after'!AA8</f>
        <v>213247.1</v>
      </c>
      <c r="AB8" s="5">
        <f>'17to9 after'!AB8</f>
        <v>223649.5</v>
      </c>
      <c r="AC8" s="5">
        <f>'17to9 after'!AC8</f>
        <v>235512.3</v>
      </c>
      <c r="AD8" s="5">
        <f>'17to9 after'!AD8</f>
        <v>220732.5</v>
      </c>
      <c r="AE8" s="5">
        <f>'17to9 after'!AE8</f>
        <v>224160.2</v>
      </c>
      <c r="AF8" s="5">
        <f>'17to9 after'!AF8</f>
        <v>234726.3</v>
      </c>
      <c r="AG8" s="5">
        <f>'17to9 after'!AG8</f>
        <v>245421.3</v>
      </c>
      <c r="AH8" s="5">
        <f>'17to9 after'!AH8</f>
        <v>233893.3</v>
      </c>
      <c r="AI8" s="5">
        <f>'17to9 after'!AI8</f>
        <v>239742</v>
      </c>
      <c r="AJ8" s="5">
        <f>'17to9 after'!AJ8</f>
        <v>251107.5</v>
      </c>
      <c r="AK8" s="5">
        <f>'17to9 after'!AK8</f>
        <v>263182.09999999998</v>
      </c>
      <c r="AL8" s="5">
        <f>'17to9 after'!AL8</f>
        <v>251087.9</v>
      </c>
      <c r="AM8" s="5">
        <f>'17to9 after'!AM8</f>
        <v>253483.1</v>
      </c>
      <c r="AN8" s="5">
        <f>'17to9 after'!AN8</f>
        <v>265639.90000000002</v>
      </c>
      <c r="AO8" s="5">
        <f>'17to9 after'!AO8</f>
        <v>277871.90000000002</v>
      </c>
      <c r="AP8" s="5">
        <f>'17to9 after'!AP8</f>
        <v>265916.2</v>
      </c>
      <c r="AQ8" s="5">
        <f>'17to9 after'!AQ8</f>
        <v>267906.2</v>
      </c>
      <c r="AR8" s="5">
        <f>'17to9 after'!AR8</f>
        <v>280645.2</v>
      </c>
      <c r="AS8" s="5">
        <f>'17to9 after'!AS8</f>
        <v>293957.40000000002</v>
      </c>
      <c r="AT8" s="5">
        <f>'17to9 after'!AT8</f>
        <v>273624.59999999998</v>
      </c>
      <c r="AU8" s="5">
        <f>'17to9 after'!AU8</f>
        <v>253459</v>
      </c>
      <c r="AV8" s="5">
        <f>'17to9 after'!AV8</f>
        <v>267958.40000000002</v>
      </c>
      <c r="AW8" s="5">
        <f>'17to9 after'!AW8</f>
        <v>277292.79999999999</v>
      </c>
      <c r="AX8" s="5">
        <f>'17to9 after'!AX8</f>
        <v>271471.40000000002</v>
      </c>
      <c r="AY8" s="5">
        <f>'17to9 after'!AY8</f>
        <v>264663.7</v>
      </c>
      <c r="AZ8" s="5">
        <f>'17to9 after'!AZ8</f>
        <v>278240.8</v>
      </c>
      <c r="BA8" s="5">
        <f>'17to9 after'!BA8</f>
        <v>288141.8</v>
      </c>
      <c r="BB8" s="5">
        <f t="shared" si="0"/>
        <v>284580.7</v>
      </c>
      <c r="BC8" s="5">
        <f t="shared" si="1"/>
        <v>285016.3</v>
      </c>
      <c r="BD8" s="5">
        <f t="shared" si="2"/>
        <v>300110.5</v>
      </c>
      <c r="BE8" s="5">
        <f t="shared" si="3"/>
        <v>307616.13439999998</v>
      </c>
      <c r="BF8" s="5">
        <f t="shared" si="4"/>
        <v>299916.7480827003</v>
      </c>
      <c r="BG8" s="5">
        <f t="shared" si="5"/>
        <v>301731.93225851422</v>
      </c>
      <c r="BH8" s="5">
        <f t="shared" si="6"/>
        <v>322778.22784485092</v>
      </c>
      <c r="BI8" s="5">
        <f t="shared" si="7"/>
        <v>331189.93861030281</v>
      </c>
      <c r="BK8" s="5">
        <f t="shared" si="10"/>
        <v>987924.9</v>
      </c>
      <c r="BL8" s="5">
        <f t="shared" si="11"/>
        <v>1048082.8</v>
      </c>
      <c r="BM8" s="5">
        <f t="shared" si="12"/>
        <v>1108425</v>
      </c>
      <c r="BN8" s="5">
        <f t="shared" si="13"/>
        <v>1072334.8</v>
      </c>
      <c r="BO8" s="5">
        <f t="shared" si="14"/>
        <v>1102517.7000000002</v>
      </c>
      <c r="BP8" s="5">
        <f t="shared" si="15"/>
        <v>1177323.6343999999</v>
      </c>
      <c r="BQ8" s="5">
        <f t="shared" si="16"/>
        <v>1192659.6824827003</v>
      </c>
    </row>
    <row r="9" spans="1:69" x14ac:dyDescent="0.3">
      <c r="A9" s="2" t="s">
        <v>23</v>
      </c>
      <c r="B9" s="3" t="str">
        <f t="shared" si="8"/>
        <v>Wholesales and Retail Trade, Repair of Motor Vehicles and Motorcycles (Indonesia)</v>
      </c>
      <c r="C9" s="3" t="str">
        <f t="shared" si="9"/>
        <v>Wholesales and Retail Trade, Repair of Motor Vehicles and Motorcycles</v>
      </c>
      <c r="D9" s="3" t="s">
        <v>61</v>
      </c>
      <c r="E9" s="14" t="s">
        <v>42</v>
      </c>
      <c r="F9" s="5">
        <f>'17to9 after'!F9</f>
        <v>222691.8</v>
      </c>
      <c r="G9" s="5">
        <f>'17to9 after'!G9</f>
        <v>230324.8</v>
      </c>
      <c r="H9" s="5">
        <f>'17to9 after'!H9</f>
        <v>235277.9</v>
      </c>
      <c r="I9" s="5">
        <f>'17to9 after'!I9</f>
        <v>235629.3</v>
      </c>
      <c r="J9" s="5">
        <f>'17to9 after'!J9</f>
        <v>238434.5</v>
      </c>
      <c r="K9" s="5">
        <f>'17to9 after'!K9</f>
        <v>256239.6</v>
      </c>
      <c r="L9" s="5">
        <f>'17to9 after'!L9</f>
        <v>263384.40000000002</v>
      </c>
      <c r="M9" s="5">
        <f>'17to9 after'!M9</f>
        <v>255141.1</v>
      </c>
      <c r="N9" s="5">
        <f>'17to9 after'!N9</f>
        <v>256214.7</v>
      </c>
      <c r="O9" s="5">
        <f>'17to9 after'!O9</f>
        <v>270227</v>
      </c>
      <c r="P9" s="5">
        <f>'17to9 after'!P9</f>
        <v>275207.09999999998</v>
      </c>
      <c r="Q9" s="5">
        <f>'17to9 after'!Q9</f>
        <v>266262.7</v>
      </c>
      <c r="R9" s="5">
        <f>'17to9 after'!R9</f>
        <v>264095.3</v>
      </c>
      <c r="S9" s="5">
        <f>'17to9 after'!S9</f>
        <v>283478.59999999998</v>
      </c>
      <c r="T9" s="5">
        <f>'17to9 after'!T9</f>
        <v>288923.59999999998</v>
      </c>
      <c r="U9" s="5">
        <f>'17to9 after'!U9</f>
        <v>282774.59999999998</v>
      </c>
      <c r="V9" s="5">
        <f>'17to9 after'!V9</f>
        <v>280190.40000000002</v>
      </c>
      <c r="W9" s="5">
        <f>'17to9 after'!W9</f>
        <v>297883.8</v>
      </c>
      <c r="X9" s="5">
        <f>'17to9 after'!X9</f>
        <v>303900.59999999998</v>
      </c>
      <c r="Y9" s="5">
        <f>'17to9 after'!Y9</f>
        <v>295322.7</v>
      </c>
      <c r="Z9" s="5">
        <f>'17to9 after'!Z9</f>
        <v>290775.40000000002</v>
      </c>
      <c r="AA9" s="5">
        <f>'17to9 after'!AA9</f>
        <v>302556</v>
      </c>
      <c r="AB9" s="5">
        <f>'17to9 after'!AB9</f>
        <v>308304.90000000002</v>
      </c>
      <c r="AC9" s="5">
        <f>'17to9 after'!AC9</f>
        <v>305528.2</v>
      </c>
      <c r="AD9" s="5">
        <f>'17to9 after'!AD9</f>
        <v>303316.40000000002</v>
      </c>
      <c r="AE9" s="5">
        <f>'17to9 after'!AE9</f>
        <v>315531.7</v>
      </c>
      <c r="AF9" s="5">
        <f>'17to9 after'!AF9</f>
        <v>319587.20000000001</v>
      </c>
      <c r="AG9" s="5">
        <f>'17to9 after'!AG9</f>
        <v>317325.5</v>
      </c>
      <c r="AH9" s="5">
        <f>'17to9 after'!AH9</f>
        <v>317298.59999999998</v>
      </c>
      <c r="AI9" s="5">
        <f>'17to9 after'!AI9</f>
        <v>326462.59999999998</v>
      </c>
      <c r="AJ9" s="5">
        <f>'17to9 after'!AJ9</f>
        <v>336254.5</v>
      </c>
      <c r="AK9" s="5">
        <f>'17to9 after'!AK9</f>
        <v>331730.8</v>
      </c>
      <c r="AL9" s="5">
        <f>'17to9 after'!AL9</f>
        <v>333097.90000000002</v>
      </c>
      <c r="AM9" s="5">
        <f>'17to9 after'!AM9</f>
        <v>343478.3</v>
      </c>
      <c r="AN9" s="5">
        <f>'17to9 after'!AN9</f>
        <v>353947</v>
      </c>
      <c r="AO9" s="5">
        <f>'17to9 after'!AO9</f>
        <v>346355.5</v>
      </c>
      <c r="AP9" s="5">
        <f>'17to9 after'!AP9</f>
        <v>350470.1</v>
      </c>
      <c r="AQ9" s="5">
        <f>'17to9 after'!AQ9</f>
        <v>359331.3</v>
      </c>
      <c r="AR9" s="5">
        <f>'17to9 after'!AR9</f>
        <v>369515.9</v>
      </c>
      <c r="AS9" s="5">
        <f>'17to9 after'!AS9</f>
        <v>360868.4</v>
      </c>
      <c r="AT9" s="5">
        <f>'17to9 after'!AT9</f>
        <v>355728.5</v>
      </c>
      <c r="AU9" s="5">
        <f>'17to9 after'!AU9</f>
        <v>331776.59999999998</v>
      </c>
      <c r="AV9" s="5">
        <f>'17to9 after'!AV9</f>
        <v>350566</v>
      </c>
      <c r="AW9" s="5">
        <f>'17to9 after'!AW9</f>
        <v>347676.3</v>
      </c>
      <c r="AX9" s="5">
        <f>'17to9 after'!AX9</f>
        <v>351251.8</v>
      </c>
      <c r="AY9" s="5">
        <f>'17to9 after'!AY9</f>
        <v>363352.1</v>
      </c>
      <c r="AZ9" s="5">
        <f>'17to9 after'!AZ9</f>
        <v>368624.9</v>
      </c>
      <c r="BA9" s="5">
        <f>'17to9 after'!BA9</f>
        <v>366997.5</v>
      </c>
      <c r="BB9" s="27">
        <f t="shared" si="0"/>
        <v>371325.7</v>
      </c>
      <c r="BC9" s="27">
        <f t="shared" si="1"/>
        <v>386860.99999999994</v>
      </c>
      <c r="BD9" s="27">
        <f t="shared" si="2"/>
        <v>396382.4</v>
      </c>
      <c r="BE9" s="27">
        <f t="shared" si="3"/>
        <v>378409.81749999995</v>
      </c>
      <c r="BF9" s="27">
        <f t="shared" si="4"/>
        <v>385660.60000000003</v>
      </c>
      <c r="BG9" s="27">
        <f t="shared" si="5"/>
        <v>405769.05697987188</v>
      </c>
      <c r="BH9" s="27">
        <f t="shared" si="6"/>
        <v>423960.95202927291</v>
      </c>
      <c r="BI9" s="27">
        <f t="shared" si="7"/>
        <v>404173.13695778773</v>
      </c>
      <c r="BK9" s="5">
        <f t="shared" si="10"/>
        <v>1311746.5</v>
      </c>
      <c r="BL9" s="5">
        <f t="shared" si="11"/>
        <v>1376878.7</v>
      </c>
      <c r="BM9" s="5">
        <f t="shared" si="12"/>
        <v>1440185.6999999997</v>
      </c>
      <c r="BN9" s="5">
        <f t="shared" si="13"/>
        <v>1385747.4</v>
      </c>
      <c r="BO9" s="5">
        <f t="shared" si="14"/>
        <v>1450226.2999999998</v>
      </c>
      <c r="BP9" s="5">
        <f t="shared" si="15"/>
        <v>1532978.9175</v>
      </c>
      <c r="BQ9" s="5">
        <f t="shared" si="16"/>
        <v>1547313.8174999999</v>
      </c>
    </row>
    <row r="10" spans="1:69" x14ac:dyDescent="0.3">
      <c r="A10" s="2" t="s">
        <v>24</v>
      </c>
      <c r="B10" s="3" t="str">
        <f t="shared" si="8"/>
        <v>Transportation &amp; Storage (Indonesia)</v>
      </c>
      <c r="C10" s="3" t="str">
        <f t="shared" si="9"/>
        <v>Transportation &amp; Storage</v>
      </c>
      <c r="D10" s="3" t="s">
        <v>62</v>
      </c>
      <c r="E10" s="15" t="s">
        <v>43</v>
      </c>
      <c r="F10" s="5">
        <f>'17to9 after'!F10</f>
        <v>58429.5</v>
      </c>
      <c r="G10" s="5">
        <f>'17to9 after'!G10</f>
        <v>60139.9</v>
      </c>
      <c r="H10" s="5">
        <f>'17to9 after'!H10</f>
        <v>62509.2</v>
      </c>
      <c r="I10" s="5">
        <f>'17to9 after'!I10</f>
        <v>64296.800000000003</v>
      </c>
      <c r="J10" s="5">
        <f>'17to9 after'!J10</f>
        <v>63923.4</v>
      </c>
      <c r="K10" s="5">
        <f>'17to9 after'!K10</f>
        <v>65630.7</v>
      </c>
      <c r="L10" s="5">
        <f>'17to9 after'!L10</f>
        <v>67705.399999999994</v>
      </c>
      <c r="M10" s="5">
        <f>'17to9 after'!M10</f>
        <v>68514.5</v>
      </c>
      <c r="N10" s="5">
        <f>'17to9 after'!N10</f>
        <v>68510.5</v>
      </c>
      <c r="O10" s="5">
        <f>'17to9 after'!O10</f>
        <v>69785.100000000006</v>
      </c>
      <c r="P10" s="5">
        <f>'17to9 after'!P10</f>
        <v>72747.600000000006</v>
      </c>
      <c r="Q10" s="5">
        <f>'17to9 after'!Q10</f>
        <v>73619.399999999994</v>
      </c>
      <c r="R10" s="5">
        <f>'17to9 after'!R10</f>
        <v>73258.8</v>
      </c>
      <c r="S10" s="5">
        <f>'17to9 after'!S10</f>
        <v>75348.3</v>
      </c>
      <c r="T10" s="5">
        <f>'17to9 after'!T10</f>
        <v>77344.600000000006</v>
      </c>
      <c r="U10" s="5">
        <f>'17to9 after'!U10</f>
        <v>78554.5</v>
      </c>
      <c r="V10" s="5">
        <f>'17to9 after'!V10</f>
        <v>78378.8</v>
      </c>
      <c r="W10" s="5">
        <f>'17to9 after'!W10</f>
        <v>81046</v>
      </c>
      <c r="X10" s="5">
        <f>'17to9 after'!X10</f>
        <v>83296.800000000003</v>
      </c>
      <c r="Y10" s="5">
        <f>'17to9 after'!Y10</f>
        <v>84211.4</v>
      </c>
      <c r="Z10" s="5">
        <f>'17to9 after'!Z10</f>
        <v>83287.399999999994</v>
      </c>
      <c r="AA10" s="5">
        <f>'17to9 after'!AA10</f>
        <v>85932.6</v>
      </c>
      <c r="AB10" s="5">
        <f>'17to9 after'!AB10</f>
        <v>89096.3</v>
      </c>
      <c r="AC10" s="5">
        <f>'17to9 after'!AC10</f>
        <v>90539.6</v>
      </c>
      <c r="AD10" s="5">
        <f>'17to9 after'!AD10</f>
        <v>89466.2</v>
      </c>
      <c r="AE10" s="5">
        <f>'17to9 after'!AE10</f>
        <v>91533.7</v>
      </c>
      <c r="AF10" s="5">
        <f>'17to9 after'!AF10</f>
        <v>96387.4</v>
      </c>
      <c r="AG10" s="5">
        <f>'17to9 after'!AG10</f>
        <v>97456.1</v>
      </c>
      <c r="AH10" s="5">
        <f>'17to9 after'!AH10</f>
        <v>96679.5</v>
      </c>
      <c r="AI10" s="5">
        <f>'17to9 after'!AI10</f>
        <v>99593.1</v>
      </c>
      <c r="AJ10" s="5">
        <f>'17to9 after'!AJ10</f>
        <v>104949.3</v>
      </c>
      <c r="AK10" s="5">
        <f>'17to9 after'!AK10</f>
        <v>105457.5</v>
      </c>
      <c r="AL10" s="5">
        <f>'17to9 after'!AL10</f>
        <v>104874.2</v>
      </c>
      <c r="AM10" s="5">
        <f>'17to9 after'!AM10</f>
        <v>108271.6</v>
      </c>
      <c r="AN10" s="5">
        <f>'17to9 after'!AN10</f>
        <v>110957.8</v>
      </c>
      <c r="AO10" s="5">
        <f>'17to9 after'!AO10</f>
        <v>111232.9</v>
      </c>
      <c r="AP10" s="5">
        <f>'17to9 after'!AP10</f>
        <v>110560.6</v>
      </c>
      <c r="AQ10" s="5">
        <f>'17to9 after'!AQ10</f>
        <v>114591.3</v>
      </c>
      <c r="AR10" s="5">
        <f>'17to9 after'!AR10</f>
        <v>118341.3</v>
      </c>
      <c r="AS10" s="5">
        <f>'17to9 after'!AS10</f>
        <v>119632.7</v>
      </c>
      <c r="AT10" s="5">
        <f>'17to9 after'!AT10</f>
        <v>111968.7</v>
      </c>
      <c r="AU10" s="5">
        <f>'17to9 after'!AU10</f>
        <v>79314.7</v>
      </c>
      <c r="AV10" s="5">
        <f>'17to9 after'!AV10</f>
        <v>98571.8</v>
      </c>
      <c r="AW10" s="5">
        <f>'17to9 after'!AW10</f>
        <v>103582.7</v>
      </c>
      <c r="AX10" s="5">
        <f>'17to9 after'!AX10</f>
        <v>97315.5</v>
      </c>
      <c r="AY10" s="5">
        <f>'17to9 after'!AY10</f>
        <v>99221.4</v>
      </c>
      <c r="AZ10" s="5">
        <f>'17to9 after'!AZ10</f>
        <v>97857.600000000006</v>
      </c>
      <c r="BA10" s="5">
        <f>'17to9 after'!BA10</f>
        <v>111793.1</v>
      </c>
      <c r="BB10" s="29">
        <f t="shared" si="0"/>
        <v>112686</v>
      </c>
      <c r="BC10" s="29">
        <f t="shared" si="1"/>
        <v>117776.69999999992</v>
      </c>
      <c r="BD10" s="29">
        <f t="shared" si="2"/>
        <v>116812.39999999997</v>
      </c>
      <c r="BE10" s="29">
        <f t="shared" si="3"/>
        <v>114545.769</v>
      </c>
      <c r="BF10" s="29">
        <f t="shared" si="4"/>
        <v>121821.62</v>
      </c>
      <c r="BG10" s="29">
        <f t="shared" si="5"/>
        <v>128649.4359999999</v>
      </c>
      <c r="BH10" s="29">
        <f t="shared" si="6"/>
        <v>128919.81599999988</v>
      </c>
      <c r="BI10" s="29">
        <f t="shared" si="7"/>
        <v>122576.8620353733</v>
      </c>
      <c r="BK10" s="5">
        <f t="shared" si="10"/>
        <v>406679.4</v>
      </c>
      <c r="BL10" s="5">
        <f t="shared" si="11"/>
        <v>435336.5</v>
      </c>
      <c r="BM10" s="5">
        <f t="shared" si="12"/>
        <v>463125.9</v>
      </c>
      <c r="BN10" s="5">
        <f t="shared" si="13"/>
        <v>393437.9</v>
      </c>
      <c r="BO10" s="5">
        <f t="shared" si="14"/>
        <v>406187.6</v>
      </c>
      <c r="BP10" s="5">
        <f t="shared" si="15"/>
        <v>461820.86899999983</v>
      </c>
      <c r="BQ10" s="5">
        <f t="shared" si="16"/>
        <v>470956.48899999988</v>
      </c>
    </row>
    <row r="11" spans="1:69" x14ac:dyDescent="0.3">
      <c r="A11" s="2" t="s">
        <v>25</v>
      </c>
      <c r="B11" s="3" t="str">
        <f t="shared" si="8"/>
        <v>Accommodation &amp; Food Beverages Activity (Indonesia)</v>
      </c>
      <c r="C11" s="3" t="str">
        <f t="shared" si="9"/>
        <v>Accommodation &amp; Food Beverages Activity</v>
      </c>
      <c r="D11" s="3" t="s">
        <v>63</v>
      </c>
      <c r="E11" s="14" t="s">
        <v>44</v>
      </c>
      <c r="F11" s="5">
        <f>'17to9 after'!F11</f>
        <v>48274</v>
      </c>
      <c r="G11" s="5">
        <f>'17to9 after'!G11</f>
        <v>49650</v>
      </c>
      <c r="H11" s="5">
        <f>'17to9 after'!H11</f>
        <v>50878.9</v>
      </c>
      <c r="I11" s="5">
        <f>'17to9 after'!I11</f>
        <v>51478.9</v>
      </c>
      <c r="J11" s="5">
        <f>'17to9 after'!J11</f>
        <v>52077.1</v>
      </c>
      <c r="K11" s="5">
        <f>'17to9 after'!K11</f>
        <v>53120.2</v>
      </c>
      <c r="L11" s="5">
        <f>'17to9 after'!L11</f>
        <v>54002.400000000001</v>
      </c>
      <c r="M11" s="5">
        <f>'17to9 after'!M11</f>
        <v>54822.3</v>
      </c>
      <c r="N11" s="5">
        <f>'17to9 after'!N11</f>
        <v>55663.6</v>
      </c>
      <c r="O11" s="5">
        <f>'17to9 after'!O11</f>
        <v>56468.3</v>
      </c>
      <c r="P11" s="5">
        <f>'17to9 after'!P11</f>
        <v>57313.1</v>
      </c>
      <c r="Q11" s="5">
        <f>'17to9 after'!Q11</f>
        <v>58787.6</v>
      </c>
      <c r="R11" s="5">
        <f>'17to9 after'!R11</f>
        <v>59543.3</v>
      </c>
      <c r="S11" s="5">
        <f>'17to9 after'!S11</f>
        <v>60419.6</v>
      </c>
      <c r="T11" s="5">
        <f>'17to9 after'!T11</f>
        <v>61293.1</v>
      </c>
      <c r="U11" s="5">
        <f>'17to9 after'!U11</f>
        <v>62492.3</v>
      </c>
      <c r="V11" s="5">
        <f>'17to9 after'!V11</f>
        <v>63376.1</v>
      </c>
      <c r="W11" s="5">
        <f>'17to9 after'!W11</f>
        <v>64259</v>
      </c>
      <c r="X11" s="5">
        <f>'17to9 after'!X11</f>
        <v>64833.2</v>
      </c>
      <c r="Y11" s="5">
        <f>'17to9 after'!Y11</f>
        <v>65347.199999999997</v>
      </c>
      <c r="Z11" s="5">
        <f>'17to9 after'!Z11</f>
        <v>65474.2</v>
      </c>
      <c r="AA11" s="5">
        <f>'17to9 after'!AA11</f>
        <v>66640.100000000006</v>
      </c>
      <c r="AB11" s="5">
        <f>'17to9 after'!AB11</f>
        <v>67715.100000000006</v>
      </c>
      <c r="AC11" s="5">
        <f>'17to9 after'!AC11</f>
        <v>69093</v>
      </c>
      <c r="AD11" s="5">
        <f>'17to9 after'!AD11</f>
        <v>69224.800000000003</v>
      </c>
      <c r="AE11" s="5">
        <f>'17to9 after'!AE11</f>
        <v>70075.600000000006</v>
      </c>
      <c r="AF11" s="5">
        <f>'17to9 after'!AF11</f>
        <v>71099.199999999997</v>
      </c>
      <c r="AG11" s="5">
        <f>'17to9 after'!AG11</f>
        <v>72423.8</v>
      </c>
      <c r="AH11" s="5">
        <f>'17to9 after'!AH11</f>
        <v>72934.100000000006</v>
      </c>
      <c r="AI11" s="5">
        <f>'17to9 after'!AI11</f>
        <v>74015.7</v>
      </c>
      <c r="AJ11" s="5">
        <f>'17to9 after'!AJ11</f>
        <v>75036.899999999994</v>
      </c>
      <c r="AK11" s="5">
        <f>'17to9 after'!AK11</f>
        <v>76143</v>
      </c>
      <c r="AL11" s="5">
        <f>'17to9 after'!AL11</f>
        <v>76726.8</v>
      </c>
      <c r="AM11" s="5">
        <f>'17to9 after'!AM11</f>
        <v>78173.2</v>
      </c>
      <c r="AN11" s="5">
        <f>'17to9 after'!AN11</f>
        <v>79484.7</v>
      </c>
      <c r="AO11" s="5">
        <f>'17to9 after'!AO11</f>
        <v>80683.899999999994</v>
      </c>
      <c r="AP11" s="5">
        <f>'17to9 after'!AP11</f>
        <v>81225.899999999994</v>
      </c>
      <c r="AQ11" s="5">
        <f>'17to9 after'!AQ11</f>
        <v>82494</v>
      </c>
      <c r="AR11" s="5">
        <f>'17to9 after'!AR11</f>
        <v>83769.100000000006</v>
      </c>
      <c r="AS11" s="5">
        <f>'17to9 after'!AS11</f>
        <v>85815.6</v>
      </c>
      <c r="AT11" s="5">
        <f>'17to9 after'!AT11</f>
        <v>82788</v>
      </c>
      <c r="AU11" s="5">
        <f>'17to9 after'!AU11</f>
        <v>64334.8</v>
      </c>
      <c r="AV11" s="5">
        <f>'17to9 after'!AV11</f>
        <v>73831.7</v>
      </c>
      <c r="AW11" s="5">
        <f>'17to9 after'!AW11</f>
        <v>78167.899999999994</v>
      </c>
      <c r="AX11" s="5">
        <f>'17to9 after'!AX11</f>
        <v>76770.7</v>
      </c>
      <c r="AY11" s="5">
        <f>'17to9 after'!AY11</f>
        <v>78216.899999999994</v>
      </c>
      <c r="AZ11" s="5">
        <f>'17to9 after'!AZ11</f>
        <v>73731.600000000006</v>
      </c>
      <c r="BA11" s="5">
        <f>'17to9 after'!BA11</f>
        <v>82035.5</v>
      </c>
      <c r="BB11" s="27">
        <f t="shared" si="0"/>
        <v>81806.5</v>
      </c>
      <c r="BC11" s="27">
        <f t="shared" si="1"/>
        <v>82370.22</v>
      </c>
      <c r="BD11" s="27">
        <f t="shared" si="2"/>
        <v>82608.879999999932</v>
      </c>
      <c r="BE11" s="27">
        <f t="shared" si="3"/>
        <v>85366.23000000001</v>
      </c>
      <c r="BF11" s="27">
        <f t="shared" si="4"/>
        <v>85934.76949999998</v>
      </c>
      <c r="BG11" s="27">
        <f t="shared" si="5"/>
        <v>87429.476957919629</v>
      </c>
      <c r="BH11" s="27">
        <f t="shared" si="6"/>
        <v>88865.430082953375</v>
      </c>
      <c r="BI11" s="27">
        <f t="shared" si="7"/>
        <v>89738.345081817053</v>
      </c>
      <c r="BK11" s="5">
        <f t="shared" si="10"/>
        <v>298129.69999999995</v>
      </c>
      <c r="BL11" s="5">
        <f t="shared" si="11"/>
        <v>315068.59999999998</v>
      </c>
      <c r="BM11" s="5">
        <f t="shared" si="12"/>
        <v>333304.59999999998</v>
      </c>
      <c r="BN11" s="5">
        <f t="shared" si="13"/>
        <v>299122.40000000002</v>
      </c>
      <c r="BO11" s="5">
        <f t="shared" si="14"/>
        <v>310754.69999999995</v>
      </c>
      <c r="BP11" s="5">
        <f t="shared" si="15"/>
        <v>332151.82999999996</v>
      </c>
      <c r="BQ11" s="5">
        <f t="shared" si="16"/>
        <v>336280.09949999989</v>
      </c>
    </row>
    <row r="12" spans="1:69" x14ac:dyDescent="0.3">
      <c r="A12" s="2" t="s">
        <v>26</v>
      </c>
      <c r="B12" s="3" t="str">
        <f t="shared" si="8"/>
        <v>Information &amp; Communication (Indonesia)</v>
      </c>
      <c r="C12" s="3" t="str">
        <f t="shared" si="9"/>
        <v>Information &amp; Communication</v>
      </c>
      <c r="D12" s="3" t="s">
        <v>64</v>
      </c>
      <c r="E12" s="15" t="s">
        <v>45</v>
      </c>
      <c r="F12" s="5">
        <f>'17to9 after'!F12</f>
        <v>60051.8</v>
      </c>
      <c r="G12" s="5">
        <f>'17to9 after'!G12</f>
        <v>62762.5</v>
      </c>
      <c r="H12" s="5">
        <f>'17to9 after'!H12</f>
        <v>65804.800000000003</v>
      </c>
      <c r="I12" s="5">
        <f>'17to9 after'!I12</f>
        <v>67429</v>
      </c>
      <c r="J12" s="5">
        <f>'17to9 after'!J12</f>
        <v>67953.8</v>
      </c>
      <c r="K12" s="5">
        <f>'17to9 after'!K12</f>
        <v>68678.7</v>
      </c>
      <c r="L12" s="5">
        <f>'17to9 after'!L12</f>
        <v>71173</v>
      </c>
      <c r="M12" s="5">
        <f>'17to9 after'!M12</f>
        <v>73888.3</v>
      </c>
      <c r="N12" s="5">
        <f>'17to9 after'!N12</f>
        <v>76289.7</v>
      </c>
      <c r="O12" s="5">
        <f>'17to9 after'!O12</f>
        <v>77211.5</v>
      </c>
      <c r="P12" s="5">
        <f>'17to9 after'!P12</f>
        <v>80289.600000000006</v>
      </c>
      <c r="Q12" s="5">
        <f>'17to9 after'!Q12</f>
        <v>82487.899999999994</v>
      </c>
      <c r="R12" s="5">
        <f>'17to9 after'!R12</f>
        <v>84389.9</v>
      </c>
      <c r="S12" s="5">
        <f>'17to9 after'!S12</f>
        <v>86017.7</v>
      </c>
      <c r="T12" s="5">
        <f>'17to9 after'!T12</f>
        <v>88422.8</v>
      </c>
      <c r="U12" s="5">
        <f>'17to9 after'!U12</f>
        <v>90319.7</v>
      </c>
      <c r="V12" s="5">
        <f>'17to9 after'!V12</f>
        <v>92736.9</v>
      </c>
      <c r="W12" s="5">
        <f>'17to9 after'!W12</f>
        <v>95237.1</v>
      </c>
      <c r="X12" s="5">
        <f>'17to9 after'!X12</f>
        <v>97044.800000000003</v>
      </c>
      <c r="Y12" s="5">
        <f>'17to9 after'!Y12</f>
        <v>99456.8</v>
      </c>
      <c r="Z12" s="5">
        <f>'17to9 after'!Z12</f>
        <v>101692</v>
      </c>
      <c r="AA12" s="5">
        <f>'17to9 after'!AA12</f>
        <v>104050.9</v>
      </c>
      <c r="AB12" s="5">
        <f>'17to9 after'!AB12</f>
        <v>107379.9</v>
      </c>
      <c r="AC12" s="5">
        <f>'17to9 after'!AC12</f>
        <v>108647</v>
      </c>
      <c r="AD12" s="5">
        <f>'17to9 after'!AD12</f>
        <v>109405.3</v>
      </c>
      <c r="AE12" s="5">
        <f>'17to9 after'!AE12</f>
        <v>113736</v>
      </c>
      <c r="AF12" s="5">
        <f>'17to9 after'!AF12</f>
        <v>116971.2</v>
      </c>
      <c r="AG12" s="5">
        <f>'17to9 after'!AG12</f>
        <v>119095.6</v>
      </c>
      <c r="AH12" s="5">
        <f>'17to9 after'!AH12</f>
        <v>120874.5</v>
      </c>
      <c r="AI12" s="5">
        <f>'17to9 after'!AI12</f>
        <v>126316.2</v>
      </c>
      <c r="AJ12" s="5">
        <f>'17to9 after'!AJ12</f>
        <v>127285.8</v>
      </c>
      <c r="AK12" s="5">
        <f>'17to9 after'!AK12</f>
        <v>128944.2</v>
      </c>
      <c r="AL12" s="5">
        <f>'17to9 after'!AL12</f>
        <v>130255.1</v>
      </c>
      <c r="AM12" s="5">
        <f>'17to9 after'!AM12</f>
        <v>132776.29999999999</v>
      </c>
      <c r="AN12" s="5">
        <f>'17to9 after'!AN12</f>
        <v>137648.20000000001</v>
      </c>
      <c r="AO12" s="5">
        <f>'17to9 after'!AO12</f>
        <v>138083.1</v>
      </c>
      <c r="AP12" s="5">
        <f>'17to9 after'!AP12</f>
        <v>142059.5</v>
      </c>
      <c r="AQ12" s="5">
        <f>'17to9 after'!AQ12</f>
        <v>145517.6</v>
      </c>
      <c r="AR12" s="5">
        <f>'17to9 after'!AR12</f>
        <v>150370</v>
      </c>
      <c r="AS12" s="5">
        <f>'17to9 after'!AS12</f>
        <v>151589</v>
      </c>
      <c r="AT12" s="5">
        <f>'17to9 after'!AT12</f>
        <v>156010.9</v>
      </c>
      <c r="AU12" s="5">
        <f>'17to9 after'!AU12</f>
        <v>161304.20000000001</v>
      </c>
      <c r="AV12" s="5">
        <f>'17to9 after'!AV12</f>
        <v>166493.70000000001</v>
      </c>
      <c r="AW12" s="5">
        <f>'17to9 after'!AW12</f>
        <v>168254.1</v>
      </c>
      <c r="AX12" s="5">
        <f>'17to9 after'!AX12</f>
        <v>169615.1</v>
      </c>
      <c r="AY12" s="5">
        <f>'17to9 after'!AY12</f>
        <v>172426.4</v>
      </c>
      <c r="AZ12" s="5">
        <f>'17to9 after'!AZ12</f>
        <v>175710.5</v>
      </c>
      <c r="BA12" s="5">
        <f>'17to9 after'!BA12</f>
        <v>178708.4</v>
      </c>
      <c r="BB12" s="29">
        <f t="shared" si="0"/>
        <v>181729.10000000003</v>
      </c>
      <c r="BC12" s="29">
        <f t="shared" si="1"/>
        <v>187462</v>
      </c>
      <c r="BD12" s="29">
        <f t="shared" si="2"/>
        <v>191366.2</v>
      </c>
      <c r="BE12" s="29">
        <f t="shared" si="3"/>
        <v>192757.3504</v>
      </c>
      <c r="BF12" s="29">
        <f t="shared" si="4"/>
        <v>195726.75449999998</v>
      </c>
      <c r="BG12" s="29">
        <f t="shared" si="5"/>
        <v>202936.98</v>
      </c>
      <c r="BH12" s="29">
        <f t="shared" si="6"/>
        <v>211520.1</v>
      </c>
      <c r="BI12" s="29">
        <f t="shared" si="7"/>
        <v>214292.44356071562</v>
      </c>
      <c r="BK12" s="5">
        <f t="shared" si="10"/>
        <v>503420.7</v>
      </c>
      <c r="BL12" s="5">
        <f t="shared" si="11"/>
        <v>538762.70000000007</v>
      </c>
      <c r="BM12" s="5">
        <f t="shared" si="12"/>
        <v>589536.1</v>
      </c>
      <c r="BN12" s="5">
        <f t="shared" si="13"/>
        <v>652062.9</v>
      </c>
      <c r="BO12" s="5">
        <f t="shared" si="14"/>
        <v>696460.4</v>
      </c>
      <c r="BP12" s="5">
        <f t="shared" si="15"/>
        <v>753314.65040000004</v>
      </c>
      <c r="BQ12" s="5">
        <f t="shared" si="16"/>
        <v>767312.3049000001</v>
      </c>
    </row>
    <row r="13" spans="1:69" x14ac:dyDescent="0.3">
      <c r="A13" s="2" t="s">
        <v>27</v>
      </c>
      <c r="B13" s="3" t="str">
        <f t="shared" si="8"/>
        <v>Financial &amp; Insurance Activity (Indonesia)</v>
      </c>
      <c r="C13" s="3" t="str">
        <f t="shared" si="9"/>
        <v>Financial &amp; Insurance Activity</v>
      </c>
      <c r="D13" s="3" t="s">
        <v>65</v>
      </c>
      <c r="E13" s="16" t="s">
        <v>46</v>
      </c>
      <c r="F13" s="5">
        <f>'17to9 after'!F13</f>
        <v>59084.3</v>
      </c>
      <c r="G13" s="5">
        <f>'17to9 after'!G13</f>
        <v>60051.3</v>
      </c>
      <c r="H13" s="5">
        <f>'17to9 after'!H13</f>
        <v>60013.599999999999</v>
      </c>
      <c r="I13" s="5">
        <f>'17to9 after'!I13</f>
        <v>60579.199999999997</v>
      </c>
      <c r="J13" s="5">
        <f>'17to9 after'!J13</f>
        <v>64171.1</v>
      </c>
      <c r="K13" s="5">
        <f>'17to9 after'!K13</f>
        <v>65748.7</v>
      </c>
      <c r="L13" s="5">
        <f>'17to9 after'!L13</f>
        <v>63884.4</v>
      </c>
      <c r="M13" s="5">
        <f>'17to9 after'!M13</f>
        <v>62638.8</v>
      </c>
      <c r="N13" s="5">
        <f>'17to9 after'!N13</f>
        <v>66511.8</v>
      </c>
      <c r="O13" s="5">
        <f>'17to9 after'!O13</f>
        <v>69235.7</v>
      </c>
      <c r="P13" s="5">
        <f>'17to9 after'!P13</f>
        <v>72333.600000000006</v>
      </c>
      <c r="Q13" s="5">
        <f>'17to9 after'!Q13</f>
        <v>72815</v>
      </c>
      <c r="R13" s="5">
        <f>'17to9 after'!R13</f>
        <v>74870.7</v>
      </c>
      <c r="S13" s="5">
        <f>'17to9 after'!S13</f>
        <v>76382.3</v>
      </c>
      <c r="T13" s="5">
        <f>'17to9 after'!T13</f>
        <v>78716.2</v>
      </c>
      <c r="U13" s="5">
        <f>'17to9 after'!U13</f>
        <v>75545.899999999994</v>
      </c>
      <c r="V13" s="5">
        <f>'17to9 after'!V13</f>
        <v>77567.5</v>
      </c>
      <c r="W13" s="5">
        <f>'17to9 after'!W13</f>
        <v>80552.600000000006</v>
      </c>
      <c r="X13" s="5">
        <f>'17to9 after'!X13</f>
        <v>80214.8</v>
      </c>
      <c r="Y13" s="5">
        <f>'17to9 after'!Y13</f>
        <v>81490.600000000006</v>
      </c>
      <c r="Z13" s="5">
        <f>'17to9 after'!Z13</f>
        <v>84202.2</v>
      </c>
      <c r="AA13" s="5">
        <f>'17to9 after'!AA13</f>
        <v>82657.3</v>
      </c>
      <c r="AB13" s="5">
        <f>'17to9 after'!AB13</f>
        <v>88511.6</v>
      </c>
      <c r="AC13" s="5">
        <f>'17to9 after'!AC13</f>
        <v>91897.9</v>
      </c>
      <c r="AD13" s="5">
        <f>'17to9 after'!AD13</f>
        <v>92054.7</v>
      </c>
      <c r="AE13" s="5">
        <f>'17to9 after'!AE13</f>
        <v>93913.1</v>
      </c>
      <c r="AF13" s="5">
        <f>'17to9 after'!AF13</f>
        <v>96546.8</v>
      </c>
      <c r="AG13" s="5">
        <f>'17to9 after'!AG13</f>
        <v>95764.800000000003</v>
      </c>
      <c r="AH13" s="5">
        <f>'17to9 after'!AH13</f>
        <v>97586</v>
      </c>
      <c r="AI13" s="5">
        <f>'17to9 after'!AI13</f>
        <v>99480.3</v>
      </c>
      <c r="AJ13" s="5">
        <f>'17to9 after'!AJ13</f>
        <v>102471.6</v>
      </c>
      <c r="AK13" s="5">
        <f>'17to9 after'!AK13</f>
        <v>99433.5</v>
      </c>
      <c r="AL13" s="5">
        <f>'17to9 after'!AL13</f>
        <v>101777.60000000001</v>
      </c>
      <c r="AM13" s="5">
        <f>'17to9 after'!AM13</f>
        <v>102554.9</v>
      </c>
      <c r="AN13" s="5">
        <f>'17to9 after'!AN13</f>
        <v>105658.2</v>
      </c>
      <c r="AO13" s="5">
        <f>'17to9 after'!AO13</f>
        <v>105629.9</v>
      </c>
      <c r="AP13" s="5">
        <f>'17to9 after'!AP13</f>
        <v>109137.3</v>
      </c>
      <c r="AQ13" s="5">
        <f>'17to9 after'!AQ13</f>
        <v>107167.9</v>
      </c>
      <c r="AR13" s="5">
        <f>'17to9 after'!AR13</f>
        <v>112168.6</v>
      </c>
      <c r="AS13" s="5">
        <f>'17to9 after'!AS13</f>
        <v>114619.3</v>
      </c>
      <c r="AT13" s="5">
        <f>'17to9 after'!AT13</f>
        <v>120735.3</v>
      </c>
      <c r="AU13" s="5">
        <f>'17to9 after'!AU13</f>
        <v>108302.7</v>
      </c>
      <c r="AV13" s="5">
        <f>'17to9 after'!AV13</f>
        <v>111106.7</v>
      </c>
      <c r="AW13" s="5">
        <f>'17to9 after'!AW13</f>
        <v>117338.2</v>
      </c>
      <c r="AX13" s="5">
        <f>'17to9 after'!AX13</f>
        <v>117145.9</v>
      </c>
      <c r="AY13" s="5">
        <f>'17to9 after'!AY13</f>
        <v>117323.9</v>
      </c>
      <c r="AZ13" s="5">
        <f>'17to9 after'!AZ13</f>
        <v>115872.6</v>
      </c>
      <c r="BA13" s="5">
        <f>'17to9 after'!BA13</f>
        <v>114296.2</v>
      </c>
      <c r="BB13" s="31">
        <f t="shared" si="0"/>
        <v>119062</v>
      </c>
      <c r="BC13" s="31">
        <f t="shared" si="1"/>
        <v>118403.54088000002</v>
      </c>
      <c r="BD13" s="31">
        <f t="shared" si="2"/>
        <v>120507.7644</v>
      </c>
      <c r="BE13" s="31">
        <f t="shared" si="3"/>
        <v>121257.53419999998</v>
      </c>
      <c r="BF13" s="31">
        <f t="shared" si="4"/>
        <v>123833.75999999998</v>
      </c>
      <c r="BG13" s="31">
        <f t="shared" si="5"/>
        <v>127003.13693422283</v>
      </c>
      <c r="BH13" s="31">
        <f t="shared" si="6"/>
        <v>128982.62905571492</v>
      </c>
      <c r="BI13" s="31">
        <f t="shared" si="7"/>
        <v>130828.04455062123</v>
      </c>
      <c r="BK13" s="5">
        <f t="shared" si="10"/>
        <v>398971.4</v>
      </c>
      <c r="BL13" s="5">
        <f t="shared" si="11"/>
        <v>415620.6</v>
      </c>
      <c r="BM13" s="5">
        <f t="shared" si="12"/>
        <v>443093.10000000003</v>
      </c>
      <c r="BN13" s="5">
        <f t="shared" si="13"/>
        <v>457482.9</v>
      </c>
      <c r="BO13" s="5">
        <f t="shared" si="14"/>
        <v>464638.60000000003</v>
      </c>
      <c r="BP13" s="5">
        <f t="shared" si="15"/>
        <v>479230.83948000002</v>
      </c>
      <c r="BQ13" s="5">
        <f t="shared" si="16"/>
        <v>484002.59947999998</v>
      </c>
    </row>
    <row r="14" spans="1:69" x14ac:dyDescent="0.3">
      <c r="A14" s="2" t="s">
        <v>28</v>
      </c>
      <c r="B14" s="3" t="str">
        <f t="shared" si="8"/>
        <v>Real Estate (Indonesia)</v>
      </c>
      <c r="C14" s="3" t="str">
        <f t="shared" si="9"/>
        <v>Real Estate</v>
      </c>
      <c r="D14" s="3" t="s">
        <v>66</v>
      </c>
      <c r="E14" s="16" t="s">
        <v>47</v>
      </c>
      <c r="F14" s="5">
        <f>'17to9 after'!F14</f>
        <v>47326.9</v>
      </c>
      <c r="G14" s="5">
        <f>'17to9 after'!G14</f>
        <v>48549.1</v>
      </c>
      <c r="H14" s="5">
        <f>'17to9 after'!H14</f>
        <v>50421.8</v>
      </c>
      <c r="I14" s="5">
        <f>'17to9 after'!I14</f>
        <v>51915.7</v>
      </c>
      <c r="J14" s="5">
        <f>'17to9 after'!J14</f>
        <v>52401.599999999999</v>
      </c>
      <c r="K14" s="5">
        <f>'17to9 after'!K14</f>
        <v>52970.9</v>
      </c>
      <c r="L14" s="5">
        <f>'17to9 after'!L14</f>
        <v>53717</v>
      </c>
      <c r="M14" s="5">
        <f>'17to9 after'!M14</f>
        <v>54351.9</v>
      </c>
      <c r="N14" s="5">
        <f>'17to9 after'!N14</f>
        <v>55124.800000000003</v>
      </c>
      <c r="O14" s="5">
        <f>'17to9 after'!O14</f>
        <v>56343.5</v>
      </c>
      <c r="P14" s="5">
        <f>'17to9 after'!P14</f>
        <v>58280.6</v>
      </c>
      <c r="Q14" s="5">
        <f>'17to9 after'!Q14</f>
        <v>59505.3</v>
      </c>
      <c r="R14" s="5">
        <f>'17to9 after'!R14</f>
        <v>60037.5</v>
      </c>
      <c r="S14" s="5">
        <f>'17to9 after'!S14</f>
        <v>60660</v>
      </c>
      <c r="T14" s="5">
        <f>'17to9 after'!T14</f>
        <v>61456.2</v>
      </c>
      <c r="U14" s="5">
        <f>'17to9 after'!U14</f>
        <v>62083.8</v>
      </c>
      <c r="V14" s="5">
        <f>'17to9 after'!V14</f>
        <v>62837.4</v>
      </c>
      <c r="W14" s="5">
        <f>'17to9 after'!W14</f>
        <v>63653.4</v>
      </c>
      <c r="X14" s="5">
        <f>'17to9 after'!X14</f>
        <v>64574.3</v>
      </c>
      <c r="Y14" s="5">
        <f>'17to9 after'!Y14</f>
        <v>65375.1</v>
      </c>
      <c r="Z14" s="5">
        <f>'17to9 after'!Z14</f>
        <v>65691.3</v>
      </c>
      <c r="AA14" s="5">
        <f>'17to9 after'!AA14</f>
        <v>66397.7</v>
      </c>
      <c r="AB14" s="5">
        <f>'17to9 after'!AB14</f>
        <v>67199.7</v>
      </c>
      <c r="AC14" s="5">
        <f>'17to9 after'!AC14</f>
        <v>67690.899999999994</v>
      </c>
      <c r="AD14" s="5">
        <f>'17to9 after'!AD14</f>
        <v>69142.3</v>
      </c>
      <c r="AE14" s="5">
        <f>'17to9 after'!AE14</f>
        <v>69813.899999999994</v>
      </c>
      <c r="AF14" s="5">
        <f>'17to9 after'!AF14</f>
        <v>70126.8</v>
      </c>
      <c r="AG14" s="5">
        <f>'17to9 after'!AG14</f>
        <v>70417.5</v>
      </c>
      <c r="AH14" s="5">
        <f>'17to9 after'!AH14</f>
        <v>71653.600000000006</v>
      </c>
      <c r="AI14" s="5">
        <f>'17to9 after'!AI14</f>
        <v>72387.199999999997</v>
      </c>
      <c r="AJ14" s="5">
        <f>'17to9 after'!AJ14</f>
        <v>72598.2</v>
      </c>
      <c r="AK14" s="5">
        <f>'17to9 after'!AK14</f>
        <v>72929.5</v>
      </c>
      <c r="AL14" s="5">
        <f>'17to9 after'!AL14</f>
        <v>73861.399999999994</v>
      </c>
      <c r="AM14" s="5">
        <f>'17to9 after'!AM14</f>
        <v>74527</v>
      </c>
      <c r="AN14" s="5">
        <f>'17to9 after'!AN14</f>
        <v>75296.3</v>
      </c>
      <c r="AO14" s="5">
        <f>'17to9 after'!AO14</f>
        <v>75963.5</v>
      </c>
      <c r="AP14" s="5">
        <f>'17to9 after'!AP14</f>
        <v>77859.5</v>
      </c>
      <c r="AQ14" s="5">
        <f>'17to9 after'!AQ14</f>
        <v>78797.899999999994</v>
      </c>
      <c r="AR14" s="5">
        <f>'17to9 after'!AR14</f>
        <v>79810.600000000006</v>
      </c>
      <c r="AS14" s="5">
        <f>'17to9 after'!AS14</f>
        <v>80433.100000000006</v>
      </c>
      <c r="AT14" s="5">
        <f>'17to9 after'!AT14</f>
        <v>80826.100000000006</v>
      </c>
      <c r="AU14" s="5">
        <f>'17to9 after'!AU14</f>
        <v>80617.8</v>
      </c>
      <c r="AV14" s="5">
        <f>'17to9 after'!AV14</f>
        <v>81378</v>
      </c>
      <c r="AW14" s="5">
        <f>'17to9 after'!AW14</f>
        <v>81437.5</v>
      </c>
      <c r="AX14" s="5">
        <f>'17to9 after'!AX14</f>
        <v>81587.100000000006</v>
      </c>
      <c r="AY14" s="5">
        <f>'17to9 after'!AY14</f>
        <v>82887.3</v>
      </c>
      <c r="AZ14" s="5">
        <f>'17to9 after'!AZ14</f>
        <v>84164.3</v>
      </c>
      <c r="BA14" s="5">
        <f>'17to9 after'!BA14</f>
        <v>84644.2</v>
      </c>
      <c r="BB14" s="31">
        <f t="shared" si="0"/>
        <v>84668.9</v>
      </c>
      <c r="BC14" s="31">
        <f t="shared" si="1"/>
        <v>84395.851899999994</v>
      </c>
      <c r="BD14" s="31">
        <f t="shared" si="2"/>
        <v>86470.398600000015</v>
      </c>
      <c r="BE14" s="31">
        <f t="shared" si="3"/>
        <v>87551.79</v>
      </c>
      <c r="BF14" s="31">
        <f t="shared" si="4"/>
        <v>86797.192500000005</v>
      </c>
      <c r="BG14" s="31">
        <f t="shared" si="5"/>
        <v>87924.61897409246</v>
      </c>
      <c r="BH14" s="31">
        <f t="shared" si="6"/>
        <v>91078.999987110627</v>
      </c>
      <c r="BI14" s="31">
        <f t="shared" si="7"/>
        <v>91763.590000000011</v>
      </c>
      <c r="BK14" s="5">
        <f t="shared" si="10"/>
        <v>289568.5</v>
      </c>
      <c r="BL14" s="5">
        <f t="shared" si="11"/>
        <v>299648.2</v>
      </c>
      <c r="BM14" s="5">
        <f t="shared" si="12"/>
        <v>316901.09999999998</v>
      </c>
      <c r="BN14" s="5">
        <f t="shared" si="13"/>
        <v>324259.40000000002</v>
      </c>
      <c r="BO14" s="5">
        <f t="shared" si="14"/>
        <v>333282.90000000002</v>
      </c>
      <c r="BP14" s="5">
        <f t="shared" si="15"/>
        <v>343086.94049999997</v>
      </c>
      <c r="BQ14" s="5">
        <f t="shared" si="16"/>
        <v>345215.23300000001</v>
      </c>
    </row>
    <row r="15" spans="1:69" x14ac:dyDescent="0.3">
      <c r="A15" s="2" t="s">
        <v>29</v>
      </c>
      <c r="B15" s="3" t="str">
        <f t="shared" si="8"/>
        <v>Business Services (Indonesia)</v>
      </c>
      <c r="C15" s="3" t="str">
        <f t="shared" si="9"/>
        <v>Business Services</v>
      </c>
      <c r="D15" s="3" t="s">
        <v>67</v>
      </c>
      <c r="E15" s="16" t="s">
        <v>48</v>
      </c>
      <c r="F15" s="5">
        <f>'17to9 after'!F15</f>
        <v>23736.799999999999</v>
      </c>
      <c r="G15" s="5">
        <f>'17to9 after'!G15</f>
        <v>24337.599999999999</v>
      </c>
      <c r="H15" s="5">
        <f>'17to9 after'!H15</f>
        <v>25157.200000000001</v>
      </c>
      <c r="I15" s="5">
        <f>'17to9 after'!I15</f>
        <v>25853.8</v>
      </c>
      <c r="J15" s="5">
        <f>'17to9 after'!J15</f>
        <v>26167.4</v>
      </c>
      <c r="K15" s="5">
        <f>'17to9 after'!K15</f>
        <v>26668</v>
      </c>
      <c r="L15" s="5">
        <f>'17to9 after'!L15</f>
        <v>27400.5</v>
      </c>
      <c r="M15" s="5">
        <f>'17to9 after'!M15</f>
        <v>28003.4</v>
      </c>
      <c r="N15" s="5">
        <f>'17to9 after'!N15</f>
        <v>28257.200000000001</v>
      </c>
      <c r="O15" s="5">
        <f>'17to9 after'!O15</f>
        <v>28820.400000000001</v>
      </c>
      <c r="P15" s="5">
        <f>'17to9 after'!P15</f>
        <v>29441.1</v>
      </c>
      <c r="Q15" s="5">
        <f>'17to9 after'!Q15</f>
        <v>29774.6</v>
      </c>
      <c r="R15" s="5">
        <f>'17to9 after'!R15</f>
        <v>30461.7</v>
      </c>
      <c r="S15" s="5">
        <f>'17to9 after'!S15</f>
        <v>31002.5</v>
      </c>
      <c r="T15" s="5">
        <f>'17to9 after'!T15</f>
        <v>31869.8</v>
      </c>
      <c r="U15" s="5">
        <f>'17to9 after'!U15</f>
        <v>32156.7</v>
      </c>
      <c r="V15" s="5">
        <f>'17to9 after'!V15</f>
        <v>33589.800000000003</v>
      </c>
      <c r="W15" s="5">
        <f>'17to9 after'!W15</f>
        <v>34098.199999999997</v>
      </c>
      <c r="X15" s="5">
        <f>'17to9 after'!X15</f>
        <v>34834.9</v>
      </c>
      <c r="Y15" s="5">
        <f>'17to9 after'!Y15</f>
        <v>35272.400000000001</v>
      </c>
      <c r="Z15" s="5">
        <f>'17to9 after'!Z15</f>
        <v>36061.5</v>
      </c>
      <c r="AA15" s="5">
        <f>'17to9 after'!AA15</f>
        <v>36703.199999999997</v>
      </c>
      <c r="AB15" s="5">
        <f>'17to9 after'!AB15</f>
        <v>37491.4</v>
      </c>
      <c r="AC15" s="5">
        <f>'17to9 after'!AC15</f>
        <v>38139.4</v>
      </c>
      <c r="AD15" s="5">
        <f>'17to9 after'!AD15</f>
        <v>38997.4</v>
      </c>
      <c r="AE15" s="5">
        <f>'17to9 after'!AE15</f>
        <v>39480.400000000001</v>
      </c>
      <c r="AF15" s="5">
        <f>'17to9 after'!AF15</f>
        <v>40097.800000000003</v>
      </c>
      <c r="AG15" s="5">
        <f>'17to9 after'!AG15</f>
        <v>40746.1</v>
      </c>
      <c r="AH15" s="5">
        <f>'17to9 after'!AH15</f>
        <v>41662.400000000001</v>
      </c>
      <c r="AI15" s="5">
        <f>'17to9 after'!AI15</f>
        <v>42733.4</v>
      </c>
      <c r="AJ15" s="5">
        <f>'17to9 after'!AJ15</f>
        <v>43853.2</v>
      </c>
      <c r="AK15" s="5">
        <f>'17to9 after'!AK15</f>
        <v>44514.8</v>
      </c>
      <c r="AL15" s="5">
        <f>'17to9 after'!AL15</f>
        <v>45012.800000000003</v>
      </c>
      <c r="AM15" s="5">
        <f>'17to9 after'!AM15</f>
        <v>46530.7</v>
      </c>
      <c r="AN15" s="5">
        <f>'17to9 after'!AN15</f>
        <v>47654.3</v>
      </c>
      <c r="AO15" s="5">
        <f>'17to9 after'!AO15</f>
        <v>48493.3</v>
      </c>
      <c r="AP15" s="5">
        <f>'17to9 after'!AP15</f>
        <v>49676.800000000003</v>
      </c>
      <c r="AQ15" s="5">
        <f>'17to9 after'!AQ15</f>
        <v>51156</v>
      </c>
      <c r="AR15" s="5">
        <f>'17to9 after'!AR15</f>
        <v>52525</v>
      </c>
      <c r="AS15" s="5">
        <f>'17to9 after'!AS15</f>
        <v>53578.400000000001</v>
      </c>
      <c r="AT15" s="5">
        <f>'17to9 after'!AT15</f>
        <v>52355.6</v>
      </c>
      <c r="AU15" s="5">
        <f>'17to9 after'!AU15</f>
        <v>44969.3</v>
      </c>
      <c r="AV15" s="5">
        <f>'17to9 after'!AV15</f>
        <v>48528.800000000003</v>
      </c>
      <c r="AW15" s="5">
        <f>'17to9 after'!AW15</f>
        <v>49817.4</v>
      </c>
      <c r="AX15" s="5">
        <f>'17to9 after'!AX15</f>
        <v>49162.9</v>
      </c>
      <c r="AY15" s="5">
        <f>'17to9 after'!AY15</f>
        <v>49438.400000000001</v>
      </c>
      <c r="AZ15" s="5">
        <f>'17to9 after'!AZ15</f>
        <v>48242.2</v>
      </c>
      <c r="BA15" s="5">
        <f>'17to9 after'!BA15</f>
        <v>50263.199999999997</v>
      </c>
      <c r="BB15" s="31">
        <f t="shared" si="0"/>
        <v>52092.399999999994</v>
      </c>
      <c r="BC15" s="31">
        <f t="shared" si="1"/>
        <v>53433.033199999991</v>
      </c>
      <c r="BD15" s="31">
        <f t="shared" si="2"/>
        <v>52144.993399999999</v>
      </c>
      <c r="BE15" s="31">
        <f t="shared" si="3"/>
        <v>52322.838399999964</v>
      </c>
      <c r="BF15" s="31">
        <f t="shared" si="4"/>
        <v>54361.173999999955</v>
      </c>
      <c r="BG15" s="31">
        <f t="shared" si="5"/>
        <v>58209.449872389137</v>
      </c>
      <c r="BH15" s="31">
        <f t="shared" si="6"/>
        <v>56735.523744060156</v>
      </c>
      <c r="BI15" s="31">
        <f t="shared" si="7"/>
        <v>57431.99389964572</v>
      </c>
      <c r="BK15" s="5">
        <f t="shared" si="10"/>
        <v>172763.8</v>
      </c>
      <c r="BL15" s="5">
        <f t="shared" si="11"/>
        <v>187691.09999999998</v>
      </c>
      <c r="BM15" s="5">
        <f t="shared" si="12"/>
        <v>206936.19999999998</v>
      </c>
      <c r="BN15" s="5">
        <f t="shared" si="13"/>
        <v>195671.1</v>
      </c>
      <c r="BO15" s="5">
        <f t="shared" si="14"/>
        <v>197106.7</v>
      </c>
      <c r="BP15" s="5">
        <f t="shared" si="15"/>
        <v>209993.26499999996</v>
      </c>
      <c r="BQ15" s="5">
        <f t="shared" si="16"/>
        <v>212262.03899999987</v>
      </c>
    </row>
    <row r="16" spans="1:69" x14ac:dyDescent="0.3">
      <c r="A16" s="2" t="s">
        <v>30</v>
      </c>
      <c r="B16" s="3" t="str">
        <f t="shared" si="8"/>
        <v>Public Administration, Defense &amp; Compulsory Social Security (Indonesia)</v>
      </c>
      <c r="C16" s="3" t="str">
        <f t="shared" si="9"/>
        <v>Public Administration, Defense &amp; Compulsory Social Security</v>
      </c>
      <c r="D16" s="3" t="s">
        <v>68</v>
      </c>
      <c r="E16" s="12" t="s">
        <v>49</v>
      </c>
      <c r="F16" s="5">
        <f>'17to9 after'!F16</f>
        <v>58394.5</v>
      </c>
      <c r="G16" s="5">
        <f>'17to9 after'!G16</f>
        <v>67522.899999999994</v>
      </c>
      <c r="H16" s="5">
        <f>'17to9 after'!H16</f>
        <v>65146.9</v>
      </c>
      <c r="I16" s="5">
        <f>'17to9 after'!I16</f>
        <v>68581.8</v>
      </c>
      <c r="J16" s="5">
        <f>'17to9 after'!J16</f>
        <v>66376.7</v>
      </c>
      <c r="K16" s="5">
        <f>'17to9 after'!K16</f>
        <v>68294.399999999994</v>
      </c>
      <c r="L16" s="5">
        <f>'17to9 after'!L16</f>
        <v>70591</v>
      </c>
      <c r="M16" s="5">
        <f>'17to9 after'!M16</f>
        <v>71074.7</v>
      </c>
      <c r="N16" s="5">
        <f>'17to9 after'!N16</f>
        <v>67948.800000000003</v>
      </c>
      <c r="O16" s="5">
        <f>'17to9 after'!O16</f>
        <v>73484</v>
      </c>
      <c r="P16" s="5">
        <f>'17to9 after'!P16</f>
        <v>69173.5</v>
      </c>
      <c r="Q16" s="5">
        <f>'17to9 after'!Q16</f>
        <v>71629</v>
      </c>
      <c r="R16" s="5">
        <f>'17to9 after'!R16</f>
        <v>69167.100000000006</v>
      </c>
      <c r="S16" s="5">
        <f>'17to9 after'!S16</f>
        <v>72152.3</v>
      </c>
      <c r="T16" s="5">
        <f>'17to9 after'!T16</f>
        <v>73756</v>
      </c>
      <c r="U16" s="5">
        <f>'17to9 after'!U16</f>
        <v>74373.5</v>
      </c>
      <c r="V16" s="5">
        <f>'17to9 after'!V16</f>
        <v>71005.7</v>
      </c>
      <c r="W16" s="5">
        <f>'17to9 after'!W16</f>
        <v>70355.100000000006</v>
      </c>
      <c r="X16" s="5">
        <f>'17to9 after'!X16</f>
        <v>75509.7</v>
      </c>
      <c r="Y16" s="5">
        <f>'17to9 after'!Y16</f>
        <v>79459.199999999997</v>
      </c>
      <c r="Z16" s="5">
        <f>'17to9 after'!Z16</f>
        <v>74367.3</v>
      </c>
      <c r="AA16" s="5">
        <f>'17to9 after'!AA16</f>
        <v>74778.7</v>
      </c>
      <c r="AB16" s="5">
        <f>'17to9 after'!AB16</f>
        <v>76467.600000000006</v>
      </c>
      <c r="AC16" s="5">
        <f>'17to9 after'!AC16</f>
        <v>84441</v>
      </c>
      <c r="AD16" s="5">
        <f>'17to9 after'!AD16</f>
        <v>77800.7</v>
      </c>
      <c r="AE16" s="5">
        <f>'17to9 after'!AE16</f>
        <v>78100.800000000003</v>
      </c>
      <c r="AF16" s="5">
        <f>'17to9 after'!AF16</f>
        <v>79388.100000000006</v>
      </c>
      <c r="AG16" s="5">
        <f>'17to9 after'!AG16</f>
        <v>84675.4</v>
      </c>
      <c r="AH16" s="5">
        <f>'17to9 after'!AH16</f>
        <v>77975.100000000006</v>
      </c>
      <c r="AI16" s="5">
        <f>'17to9 after'!AI16</f>
        <v>78077.2</v>
      </c>
      <c r="AJ16" s="5">
        <f>'17to9 after'!AJ16</f>
        <v>79922.8</v>
      </c>
      <c r="AK16" s="5">
        <f>'17to9 after'!AK16</f>
        <v>90539.199999999997</v>
      </c>
      <c r="AL16" s="5">
        <f>'17to9 after'!AL16</f>
        <v>82432.2</v>
      </c>
      <c r="AM16" s="5">
        <f>'17to9 after'!AM16</f>
        <v>83667.100000000006</v>
      </c>
      <c r="AN16" s="5">
        <f>'17to9 after'!AN16</f>
        <v>86214.3</v>
      </c>
      <c r="AO16" s="5">
        <f>'17to9 after'!AO16</f>
        <v>96964</v>
      </c>
      <c r="AP16" s="5">
        <f>'17to9 after'!AP16</f>
        <v>87707.8</v>
      </c>
      <c r="AQ16" s="5">
        <f>'17to9 after'!AQ16</f>
        <v>91077</v>
      </c>
      <c r="AR16" s="5">
        <f>'17to9 after'!AR16</f>
        <v>87806.9</v>
      </c>
      <c r="AS16" s="5">
        <f>'17to9 after'!AS16</f>
        <v>98947.1</v>
      </c>
      <c r="AT16" s="5">
        <f>'17to9 after'!AT16</f>
        <v>90482.2</v>
      </c>
      <c r="AU16" s="5">
        <f>'17to9 after'!AU16</f>
        <v>88150.2</v>
      </c>
      <c r="AV16" s="5">
        <f>'17to9 after'!AV16</f>
        <v>89393</v>
      </c>
      <c r="AW16" s="5">
        <f>'17to9 after'!AW16</f>
        <v>97413.9</v>
      </c>
      <c r="AX16" s="5">
        <f>'17to9 after'!AX16</f>
        <v>88437.7</v>
      </c>
      <c r="AY16" s="5">
        <f>'17to9 after'!AY16</f>
        <v>96922.4</v>
      </c>
      <c r="AZ16" s="5">
        <f>'17to9 after'!AZ16</f>
        <v>80500.399999999994</v>
      </c>
      <c r="BA16" s="5">
        <f>'17to9 after'!BA16</f>
        <v>98372.9</v>
      </c>
      <c r="BB16" s="23">
        <f t="shared" si="0"/>
        <v>87153.800000000017</v>
      </c>
      <c r="BC16" s="23">
        <f t="shared" si="1"/>
        <v>91126.442800000019</v>
      </c>
      <c r="BD16" s="23">
        <f t="shared" si="2"/>
        <v>87616.638400000011</v>
      </c>
      <c r="BE16" s="23">
        <f t="shared" si="3"/>
        <v>96939.838400000008</v>
      </c>
      <c r="BF16" s="23">
        <f t="shared" si="4"/>
        <v>87736.696000000025</v>
      </c>
      <c r="BG16" s="23">
        <f t="shared" si="5"/>
        <v>91512.219758873485</v>
      </c>
      <c r="BH16" s="23">
        <f t="shared" si="6"/>
        <v>88777.914172978024</v>
      </c>
      <c r="BI16" s="23">
        <f t="shared" si="7"/>
        <v>97025.925650486854</v>
      </c>
      <c r="BK16" s="5">
        <f t="shared" si="10"/>
        <v>326514.3</v>
      </c>
      <c r="BL16" s="5">
        <f t="shared" si="11"/>
        <v>349277.6</v>
      </c>
      <c r="BM16" s="5">
        <f t="shared" si="12"/>
        <v>365538.79999999993</v>
      </c>
      <c r="BN16" s="5">
        <f t="shared" si="13"/>
        <v>365439.30000000005</v>
      </c>
      <c r="BO16" s="5">
        <f t="shared" si="14"/>
        <v>364233.4</v>
      </c>
      <c r="BP16" s="5">
        <f t="shared" si="15"/>
        <v>362836.71960000007</v>
      </c>
      <c r="BQ16" s="5">
        <f t="shared" si="16"/>
        <v>363419.61560000002</v>
      </c>
    </row>
    <row r="17" spans="1:69" x14ac:dyDescent="0.3">
      <c r="A17" s="2" t="s">
        <v>31</v>
      </c>
      <c r="B17" s="3" t="str">
        <f t="shared" si="8"/>
        <v>Education Services (Indonesia)</v>
      </c>
      <c r="C17" s="3" t="str">
        <f t="shared" si="9"/>
        <v>Education Services</v>
      </c>
      <c r="D17" s="3" t="s">
        <v>69</v>
      </c>
      <c r="E17" s="12" t="s">
        <v>50</v>
      </c>
      <c r="F17" s="5">
        <f>'17to9 after'!F17</f>
        <v>43368.3</v>
      </c>
      <c r="G17" s="5">
        <f>'17to9 after'!G17</f>
        <v>50217.7</v>
      </c>
      <c r="H17" s="5">
        <f>'17to9 after'!H17</f>
        <v>52991.199999999997</v>
      </c>
      <c r="I17" s="5">
        <f>'17to9 after'!I17</f>
        <v>54982.3</v>
      </c>
      <c r="J17" s="5">
        <f>'17to9 after'!J17</f>
        <v>49549.7</v>
      </c>
      <c r="K17" s="5">
        <f>'17to9 after'!K17</f>
        <v>52418.400000000001</v>
      </c>
      <c r="L17" s="5">
        <f>'17to9 after'!L17</f>
        <v>55172.7</v>
      </c>
      <c r="M17" s="5">
        <f>'17to9 after'!M17</f>
        <v>57888.3</v>
      </c>
      <c r="N17" s="5">
        <f>'17to9 after'!N17</f>
        <v>53566.8</v>
      </c>
      <c r="O17" s="5">
        <f>'17to9 after'!O17</f>
        <v>58048</v>
      </c>
      <c r="P17" s="5">
        <f>'17to9 after'!P17</f>
        <v>57287.5</v>
      </c>
      <c r="Q17" s="5">
        <f>'17to9 after'!Q17</f>
        <v>63802</v>
      </c>
      <c r="R17" s="5">
        <f>'17to9 after'!R17</f>
        <v>59538.6</v>
      </c>
      <c r="S17" s="5">
        <f>'17to9 after'!S17</f>
        <v>59650.6</v>
      </c>
      <c r="T17" s="5">
        <f>'17to9 after'!T17</f>
        <v>61717.2</v>
      </c>
      <c r="U17" s="5">
        <f>'17to9 after'!U17</f>
        <v>69109.8</v>
      </c>
      <c r="V17" s="5">
        <f>'17to9 after'!V17</f>
        <v>62229.7</v>
      </c>
      <c r="W17" s="5">
        <f>'17to9 after'!W17</f>
        <v>62274.400000000001</v>
      </c>
      <c r="X17" s="5">
        <f>'17to9 after'!X17</f>
        <v>65557.8</v>
      </c>
      <c r="Y17" s="5">
        <f>'17to9 after'!Y17</f>
        <v>73623.100000000006</v>
      </c>
      <c r="Z17" s="5">
        <f>'17to9 after'!Z17</f>
        <v>65283</v>
      </c>
      <c r="AA17" s="5">
        <f>'17to9 after'!AA17</f>
        <v>69501</v>
      </c>
      <c r="AB17" s="5">
        <f>'17to9 after'!AB17</f>
        <v>70756.899999999994</v>
      </c>
      <c r="AC17" s="5">
        <f>'17to9 after'!AC17</f>
        <v>77479.199999999997</v>
      </c>
      <c r="AD17" s="5">
        <f>'17to9 after'!AD17</f>
        <v>68765.7</v>
      </c>
      <c r="AE17" s="5">
        <f>'17to9 after'!AE17</f>
        <v>73080</v>
      </c>
      <c r="AF17" s="5">
        <f>'17to9 after'!AF17</f>
        <v>72139.199999999997</v>
      </c>
      <c r="AG17" s="5">
        <f>'17to9 after'!AG17</f>
        <v>79902.7</v>
      </c>
      <c r="AH17" s="5">
        <f>'17to9 after'!AH17</f>
        <v>71583.899999999994</v>
      </c>
      <c r="AI17" s="5">
        <f>'17to9 after'!AI17</f>
        <v>73778.100000000006</v>
      </c>
      <c r="AJ17" s="5">
        <f>'17to9 after'!AJ17</f>
        <v>74806.399999999994</v>
      </c>
      <c r="AK17" s="5">
        <f>'17to9 after'!AK17</f>
        <v>84642.4</v>
      </c>
      <c r="AL17" s="5">
        <f>'17to9 after'!AL17</f>
        <v>75036.100000000006</v>
      </c>
      <c r="AM17" s="5">
        <f>'17to9 after'!AM17</f>
        <v>77491.3</v>
      </c>
      <c r="AN17" s="5">
        <f>'17to9 after'!AN17</f>
        <v>79752.3</v>
      </c>
      <c r="AO17" s="5">
        <f>'17to9 after'!AO17</f>
        <v>88854.1</v>
      </c>
      <c r="AP17" s="5">
        <f>'17to9 after'!AP17</f>
        <v>79274.600000000006</v>
      </c>
      <c r="AQ17" s="5">
        <f>'17to9 after'!AQ17</f>
        <v>82394</v>
      </c>
      <c r="AR17" s="5">
        <f>'17to9 after'!AR17</f>
        <v>85994.7</v>
      </c>
      <c r="AS17" s="5">
        <f>'17to9 after'!AS17</f>
        <v>93686.6</v>
      </c>
      <c r="AT17" s="5">
        <f>'17to9 after'!AT17</f>
        <v>83921.1</v>
      </c>
      <c r="AU17" s="5">
        <f>'17to9 after'!AU17</f>
        <v>83367.5</v>
      </c>
      <c r="AV17" s="5">
        <f>'17to9 after'!AV17</f>
        <v>88042.3</v>
      </c>
      <c r="AW17" s="5">
        <f>'17to9 after'!AW17</f>
        <v>94933.7</v>
      </c>
      <c r="AX17" s="5">
        <f>'17to9 after'!AX17</f>
        <v>82625.2</v>
      </c>
      <c r="AY17" s="5">
        <f>'17to9 after'!AY17</f>
        <v>88276.3</v>
      </c>
      <c r="AZ17" s="5">
        <f>'17to9 after'!AZ17</f>
        <v>84152.1</v>
      </c>
      <c r="BA17" s="5">
        <f>'17to9 after'!BA17</f>
        <v>95601.7</v>
      </c>
      <c r="BB17" s="23">
        <f t="shared" si="0"/>
        <v>81224.2</v>
      </c>
      <c r="BC17" s="23">
        <f t="shared" si="1"/>
        <v>89379.754740000004</v>
      </c>
      <c r="BD17" s="23">
        <f t="shared" si="2"/>
        <v>91902.508319999994</v>
      </c>
      <c r="BE17" s="23">
        <f t="shared" si="3"/>
        <v>101016.1017</v>
      </c>
      <c r="BF17" s="23">
        <f t="shared" si="4"/>
        <v>84375.829999999987</v>
      </c>
      <c r="BG17" s="23">
        <f t="shared" si="5"/>
        <v>94975.671274783133</v>
      </c>
      <c r="BH17" s="23">
        <f t="shared" si="6"/>
        <v>94676.128250064794</v>
      </c>
      <c r="BI17" s="23">
        <f t="shared" si="7"/>
        <v>106162.36712872729</v>
      </c>
      <c r="BK17" s="5">
        <f t="shared" si="10"/>
        <v>304810.8</v>
      </c>
      <c r="BL17" s="5">
        <f t="shared" si="11"/>
        <v>321133.80000000005</v>
      </c>
      <c r="BM17" s="5">
        <f t="shared" si="12"/>
        <v>341349.9</v>
      </c>
      <c r="BN17" s="5">
        <f t="shared" si="13"/>
        <v>350264.60000000003</v>
      </c>
      <c r="BO17" s="5">
        <f t="shared" si="14"/>
        <v>350655.3</v>
      </c>
      <c r="BP17" s="5">
        <f t="shared" si="15"/>
        <v>363522.56475999998</v>
      </c>
      <c r="BQ17" s="5">
        <f t="shared" si="16"/>
        <v>366674.19475999998</v>
      </c>
    </row>
    <row r="18" spans="1:69" x14ac:dyDescent="0.3">
      <c r="A18" s="2" t="s">
        <v>32</v>
      </c>
      <c r="B18" s="3" t="str">
        <f t="shared" si="8"/>
        <v>Human Health &amp; Social Work Activity (Indonesia)</v>
      </c>
      <c r="C18" s="3" t="str">
        <f t="shared" si="9"/>
        <v>Human Health &amp; Social Work Activity</v>
      </c>
      <c r="D18" s="3" t="s">
        <v>70</v>
      </c>
      <c r="E18" s="12" t="s">
        <v>51</v>
      </c>
      <c r="F18" s="5">
        <f>'17to9 after'!F18</f>
        <v>15359.8</v>
      </c>
      <c r="G18" s="5">
        <f>'17to9 after'!G18</f>
        <v>16486.5</v>
      </c>
      <c r="H18" s="5">
        <f>'17to9 after'!H18</f>
        <v>17205.5</v>
      </c>
      <c r="I18" s="5">
        <f>'17to9 after'!I18</f>
        <v>17392.900000000001</v>
      </c>
      <c r="J18" s="5">
        <f>'17to9 after'!J18</f>
        <v>17198.5</v>
      </c>
      <c r="K18" s="5">
        <f>'17to9 after'!K18</f>
        <v>17822.599999999999</v>
      </c>
      <c r="L18" s="5">
        <f>'17to9 after'!L18</f>
        <v>18481</v>
      </c>
      <c r="M18" s="5">
        <f>'17to9 after'!M18</f>
        <v>19090</v>
      </c>
      <c r="N18" s="5">
        <f>'17to9 after'!N18</f>
        <v>18641.5</v>
      </c>
      <c r="O18" s="5">
        <f>'17to9 after'!O18</f>
        <v>19281.2</v>
      </c>
      <c r="P18" s="5">
        <f>'17to9 after'!P18</f>
        <v>19493.599999999999</v>
      </c>
      <c r="Q18" s="5">
        <f>'17to9 after'!Q18</f>
        <v>20963.8</v>
      </c>
      <c r="R18" s="5">
        <f>'17to9 after'!R18</f>
        <v>19954.2</v>
      </c>
      <c r="S18" s="5">
        <f>'17to9 after'!S18</f>
        <v>20322.7</v>
      </c>
      <c r="T18" s="5">
        <f>'17to9 after'!T18</f>
        <v>21140.5</v>
      </c>
      <c r="U18" s="5">
        <f>'17to9 after'!U18</f>
        <v>23204</v>
      </c>
      <c r="V18" s="5">
        <f>'17to9 after'!V18</f>
        <v>21478.400000000001</v>
      </c>
      <c r="W18" s="5">
        <f>'17to9 after'!W18</f>
        <v>22099.599999999999</v>
      </c>
      <c r="X18" s="5">
        <f>'17to9 after'!X18</f>
        <v>23176</v>
      </c>
      <c r="Y18" s="5">
        <f>'17to9 after'!Y18</f>
        <v>24603.1</v>
      </c>
      <c r="Z18" s="5">
        <f>'17to9 after'!Z18</f>
        <v>23314</v>
      </c>
      <c r="AA18" s="5">
        <f>'17to9 after'!AA18</f>
        <v>23938.799999999999</v>
      </c>
      <c r="AB18" s="5">
        <f>'17to9 after'!AB18</f>
        <v>24220.7</v>
      </c>
      <c r="AC18" s="5">
        <f>'17to9 after'!AC18</f>
        <v>25992.3</v>
      </c>
      <c r="AD18" s="5">
        <f>'17to9 after'!AD18</f>
        <v>24864</v>
      </c>
      <c r="AE18" s="5">
        <f>'17to9 after'!AE18</f>
        <v>25184.6</v>
      </c>
      <c r="AF18" s="5">
        <f>'17to9 after'!AF18</f>
        <v>25344.9</v>
      </c>
      <c r="AG18" s="5">
        <f>'17to9 after'!AG18</f>
        <v>27096.7</v>
      </c>
      <c r="AH18" s="5">
        <f>'17to9 after'!AH18</f>
        <v>26629.8</v>
      </c>
      <c r="AI18" s="5">
        <f>'17to9 after'!AI18</f>
        <v>26790.3</v>
      </c>
      <c r="AJ18" s="5">
        <f>'17to9 after'!AJ18</f>
        <v>27261.7</v>
      </c>
      <c r="AK18" s="5">
        <f>'17to9 after'!AK18</f>
        <v>28815.7</v>
      </c>
      <c r="AL18" s="5">
        <f>'17to9 after'!AL18</f>
        <v>28240.3</v>
      </c>
      <c r="AM18" s="5">
        <f>'17to9 after'!AM18</f>
        <v>28685.4</v>
      </c>
      <c r="AN18" s="5">
        <f>'17to9 after'!AN18</f>
        <v>29323.9</v>
      </c>
      <c r="AO18" s="5">
        <f>'17to9 after'!AO18</f>
        <v>31072.6</v>
      </c>
      <c r="AP18" s="5">
        <f>'17to9 after'!AP18</f>
        <v>30683.3</v>
      </c>
      <c r="AQ18" s="5">
        <f>'17to9 after'!AQ18</f>
        <v>31304</v>
      </c>
      <c r="AR18" s="5">
        <f>'17to9 after'!AR18</f>
        <v>32009.599999999999</v>
      </c>
      <c r="AS18" s="5">
        <f>'17to9 after'!AS18</f>
        <v>33491</v>
      </c>
      <c r="AT18" s="5">
        <f>'17to9 after'!AT18</f>
        <v>33853.599999999999</v>
      </c>
      <c r="AU18" s="5">
        <f>'17to9 after'!AU18</f>
        <v>32452.7</v>
      </c>
      <c r="AV18" s="5">
        <f>'17to9 after'!AV18</f>
        <v>36894.400000000001</v>
      </c>
      <c r="AW18" s="5">
        <f>'17to9 after'!AW18</f>
        <v>39027.699999999997</v>
      </c>
      <c r="AX18" s="5">
        <f>'17to9 after'!AX18</f>
        <v>35001.599999999999</v>
      </c>
      <c r="AY18" s="5">
        <f>'17to9 after'!AY18</f>
        <v>36247.5</v>
      </c>
      <c r="AZ18" s="5">
        <f>'17to9 after'!AZ18</f>
        <v>42080.6</v>
      </c>
      <c r="BA18" s="5">
        <f>'17to9 after'!BA18</f>
        <v>43775</v>
      </c>
      <c r="BB18" s="23">
        <f t="shared" si="0"/>
        <v>36534.800000000003</v>
      </c>
      <c r="BC18" s="23">
        <f t="shared" si="1"/>
        <v>38638.347499999996</v>
      </c>
      <c r="BD18" s="23">
        <f t="shared" si="2"/>
        <v>45470.226399999992</v>
      </c>
      <c r="BE18" s="23">
        <f t="shared" si="3"/>
        <v>45690.65</v>
      </c>
      <c r="BF18" s="23">
        <f t="shared" si="4"/>
        <v>38582.247620965521</v>
      </c>
      <c r="BG18" s="23">
        <f t="shared" si="5"/>
        <v>41258.458094420748</v>
      </c>
      <c r="BH18" s="23">
        <f t="shared" si="6"/>
        <v>48566.078506253369</v>
      </c>
      <c r="BI18" s="23">
        <f t="shared" si="7"/>
        <v>47946.073597910181</v>
      </c>
      <c r="BK18" s="5">
        <f t="shared" si="10"/>
        <v>109497.5</v>
      </c>
      <c r="BL18" s="5">
        <f t="shared" si="11"/>
        <v>117322.20000000001</v>
      </c>
      <c r="BM18" s="5">
        <f t="shared" si="12"/>
        <v>127487.9</v>
      </c>
      <c r="BN18" s="5">
        <f t="shared" si="13"/>
        <v>142228.40000000002</v>
      </c>
      <c r="BO18" s="5">
        <f t="shared" si="14"/>
        <v>157104.70000000001</v>
      </c>
      <c r="BP18" s="5">
        <f t="shared" si="15"/>
        <v>166334.02389999997</v>
      </c>
      <c r="BQ18" s="5">
        <f t="shared" si="16"/>
        <v>168381.47152096551</v>
      </c>
    </row>
    <row r="19" spans="1:69" x14ac:dyDescent="0.3">
      <c r="A19" s="2" t="s">
        <v>33</v>
      </c>
      <c r="B19" s="3" t="str">
        <f t="shared" si="8"/>
        <v>Other Services (Indonesia)</v>
      </c>
      <c r="C19" s="3" t="str">
        <f t="shared" si="9"/>
        <v>Other Services</v>
      </c>
      <c r="D19" s="3" t="s">
        <v>71</v>
      </c>
      <c r="E19" s="12" t="s">
        <v>52</v>
      </c>
      <c r="F19" s="5">
        <f>'17to9 after'!F19</f>
        <v>24446.1</v>
      </c>
      <c r="G19" s="5">
        <f>'17to9 after'!G19</f>
        <v>24935.7</v>
      </c>
      <c r="H19" s="5">
        <f>'17to9 after'!H19</f>
        <v>25425.8</v>
      </c>
      <c r="I19" s="5">
        <f>'17to9 after'!I19</f>
        <v>26253.4</v>
      </c>
      <c r="J19" s="5">
        <f>'17to9 after'!J19</f>
        <v>26623.7</v>
      </c>
      <c r="K19" s="5">
        <f>'17to9 after'!K19</f>
        <v>27083.7</v>
      </c>
      <c r="L19" s="5">
        <f>'17to9 after'!L19</f>
        <v>27572.799999999999</v>
      </c>
      <c r="M19" s="5">
        <f>'17to9 after'!M19</f>
        <v>28092.2</v>
      </c>
      <c r="N19" s="5">
        <f>'17to9 after'!N19</f>
        <v>28432.3</v>
      </c>
      <c r="O19" s="5">
        <f>'17to9 after'!O19</f>
        <v>28697.200000000001</v>
      </c>
      <c r="P19" s="5">
        <f>'17to9 after'!P19</f>
        <v>29117</v>
      </c>
      <c r="Q19" s="5">
        <f>'17to9 after'!Q19</f>
        <v>29428.9</v>
      </c>
      <c r="R19" s="5">
        <f>'17to9 after'!R19</f>
        <v>30028.2</v>
      </c>
      <c r="S19" s="5">
        <f>'17to9 after'!S19</f>
        <v>30300.1</v>
      </c>
      <c r="T19" s="5">
        <f>'17to9 after'!T19</f>
        <v>30913.7</v>
      </c>
      <c r="U19" s="5">
        <f>'17to9 after'!U19</f>
        <v>31841.1</v>
      </c>
      <c r="V19" s="5">
        <f>'17to9 after'!V19</f>
        <v>32541.4</v>
      </c>
      <c r="W19" s="5">
        <f>'17to9 after'!W19</f>
        <v>33167.4</v>
      </c>
      <c r="X19" s="5">
        <f>'17to9 after'!X19</f>
        <v>33850.699999999997</v>
      </c>
      <c r="Y19" s="5">
        <f>'17to9 after'!Y19</f>
        <v>34510.6</v>
      </c>
      <c r="Z19" s="5">
        <f>'17to9 after'!Z19</f>
        <v>35139.800000000003</v>
      </c>
      <c r="AA19" s="5">
        <f>'17to9 after'!AA19</f>
        <v>35842.699999999997</v>
      </c>
      <c r="AB19" s="5">
        <f>'17to9 after'!AB19</f>
        <v>36597.199999999997</v>
      </c>
      <c r="AC19" s="5">
        <f>'17to9 after'!AC19</f>
        <v>37324.5</v>
      </c>
      <c r="AD19" s="5">
        <f>'17to9 after'!AD19</f>
        <v>37994.800000000003</v>
      </c>
      <c r="AE19" s="5">
        <f>'17to9 after'!AE19</f>
        <v>38741.800000000003</v>
      </c>
      <c r="AF19" s="5">
        <f>'17to9 after'!AF19</f>
        <v>39495.5</v>
      </c>
      <c r="AG19" s="5">
        <f>'17to9 after'!AG19</f>
        <v>40275.4</v>
      </c>
      <c r="AH19" s="5">
        <f>'17to9 after'!AH19</f>
        <v>41022.300000000003</v>
      </c>
      <c r="AI19" s="5">
        <f>'17to9 after'!AI19</f>
        <v>42069.5</v>
      </c>
      <c r="AJ19" s="5">
        <f>'17to9 after'!AJ19</f>
        <v>43204.2</v>
      </c>
      <c r="AK19" s="5">
        <f>'17to9 after'!AK19</f>
        <v>43878.8</v>
      </c>
      <c r="AL19" s="5">
        <f>'17to9 after'!AL19</f>
        <v>44470</v>
      </c>
      <c r="AM19" s="5">
        <f>'17to9 after'!AM19</f>
        <v>45935.199999999997</v>
      </c>
      <c r="AN19" s="5">
        <f>'17to9 after'!AN19</f>
        <v>47156</v>
      </c>
      <c r="AO19" s="5">
        <f>'17to9 after'!AO19</f>
        <v>47844.4</v>
      </c>
      <c r="AP19" s="5">
        <f>'17to9 after'!AP19</f>
        <v>48912.1</v>
      </c>
      <c r="AQ19" s="5">
        <f>'17to9 after'!AQ19</f>
        <v>50870.5</v>
      </c>
      <c r="AR19" s="5">
        <f>'17to9 after'!AR19</f>
        <v>52215.7</v>
      </c>
      <c r="AS19" s="5">
        <f>'17to9 after'!AS19</f>
        <v>53013.1</v>
      </c>
      <c r="AT19" s="5">
        <f>'17to9 after'!AT19</f>
        <v>52379.1</v>
      </c>
      <c r="AU19" s="5">
        <f>'17to9 after'!AU19</f>
        <v>44460.9</v>
      </c>
      <c r="AV19" s="5">
        <f>'17to9 after'!AV19</f>
        <v>49319.8</v>
      </c>
      <c r="AW19" s="5">
        <f>'17to9 after'!AW19</f>
        <v>50448.9</v>
      </c>
      <c r="AX19" s="5">
        <f>'17to9 after'!AX19</f>
        <v>49679.7</v>
      </c>
      <c r="AY19" s="5">
        <f>'17to9 after'!AY19</f>
        <v>49782.8</v>
      </c>
      <c r="AZ19" s="5">
        <f>'17to9 after'!AZ19</f>
        <v>49170.6</v>
      </c>
      <c r="BA19" s="5">
        <f>'17to9 after'!BA19</f>
        <v>52139.8</v>
      </c>
      <c r="BB19" s="23">
        <f t="shared" si="0"/>
        <v>53775.4</v>
      </c>
      <c r="BC19" s="23">
        <f t="shared" si="1"/>
        <v>52771.753599999989</v>
      </c>
      <c r="BD19" s="23">
        <f t="shared" si="2"/>
        <v>53109.166999999994</v>
      </c>
      <c r="BE19" s="23">
        <f t="shared" si="3"/>
        <v>51364.749200000006</v>
      </c>
      <c r="BF19" s="23">
        <f t="shared" si="4"/>
        <v>54258.918000000005</v>
      </c>
      <c r="BG19" s="23">
        <f t="shared" si="5"/>
        <v>55814.644757689814</v>
      </c>
      <c r="BH19" s="23">
        <f t="shared" si="6"/>
        <v>56278.032505170733</v>
      </c>
      <c r="BI19" s="23">
        <f t="shared" si="7"/>
        <v>52095.586660729663</v>
      </c>
      <c r="BK19" s="5">
        <f t="shared" si="10"/>
        <v>170174.8</v>
      </c>
      <c r="BL19" s="5">
        <f t="shared" si="11"/>
        <v>185405.6</v>
      </c>
      <c r="BM19" s="5">
        <f t="shared" si="12"/>
        <v>205011.4</v>
      </c>
      <c r="BN19" s="5">
        <f t="shared" si="13"/>
        <v>196608.69999999998</v>
      </c>
      <c r="BO19" s="5">
        <f t="shared" si="14"/>
        <v>200772.90000000002</v>
      </c>
      <c r="BP19" s="5">
        <f t="shared" si="15"/>
        <v>211021.0698</v>
      </c>
      <c r="BQ19" s="5">
        <f t="shared" si="16"/>
        <v>211504.58779999998</v>
      </c>
    </row>
    <row r="20" spans="1:69" x14ac:dyDescent="0.3">
      <c r="A20" s="2" t="s">
        <v>34</v>
      </c>
      <c r="B20" s="3" t="str">
        <f t="shared" si="8"/>
        <v>Gross Value Added at Basic Price (Indonesia)</v>
      </c>
      <c r="C20" s="3" t="str">
        <f t="shared" si="9"/>
        <v>Gross Value Added at Basic Price</v>
      </c>
      <c r="D20" s="3" t="s">
        <v>87</v>
      </c>
      <c r="E20" s="4" t="s">
        <v>53</v>
      </c>
      <c r="F20" s="5">
        <f>'17to9 after'!F20</f>
        <v>1598575.2</v>
      </c>
      <c r="G20" s="5">
        <f>'17to9 after'!G20</f>
        <v>1664889</v>
      </c>
      <c r="H20" s="5">
        <f>'17to9 after'!H20</f>
        <v>1727464.4</v>
      </c>
      <c r="I20" s="5">
        <f>'17to9 after'!I20</f>
        <v>1692751.2</v>
      </c>
      <c r="J20" s="5">
        <f>'17to9 after'!J20</f>
        <v>1711170.1</v>
      </c>
      <c r="K20" s="5">
        <f>'17to9 after'!K20</f>
        <v>1781785.2</v>
      </c>
      <c r="L20" s="5">
        <f>'17to9 after'!L20</f>
        <v>1846148.7</v>
      </c>
      <c r="M20" s="5">
        <f>'17to9 after'!M20</f>
        <v>1803530.2</v>
      </c>
      <c r="N20" s="5">
        <f>'17to9 after'!N20</f>
        <v>1821843.4</v>
      </c>
      <c r="O20" s="5">
        <f>'17to9 after'!O20</f>
        <v>1888965.9</v>
      </c>
      <c r="P20" s="5">
        <f>'17to9 after'!P20</f>
        <v>1946220.4</v>
      </c>
      <c r="Q20" s="5">
        <f>'17to9 after'!Q20</f>
        <v>1903233.1</v>
      </c>
      <c r="R20" s="5">
        <f>'17to9 after'!R20</f>
        <v>1914452.2</v>
      </c>
      <c r="S20" s="5">
        <f>'17to9 after'!S20</f>
        <v>1986410.5</v>
      </c>
      <c r="T20" s="5">
        <f>'17to9 after'!T20</f>
        <v>2047064.8</v>
      </c>
      <c r="U20" s="5">
        <f>'17to9 after'!U20</f>
        <v>2005384.8</v>
      </c>
      <c r="V20" s="5">
        <f>'17to9 after'!V20</f>
        <v>2009085.5</v>
      </c>
      <c r="W20" s="5">
        <f>'17to9 after'!W20</f>
        <v>2085625.3</v>
      </c>
      <c r="X20" s="5">
        <f>'17to9 after'!X20</f>
        <v>2147396.7999999998</v>
      </c>
      <c r="Y20" s="5">
        <f>'17to9 after'!Y20</f>
        <v>2109261.1</v>
      </c>
      <c r="Z20" s="5">
        <f>'17to9 after'!Z20</f>
        <v>2100200.6</v>
      </c>
      <c r="AA20" s="5">
        <f>'17to9 after'!AA20</f>
        <v>2172743.9</v>
      </c>
      <c r="AB20" s="5">
        <f>'17to9 after'!AB20</f>
        <v>2230749</v>
      </c>
      <c r="AC20" s="5">
        <f>'17to9 after'!AC20</f>
        <v>2195841.7999999998</v>
      </c>
      <c r="AD20" s="5">
        <f>'17to9 after'!AD20</f>
        <v>2200145</v>
      </c>
      <c r="AE20" s="5">
        <f>'17to9 after'!AE20</f>
        <v>2280764</v>
      </c>
      <c r="AF20" s="5">
        <f>'17to9 after'!AF20</f>
        <v>2329197.1</v>
      </c>
      <c r="AG20" s="5">
        <f>'17to9 after'!AG20</f>
        <v>2287591.7999999998</v>
      </c>
      <c r="AH20" s="5">
        <f>'17to9 after'!AH20</f>
        <v>2307496.7999999998</v>
      </c>
      <c r="AI20" s="5">
        <f>'17to9 after'!AI20</f>
        <v>2380881.9</v>
      </c>
      <c r="AJ20" s="5">
        <f>'17to9 after'!AJ20</f>
        <v>2445456.1</v>
      </c>
      <c r="AK20" s="5">
        <f>'17to9 after'!AK20</f>
        <v>2397424.2999999998</v>
      </c>
      <c r="AL20" s="5">
        <f>'17to9 after'!AL20</f>
        <v>2421305.1</v>
      </c>
      <c r="AM20" s="5">
        <f>'17to9 after'!AM20</f>
        <v>2498177.1</v>
      </c>
      <c r="AN20" s="5">
        <f>'17to9 after'!AN20</f>
        <v>2568166.5</v>
      </c>
      <c r="AO20" s="5">
        <f>'17to9 after'!AO20</f>
        <v>2515244.1</v>
      </c>
      <c r="AP20" s="5">
        <f>'17to9 after'!AP20</f>
        <v>2539979.7000000002</v>
      </c>
      <c r="AQ20" s="5">
        <f>'17to9 after'!AQ20</f>
        <v>2622192.9</v>
      </c>
      <c r="AR20" s="5">
        <f>'17to9 after'!AR20</f>
        <v>2694647</v>
      </c>
      <c r="AS20" s="5">
        <f>'17to9 after'!AS20</f>
        <v>2641790.7999999998</v>
      </c>
      <c r="AT20" s="5">
        <f>'17to9 after'!AT20</f>
        <v>2614720.4</v>
      </c>
      <c r="AU20" s="5">
        <f>'17to9 after'!AU20</f>
        <v>2498448.1</v>
      </c>
      <c r="AV20" s="5">
        <f>'17to9 after'!AV20</f>
        <v>2624971</v>
      </c>
      <c r="AW20" s="5">
        <f>'17to9 after'!AW20</f>
        <v>2593522.9</v>
      </c>
      <c r="AX20" s="5">
        <f>'17to9 after'!AX20</f>
        <v>2589897.9</v>
      </c>
      <c r="AY20" s="5">
        <f>'17to9 after'!AY20</f>
        <v>2674095.5</v>
      </c>
      <c r="AZ20" s="5">
        <f>'17to9 after'!AZ20</f>
        <v>2703631.8</v>
      </c>
      <c r="BA20" s="5">
        <f>'17to9 after'!BA20</f>
        <v>2701727.5</v>
      </c>
      <c r="BB20" s="5">
        <f t="shared" ref="BB20:BI20" si="17">SUM(BB3:BB19)</f>
        <v>2708208.0999999996</v>
      </c>
      <c r="BC20" s="5">
        <f t="shared" si="17"/>
        <v>2805039.20989255</v>
      </c>
      <c r="BD20" s="5">
        <f t="shared" si="17"/>
        <v>2875506.0765001476</v>
      </c>
      <c r="BE20" s="5">
        <f t="shared" si="17"/>
        <v>2805291.9663454886</v>
      </c>
      <c r="BF20" s="5">
        <f t="shared" si="17"/>
        <v>2825724.0832396345</v>
      </c>
      <c r="BG20" s="5">
        <f t="shared" si="17"/>
        <v>2953180.655729468</v>
      </c>
      <c r="BH20" s="5">
        <f t="shared" si="17"/>
        <v>3049031.5709107122</v>
      </c>
      <c r="BI20" s="5">
        <f t="shared" si="17"/>
        <v>2965706.572875781</v>
      </c>
      <c r="BK20" s="5">
        <f t="shared" si="10"/>
        <v>9531259.0999999978</v>
      </c>
      <c r="BL20" s="5">
        <f t="shared" si="11"/>
        <v>10002892.800000001</v>
      </c>
      <c r="BM20" s="5">
        <f t="shared" si="12"/>
        <v>10498610.399999999</v>
      </c>
      <c r="BN20" s="5">
        <f t="shared" si="13"/>
        <v>10331662.4</v>
      </c>
      <c r="BO20" s="5">
        <f t="shared" si="14"/>
        <v>10669352.699999999</v>
      </c>
      <c r="BP20" s="5">
        <f t="shared" si="15"/>
        <v>11194045.352738187</v>
      </c>
      <c r="BQ20" s="5">
        <f t="shared" si="16"/>
        <v>11311561.335977823</v>
      </c>
    </row>
    <row r="21" spans="1:69" x14ac:dyDescent="0.3">
      <c r="A21" s="2" t="s">
        <v>35</v>
      </c>
      <c r="B21" s="3" t="str">
        <f t="shared" si="8"/>
        <v>Taxes Minus Subsidies of Products (Indonesia)</v>
      </c>
      <c r="C21" s="3" t="str">
        <f t="shared" si="9"/>
        <v>Taxes Minus Subsidies of Products</v>
      </c>
      <c r="D21" s="3" t="s">
        <v>88</v>
      </c>
      <c r="E21" s="4" t="s">
        <v>54</v>
      </c>
      <c r="F21" s="5">
        <f>'17to9 after'!F21</f>
        <v>43781.1</v>
      </c>
      <c r="G21" s="5">
        <f>'17to9 after'!G21</f>
        <v>44243</v>
      </c>
      <c r="H21" s="5">
        <f>'17to9 after'!H21</f>
        <v>47645.5</v>
      </c>
      <c r="I21" s="5">
        <f>'17to9 after'!I21</f>
        <v>44783.7</v>
      </c>
      <c r="J21" s="5">
        <f>'17to9 after'!J21</f>
        <v>37561.1</v>
      </c>
      <c r="K21" s="5">
        <f>'17to9 after'!K21</f>
        <v>34483</v>
      </c>
      <c r="L21" s="5">
        <f>'17to9 after'!L21</f>
        <v>35701</v>
      </c>
      <c r="M21" s="5">
        <f>'17to9 after'!M21</f>
        <v>37256</v>
      </c>
      <c r="N21" s="5">
        <f>'17to9 after'!N21</f>
        <v>33736.800000000003</v>
      </c>
      <c r="O21" s="5">
        <f>'17to9 after'!O21</f>
        <v>40052.800000000003</v>
      </c>
      <c r="P21" s="5">
        <f>'17to9 after'!P21</f>
        <v>47411.9</v>
      </c>
      <c r="Q21" s="5">
        <f>'17to9 after'!Q21</f>
        <v>45619.1</v>
      </c>
      <c r="R21" s="5">
        <f>'17to9 after'!R21</f>
        <v>43943.3</v>
      </c>
      <c r="S21" s="5">
        <f>'17to9 after'!S21</f>
        <v>50406.1</v>
      </c>
      <c r="T21" s="5">
        <f>'17to9 after'!T21</f>
        <v>56533.3</v>
      </c>
      <c r="U21" s="5">
        <f>'17to9 after'!U21</f>
        <v>52302.8</v>
      </c>
      <c r="V21" s="5">
        <f>'17to9 after'!V21</f>
        <v>49499.4</v>
      </c>
      <c r="W21" s="5">
        <f>'17to9 after'!W21</f>
        <v>51760.3</v>
      </c>
      <c r="X21" s="5">
        <f>'17to9 after'!X21</f>
        <v>59946.8</v>
      </c>
      <c r="Y21" s="5">
        <f>'17to9 after'!Y21</f>
        <v>52291.4</v>
      </c>
      <c r="Z21" s="5">
        <f>'17to9 after'!Z21</f>
        <v>57839.4</v>
      </c>
      <c r="AA21" s="5">
        <f>'17to9 after'!AA21</f>
        <v>65960.5</v>
      </c>
      <c r="AB21" s="5">
        <f>'17to9 after'!AB21</f>
        <v>82094.5</v>
      </c>
      <c r="AC21" s="5">
        <f>'17to9 after'!AC21</f>
        <v>77087.399999999994</v>
      </c>
      <c r="AD21" s="5">
        <f>'17to9 after'!AD21</f>
        <v>64576</v>
      </c>
      <c r="AE21" s="5">
        <f>'17to9 after'!AE21</f>
        <v>74681</v>
      </c>
      <c r="AF21" s="5">
        <f>'17to9 after'!AF21</f>
        <v>100063.5</v>
      </c>
      <c r="AG21" s="5">
        <f>'17to9 after'!AG21</f>
        <v>97595</v>
      </c>
      <c r="AH21" s="5">
        <f>'17to9 after'!AH21</f>
        <v>70649.600000000006</v>
      </c>
      <c r="AI21" s="5">
        <f>'17to9 after'!AI21</f>
        <v>92631</v>
      </c>
      <c r="AJ21" s="5">
        <f>'17to9 after'!AJ21</f>
        <v>106840.8</v>
      </c>
      <c r="AK21" s="5">
        <f>'17to9 after'!AK21</f>
        <v>111547.6</v>
      </c>
      <c r="AL21" s="5">
        <f>'17to9 after'!AL21</f>
        <v>77392.399999999994</v>
      </c>
      <c r="AM21" s="5">
        <f>'17to9 after'!AM21</f>
        <v>105675.5</v>
      </c>
      <c r="AN21" s="5">
        <f>'17to9 after'!AN21</f>
        <v>116165.7</v>
      </c>
      <c r="AO21" s="5">
        <f>'17to9 after'!AO21</f>
        <v>123725.5</v>
      </c>
      <c r="AP21" s="5">
        <f>'17to9 after'!AP21</f>
        <v>85200.8</v>
      </c>
      <c r="AQ21" s="5">
        <f>'17to9 after'!AQ21</f>
        <v>113221.2</v>
      </c>
      <c r="AR21" s="5">
        <f>'17to9 after'!AR21</f>
        <v>124165.7</v>
      </c>
      <c r="AS21" s="5">
        <f>'17to9 after'!AS21</f>
        <v>127957.3</v>
      </c>
      <c r="AT21" s="5">
        <f>'17to9 after'!AT21</f>
        <v>88312.6</v>
      </c>
      <c r="AU21" s="5">
        <f>'17to9 after'!AU21</f>
        <v>91341</v>
      </c>
      <c r="AV21" s="5">
        <f>'17to9 after'!AV21</f>
        <v>95520.9</v>
      </c>
      <c r="AW21" s="5">
        <f>'17to9 after'!AW21</f>
        <v>116217.9</v>
      </c>
      <c r="AX21" s="5">
        <f>'17to9 after'!AX21</f>
        <v>94302.9</v>
      </c>
      <c r="AY21" s="5">
        <f>'17to9 after'!AY21</f>
        <v>98843.9</v>
      </c>
      <c r="AZ21" s="5">
        <f>'17to9 after'!AZ21</f>
        <v>112237.9</v>
      </c>
      <c r="BA21" s="5">
        <f>'17to9 after'!BA21</f>
        <v>144131.1</v>
      </c>
      <c r="BB21" s="5">
        <f t="shared" ref="BB21:BI21" si="18">BB22-BB20</f>
        <v>110471.16008000029</v>
      </c>
      <c r="BC21" s="5">
        <f t="shared" si="18"/>
        <v>108488.21768744988</v>
      </c>
      <c r="BD21" s="5">
        <f t="shared" si="18"/>
        <v>89886.304569852538</v>
      </c>
      <c r="BE21" s="5">
        <f t="shared" si="18"/>
        <v>176314.08887451189</v>
      </c>
      <c r="BF21" s="5">
        <f t="shared" si="18"/>
        <v>135580.34740041336</v>
      </c>
      <c r="BG21" s="5">
        <f t="shared" si="18"/>
        <v>110393.43437090237</v>
      </c>
      <c r="BH21" s="5">
        <f t="shared" si="18"/>
        <v>72636.988641676959</v>
      </c>
      <c r="BI21" s="5">
        <f t="shared" si="18"/>
        <v>167365.06994939549</v>
      </c>
      <c r="BK21" s="5">
        <f t="shared" si="10"/>
        <v>381669</v>
      </c>
      <c r="BL21" s="5">
        <f t="shared" si="11"/>
        <v>422959.1</v>
      </c>
      <c r="BM21" s="5">
        <f t="shared" si="12"/>
        <v>450545</v>
      </c>
      <c r="BN21" s="5">
        <f t="shared" si="13"/>
        <v>391392.4</v>
      </c>
      <c r="BO21" s="5">
        <f t="shared" si="14"/>
        <v>449515.79999999993</v>
      </c>
      <c r="BP21" s="5">
        <f t="shared" si="15"/>
        <v>485159.7712118146</v>
      </c>
      <c r="BQ21" s="5">
        <f t="shared" si="16"/>
        <v>510268.95853222767</v>
      </c>
    </row>
    <row r="22" spans="1:69" x14ac:dyDescent="0.3">
      <c r="A22" s="2"/>
      <c r="B22" s="3"/>
      <c r="C22" s="3"/>
      <c r="D22" s="3"/>
      <c r="E22" s="4" t="s">
        <v>90</v>
      </c>
      <c r="F22" s="5">
        <f>'17to9 after'!F22</f>
        <v>1642356.3</v>
      </c>
      <c r="G22" s="5">
        <f>'17to9 after'!G22</f>
        <v>1709132</v>
      </c>
      <c r="H22" s="5">
        <f>'17to9 after'!H22</f>
        <v>1775109.9</v>
      </c>
      <c r="I22" s="5">
        <f>'17to9 after'!I22</f>
        <v>1737534.9</v>
      </c>
      <c r="J22" s="5">
        <f>'17to9 after'!J22</f>
        <v>1748731.2</v>
      </c>
      <c r="K22" s="5">
        <f>'17to9 after'!K22</f>
        <v>1816268.2</v>
      </c>
      <c r="L22" s="5">
        <f>'17to9 after'!L22</f>
        <v>1881849.7</v>
      </c>
      <c r="M22" s="5">
        <f>'17to9 after'!M22</f>
        <v>1840786.2</v>
      </c>
      <c r="N22" s="5">
        <f>'17to9 after'!N22</f>
        <v>1855580.2</v>
      </c>
      <c r="O22" s="5">
        <f>'17to9 after'!O22</f>
        <v>1929018.7</v>
      </c>
      <c r="P22" s="5">
        <f>'17to9 after'!P22</f>
        <v>1993632.3</v>
      </c>
      <c r="Q22" s="5">
        <f>'17to9 after'!Q22</f>
        <v>1948852.2</v>
      </c>
      <c r="R22" s="5">
        <f>'17to9 after'!R22</f>
        <v>1958395.5</v>
      </c>
      <c r="S22" s="5">
        <f>'17to9 after'!S22</f>
        <v>2036816.6</v>
      </c>
      <c r="T22" s="5">
        <f>'17to9 after'!T22</f>
        <v>2103598.1</v>
      </c>
      <c r="U22" s="5">
        <f>'17to9 after'!U22</f>
        <v>2057687.6</v>
      </c>
      <c r="V22" s="5">
        <f>'17to9 after'!V22</f>
        <v>2058584.9</v>
      </c>
      <c r="W22" s="5">
        <f>'17to9 after'!W22</f>
        <v>2137385.6</v>
      </c>
      <c r="X22" s="5">
        <f>'17to9 after'!X22</f>
        <v>2207343.6</v>
      </c>
      <c r="Y22" s="5">
        <f>'17to9 after'!Y22</f>
        <v>2161552.5</v>
      </c>
      <c r="Z22" s="5">
        <f>'17to9 after'!Z22</f>
        <v>2158040</v>
      </c>
      <c r="AA22" s="5">
        <f>'17to9 after'!AA22</f>
        <v>2238704.4</v>
      </c>
      <c r="AB22" s="5">
        <f>'17to9 after'!AB22</f>
        <v>2312843.5</v>
      </c>
      <c r="AC22" s="5">
        <f>'17to9 after'!AC22</f>
        <v>2272929.2000000002</v>
      </c>
      <c r="AD22" s="5">
        <f>'17to9 after'!AD22</f>
        <v>2264721</v>
      </c>
      <c r="AE22" s="5">
        <f>'17to9 after'!AE22</f>
        <v>2355445</v>
      </c>
      <c r="AF22" s="5">
        <f>'17to9 after'!AF22</f>
        <v>2429260.6</v>
      </c>
      <c r="AG22" s="5">
        <f>'17to9 after'!AG22</f>
        <v>2385186.7999999998</v>
      </c>
      <c r="AH22" s="5">
        <f>'17to9 after'!AH22</f>
        <v>2378146.4</v>
      </c>
      <c r="AI22" s="5">
        <f>'17to9 after'!AI22</f>
        <v>2473512.9</v>
      </c>
      <c r="AJ22" s="5">
        <f>'17to9 after'!AJ22</f>
        <v>2552296.9</v>
      </c>
      <c r="AK22" s="5">
        <f>'17to9 after'!AK22</f>
        <v>2508971.9</v>
      </c>
      <c r="AL22" s="5">
        <f>'17to9 after'!AL22</f>
        <v>2498697.5</v>
      </c>
      <c r="AM22" s="5">
        <f>'17to9 after'!AM22</f>
        <v>2603852.6</v>
      </c>
      <c r="AN22" s="5">
        <f>'17to9 after'!AN22</f>
        <v>2684332.2000000002</v>
      </c>
      <c r="AO22" s="5">
        <f>'17to9 after'!AO22</f>
        <v>2638969.6</v>
      </c>
      <c r="AP22" s="5">
        <f>'17to9 after'!AP22</f>
        <v>2625180.5</v>
      </c>
      <c r="AQ22" s="5">
        <f>'17to9 after'!AQ22</f>
        <v>2735414.1</v>
      </c>
      <c r="AR22" s="5">
        <f>'17to9 after'!AR22</f>
        <v>2818812.7</v>
      </c>
      <c r="AS22" s="5">
        <f>'17to9 after'!AS22</f>
        <v>2769748.1</v>
      </c>
      <c r="AT22" s="5">
        <f>'17to9 after'!AT22</f>
        <v>2703033</v>
      </c>
      <c r="AU22" s="5">
        <f>'17to9 after'!AU22</f>
        <v>2589789.1</v>
      </c>
      <c r="AV22" s="5">
        <f>'17to9 after'!AV22</f>
        <v>2720491.9</v>
      </c>
      <c r="AW22" s="5">
        <f>'17to9 after'!AW22</f>
        <v>2709740.8</v>
      </c>
      <c r="AX22" s="5">
        <f>'17to9 after'!AX22</f>
        <v>2684200.7999999998</v>
      </c>
      <c r="AY22" s="5">
        <f>'17to9 after'!AY22</f>
        <v>2772939.4</v>
      </c>
      <c r="AZ22" s="5">
        <f>'17to9 after'!AZ22</f>
        <v>2815869.7</v>
      </c>
      <c r="BA22" s="5">
        <f>'17to9 after'!BA22</f>
        <v>2845858.6</v>
      </c>
      <c r="BB22" s="5">
        <f t="shared" ref="BB22" si="19">AX22*(1+BB46/100)</f>
        <v>2818679.2600799999</v>
      </c>
      <c r="BC22" s="5">
        <f t="shared" ref="BC22" si="20">AY22*(1+BC46/100)</f>
        <v>2913527.4275799999</v>
      </c>
      <c r="BD22" s="5">
        <f t="shared" ref="BD22" si="21">AZ22*(1+BD46/100)</f>
        <v>2965392.3810700001</v>
      </c>
      <c r="BE22" s="5">
        <f t="shared" ref="BE22" si="22">BA22*(1+BE46/100)</f>
        <v>2981606.0552200004</v>
      </c>
      <c r="BF22" s="5">
        <f t="shared" ref="BF22" si="23">BB22*(1+BF46/100)</f>
        <v>2961304.4306400479</v>
      </c>
      <c r="BG22" s="5">
        <f t="shared" ref="BG22" si="24">BC22*(1+BG46/100)</f>
        <v>3063574.0901003703</v>
      </c>
      <c r="BH22" s="5">
        <f t="shared" ref="BH22:BI22" si="25">BD22*(1+BH46/100)</f>
        <v>3121668.5595523892</v>
      </c>
      <c r="BI22" s="5">
        <f t="shared" si="25"/>
        <v>3133071.6428251765</v>
      </c>
      <c r="BK22" s="5">
        <f t="shared" si="10"/>
        <v>9912928.0999999996</v>
      </c>
      <c r="BL22" s="5">
        <f t="shared" si="11"/>
        <v>10425851.9</v>
      </c>
      <c r="BM22" s="5">
        <f t="shared" si="12"/>
        <v>10949155.4</v>
      </c>
      <c r="BN22" s="5">
        <f t="shared" si="13"/>
        <v>10723054.800000001</v>
      </c>
      <c r="BO22" s="5">
        <f t="shared" si="14"/>
        <v>11118868.5</v>
      </c>
      <c r="BP22" s="5">
        <f t="shared" si="15"/>
        <v>11679205.123950001</v>
      </c>
      <c r="BQ22" s="5">
        <f t="shared" si="16"/>
        <v>11821830.294510048</v>
      </c>
    </row>
    <row r="23" spans="1:69" x14ac:dyDescent="0.3">
      <c r="A23" s="2"/>
      <c r="B23" s="3"/>
      <c r="C23" s="3"/>
      <c r="D23" s="3"/>
      <c r="E23" s="4" t="s">
        <v>91</v>
      </c>
      <c r="F23" s="5">
        <f>F22-F20-F21</f>
        <v>9.4587448984384537E-11</v>
      </c>
      <c r="G23" s="5">
        <f t="shared" ref="G23:BA23" si="26">G22-G20-G21</f>
        <v>0</v>
      </c>
      <c r="H23" s="5">
        <f t="shared" si="26"/>
        <v>0</v>
      </c>
      <c r="I23" s="5">
        <f t="shared" si="26"/>
        <v>0</v>
      </c>
      <c r="J23" s="5">
        <f t="shared" si="26"/>
        <v>-1.3824319466948509E-10</v>
      </c>
      <c r="K23" s="5">
        <f t="shared" si="26"/>
        <v>0</v>
      </c>
      <c r="L23" s="5">
        <f t="shared" si="26"/>
        <v>0</v>
      </c>
      <c r="M23" s="5">
        <f t="shared" si="26"/>
        <v>0</v>
      </c>
      <c r="N23" s="5">
        <f t="shared" si="26"/>
        <v>0</v>
      </c>
      <c r="O23" s="5">
        <f t="shared" si="26"/>
        <v>0</v>
      </c>
      <c r="P23" s="5">
        <f t="shared" si="26"/>
        <v>1.3824319466948509E-10</v>
      </c>
      <c r="Q23" s="5">
        <f t="shared" si="26"/>
        <v>-1.3824319466948509E-10</v>
      </c>
      <c r="R23" s="5">
        <f t="shared" si="26"/>
        <v>0</v>
      </c>
      <c r="S23" s="5">
        <f t="shared" si="26"/>
        <v>9.4587448984384537E-11</v>
      </c>
      <c r="T23" s="5">
        <f t="shared" si="26"/>
        <v>0</v>
      </c>
      <c r="U23" s="5">
        <f t="shared" si="26"/>
        <v>0</v>
      </c>
      <c r="V23" s="5">
        <f t="shared" si="26"/>
        <v>-9.4587448984384537E-11</v>
      </c>
      <c r="W23" s="5">
        <f t="shared" si="26"/>
        <v>0</v>
      </c>
      <c r="X23" s="5">
        <f t="shared" si="26"/>
        <v>2.7648638933897018E-10</v>
      </c>
      <c r="Y23" s="5">
        <f t="shared" si="26"/>
        <v>-9.4587448984384537E-11</v>
      </c>
      <c r="Z23" s="5">
        <f t="shared" si="26"/>
        <v>-9.4587448984384537E-11</v>
      </c>
      <c r="AA23" s="5">
        <f t="shared" si="26"/>
        <v>0</v>
      </c>
      <c r="AB23" s="5">
        <f t="shared" si="26"/>
        <v>0</v>
      </c>
      <c r="AC23" s="5">
        <f t="shared" si="26"/>
        <v>3.7834979593753815E-10</v>
      </c>
      <c r="AD23" s="5">
        <f t="shared" si="26"/>
        <v>0</v>
      </c>
      <c r="AE23" s="5">
        <f t="shared" si="26"/>
        <v>0</v>
      </c>
      <c r="AF23" s="5">
        <f t="shared" si="26"/>
        <v>0</v>
      </c>
      <c r="AG23" s="5">
        <f t="shared" si="26"/>
        <v>0</v>
      </c>
      <c r="AH23" s="5">
        <f t="shared" si="26"/>
        <v>0</v>
      </c>
      <c r="AI23" s="5">
        <f t="shared" si="26"/>
        <v>0</v>
      </c>
      <c r="AJ23" s="5">
        <f t="shared" si="26"/>
        <v>-1.8917489796876907E-10</v>
      </c>
      <c r="AK23" s="5">
        <f t="shared" si="26"/>
        <v>0</v>
      </c>
      <c r="AL23" s="5">
        <f t="shared" si="26"/>
        <v>0</v>
      </c>
      <c r="AM23" s="5">
        <f t="shared" si="26"/>
        <v>0</v>
      </c>
      <c r="AN23" s="5">
        <f t="shared" si="26"/>
        <v>1.8917489796876907E-10</v>
      </c>
      <c r="AO23" s="5">
        <f t="shared" si="26"/>
        <v>0</v>
      </c>
      <c r="AP23" s="5">
        <f t="shared" si="26"/>
        <v>-1.8917489796876907E-10</v>
      </c>
      <c r="AQ23" s="5">
        <f t="shared" si="26"/>
        <v>1.8917489796876907E-10</v>
      </c>
      <c r="AR23" s="5">
        <f t="shared" si="26"/>
        <v>1.8917489796876907E-10</v>
      </c>
      <c r="AS23" s="5">
        <f t="shared" si="26"/>
        <v>2.7648638933897018E-10</v>
      </c>
      <c r="AT23" s="5">
        <f t="shared" si="26"/>
        <v>0</v>
      </c>
      <c r="AU23" s="5">
        <f t="shared" si="26"/>
        <v>0</v>
      </c>
      <c r="AV23" s="5">
        <f t="shared" si="26"/>
        <v>0</v>
      </c>
      <c r="AW23" s="5">
        <f t="shared" si="26"/>
        <v>0</v>
      </c>
      <c r="AX23" s="5">
        <f t="shared" si="26"/>
        <v>0</v>
      </c>
      <c r="AY23" s="5">
        <f t="shared" si="26"/>
        <v>0</v>
      </c>
      <c r="AZ23" s="5">
        <f t="shared" si="26"/>
        <v>3.7834979593753815E-10</v>
      </c>
      <c r="BA23" s="5">
        <f t="shared" si="26"/>
        <v>0</v>
      </c>
      <c r="BB23" s="5">
        <f t="shared" ref="BB23:BI23" si="27">BB22-BB20-BB21</f>
        <v>0</v>
      </c>
      <c r="BC23" s="5">
        <f t="shared" si="27"/>
        <v>0</v>
      </c>
      <c r="BD23" s="5">
        <f t="shared" si="27"/>
        <v>0</v>
      </c>
      <c r="BE23" s="5">
        <f t="shared" si="27"/>
        <v>0</v>
      </c>
      <c r="BF23" s="5">
        <f t="shared" si="27"/>
        <v>0</v>
      </c>
      <c r="BG23" s="5">
        <f t="shared" si="27"/>
        <v>0</v>
      </c>
      <c r="BH23" s="5">
        <f t="shared" si="27"/>
        <v>0</v>
      </c>
      <c r="BI23" s="5">
        <f t="shared" si="27"/>
        <v>0</v>
      </c>
    </row>
    <row r="25" spans="1:69" x14ac:dyDescent="0.3">
      <c r="F25" s="197" t="s">
        <v>0</v>
      </c>
      <c r="G25" s="198"/>
      <c r="H25" s="198"/>
      <c r="I25" s="199"/>
      <c r="J25" s="197" t="s">
        <v>1</v>
      </c>
      <c r="K25" s="198"/>
      <c r="L25" s="198"/>
      <c r="M25" s="199"/>
      <c r="N25" s="197" t="s">
        <v>2</v>
      </c>
      <c r="O25" s="198"/>
      <c r="P25" s="198"/>
      <c r="Q25" s="199"/>
      <c r="R25" s="197" t="s">
        <v>3</v>
      </c>
      <c r="S25" s="198"/>
      <c r="T25" s="198"/>
      <c r="U25" s="199"/>
      <c r="V25" s="197" t="s">
        <v>4</v>
      </c>
      <c r="W25" s="198"/>
      <c r="X25" s="198"/>
      <c r="Y25" s="199"/>
      <c r="Z25" s="197" t="s">
        <v>5</v>
      </c>
      <c r="AA25" s="198"/>
      <c r="AB25" s="198"/>
      <c r="AC25" s="199"/>
      <c r="AD25" s="197" t="s">
        <v>6</v>
      </c>
      <c r="AE25" s="198"/>
      <c r="AF25" s="198"/>
      <c r="AG25" s="199"/>
      <c r="AH25" s="197" t="s">
        <v>7</v>
      </c>
      <c r="AI25" s="198"/>
      <c r="AJ25" s="198"/>
      <c r="AK25" s="199"/>
      <c r="AL25" s="197" t="s">
        <v>8</v>
      </c>
      <c r="AM25" s="198"/>
      <c r="AN25" s="198"/>
      <c r="AO25" s="199"/>
      <c r="AP25" s="197" t="s">
        <v>9</v>
      </c>
      <c r="AQ25" s="198"/>
      <c r="AR25" s="198"/>
      <c r="AS25" s="199"/>
      <c r="AT25" s="197" t="s">
        <v>10</v>
      </c>
      <c r="AU25" s="198"/>
      <c r="AV25" s="198"/>
      <c r="AW25" s="199"/>
      <c r="AX25" s="197" t="s">
        <v>11</v>
      </c>
      <c r="AY25" s="198"/>
      <c r="AZ25" s="198"/>
      <c r="BA25" s="199"/>
      <c r="BB25" s="197" t="s">
        <v>12</v>
      </c>
      <c r="BC25" s="198"/>
      <c r="BD25" s="198"/>
      <c r="BE25" s="199"/>
      <c r="BF25" s="197" t="s">
        <v>121</v>
      </c>
      <c r="BG25" s="198"/>
      <c r="BH25" s="198"/>
      <c r="BI25" s="199"/>
    </row>
    <row r="26" spans="1:69" x14ac:dyDescent="0.3">
      <c r="E26" t="s">
        <v>86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13</v>
      </c>
      <c r="K26" s="1" t="s">
        <v>14</v>
      </c>
      <c r="L26" s="1" t="s">
        <v>15</v>
      </c>
      <c r="M26" s="1" t="s">
        <v>16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13</v>
      </c>
      <c r="W26" s="1" t="s">
        <v>14</v>
      </c>
      <c r="X26" s="1" t="s">
        <v>15</v>
      </c>
      <c r="Y26" s="1" t="s">
        <v>16</v>
      </c>
      <c r="Z26" s="1" t="s">
        <v>13</v>
      </c>
      <c r="AA26" s="1" t="s">
        <v>14</v>
      </c>
      <c r="AB26" s="1" t="s">
        <v>15</v>
      </c>
      <c r="AC26" s="1" t="s">
        <v>16</v>
      </c>
      <c r="AD26" s="1" t="s">
        <v>13</v>
      </c>
      <c r="AE26" s="1" t="s">
        <v>14</v>
      </c>
      <c r="AF26" s="1" t="s">
        <v>15</v>
      </c>
      <c r="AG26" s="1" t="s">
        <v>16</v>
      </c>
      <c r="AH26" s="1" t="s">
        <v>13</v>
      </c>
      <c r="AI26" s="1" t="s">
        <v>14</v>
      </c>
      <c r="AJ26" s="1" t="s">
        <v>15</v>
      </c>
      <c r="AK26" s="1" t="s">
        <v>16</v>
      </c>
      <c r="AL26" s="1" t="s">
        <v>13</v>
      </c>
      <c r="AM26" s="1" t="s">
        <v>14</v>
      </c>
      <c r="AN26" s="1" t="s">
        <v>15</v>
      </c>
      <c r="AO26" s="1" t="s">
        <v>16</v>
      </c>
      <c r="AP26" s="1" t="s">
        <v>13</v>
      </c>
      <c r="AQ26" s="1" t="s">
        <v>14</v>
      </c>
      <c r="AR26" s="1" t="s">
        <v>15</v>
      </c>
      <c r="AS26" s="1" t="s">
        <v>16</v>
      </c>
      <c r="AT26" s="1" t="s">
        <v>13</v>
      </c>
      <c r="AU26" s="1" t="s">
        <v>14</v>
      </c>
      <c r="AV26" s="1" t="s">
        <v>15</v>
      </c>
      <c r="AW26" s="1" t="s">
        <v>16</v>
      </c>
      <c r="AX26" s="1" t="s">
        <v>13</v>
      </c>
      <c r="AY26" s="1" t="s">
        <v>14</v>
      </c>
      <c r="AZ26" s="1" t="s">
        <v>15</v>
      </c>
      <c r="BA26" s="1" t="s">
        <v>16</v>
      </c>
      <c r="BB26" s="1" t="s">
        <v>13</v>
      </c>
      <c r="BC26" s="1" t="s">
        <v>14</v>
      </c>
      <c r="BD26" s="1" t="s">
        <v>15</v>
      </c>
      <c r="BE26" s="1" t="s">
        <v>16</v>
      </c>
      <c r="BF26" s="1" t="s">
        <v>13</v>
      </c>
      <c r="BG26" s="1" t="s">
        <v>14</v>
      </c>
      <c r="BH26" s="1" t="s">
        <v>15</v>
      </c>
      <c r="BI26" s="1" t="s">
        <v>16</v>
      </c>
      <c r="BL26">
        <v>2018</v>
      </c>
      <c r="BM26">
        <v>2019</v>
      </c>
      <c r="BN26">
        <v>2020</v>
      </c>
      <c r="BO26">
        <v>2021</v>
      </c>
      <c r="BP26">
        <v>2022</v>
      </c>
      <c r="BQ26">
        <v>2023</v>
      </c>
    </row>
    <row r="27" spans="1:69" x14ac:dyDescent="0.3">
      <c r="D27" s="3" t="s">
        <v>55</v>
      </c>
      <c r="E27" s="4" t="s">
        <v>36</v>
      </c>
      <c r="F27" s="5"/>
      <c r="G27" s="5"/>
      <c r="H27" s="5"/>
      <c r="I27" s="5"/>
      <c r="J27" s="5">
        <f t="shared" ref="J27:AT33" si="28">(J3/F3-1)*100</f>
        <v>4.1798215237611513</v>
      </c>
      <c r="K27" s="5">
        <f t="shared" si="28"/>
        <v>4.9513566931923991</v>
      </c>
      <c r="L27" s="5">
        <f t="shared" si="28"/>
        <v>3.6943531813471653</v>
      </c>
      <c r="M27" s="5">
        <f t="shared" si="28"/>
        <v>2.8921754355684559</v>
      </c>
      <c r="N27" s="5">
        <f t="shared" si="28"/>
        <v>5.4907915443834776</v>
      </c>
      <c r="O27" s="5">
        <f t="shared" si="28"/>
        <v>4.2116242788535985</v>
      </c>
      <c r="P27" s="5">
        <f t="shared" si="28"/>
        <v>5.6041119923960769</v>
      </c>
      <c r="Q27" s="5">
        <f t="shared" si="28"/>
        <v>2.7820399712767285</v>
      </c>
      <c r="R27" s="5">
        <f t="shared" si="28"/>
        <v>4.2147106234431631</v>
      </c>
      <c r="S27" s="5">
        <f t="shared" si="28"/>
        <v>4.5991134257292954</v>
      </c>
      <c r="T27" s="5">
        <f t="shared" si="28"/>
        <v>3.5090141749466452</v>
      </c>
      <c r="U27" s="5">
        <f t="shared" si="28"/>
        <v>4.6333138125780549</v>
      </c>
      <c r="V27" s="5">
        <f t="shared" si="28"/>
        <v>5.1576820298623538</v>
      </c>
      <c r="W27" s="5">
        <f t="shared" si="28"/>
        <v>4.8828559426879803</v>
      </c>
      <c r="X27" s="5">
        <f t="shared" si="28"/>
        <v>3.5957972547909334</v>
      </c>
      <c r="Y27" s="5">
        <f t="shared" si="28"/>
        <v>3.3224008801570282</v>
      </c>
      <c r="Z27" s="5">
        <f t="shared" si="28"/>
        <v>3.7123455550122753</v>
      </c>
      <c r="AA27" s="5">
        <f t="shared" si="28"/>
        <v>6.5391999802660417</v>
      </c>
      <c r="AB27" s="5">
        <f t="shared" si="28"/>
        <v>2.8834065907425988</v>
      </c>
      <c r="AC27" s="5">
        <f t="shared" si="28"/>
        <v>1.6378348901295192</v>
      </c>
      <c r="AD27" s="5">
        <f t="shared" si="28"/>
        <v>1.4810521110402375</v>
      </c>
      <c r="AE27" s="5">
        <f t="shared" si="28"/>
        <v>3.5250712609850021</v>
      </c>
      <c r="AF27" s="5">
        <f t="shared" si="28"/>
        <v>3.2180406123090366</v>
      </c>
      <c r="AG27" s="5">
        <f t="shared" si="28"/>
        <v>5.5031129951512936</v>
      </c>
      <c r="AH27" s="5">
        <f t="shared" si="28"/>
        <v>7.1394264045202993</v>
      </c>
      <c r="AI27" s="5">
        <f t="shared" si="28"/>
        <v>3.3513029945811512</v>
      </c>
      <c r="AJ27" s="5">
        <f t="shared" si="28"/>
        <v>2.8623887373417034</v>
      </c>
      <c r="AK27" s="5">
        <f t="shared" si="28"/>
        <v>2.4666476696752149</v>
      </c>
      <c r="AL27" s="5">
        <f t="shared" si="28"/>
        <v>3.341480340980163</v>
      </c>
      <c r="AM27" s="5">
        <f t="shared" si="28"/>
        <v>4.6976680720508757</v>
      </c>
      <c r="AN27" s="5">
        <f t="shared" si="28"/>
        <v>3.6215227689013085</v>
      </c>
      <c r="AO27" s="5">
        <f t="shared" si="28"/>
        <v>3.835583627133432</v>
      </c>
      <c r="AP27" s="5">
        <f t="shared" si="28"/>
        <v>1.7945009429038761</v>
      </c>
      <c r="AQ27" s="5">
        <f t="shared" si="28"/>
        <v>5.2849070117596986</v>
      </c>
      <c r="AR27" s="5">
        <f t="shared" si="28"/>
        <v>3.0713579412463998</v>
      </c>
      <c r="AS27" s="5">
        <f t="shared" si="28"/>
        <v>4.2491465584431953</v>
      </c>
      <c r="AT27" s="5">
        <f t="shared" si="28"/>
        <v>2.0811486700034187E-2</v>
      </c>
      <c r="AU27" s="5">
        <f t="shared" ref="AU27:AV42" si="29">(AU3/AQ3-1)*100</f>
        <v>2.1968832521495507</v>
      </c>
      <c r="AV27" s="5">
        <f t="shared" si="29"/>
        <v>2.1740843467977999</v>
      </c>
      <c r="AW27" s="5">
        <f t="shared" ref="AW27:AW46" si="30">(AW3/AS3-1)*100</f>
        <v>2.6306938948937431</v>
      </c>
      <c r="AX27" s="5">
        <f t="shared" ref="AX27:AX46" si="31">(AX3/AT3-1)*100</f>
        <v>3.4412742042115418</v>
      </c>
      <c r="AY27" s="5">
        <f t="shared" ref="AY27:AY46" si="32">(AY3/AU3-1)*100</f>
        <v>0.5257487771392011</v>
      </c>
      <c r="AZ27" s="5">
        <f t="shared" ref="AZ27:BA46" si="33">(AZ3/AV3-1)*100</f>
        <v>1.4295980977077294</v>
      </c>
      <c r="BA27" s="5">
        <f t="shared" si="33"/>
        <v>2.2808987092091337</v>
      </c>
      <c r="BB27" s="45">
        <v>1.1556651002389799</v>
      </c>
      <c r="BC27" s="45">
        <v>1.9199901058525</v>
      </c>
      <c r="BD27" s="45">
        <v>1.3100031872543301</v>
      </c>
      <c r="BE27" s="45">
        <v>4.2980642024226698</v>
      </c>
      <c r="BF27" s="45">
        <v>3.6154575997539</v>
      </c>
      <c r="BG27" s="45">
        <v>4.4636423836403401</v>
      </c>
      <c r="BH27" s="45">
        <v>4.0510067845506601</v>
      </c>
      <c r="BI27" s="45">
        <v>4.3742982886527004</v>
      </c>
      <c r="BL27" s="7">
        <f t="shared" ref="BL27:BP42" si="34">(BL3/BK3-1)*100</f>
        <v>3.8841579664959935</v>
      </c>
      <c r="BM27" s="7">
        <f t="shared" si="34"/>
        <v>3.6065015723811822</v>
      </c>
      <c r="BN27" s="7">
        <f>(BN3/BM3-1)*100</f>
        <v>1.767005013514833</v>
      </c>
      <c r="BO27" s="7">
        <f>(BO3/BN3-1)*100</f>
        <v>1.8412553033327006</v>
      </c>
      <c r="BP27" s="7">
        <f>(BP3/BO3-1)*100</f>
        <v>2.0954832550883262</v>
      </c>
      <c r="BQ27" s="7">
        <f>(BQ3/BP3-1)*100</f>
        <v>0.85128152731304141</v>
      </c>
    </row>
    <row r="28" spans="1:69" x14ac:dyDescent="0.3">
      <c r="D28" s="3" t="s">
        <v>56</v>
      </c>
      <c r="E28" s="4" t="s">
        <v>37</v>
      </c>
      <c r="F28" s="5"/>
      <c r="G28" s="5"/>
      <c r="H28" s="5"/>
      <c r="I28" s="5"/>
      <c r="J28" s="5">
        <f t="shared" si="28"/>
        <v>5.1226039343737595</v>
      </c>
      <c r="K28" s="5">
        <f t="shared" si="28"/>
        <v>2.7218622607838805</v>
      </c>
      <c r="L28" s="5">
        <f t="shared" si="28"/>
        <v>2.7975193076583693</v>
      </c>
      <c r="M28" s="5">
        <f t="shared" si="28"/>
        <v>6.5177317984492777</v>
      </c>
      <c r="N28" s="5">
        <f t="shared" si="28"/>
        <v>7.273726110580947</v>
      </c>
      <c r="O28" s="5">
        <f t="shared" si="28"/>
        <v>5.4937256608396545</v>
      </c>
      <c r="P28" s="5">
        <f t="shared" si="28"/>
        <v>0.62051774416360672</v>
      </c>
      <c r="Q28" s="5">
        <f t="shared" si="28"/>
        <v>-0.83847378609870349</v>
      </c>
      <c r="R28" s="5">
        <f t="shared" si="28"/>
        <v>0.84221329407665468</v>
      </c>
      <c r="S28" s="5">
        <f t="shared" si="28"/>
        <v>1.4624548800468817</v>
      </c>
      <c r="T28" s="5">
        <f t="shared" si="28"/>
        <v>4.1671922655571514</v>
      </c>
      <c r="U28" s="5">
        <f t="shared" si="28"/>
        <v>3.6296205417618799</v>
      </c>
      <c r="V28" s="5">
        <f t="shared" si="28"/>
        <v>-1.2183913003739222</v>
      </c>
      <c r="W28" s="5">
        <f t="shared" si="28"/>
        <v>0.71315832618512598</v>
      </c>
      <c r="X28" s="5">
        <f t="shared" si="28"/>
        <v>0.73191051456837908</v>
      </c>
      <c r="Y28" s="5">
        <f t="shared" si="28"/>
        <v>1.4619578702385949</v>
      </c>
      <c r="Z28" s="5">
        <f t="shared" si="28"/>
        <v>0.58260966296177497</v>
      </c>
      <c r="AA28" s="5">
        <f t="shared" si="28"/>
        <v>-3.5945329296428352</v>
      </c>
      <c r="AB28" s="5">
        <f t="shared" si="28"/>
        <v>-4.4098867660996692</v>
      </c>
      <c r="AC28" s="5">
        <f t="shared" si="28"/>
        <v>-6.0280526047110872</v>
      </c>
      <c r="AD28" s="5">
        <f t="shared" si="28"/>
        <v>1.2172823708530345</v>
      </c>
      <c r="AE28" s="5">
        <f t="shared" si="28"/>
        <v>1.043697453191883</v>
      </c>
      <c r="AF28" s="5">
        <f t="shared" si="28"/>
        <v>0.1695459206437322</v>
      </c>
      <c r="AG28" s="5">
        <f t="shared" si="28"/>
        <v>1.3523469342353378</v>
      </c>
      <c r="AH28" s="5">
        <f t="shared" si="28"/>
        <v>-1.2994506055593047</v>
      </c>
      <c r="AI28" s="5">
        <f t="shared" si="28"/>
        <v>2.1136109082565246</v>
      </c>
      <c r="AJ28" s="5">
        <f t="shared" si="28"/>
        <v>1.8341335233784672</v>
      </c>
      <c r="AK28" s="5">
        <f t="shared" si="28"/>
        <v>3.8284819660638902E-2</v>
      </c>
      <c r="AL28" s="5">
        <f t="shared" si="28"/>
        <v>1.0557817357881527</v>
      </c>
      <c r="AM28" s="5">
        <f t="shared" si="28"/>
        <v>2.6464027514708555</v>
      </c>
      <c r="AN28" s="5">
        <f t="shared" si="28"/>
        <v>2.6730770312945129</v>
      </c>
      <c r="AO28" s="5">
        <f t="shared" si="28"/>
        <v>2.246254753792698</v>
      </c>
      <c r="AP28" s="5">
        <f t="shared" si="28"/>
        <v>2.3248266298230069</v>
      </c>
      <c r="AQ28" s="5">
        <f t="shared" si="28"/>
        <v>-0.70691864637874025</v>
      </c>
      <c r="AR28" s="5">
        <f t="shared" si="28"/>
        <v>2.3358211223401204</v>
      </c>
      <c r="AS28" s="5">
        <f t="shared" si="28"/>
        <v>0.94127475581053943</v>
      </c>
      <c r="AT28" s="5">
        <f t="shared" si="28"/>
        <v>0.44774760442525263</v>
      </c>
      <c r="AU28" s="5">
        <f t="shared" si="29"/>
        <v>-2.72000330203781</v>
      </c>
      <c r="AV28" s="5">
        <f t="shared" si="29"/>
        <v>-4.2813539038007438</v>
      </c>
      <c r="AW28" s="5">
        <f t="shared" si="30"/>
        <v>-1.2008604625752595</v>
      </c>
      <c r="AX28" s="5">
        <f t="shared" si="31"/>
        <v>-2.0212227643183422</v>
      </c>
      <c r="AY28" s="5">
        <f t="shared" si="32"/>
        <v>5.223285548337353</v>
      </c>
      <c r="AZ28" s="5">
        <f t="shared" si="33"/>
        <v>7.7799576692986427</v>
      </c>
      <c r="BA28" s="5">
        <f t="shared" si="33"/>
        <v>5.1507648332819622</v>
      </c>
      <c r="BB28" s="45">
        <v>3.81560962170244</v>
      </c>
      <c r="BC28" s="45">
        <v>2.2100148458787201</v>
      </c>
      <c r="BD28" s="45">
        <v>2.1000057105128702</v>
      </c>
      <c r="BE28" s="45">
        <v>2.71287799687236</v>
      </c>
      <c r="BF28" s="45">
        <v>2.8203509335443302</v>
      </c>
      <c r="BG28" s="45">
        <v>2.0086929150451001</v>
      </c>
      <c r="BH28" s="45">
        <v>2.33326993301272</v>
      </c>
      <c r="BI28" s="45">
        <v>2.3510094941386201</v>
      </c>
      <c r="BL28" s="7">
        <f t="shared" si="34"/>
        <v>2.1581462305483967</v>
      </c>
      <c r="BM28" s="7">
        <f t="shared" si="34"/>
        <v>1.2179710108536579</v>
      </c>
      <c r="BN28" s="7">
        <f t="shared" si="34"/>
        <v>-1.9512377850728346</v>
      </c>
      <c r="BO28" s="7">
        <f t="shared" si="34"/>
        <v>4.0006694707183543</v>
      </c>
      <c r="BP28" s="7">
        <f t="shared" si="34"/>
        <v>2.6944062123867019</v>
      </c>
      <c r="BQ28" s="7">
        <f t="shared" ref="BQ28:BQ46" si="35">(BQ4/BP4-1)*100</f>
        <v>0.68227054017873101</v>
      </c>
    </row>
    <row r="29" spans="1:69" x14ac:dyDescent="0.3">
      <c r="D29" s="3" t="s">
        <v>57</v>
      </c>
      <c r="E29" s="4" t="s">
        <v>38</v>
      </c>
      <c r="F29" s="5"/>
      <c r="G29" s="5"/>
      <c r="H29" s="5"/>
      <c r="I29" s="5"/>
      <c r="J29" s="5">
        <f t="shared" si="28"/>
        <v>4.5891849484674285</v>
      </c>
      <c r="K29" s="5">
        <f t="shared" si="28"/>
        <v>6.2559990276831678</v>
      </c>
      <c r="L29" s="5">
        <f t="shared" si="28"/>
        <v>7.143261215157648</v>
      </c>
      <c r="M29" s="5">
        <f t="shared" si="28"/>
        <v>7.0047864362159817</v>
      </c>
      <c r="N29" s="5">
        <f t="shared" si="28"/>
        <v>5.8815330831253787</v>
      </c>
      <c r="O29" s="5">
        <f t="shared" si="28"/>
        <v>5.389023404964699</v>
      </c>
      <c r="P29" s="5">
        <f t="shared" si="28"/>
        <v>5.2319483238772557</v>
      </c>
      <c r="Q29" s="5">
        <f t="shared" si="28"/>
        <v>5.9846660853439593</v>
      </c>
      <c r="R29" s="5">
        <f t="shared" si="28"/>
        <v>4.6221673235402827</v>
      </c>
      <c r="S29" s="5">
        <f t="shared" si="28"/>
        <v>5.2011152068381694</v>
      </c>
      <c r="T29" s="5">
        <f t="shared" si="28"/>
        <v>3.5127509286167591</v>
      </c>
      <c r="U29" s="5">
        <f t="shared" si="28"/>
        <v>4.1685080604610736</v>
      </c>
      <c r="V29" s="5">
        <f t="shared" si="28"/>
        <v>4.4503912785200717</v>
      </c>
      <c r="W29" s="5">
        <f t="shared" si="28"/>
        <v>4.8568205429475375</v>
      </c>
      <c r="X29" s="5">
        <f t="shared" si="28"/>
        <v>5.0236912585258864</v>
      </c>
      <c r="Y29" s="5">
        <f t="shared" si="28"/>
        <v>4.2459062457029795</v>
      </c>
      <c r="Z29" s="5">
        <f t="shared" si="28"/>
        <v>4.0713276875396609</v>
      </c>
      <c r="AA29" s="5">
        <f t="shared" si="28"/>
        <v>4.2019070517433699</v>
      </c>
      <c r="AB29" s="5">
        <f t="shared" si="28"/>
        <v>4.600787794421346</v>
      </c>
      <c r="AC29" s="5">
        <f t="shared" si="28"/>
        <v>4.4319592146327302</v>
      </c>
      <c r="AD29" s="5">
        <f t="shared" si="28"/>
        <v>4.6751183343815228</v>
      </c>
      <c r="AE29" s="5">
        <f t="shared" si="28"/>
        <v>4.6232679727782333</v>
      </c>
      <c r="AF29" s="5">
        <f t="shared" si="28"/>
        <v>4.4726981772365892</v>
      </c>
      <c r="AG29" s="5">
        <f t="shared" si="28"/>
        <v>3.2807511179432813</v>
      </c>
      <c r="AH29" s="5">
        <f t="shared" si="28"/>
        <v>4.2784977314675343</v>
      </c>
      <c r="AI29" s="5">
        <f t="shared" si="28"/>
        <v>3.5013122728597468</v>
      </c>
      <c r="AJ29" s="5">
        <f t="shared" si="28"/>
        <v>4.8773091242265254</v>
      </c>
      <c r="AK29" s="5">
        <f t="shared" si="28"/>
        <v>4.5106067051076115</v>
      </c>
      <c r="AL29" s="5">
        <f t="shared" si="28"/>
        <v>4.6082017974532485</v>
      </c>
      <c r="AM29" s="5">
        <f t="shared" si="28"/>
        <v>3.8904004537296588</v>
      </c>
      <c r="AN29" s="5">
        <f t="shared" si="28"/>
        <v>4.3572887268670479</v>
      </c>
      <c r="AO29" s="5">
        <f t="shared" si="28"/>
        <v>4.2476255260775142</v>
      </c>
      <c r="AP29" s="5">
        <f t="shared" si="28"/>
        <v>3.852636414031041</v>
      </c>
      <c r="AQ29" s="5">
        <f t="shared" si="28"/>
        <v>3.5244224234346477</v>
      </c>
      <c r="AR29" s="5">
        <f t="shared" si="28"/>
        <v>4.1417527421544253</v>
      </c>
      <c r="AS29" s="5">
        <f t="shared" si="28"/>
        <v>3.666375351679263</v>
      </c>
      <c r="AT29" s="5">
        <f t="shared" si="28"/>
        <v>2.0645142700724595</v>
      </c>
      <c r="AU29" s="5">
        <f t="shared" si="29"/>
        <v>-6.1822262897118563</v>
      </c>
      <c r="AV29" s="5">
        <f t="shared" si="29"/>
        <v>-4.3388521548792358</v>
      </c>
      <c r="AW29" s="5">
        <f t="shared" si="30"/>
        <v>-3.1374891612758637</v>
      </c>
      <c r="AX29" s="5">
        <f t="shared" si="31"/>
        <v>-1.3841150979617134</v>
      </c>
      <c r="AY29" s="5">
        <f t="shared" si="32"/>
        <v>6.5806484967229295</v>
      </c>
      <c r="AZ29" s="5">
        <f t="shared" si="33"/>
        <v>3.6789470984919914</v>
      </c>
      <c r="BA29" s="5">
        <f t="shared" si="33"/>
        <v>4.9238733378203614</v>
      </c>
      <c r="BB29" s="45">
        <v>5.0738270644069097</v>
      </c>
      <c r="BC29" s="45">
        <v>5.1999989378002303</v>
      </c>
      <c r="BD29" s="45">
        <v>5.9700041735338996</v>
      </c>
      <c r="BE29" s="45">
        <v>2.6232085555625702</v>
      </c>
      <c r="BF29" s="45">
        <v>4.4141023097730097</v>
      </c>
      <c r="BG29" s="45">
        <v>5.05044614241588</v>
      </c>
      <c r="BH29" s="45">
        <v>5.6793971963021104</v>
      </c>
      <c r="BI29" s="45">
        <v>4.9434452008603396</v>
      </c>
      <c r="BL29" s="7">
        <f t="shared" si="34"/>
        <v>4.2740075535327104</v>
      </c>
      <c r="BM29" s="7">
        <f t="shared" si="34"/>
        <v>3.7977842664278283</v>
      </c>
      <c r="BN29" s="7">
        <f t="shared" si="34"/>
        <v>-2.9318067396569503</v>
      </c>
      <c r="BO29" s="7">
        <f t="shared" si="34"/>
        <v>3.3893258503485457</v>
      </c>
      <c r="BP29" s="7">
        <f t="shared" si="34"/>
        <v>4.7066167132428616</v>
      </c>
      <c r="BQ29" s="7">
        <f t="shared" si="35"/>
        <v>1.0835537050347233</v>
      </c>
    </row>
    <row r="30" spans="1:69" x14ac:dyDescent="0.3">
      <c r="D30" s="3" t="s">
        <v>58</v>
      </c>
      <c r="E30" s="13" t="s">
        <v>39</v>
      </c>
      <c r="F30" s="25"/>
      <c r="G30" s="25"/>
      <c r="H30" s="25"/>
      <c r="I30" s="25"/>
      <c r="J30" s="25">
        <f t="shared" si="28"/>
        <v>6.5838853051553681</v>
      </c>
      <c r="K30" s="25">
        <f t="shared" si="28"/>
        <v>4.2040776103714261</v>
      </c>
      <c r="L30" s="25">
        <f t="shared" si="28"/>
        <v>5.2738214534084449</v>
      </c>
      <c r="M30" s="25">
        <f t="shared" si="28"/>
        <v>6.7251415016037708</v>
      </c>
      <c r="N30" s="25">
        <f t="shared" si="28"/>
        <v>6.5498404456703962</v>
      </c>
      <c r="O30" s="25">
        <f t="shared" si="28"/>
        <v>10.994824913967483</v>
      </c>
      <c r="P30" s="25">
        <f t="shared" si="28"/>
        <v>12.132119635890781</v>
      </c>
      <c r="Q30" s="25">
        <f t="shared" si="28"/>
        <v>10.430192768908132</v>
      </c>
      <c r="R30" s="25">
        <f t="shared" si="28"/>
        <v>9.7598984771573694</v>
      </c>
      <c r="S30" s="25">
        <f t="shared" si="28"/>
        <v>4.6979579858185572</v>
      </c>
      <c r="T30" s="25">
        <f t="shared" si="28"/>
        <v>2.4270088229563669</v>
      </c>
      <c r="U30" s="25">
        <f t="shared" si="28"/>
        <v>4.4240188283187987</v>
      </c>
      <c r="V30" s="25">
        <f t="shared" si="28"/>
        <v>3.2909858620801202</v>
      </c>
      <c r="W30" s="25">
        <f t="shared" si="28"/>
        <v>6.445225081040018</v>
      </c>
      <c r="X30" s="25">
        <f t="shared" si="28"/>
        <v>5.9319040243471788</v>
      </c>
      <c r="Y30" s="25">
        <f t="shared" si="28"/>
        <v>7.8105216441646252</v>
      </c>
      <c r="Z30" s="25">
        <f t="shared" si="28"/>
        <v>1.7314175953578204</v>
      </c>
      <c r="AA30" s="25">
        <f t="shared" si="28"/>
        <v>0.78065603989074805</v>
      </c>
      <c r="AB30" s="25">
        <f t="shared" si="28"/>
        <v>0.57929748956837557</v>
      </c>
      <c r="AC30" s="25">
        <f t="shared" si="28"/>
        <v>0.57147008257256715</v>
      </c>
      <c r="AD30" s="25">
        <f t="shared" si="28"/>
        <v>7.501430394788966</v>
      </c>
      <c r="AE30" s="25">
        <f t="shared" si="28"/>
        <v>6.2373304225791459</v>
      </c>
      <c r="AF30" s="25">
        <f t="shared" si="28"/>
        <v>4.8771779188043762</v>
      </c>
      <c r="AG30" s="25">
        <f t="shared" si="28"/>
        <v>3.1432836539619036</v>
      </c>
      <c r="AH30" s="25">
        <f t="shared" si="28"/>
        <v>1.6016114372743084</v>
      </c>
      <c r="AI30" s="25">
        <f t="shared" si="28"/>
        <v>-2.5293457261753138</v>
      </c>
      <c r="AJ30" s="25">
        <f t="shared" si="28"/>
        <v>4.8838217830610375</v>
      </c>
      <c r="AK30" s="25">
        <f t="shared" si="28"/>
        <v>2.2674307768323798</v>
      </c>
      <c r="AL30" s="25">
        <f t="shared" si="28"/>
        <v>3.3062546843644958</v>
      </c>
      <c r="AM30" s="25">
        <f t="shared" si="28"/>
        <v>7.5639486375938647</v>
      </c>
      <c r="AN30" s="25">
        <f t="shared" si="28"/>
        <v>5.576100439364251</v>
      </c>
      <c r="AO30" s="25">
        <f t="shared" si="28"/>
        <v>5.4603418562803707</v>
      </c>
      <c r="AP30" s="25">
        <f t="shared" si="28"/>
        <v>4.1233212804880459</v>
      </c>
      <c r="AQ30" s="25">
        <f t="shared" si="28"/>
        <v>2.2040183132165492</v>
      </c>
      <c r="AR30" s="25">
        <f t="shared" si="28"/>
        <v>3.7454293902559499</v>
      </c>
      <c r="AS30" s="25">
        <f t="shared" si="28"/>
        <v>6.0069549658744892</v>
      </c>
      <c r="AT30" s="25">
        <f t="shared" si="28"/>
        <v>3.8510238179080059</v>
      </c>
      <c r="AU30" s="25">
        <f t="shared" si="29"/>
        <v>-5.4647094755937209</v>
      </c>
      <c r="AV30" s="25">
        <f>(AV6/AR6-1)*100</f>
        <v>-2.4364429203446059</v>
      </c>
      <c r="AW30" s="25">
        <f t="shared" si="30"/>
        <v>-5.0077586910952103</v>
      </c>
      <c r="AX30" s="25">
        <f t="shared" si="31"/>
        <v>1.6809632713132405</v>
      </c>
      <c r="AY30" s="25">
        <f t="shared" si="32"/>
        <v>9.092867156966399</v>
      </c>
      <c r="AZ30" s="25">
        <f t="shared" si="33"/>
        <v>3.8536920517827422</v>
      </c>
      <c r="BA30" s="25">
        <f>(BA6/AW6-1)*100</f>
        <v>7.8134179718285734</v>
      </c>
      <c r="BB30" s="46">
        <v>7.0405346918213896</v>
      </c>
      <c r="BC30" s="46">
        <v>3.0500044871541898</v>
      </c>
      <c r="BD30" s="46">
        <v>5.5999972144555601</v>
      </c>
      <c r="BE30" s="46">
        <v>3.6302287022484698</v>
      </c>
      <c r="BF30" s="46">
        <v>3.81157163723522</v>
      </c>
      <c r="BG30" s="46">
        <v>3.8841130584311201</v>
      </c>
      <c r="BH30" s="46">
        <v>3.8793211258486102</v>
      </c>
      <c r="BI30" s="46">
        <v>3.6992753598871402</v>
      </c>
      <c r="BL30" s="7">
        <f t="shared" si="34"/>
        <v>5.4724065570800118</v>
      </c>
      <c r="BM30" s="7">
        <f t="shared" si="34"/>
        <v>4.0408519950778876</v>
      </c>
      <c r="BN30" s="7">
        <f t="shared" si="34"/>
        <v>-2.3424060475588204</v>
      </c>
      <c r="BO30" s="7">
        <f t="shared" si="34"/>
        <v>5.5452537251990286</v>
      </c>
      <c r="BP30" s="7">
        <f t="shared" si="34"/>
        <v>4.8189520211803671</v>
      </c>
      <c r="BQ30" s="7">
        <f t="shared" si="35"/>
        <v>0.95522771860054867</v>
      </c>
    </row>
    <row r="31" spans="1:69" x14ac:dyDescent="0.3">
      <c r="D31" s="3" t="s">
        <v>59</v>
      </c>
      <c r="E31" s="13" t="s">
        <v>40</v>
      </c>
      <c r="F31" s="25"/>
      <c r="G31" s="25"/>
      <c r="H31" s="25"/>
      <c r="I31" s="25"/>
      <c r="J31" s="25">
        <f t="shared" si="28"/>
        <v>8.3690374178805982</v>
      </c>
      <c r="K31" s="25">
        <f t="shared" si="28"/>
        <v>4.7842272163242772</v>
      </c>
      <c r="L31" s="25">
        <f t="shared" si="28"/>
        <v>3.543173980661285</v>
      </c>
      <c r="M31" s="25">
        <f t="shared" si="28"/>
        <v>2.4759647043329558</v>
      </c>
      <c r="N31" s="25">
        <f t="shared" si="28"/>
        <v>3.2814971006853044</v>
      </c>
      <c r="O31" s="25">
        <f t="shared" si="28"/>
        <v>3.8092105263157983</v>
      </c>
      <c r="P31" s="25">
        <f t="shared" si="28"/>
        <v>3.6243714490955314</v>
      </c>
      <c r="Q31" s="25">
        <f t="shared" si="28"/>
        <v>2.6667523454568798</v>
      </c>
      <c r="R31" s="25">
        <f t="shared" si="28"/>
        <v>3.1963761643486022</v>
      </c>
      <c r="S31" s="25">
        <f t="shared" si="28"/>
        <v>2.8835794410292159</v>
      </c>
      <c r="T31" s="25">
        <f t="shared" si="28"/>
        <v>3.346357448953885</v>
      </c>
      <c r="U31" s="25">
        <f t="shared" si="28"/>
        <v>3.843024347499524</v>
      </c>
      <c r="V31" s="25">
        <f t="shared" si="28"/>
        <v>4.4574961360123622</v>
      </c>
      <c r="W31" s="25">
        <f t="shared" si="28"/>
        <v>5.1620056671183967</v>
      </c>
      <c r="X31" s="25">
        <f t="shared" si="28"/>
        <v>5.2930056710775109</v>
      </c>
      <c r="Y31" s="25">
        <f t="shared" si="28"/>
        <v>6.0213368693870173</v>
      </c>
      <c r="Z31" s="25">
        <f t="shared" si="28"/>
        <v>5.0662878787878896</v>
      </c>
      <c r="AA31" s="25">
        <f t="shared" si="28"/>
        <v>7.321930646672925</v>
      </c>
      <c r="AB31" s="25">
        <f t="shared" si="28"/>
        <v>8.4264782533155724</v>
      </c>
      <c r="AC31" s="25">
        <f t="shared" si="28"/>
        <v>7.4133030130756117</v>
      </c>
      <c r="AD31" s="25">
        <f t="shared" si="28"/>
        <v>5.3909418657052788</v>
      </c>
      <c r="AE31" s="25">
        <f t="shared" si="28"/>
        <v>4.1207291780373412</v>
      </c>
      <c r="AF31" s="25">
        <f t="shared" si="28"/>
        <v>2.3608588825980048</v>
      </c>
      <c r="AG31" s="25">
        <f t="shared" si="28"/>
        <v>2.6569281253307819</v>
      </c>
      <c r="AH31" s="25">
        <f t="shared" si="28"/>
        <v>4.3829173125233822</v>
      </c>
      <c r="AI31" s="25">
        <f t="shared" si="28"/>
        <v>3.6588562142894521</v>
      </c>
      <c r="AJ31" s="25">
        <f t="shared" si="28"/>
        <v>4.8058860363180855</v>
      </c>
      <c r="AK31" s="25">
        <f t="shared" si="28"/>
        <v>5.506289956692112</v>
      </c>
      <c r="AL31" s="25">
        <f t="shared" si="28"/>
        <v>3.6970659019919028</v>
      </c>
      <c r="AM31" s="25">
        <f t="shared" si="28"/>
        <v>4.3236409608091053</v>
      </c>
      <c r="AN31" s="25">
        <f t="shared" si="28"/>
        <v>6.1936768732885339</v>
      </c>
      <c r="AO31" s="25">
        <f t="shared" si="28"/>
        <v>7.9163408913213384</v>
      </c>
      <c r="AP31" s="25">
        <f t="shared" si="28"/>
        <v>8.9477062861093479</v>
      </c>
      <c r="AQ31" s="25">
        <f t="shared" si="28"/>
        <v>8.3373727581192547</v>
      </c>
      <c r="AR31" s="25">
        <f t="shared" si="28"/>
        <v>4.8525481738478149</v>
      </c>
      <c r="AS31" s="25">
        <f t="shared" si="28"/>
        <v>5.3794602427096327</v>
      </c>
      <c r="AT31" s="25">
        <f t="shared" si="28"/>
        <v>4.3783710284186039</v>
      </c>
      <c r="AU31" s="25">
        <f t="shared" si="29"/>
        <v>4.438478747203578</v>
      </c>
      <c r="AV31" s="25">
        <f t="shared" si="29"/>
        <v>5.9381148274011641</v>
      </c>
      <c r="AW31" s="25">
        <f t="shared" si="30"/>
        <v>4.9759367480233907</v>
      </c>
      <c r="AX31" s="25">
        <f t="shared" si="31"/>
        <v>5.462677493595014</v>
      </c>
      <c r="AY31" s="25">
        <f t="shared" si="32"/>
        <v>5.7792819809785012</v>
      </c>
      <c r="AZ31" s="25">
        <f t="shared" si="33"/>
        <v>4.5627215937869448</v>
      </c>
      <c r="BA31" s="25">
        <f t="shared" si="33"/>
        <v>4.1383544821940177</v>
      </c>
      <c r="BB31" s="46">
        <v>1.28875530118994</v>
      </c>
      <c r="BC31" s="46">
        <v>4.7270816309538297</v>
      </c>
      <c r="BD31" s="46">
        <v>4.6420530475594397</v>
      </c>
      <c r="BE31" s="46">
        <v>4.6148007345752902</v>
      </c>
      <c r="BF31" s="46">
        <v>4.7406727239618203</v>
      </c>
      <c r="BG31" s="46">
        <v>4.5683287681740801</v>
      </c>
      <c r="BH31" s="46">
        <v>4.0823719002958097</v>
      </c>
      <c r="BI31" s="46">
        <v>4.48190231075667</v>
      </c>
      <c r="BL31" s="7">
        <f t="shared" si="34"/>
        <v>5.5614691996543675</v>
      </c>
      <c r="BM31" s="7">
        <f t="shared" si="34"/>
        <v>6.8272949438868968</v>
      </c>
      <c r="BN31" s="7">
        <f t="shared" si="34"/>
        <v>4.9350908949571615</v>
      </c>
      <c r="BO31" s="7">
        <f t="shared" si="34"/>
        <v>4.9728551321261749</v>
      </c>
      <c r="BP31" s="7">
        <f t="shared" si="34"/>
        <v>3.8351792300326926</v>
      </c>
      <c r="BQ31" s="7">
        <f t="shared" si="35"/>
        <v>1.1322802124789977</v>
      </c>
    </row>
    <row r="32" spans="1:69" x14ac:dyDescent="0.3">
      <c r="D32" s="3" t="s">
        <v>60</v>
      </c>
      <c r="E32" s="4" t="s">
        <v>41</v>
      </c>
      <c r="F32" s="5"/>
      <c r="G32" s="5"/>
      <c r="H32" s="5"/>
      <c r="I32" s="5"/>
      <c r="J32" s="5">
        <f t="shared" si="28"/>
        <v>8.2398495187401277</v>
      </c>
      <c r="K32" s="5">
        <f t="shared" si="28"/>
        <v>10.399056020384112</v>
      </c>
      <c r="L32" s="5">
        <f t="shared" si="28"/>
        <v>8.1206204797345638</v>
      </c>
      <c r="M32" s="5">
        <f t="shared" si="28"/>
        <v>9.3036459022551643</v>
      </c>
      <c r="N32" s="5">
        <f t="shared" si="28"/>
        <v>6.3179683999898817</v>
      </c>
      <c r="O32" s="5">
        <f t="shared" si="28"/>
        <v>5.7889945754238559</v>
      </c>
      <c r="P32" s="5">
        <f t="shared" si="28"/>
        <v>6.8171364798464307</v>
      </c>
      <c r="Q32" s="5">
        <f t="shared" si="28"/>
        <v>7.2427787008077393</v>
      </c>
      <c r="R32" s="5">
        <f t="shared" si="28"/>
        <v>5.4142486512052779</v>
      </c>
      <c r="S32" s="5">
        <f t="shared" si="28"/>
        <v>6.3097774124830197</v>
      </c>
      <c r="T32" s="5">
        <f t="shared" si="28"/>
        <v>6.4565906436929499</v>
      </c>
      <c r="U32" s="5">
        <f t="shared" si="28"/>
        <v>6.2149299822185311</v>
      </c>
      <c r="V32" s="5">
        <f t="shared" si="28"/>
        <v>7.2212786056493394</v>
      </c>
      <c r="W32" s="5">
        <f t="shared" si="28"/>
        <v>6.4565329782192871</v>
      </c>
      <c r="X32" s="5">
        <f t="shared" si="28"/>
        <v>6.5262064288261756</v>
      </c>
      <c r="Y32" s="5">
        <f t="shared" si="28"/>
        <v>7.669916750379957</v>
      </c>
      <c r="Z32" s="5">
        <f t="shared" si="28"/>
        <v>6.0291294847185872</v>
      </c>
      <c r="AA32" s="5">
        <f t="shared" si="28"/>
        <v>5.3528367594261939</v>
      </c>
      <c r="AB32" s="5">
        <f t="shared" si="28"/>
        <v>6.817008419768622</v>
      </c>
      <c r="AC32" s="5">
        <f t="shared" si="28"/>
        <v>7.1344642442046746</v>
      </c>
      <c r="AD32" s="5">
        <f t="shared" si="28"/>
        <v>6.7604169185751184</v>
      </c>
      <c r="AE32" s="5">
        <f t="shared" si="28"/>
        <v>5.1175842485079448</v>
      </c>
      <c r="AF32" s="5">
        <f t="shared" si="28"/>
        <v>4.9527497266928844</v>
      </c>
      <c r="AG32" s="5">
        <f t="shared" si="28"/>
        <v>4.2074235613171806</v>
      </c>
      <c r="AH32" s="5">
        <f t="shared" si="28"/>
        <v>5.9623299695332532</v>
      </c>
      <c r="AI32" s="5">
        <f t="shared" si="28"/>
        <v>6.9511893726004859</v>
      </c>
      <c r="AJ32" s="5">
        <f t="shared" si="28"/>
        <v>6.9788515390052153</v>
      </c>
      <c r="AK32" s="5">
        <f t="shared" si="28"/>
        <v>7.2368616741904646</v>
      </c>
      <c r="AL32" s="5">
        <f t="shared" si="28"/>
        <v>7.3514718035959215</v>
      </c>
      <c r="AM32" s="5">
        <f t="shared" si="28"/>
        <v>5.7316198246448291</v>
      </c>
      <c r="AN32" s="5">
        <f t="shared" si="28"/>
        <v>5.7873221628187199</v>
      </c>
      <c r="AO32" s="5">
        <f t="shared" si="28"/>
        <v>5.5816106034567214</v>
      </c>
      <c r="AP32" s="5">
        <f t="shared" si="28"/>
        <v>5.9056210992246116</v>
      </c>
      <c r="AQ32" s="5">
        <f t="shared" si="28"/>
        <v>5.6899651298252252</v>
      </c>
      <c r="AR32" s="5">
        <f t="shared" si="28"/>
        <v>5.6487372567148197</v>
      </c>
      <c r="AS32" s="5">
        <f t="shared" si="28"/>
        <v>5.7888185167337847</v>
      </c>
      <c r="AT32" s="5">
        <f t="shared" si="28"/>
        <v>2.8988079703304859</v>
      </c>
      <c r="AU32" s="5">
        <f t="shared" si="29"/>
        <v>-5.3926336904483785</v>
      </c>
      <c r="AV32" s="5">
        <f t="shared" si="29"/>
        <v>-4.5205832845172438</v>
      </c>
      <c r="AW32" s="5">
        <f t="shared" si="30"/>
        <v>-5.6690527266876174</v>
      </c>
      <c r="AX32" s="5">
        <f t="shared" si="31"/>
        <v>-0.78691755054185464</v>
      </c>
      <c r="AY32" s="5">
        <f t="shared" si="32"/>
        <v>4.4207149874338603</v>
      </c>
      <c r="AZ32" s="5">
        <f t="shared" si="33"/>
        <v>3.8373120603795163</v>
      </c>
      <c r="BA32" s="5">
        <f t="shared" si="33"/>
        <v>3.9124708611258496</v>
      </c>
      <c r="BB32" s="45">
        <v>4.82898014302795</v>
      </c>
      <c r="BC32" s="45">
        <v>7.6899854419022899</v>
      </c>
      <c r="BD32" s="45">
        <v>7.85999033930322</v>
      </c>
      <c r="BE32" s="45">
        <v>6.7585939978163498</v>
      </c>
      <c r="BF32" s="45">
        <v>5.3889979477527197</v>
      </c>
      <c r="BG32" s="45">
        <v>5.8647987004652702</v>
      </c>
      <c r="BH32" s="45">
        <v>7.5531272130935001</v>
      </c>
      <c r="BI32" s="45">
        <v>7.6633835401004298</v>
      </c>
      <c r="BL32" s="7">
        <f t="shared" si="34"/>
        <v>6.089319137517446</v>
      </c>
      <c r="BM32" s="7">
        <f t="shared" si="34"/>
        <v>5.7573886337987767</v>
      </c>
      <c r="BN32" s="7">
        <f t="shared" si="34"/>
        <v>-3.2559893542639329</v>
      </c>
      <c r="BO32" s="7">
        <f t="shared" si="34"/>
        <v>2.8146899643656242</v>
      </c>
      <c r="BP32" s="7">
        <f t="shared" si="34"/>
        <v>6.7850098370302536</v>
      </c>
      <c r="BQ32" s="7">
        <f t="shared" si="35"/>
        <v>1.3026195715943656</v>
      </c>
    </row>
    <row r="33" spans="4:69" x14ac:dyDescent="0.3">
      <c r="D33" s="3" t="s">
        <v>61</v>
      </c>
      <c r="E33" s="14" t="s">
        <v>42</v>
      </c>
      <c r="F33" s="27"/>
      <c r="G33" s="27"/>
      <c r="H33" s="27"/>
      <c r="I33" s="27"/>
      <c r="J33" s="27">
        <f t="shared" si="28"/>
        <v>7.0692769109594655</v>
      </c>
      <c r="K33" s="27">
        <f t="shared" si="28"/>
        <v>11.251415392523967</v>
      </c>
      <c r="L33" s="27">
        <f t="shared" si="28"/>
        <v>11.94608588396957</v>
      </c>
      <c r="M33" s="27">
        <f t="shared" si="28"/>
        <v>8.280718908896322</v>
      </c>
      <c r="N33" s="27">
        <f t="shared" si="28"/>
        <v>7.4570584374325177</v>
      </c>
      <c r="O33" s="27">
        <f t="shared" si="28"/>
        <v>5.4587191050875727</v>
      </c>
      <c r="P33" s="27">
        <f t="shared" si="28"/>
        <v>4.4887624323991737</v>
      </c>
      <c r="Q33" s="27">
        <f t="shared" si="28"/>
        <v>4.3589997848249462</v>
      </c>
      <c r="R33" s="27">
        <f t="shared" si="28"/>
        <v>3.0757798049838581</v>
      </c>
      <c r="S33" s="27">
        <f t="shared" si="28"/>
        <v>4.9038771107254187</v>
      </c>
      <c r="T33" s="27">
        <f t="shared" si="28"/>
        <v>4.98406472798123</v>
      </c>
      <c r="U33" s="27">
        <f t="shared" si="28"/>
        <v>6.2013567803526293</v>
      </c>
      <c r="V33" s="27">
        <f t="shared" si="28"/>
        <v>6.0944287914249218</v>
      </c>
      <c r="W33" s="27">
        <f t="shared" si="28"/>
        <v>5.0815828778609795</v>
      </c>
      <c r="X33" s="27">
        <f t="shared" si="28"/>
        <v>5.1837233095531232</v>
      </c>
      <c r="Y33" s="27">
        <f t="shared" si="28"/>
        <v>4.4374919105181432</v>
      </c>
      <c r="Z33" s="27">
        <f t="shared" si="28"/>
        <v>3.7777882468492896</v>
      </c>
      <c r="AA33" s="27">
        <f t="shared" si="28"/>
        <v>1.5684639446656767</v>
      </c>
      <c r="AB33" s="27">
        <f t="shared" si="28"/>
        <v>1.4492567635602027</v>
      </c>
      <c r="AC33" s="27">
        <f t="shared" si="28"/>
        <v>3.4557113286584507</v>
      </c>
      <c r="AD33" s="27">
        <f t="shared" si="28"/>
        <v>4.3129508204614364</v>
      </c>
      <c r="AE33" s="27">
        <f t="shared" si="28"/>
        <v>4.2886936633218298</v>
      </c>
      <c r="AF33" s="27">
        <f t="shared" si="28"/>
        <v>3.6594617860436163</v>
      </c>
      <c r="AG33" s="27">
        <f t="shared" si="28"/>
        <v>3.8612802353432452</v>
      </c>
      <c r="AH33" s="27">
        <f t="shared" si="28"/>
        <v>4.6097738203407346</v>
      </c>
      <c r="AI33" s="27">
        <f t="shared" si="28"/>
        <v>3.4642795002847393</v>
      </c>
      <c r="AJ33" s="27">
        <f t="shared" si="28"/>
        <v>5.2152589340248801</v>
      </c>
      <c r="AK33" s="27">
        <f t="shared" ref="AK33:AT46" si="36">(AK9/AG9-1)*100</f>
        <v>4.5395973535060863</v>
      </c>
      <c r="AL33" s="27">
        <f t="shared" si="36"/>
        <v>4.9793160133703829</v>
      </c>
      <c r="AM33" s="27">
        <f t="shared" si="36"/>
        <v>5.2121437493912071</v>
      </c>
      <c r="AN33" s="27">
        <f t="shared" si="36"/>
        <v>5.2616396211797811</v>
      </c>
      <c r="AO33" s="27">
        <f t="shared" si="36"/>
        <v>4.4086048084772456</v>
      </c>
      <c r="AP33" s="27">
        <f t="shared" si="36"/>
        <v>5.2153435971826756</v>
      </c>
      <c r="AQ33" s="27">
        <f t="shared" si="36"/>
        <v>4.6154298539383687</v>
      </c>
      <c r="AR33" s="27">
        <f t="shared" si="36"/>
        <v>4.3986529056610157</v>
      </c>
      <c r="AS33" s="27">
        <f t="shared" si="36"/>
        <v>4.1901745460949824</v>
      </c>
      <c r="AT33" s="27">
        <f t="shared" si="36"/>
        <v>1.5003847689146754</v>
      </c>
      <c r="AU33" s="27">
        <f t="shared" si="29"/>
        <v>-7.6683272512024452</v>
      </c>
      <c r="AV33" s="27">
        <f t="shared" si="29"/>
        <v>-5.1283043571332172</v>
      </c>
      <c r="AW33" s="27">
        <f t="shared" si="30"/>
        <v>-3.6556539724730719</v>
      </c>
      <c r="AX33" s="27">
        <f t="shared" si="31"/>
        <v>-1.258459752311103</v>
      </c>
      <c r="AY33" s="27">
        <f t="shared" si="32"/>
        <v>9.5170967452195221</v>
      </c>
      <c r="AZ33" s="27">
        <f t="shared" si="33"/>
        <v>5.1513552369596649</v>
      </c>
      <c r="BA33" s="27">
        <f t="shared" si="33"/>
        <v>5.5572381551460381</v>
      </c>
      <c r="BB33" s="47">
        <v>5.7149600372154703</v>
      </c>
      <c r="BC33" s="47">
        <v>6.4700052648656703</v>
      </c>
      <c r="BD33" s="47">
        <v>7.5300122156696396</v>
      </c>
      <c r="BE33" s="47">
        <v>3.1096444798670202</v>
      </c>
      <c r="BF33" s="47">
        <v>3.8604653542698402</v>
      </c>
      <c r="BG33" s="47">
        <v>4.8875583167783603</v>
      </c>
      <c r="BH33" s="47">
        <v>6.9575621998537001</v>
      </c>
      <c r="BI33" s="47">
        <v>6.8083115887414198</v>
      </c>
      <c r="BL33" s="7">
        <f t="shared" si="34"/>
        <v>4.9653038906526392</v>
      </c>
      <c r="BM33" s="7">
        <f t="shared" si="34"/>
        <v>4.5978632685653276</v>
      </c>
      <c r="BN33" s="7">
        <f t="shared" si="34"/>
        <v>-3.7799500439422373</v>
      </c>
      <c r="BO33" s="7">
        <f t="shared" si="34"/>
        <v>4.6530053024093743</v>
      </c>
      <c r="BP33" s="7">
        <f t="shared" si="34"/>
        <v>5.7061865103398057</v>
      </c>
      <c r="BQ33" s="7">
        <f t="shared" si="35"/>
        <v>0.93510092254742716</v>
      </c>
    </row>
    <row r="34" spans="4:69" x14ac:dyDescent="0.3">
      <c r="D34" s="3" t="s">
        <v>62</v>
      </c>
      <c r="E34" s="15" t="s">
        <v>43</v>
      </c>
      <c r="F34" s="29"/>
      <c r="G34" s="29"/>
      <c r="H34" s="29"/>
      <c r="I34" s="29"/>
      <c r="J34" s="29">
        <f t="shared" ref="J34:AJ43" si="37">(J10/F10-1)*100</f>
        <v>9.4026134058994302</v>
      </c>
      <c r="K34" s="29">
        <f t="shared" si="37"/>
        <v>9.1300451114817207</v>
      </c>
      <c r="L34" s="29">
        <f t="shared" si="37"/>
        <v>8.3126963710941748</v>
      </c>
      <c r="M34" s="29">
        <f t="shared" si="37"/>
        <v>6.5597354767266802</v>
      </c>
      <c r="N34" s="29">
        <f t="shared" si="37"/>
        <v>7.1759324441440731</v>
      </c>
      <c r="O34" s="29">
        <f t="shared" si="37"/>
        <v>6.3299644830849155</v>
      </c>
      <c r="P34" s="29">
        <f t="shared" si="37"/>
        <v>7.4472641768603465</v>
      </c>
      <c r="Q34" s="29">
        <f t="shared" si="37"/>
        <v>7.4508315757978227</v>
      </c>
      <c r="R34" s="29">
        <f t="shared" si="37"/>
        <v>6.9307624378744936</v>
      </c>
      <c r="S34" s="29">
        <f t="shared" si="37"/>
        <v>7.9719023115249588</v>
      </c>
      <c r="T34" s="29">
        <f t="shared" si="37"/>
        <v>6.3191088090878589</v>
      </c>
      <c r="U34" s="29">
        <f t="shared" si="37"/>
        <v>6.7035319494589851</v>
      </c>
      <c r="V34" s="29">
        <f t="shared" si="37"/>
        <v>6.9889214674551114</v>
      </c>
      <c r="W34" s="29">
        <f t="shared" si="37"/>
        <v>7.5618162586282622</v>
      </c>
      <c r="X34" s="29">
        <f t="shared" si="37"/>
        <v>7.6956891625271862</v>
      </c>
      <c r="Y34" s="29">
        <f t="shared" si="37"/>
        <v>7.2012424495095706</v>
      </c>
      <c r="Z34" s="29">
        <f t="shared" si="37"/>
        <v>6.2626628629170122</v>
      </c>
      <c r="AA34" s="29">
        <f t="shared" si="37"/>
        <v>6.0294153937270334</v>
      </c>
      <c r="AB34" s="29">
        <f t="shared" si="37"/>
        <v>6.9624523391054627</v>
      </c>
      <c r="AC34" s="29">
        <f t="shared" si="37"/>
        <v>7.5146595354073309</v>
      </c>
      <c r="AD34" s="29">
        <f t="shared" si="37"/>
        <v>7.4186491594166792</v>
      </c>
      <c r="AE34" s="29">
        <f t="shared" si="37"/>
        <v>6.5180152817440495</v>
      </c>
      <c r="AF34" s="29">
        <f t="shared" si="37"/>
        <v>8.1833925763471491</v>
      </c>
      <c r="AG34" s="29">
        <f t="shared" si="37"/>
        <v>7.6391987594378596</v>
      </c>
      <c r="AH34" s="29">
        <f t="shared" si="37"/>
        <v>8.062597942016092</v>
      </c>
      <c r="AI34" s="29">
        <f t="shared" si="37"/>
        <v>8.8048445545192635</v>
      </c>
      <c r="AJ34" s="29">
        <f t="shared" si="37"/>
        <v>8.8828000340293478</v>
      </c>
      <c r="AK34" s="29">
        <f t="shared" si="36"/>
        <v>8.2102608251304776</v>
      </c>
      <c r="AL34" s="29">
        <f t="shared" si="36"/>
        <v>8.476150580009211</v>
      </c>
      <c r="AM34" s="29">
        <f t="shared" si="36"/>
        <v>8.7139570914049216</v>
      </c>
      <c r="AN34" s="29">
        <f t="shared" si="36"/>
        <v>5.7251453797214413</v>
      </c>
      <c r="AO34" s="29">
        <f t="shared" si="36"/>
        <v>5.4765189768390066</v>
      </c>
      <c r="AP34" s="29">
        <f t="shared" si="36"/>
        <v>5.4221152580901766</v>
      </c>
      <c r="AQ34" s="29">
        <f t="shared" si="36"/>
        <v>5.8368953631423137</v>
      </c>
      <c r="AR34" s="29">
        <f t="shared" si="36"/>
        <v>6.6543316468062663</v>
      </c>
      <c r="AS34" s="29">
        <f t="shared" si="36"/>
        <v>7.5515427539873503</v>
      </c>
      <c r="AT34" s="29">
        <f t="shared" si="36"/>
        <v>1.2736001794490859</v>
      </c>
      <c r="AU34" s="29">
        <f t="shared" si="29"/>
        <v>-30.784710532125914</v>
      </c>
      <c r="AV34" s="29">
        <f t="shared" si="29"/>
        <v>-16.705495038503038</v>
      </c>
      <c r="AW34" s="29">
        <f t="shared" si="30"/>
        <v>-13.416064336924604</v>
      </c>
      <c r="AX34" s="29">
        <f t="shared" si="31"/>
        <v>-13.086871598937911</v>
      </c>
      <c r="AY34" s="29">
        <f t="shared" si="32"/>
        <v>25.098373945813314</v>
      </c>
      <c r="AZ34" s="29">
        <f t="shared" si="33"/>
        <v>-0.72454799445682561</v>
      </c>
      <c r="BA34" s="29">
        <f t="shared" si="33"/>
        <v>7.926420145448998</v>
      </c>
      <c r="BB34" s="48">
        <v>15.794503444980499</v>
      </c>
      <c r="BC34" s="48">
        <v>18.700905248262899</v>
      </c>
      <c r="BD34" s="48">
        <v>19.369778126583899</v>
      </c>
      <c r="BE34" s="48">
        <v>2.4622888174672601</v>
      </c>
      <c r="BF34" s="48">
        <v>8.1071472942512894</v>
      </c>
      <c r="BG34" s="48">
        <v>9.2316527802188197</v>
      </c>
      <c r="BH34" s="48">
        <v>10.364837979529501</v>
      </c>
      <c r="BI34" s="48">
        <v>7.0112524499907796</v>
      </c>
      <c r="BL34" s="7">
        <f t="shared" si="34"/>
        <v>7.0466072291834658</v>
      </c>
      <c r="BM34" s="7">
        <f t="shared" si="34"/>
        <v>6.383429829568632</v>
      </c>
      <c r="BN34" s="7">
        <f t="shared" si="34"/>
        <v>-15.047312188759044</v>
      </c>
      <c r="BO34" s="7">
        <f t="shared" si="34"/>
        <v>3.2405876505542386</v>
      </c>
      <c r="BP34" s="7">
        <f t="shared" si="34"/>
        <v>13.696446912707305</v>
      </c>
      <c r="BQ34" s="7">
        <f t="shared" si="35"/>
        <v>1.9781739226687245</v>
      </c>
    </row>
    <row r="35" spans="4:69" x14ac:dyDescent="0.3">
      <c r="D35" s="3" t="s">
        <v>63</v>
      </c>
      <c r="E35" s="14" t="s">
        <v>44</v>
      </c>
      <c r="F35" s="27"/>
      <c r="G35" s="27"/>
      <c r="H35" s="27"/>
      <c r="I35" s="27"/>
      <c r="J35" s="27">
        <f t="shared" si="37"/>
        <v>7.8781538716493404</v>
      </c>
      <c r="K35" s="27">
        <f t="shared" si="37"/>
        <v>6.9893252769385628</v>
      </c>
      <c r="L35" s="27">
        <f t="shared" si="37"/>
        <v>6.1390871264905389</v>
      </c>
      <c r="M35" s="27">
        <f t="shared" si="37"/>
        <v>6.494699770197121</v>
      </c>
      <c r="N35" s="27">
        <f t="shared" si="37"/>
        <v>6.8869042246976209</v>
      </c>
      <c r="O35" s="27">
        <f t="shared" si="37"/>
        <v>6.3028753656801051</v>
      </c>
      <c r="P35" s="27">
        <f t="shared" si="37"/>
        <v>6.1306534524391498</v>
      </c>
      <c r="Q35" s="27">
        <f t="shared" si="37"/>
        <v>7.2330055470128052</v>
      </c>
      <c r="R35" s="27">
        <f t="shared" si="37"/>
        <v>6.9699049288942883</v>
      </c>
      <c r="S35" s="27">
        <f t="shared" si="37"/>
        <v>6.9973772895589148</v>
      </c>
      <c r="T35" s="27">
        <f t="shared" si="37"/>
        <v>6.9443111609736707</v>
      </c>
      <c r="U35" s="27">
        <f t="shared" si="37"/>
        <v>6.3018391633609783</v>
      </c>
      <c r="V35" s="27">
        <f t="shared" si="37"/>
        <v>6.4369962699413641</v>
      </c>
      <c r="W35" s="27">
        <f t="shared" si="37"/>
        <v>6.354560440651702</v>
      </c>
      <c r="X35" s="27">
        <f t="shared" si="37"/>
        <v>5.7756909015859836</v>
      </c>
      <c r="Y35" s="27">
        <f t="shared" si="37"/>
        <v>4.5684028272283017</v>
      </c>
      <c r="Z35" s="27">
        <f t="shared" si="37"/>
        <v>3.310553978550268</v>
      </c>
      <c r="AA35" s="27">
        <f t="shared" si="37"/>
        <v>3.7054731632923055</v>
      </c>
      <c r="AB35" s="27">
        <f t="shared" si="37"/>
        <v>4.4450991158850872</v>
      </c>
      <c r="AC35" s="27">
        <f t="shared" si="37"/>
        <v>5.7321507271925976</v>
      </c>
      <c r="AD35" s="27">
        <f t="shared" si="37"/>
        <v>5.728363233151379</v>
      </c>
      <c r="AE35" s="27">
        <f t="shared" si="37"/>
        <v>5.1553043887989425</v>
      </c>
      <c r="AF35" s="27">
        <f t="shared" si="37"/>
        <v>4.9975559365636135</v>
      </c>
      <c r="AG35" s="27">
        <f t="shared" si="37"/>
        <v>4.8207488457586267</v>
      </c>
      <c r="AH35" s="27">
        <f t="shared" si="37"/>
        <v>5.3583397857415394</v>
      </c>
      <c r="AI35" s="27">
        <f t="shared" si="37"/>
        <v>5.6226418325351357</v>
      </c>
      <c r="AJ35" s="27">
        <f t="shared" si="37"/>
        <v>5.5383182933141262</v>
      </c>
      <c r="AK35" s="27">
        <f t="shared" si="36"/>
        <v>5.1353284417553269</v>
      </c>
      <c r="AL35" s="27">
        <f t="shared" si="36"/>
        <v>5.2001738555764732</v>
      </c>
      <c r="AM35" s="27">
        <f t="shared" si="36"/>
        <v>5.6170515174483349</v>
      </c>
      <c r="AN35" s="27">
        <f t="shared" si="36"/>
        <v>5.9274836780304208</v>
      </c>
      <c r="AO35" s="27">
        <f t="shared" si="36"/>
        <v>5.9636473477535645</v>
      </c>
      <c r="AP35" s="27">
        <f t="shared" si="36"/>
        <v>5.8637920517993658</v>
      </c>
      <c r="AQ35" s="27">
        <f t="shared" si="36"/>
        <v>5.5272139300936995</v>
      </c>
      <c r="AR35" s="27">
        <f t="shared" si="36"/>
        <v>5.3902197529839269</v>
      </c>
      <c r="AS35" s="27">
        <f t="shared" si="36"/>
        <v>6.3602527889702998</v>
      </c>
      <c r="AT35" s="27">
        <f t="shared" si="36"/>
        <v>1.9231550527602614</v>
      </c>
      <c r="AU35" s="27">
        <f t="shared" si="29"/>
        <v>-22.012752442601879</v>
      </c>
      <c r="AV35" s="27">
        <f t="shared" si="29"/>
        <v>-11.862846801505578</v>
      </c>
      <c r="AW35" s="27">
        <f t="shared" si="30"/>
        <v>-8.9117829392325039</v>
      </c>
      <c r="AX35" s="27">
        <f t="shared" si="31"/>
        <v>-7.2683239116780207</v>
      </c>
      <c r="AY35" s="27">
        <f t="shared" si="32"/>
        <v>21.57790185094224</v>
      </c>
      <c r="AZ35" s="27">
        <f t="shared" si="33"/>
        <v>-0.1355786200236353</v>
      </c>
      <c r="BA35" s="27">
        <f t="shared" si="33"/>
        <v>4.9478110579918466</v>
      </c>
      <c r="BB35" s="47">
        <v>6.5595337804657197</v>
      </c>
      <c r="BC35" s="47">
        <v>5.3100033368747601</v>
      </c>
      <c r="BD35" s="47">
        <v>12.039993706904401</v>
      </c>
      <c r="BE35" s="47">
        <v>4.0601081239219701</v>
      </c>
      <c r="BF35" s="47">
        <v>5.0463832336061101</v>
      </c>
      <c r="BG35" s="47">
        <v>6.1420947496796998</v>
      </c>
      <c r="BH35" s="47">
        <v>7.5737016201568697</v>
      </c>
      <c r="BI35" s="47">
        <v>5.1215979454838703</v>
      </c>
      <c r="BL35" s="7">
        <f t="shared" si="34"/>
        <v>5.6817217472798109</v>
      </c>
      <c r="BM35" s="7">
        <f t="shared" si="34"/>
        <v>5.7879458632183578</v>
      </c>
      <c r="BN35" s="7">
        <f t="shared" si="34"/>
        <v>-10.255544027895191</v>
      </c>
      <c r="BO35" s="7">
        <f t="shared" si="34"/>
        <v>3.8888093970895987</v>
      </c>
      <c r="BP35" s="7">
        <f t="shared" si="34"/>
        <v>6.8855370489971701</v>
      </c>
      <c r="BQ35" s="7">
        <f t="shared" si="35"/>
        <v>1.242886272822874</v>
      </c>
    </row>
    <row r="36" spans="4:69" x14ac:dyDescent="0.3">
      <c r="D36" s="3" t="s">
        <v>64</v>
      </c>
      <c r="E36" s="15" t="s">
        <v>45</v>
      </c>
      <c r="F36" s="29"/>
      <c r="G36" s="29"/>
      <c r="H36" s="29"/>
      <c r="I36" s="29"/>
      <c r="J36" s="29">
        <f t="shared" si="37"/>
        <v>13.158639707719001</v>
      </c>
      <c r="K36" s="29">
        <f t="shared" si="37"/>
        <v>9.4263294164508959</v>
      </c>
      <c r="L36" s="29">
        <f t="shared" si="37"/>
        <v>8.1577635673993232</v>
      </c>
      <c r="M36" s="29">
        <f t="shared" si="37"/>
        <v>9.5794094529060292</v>
      </c>
      <c r="N36" s="29">
        <f t="shared" si="37"/>
        <v>12.267010822058499</v>
      </c>
      <c r="O36" s="29">
        <f t="shared" si="37"/>
        <v>12.424230511060941</v>
      </c>
      <c r="P36" s="29">
        <f t="shared" si="37"/>
        <v>12.809070855521053</v>
      </c>
      <c r="Q36" s="29">
        <f t="shared" si="37"/>
        <v>11.638649150136082</v>
      </c>
      <c r="R36" s="29">
        <f t="shared" si="37"/>
        <v>10.617684956160534</v>
      </c>
      <c r="S36" s="29">
        <f t="shared" si="37"/>
        <v>11.405295843235773</v>
      </c>
      <c r="T36" s="29">
        <f t="shared" si="37"/>
        <v>10.129830015344442</v>
      </c>
      <c r="U36" s="29">
        <f t="shared" si="37"/>
        <v>9.4944834333277939</v>
      </c>
      <c r="V36" s="29">
        <f t="shared" si="37"/>
        <v>9.8909940644555725</v>
      </c>
      <c r="W36" s="29">
        <f t="shared" si="37"/>
        <v>10.718026638703449</v>
      </c>
      <c r="X36" s="29">
        <f t="shared" si="37"/>
        <v>9.7508787326345612</v>
      </c>
      <c r="Y36" s="29">
        <f t="shared" si="37"/>
        <v>10.11639764082477</v>
      </c>
      <c r="Z36" s="29">
        <f t="shared" si="37"/>
        <v>9.6564582167400594</v>
      </c>
      <c r="AA36" s="29">
        <f t="shared" si="37"/>
        <v>9.2545867104311128</v>
      </c>
      <c r="AB36" s="29">
        <f t="shared" si="37"/>
        <v>10.649823586632134</v>
      </c>
      <c r="AC36" s="29">
        <f t="shared" si="37"/>
        <v>9.2403938192260338</v>
      </c>
      <c r="AD36" s="29">
        <f t="shared" si="37"/>
        <v>7.5849624355898149</v>
      </c>
      <c r="AE36" s="29">
        <f t="shared" si="37"/>
        <v>9.3080405839834235</v>
      </c>
      <c r="AF36" s="29">
        <f t="shared" si="37"/>
        <v>8.9321185808517214</v>
      </c>
      <c r="AG36" s="29">
        <f t="shared" si="37"/>
        <v>9.617016576619708</v>
      </c>
      <c r="AH36" s="29">
        <f t="shared" si="37"/>
        <v>10.48322156239232</v>
      </c>
      <c r="AI36" s="29">
        <f t="shared" si="37"/>
        <v>11.060877822325388</v>
      </c>
      <c r="AJ36" s="29">
        <f t="shared" si="37"/>
        <v>8.8180680372604634</v>
      </c>
      <c r="AK36" s="29">
        <f t="shared" si="36"/>
        <v>8.2694910643214214</v>
      </c>
      <c r="AL36" s="29">
        <f t="shared" si="36"/>
        <v>7.7606112124559035</v>
      </c>
      <c r="AM36" s="29">
        <f t="shared" si="36"/>
        <v>5.1142292120883948</v>
      </c>
      <c r="AN36" s="29">
        <f t="shared" si="36"/>
        <v>8.1410495122001159</v>
      </c>
      <c r="AO36" s="29">
        <f t="shared" si="36"/>
        <v>7.0874843536971932</v>
      </c>
      <c r="AP36" s="29">
        <f t="shared" si="36"/>
        <v>9.0625242312968979</v>
      </c>
      <c r="AQ36" s="29">
        <f t="shared" si="36"/>
        <v>9.5960649603882722</v>
      </c>
      <c r="AR36" s="29">
        <f t="shared" si="36"/>
        <v>9.2422567094956563</v>
      </c>
      <c r="AS36" s="29">
        <f t="shared" si="36"/>
        <v>9.7809941984210891</v>
      </c>
      <c r="AT36" s="29">
        <f t="shared" si="36"/>
        <v>9.8208145178604767</v>
      </c>
      <c r="AU36" s="29">
        <f t="shared" si="29"/>
        <v>10.848584638559178</v>
      </c>
      <c r="AV36" s="29">
        <f t="shared" si="29"/>
        <v>10.722684046019815</v>
      </c>
      <c r="AW36" s="29">
        <f t="shared" si="30"/>
        <v>10.993607715599429</v>
      </c>
      <c r="AX36" s="29">
        <f t="shared" si="31"/>
        <v>8.7200317413719262</v>
      </c>
      <c r="AY36" s="29">
        <f t="shared" si="32"/>
        <v>6.8951707395095596</v>
      </c>
      <c r="AZ36" s="29">
        <f t="shared" si="33"/>
        <v>5.5358250792672647</v>
      </c>
      <c r="BA36" s="29">
        <f t="shared" si="33"/>
        <v>6.2133998517718059</v>
      </c>
      <c r="BB36" s="48">
        <v>7.1420528007235298</v>
      </c>
      <c r="BC36" s="48">
        <v>8.7200103928400701</v>
      </c>
      <c r="BD36" s="48">
        <v>8.9099399296001103</v>
      </c>
      <c r="BE36" s="48">
        <v>7.8613822293747804</v>
      </c>
      <c r="BF36" s="48">
        <v>7.7024838069411903</v>
      </c>
      <c r="BG36" s="48">
        <v>8.2549956791243098</v>
      </c>
      <c r="BH36" s="48">
        <v>10.531588127893</v>
      </c>
      <c r="BI36" s="48">
        <v>11.1721255329704</v>
      </c>
      <c r="BL36" s="7">
        <f t="shared" si="34"/>
        <v>7.020370834969647</v>
      </c>
      <c r="BM36" s="7">
        <f t="shared" si="34"/>
        <v>9.4240748292337084</v>
      </c>
      <c r="BN36" s="7">
        <f t="shared" si="34"/>
        <v>10.606101984255091</v>
      </c>
      <c r="BO36" s="7">
        <f t="shared" si="34"/>
        <v>6.8087756564588986</v>
      </c>
      <c r="BP36" s="7">
        <f t="shared" si="34"/>
        <v>8.1633141525347277</v>
      </c>
      <c r="BQ36" s="7">
        <f t="shared" si="35"/>
        <v>1.8581418126632165</v>
      </c>
    </row>
    <row r="37" spans="4:69" x14ac:dyDescent="0.3">
      <c r="D37" s="3" t="s">
        <v>65</v>
      </c>
      <c r="E37" s="16" t="s">
        <v>46</v>
      </c>
      <c r="F37" s="31"/>
      <c r="G37" s="31"/>
      <c r="H37" s="31"/>
      <c r="I37" s="31"/>
      <c r="J37" s="31">
        <f t="shared" si="37"/>
        <v>8.609393696802691</v>
      </c>
      <c r="K37" s="31">
        <f t="shared" si="37"/>
        <v>9.4875548073064095</v>
      </c>
      <c r="L37" s="31">
        <f t="shared" si="37"/>
        <v>6.4498713624911774</v>
      </c>
      <c r="M37" s="31">
        <f t="shared" si="37"/>
        <v>3.3998468121071435</v>
      </c>
      <c r="N37" s="31">
        <f t="shared" si="37"/>
        <v>3.6475921403871903</v>
      </c>
      <c r="O37" s="31">
        <f t="shared" si="37"/>
        <v>5.3035269138401286</v>
      </c>
      <c r="P37" s="31">
        <f t="shared" si="37"/>
        <v>13.225764036290567</v>
      </c>
      <c r="Q37" s="31">
        <f t="shared" si="37"/>
        <v>16.245841235783566</v>
      </c>
      <c r="R37" s="31">
        <f t="shared" si="37"/>
        <v>12.56754440565433</v>
      </c>
      <c r="S37" s="31">
        <f t="shared" si="37"/>
        <v>10.322131501523057</v>
      </c>
      <c r="T37" s="31">
        <f t="shared" si="37"/>
        <v>8.8238384374619727</v>
      </c>
      <c r="U37" s="31">
        <f t="shared" si="37"/>
        <v>3.7504635033990263</v>
      </c>
      <c r="V37" s="31">
        <f t="shared" si="37"/>
        <v>3.6019430832087806</v>
      </c>
      <c r="W37" s="31">
        <f t="shared" si="37"/>
        <v>5.4597727483985281</v>
      </c>
      <c r="X37" s="31">
        <f t="shared" si="37"/>
        <v>1.9038012505685042</v>
      </c>
      <c r="Y37" s="31">
        <f t="shared" si="37"/>
        <v>7.8689909048671236</v>
      </c>
      <c r="Z37" s="31">
        <f t="shared" si="37"/>
        <v>8.5534534437747833</v>
      </c>
      <c r="AA37" s="31">
        <f t="shared" si="37"/>
        <v>2.6128268982006819</v>
      </c>
      <c r="AB37" s="31">
        <f t="shared" si="37"/>
        <v>10.343228431661</v>
      </c>
      <c r="AC37" s="31">
        <f t="shared" si="37"/>
        <v>12.771166244941124</v>
      </c>
      <c r="AD37" s="31">
        <f t="shared" si="37"/>
        <v>9.325765835096945</v>
      </c>
      <c r="AE37" s="31">
        <f t="shared" si="37"/>
        <v>13.61743003945206</v>
      </c>
      <c r="AF37" s="31">
        <f t="shared" si="37"/>
        <v>9.0781321318335717</v>
      </c>
      <c r="AG37" s="31">
        <f t="shared" si="37"/>
        <v>4.2078219415242479</v>
      </c>
      <c r="AH37" s="31">
        <f t="shared" si="37"/>
        <v>6.008710038705245</v>
      </c>
      <c r="AI37" s="31">
        <f t="shared" si="37"/>
        <v>5.9280334692391135</v>
      </c>
      <c r="AJ37" s="31">
        <f t="shared" si="37"/>
        <v>6.1367129723616021</v>
      </c>
      <c r="AK37" s="31">
        <f t="shared" si="36"/>
        <v>3.8309483233923025</v>
      </c>
      <c r="AL37" s="31">
        <f t="shared" si="36"/>
        <v>4.2952882585616914</v>
      </c>
      <c r="AM37" s="31">
        <f t="shared" si="36"/>
        <v>3.0906621713042703</v>
      </c>
      <c r="AN37" s="31">
        <f t="shared" si="36"/>
        <v>3.109739674212153</v>
      </c>
      <c r="AO37" s="31">
        <f t="shared" si="36"/>
        <v>6.2317025952018046</v>
      </c>
      <c r="AP37" s="31">
        <f t="shared" si="36"/>
        <v>7.2311589190548808</v>
      </c>
      <c r="AQ37" s="31">
        <f t="shared" si="36"/>
        <v>4.4980785901014952</v>
      </c>
      <c r="AR37" s="31">
        <f t="shared" si="36"/>
        <v>6.1617555476054076</v>
      </c>
      <c r="AS37" s="31">
        <f t="shared" si="36"/>
        <v>8.5102797598028737</v>
      </c>
      <c r="AT37" s="31">
        <f t="shared" si="36"/>
        <v>10.626980876382319</v>
      </c>
      <c r="AU37" s="31">
        <f t="shared" si="29"/>
        <v>1.0588991666347969</v>
      </c>
      <c r="AV37" s="31">
        <f t="shared" si="29"/>
        <v>-0.94669987857565197</v>
      </c>
      <c r="AW37" s="31">
        <f t="shared" si="30"/>
        <v>2.3721135969247742</v>
      </c>
      <c r="AX37" s="31">
        <f t="shared" si="31"/>
        <v>-2.9729499160560446</v>
      </c>
      <c r="AY37" s="31">
        <f t="shared" si="32"/>
        <v>8.3296168978243443</v>
      </c>
      <c r="AZ37" s="31">
        <f t="shared" si="33"/>
        <v>4.2894802923676201</v>
      </c>
      <c r="BA37" s="31">
        <f t="shared" si="33"/>
        <v>-2.592506106280823</v>
      </c>
      <c r="BB37" s="49">
        <v>1.63565263487668</v>
      </c>
      <c r="BC37" s="49">
        <v>0.92022246106718997</v>
      </c>
      <c r="BD37" s="49">
        <v>4.0002247295736799</v>
      </c>
      <c r="BE37" s="49">
        <v>6.0906086116598699</v>
      </c>
      <c r="BF37" s="49">
        <v>4.0077942584535604</v>
      </c>
      <c r="BG37" s="49">
        <v>7.2629551365683902</v>
      </c>
      <c r="BH37" s="49">
        <v>7.0326295553740401</v>
      </c>
      <c r="BI37" s="49">
        <v>7.89271397753794</v>
      </c>
      <c r="BL37" s="7">
        <f t="shared" si="34"/>
        <v>4.1730309490855655</v>
      </c>
      <c r="BM37" s="7">
        <f t="shared" si="34"/>
        <v>6.6099947885162713</v>
      </c>
      <c r="BN37" s="7">
        <f t="shared" si="34"/>
        <v>3.2475793461915758</v>
      </c>
      <c r="BO37" s="7">
        <f t="shared" si="34"/>
        <v>1.5641458948520315</v>
      </c>
      <c r="BP37" s="7">
        <f t="shared" si="34"/>
        <v>3.1405568715126009</v>
      </c>
      <c r="BQ37" s="7">
        <f t="shared" si="35"/>
        <v>0.99571221359160411</v>
      </c>
    </row>
    <row r="38" spans="4:69" x14ac:dyDescent="0.3">
      <c r="D38" s="3" t="s">
        <v>66</v>
      </c>
      <c r="E38" s="16" t="s">
        <v>47</v>
      </c>
      <c r="F38" s="31"/>
      <c r="G38" s="31"/>
      <c r="H38" s="31"/>
      <c r="I38" s="31"/>
      <c r="J38" s="31">
        <f t="shared" si="37"/>
        <v>10.72265455797865</v>
      </c>
      <c r="K38" s="31">
        <f t="shared" si="37"/>
        <v>9.1078928342646961</v>
      </c>
      <c r="L38" s="31">
        <f t="shared" si="37"/>
        <v>6.535268475143674</v>
      </c>
      <c r="M38" s="31">
        <f t="shared" si="37"/>
        <v>4.6926074385975847</v>
      </c>
      <c r="N38" s="31">
        <f t="shared" si="37"/>
        <v>5.1967878843394155</v>
      </c>
      <c r="O38" s="31">
        <f t="shared" si="37"/>
        <v>6.3668920105189875</v>
      </c>
      <c r="P38" s="31">
        <f t="shared" si="37"/>
        <v>8.4956345291062441</v>
      </c>
      <c r="Q38" s="31">
        <f t="shared" si="37"/>
        <v>9.4815452633670638</v>
      </c>
      <c r="R38" s="31">
        <f t="shared" si="37"/>
        <v>8.9119597712826071</v>
      </c>
      <c r="S38" s="31">
        <f t="shared" si="37"/>
        <v>7.6610434211577205</v>
      </c>
      <c r="T38" s="31">
        <f t="shared" si="37"/>
        <v>5.4488114398273169</v>
      </c>
      <c r="U38" s="31">
        <f t="shared" si="37"/>
        <v>4.3332274604110932</v>
      </c>
      <c r="V38" s="31">
        <f t="shared" si="37"/>
        <v>4.6635852592129989</v>
      </c>
      <c r="W38" s="31">
        <f t="shared" si="37"/>
        <v>4.9347181008902119</v>
      </c>
      <c r="X38" s="31">
        <f t="shared" si="37"/>
        <v>5.0736947614724137</v>
      </c>
      <c r="Y38" s="31">
        <f t="shared" si="37"/>
        <v>5.3013829694702919</v>
      </c>
      <c r="Z38" s="31">
        <f t="shared" si="37"/>
        <v>4.5417219681272547</v>
      </c>
      <c r="AA38" s="31">
        <f t="shared" si="37"/>
        <v>4.3113172273594014</v>
      </c>
      <c r="AB38" s="31">
        <f t="shared" si="37"/>
        <v>4.0657041578460618</v>
      </c>
      <c r="AC38" s="31">
        <f t="shared" si="37"/>
        <v>3.5423272775108483</v>
      </c>
      <c r="AD38" s="31">
        <f t="shared" si="37"/>
        <v>5.2533592728412959</v>
      </c>
      <c r="AE38" s="31">
        <f t="shared" si="37"/>
        <v>5.1450577354336113</v>
      </c>
      <c r="AF38" s="31">
        <f t="shared" si="37"/>
        <v>4.3558230170670509</v>
      </c>
      <c r="AG38" s="31">
        <f t="shared" si="37"/>
        <v>4.0280155825967778</v>
      </c>
      <c r="AH38" s="31">
        <f t="shared" si="37"/>
        <v>3.6320747212632565</v>
      </c>
      <c r="AI38" s="31">
        <f t="shared" si="37"/>
        <v>3.6859421977571749</v>
      </c>
      <c r="AJ38" s="31">
        <f t="shared" si="37"/>
        <v>3.5241876144355588</v>
      </c>
      <c r="AK38" s="31">
        <f t="shared" si="36"/>
        <v>3.5672950615968979</v>
      </c>
      <c r="AL38" s="31">
        <f t="shared" si="36"/>
        <v>3.0812129467326033</v>
      </c>
      <c r="AM38" s="31">
        <f t="shared" si="36"/>
        <v>2.9560474780071733</v>
      </c>
      <c r="AN38" s="31">
        <f t="shared" si="36"/>
        <v>3.7164833287877785</v>
      </c>
      <c r="AO38" s="31">
        <f t="shared" si="36"/>
        <v>4.1601820936657985</v>
      </c>
      <c r="AP38" s="31">
        <f t="shared" si="36"/>
        <v>5.4129761959562206</v>
      </c>
      <c r="AQ38" s="31">
        <f t="shared" si="36"/>
        <v>5.7306747890026433</v>
      </c>
      <c r="AR38" s="31">
        <f t="shared" si="36"/>
        <v>5.9953809151312987</v>
      </c>
      <c r="AS38" s="31">
        <f t="shared" si="36"/>
        <v>5.8838784416199941</v>
      </c>
      <c r="AT38" s="31">
        <f t="shared" si="36"/>
        <v>3.8101965720303888</v>
      </c>
      <c r="AU38" s="31">
        <f t="shared" si="29"/>
        <v>2.3095793162000611</v>
      </c>
      <c r="AV38" s="31">
        <f t="shared" si="29"/>
        <v>1.9638995321423325</v>
      </c>
      <c r="AW38" s="31">
        <f t="shared" si="30"/>
        <v>1.2487396357967029</v>
      </c>
      <c r="AX38" s="31">
        <f t="shared" si="31"/>
        <v>0.94152755112519859</v>
      </c>
      <c r="AY38" s="31">
        <f t="shared" si="32"/>
        <v>2.8151351190431884</v>
      </c>
      <c r="AZ38" s="31">
        <f t="shared" si="33"/>
        <v>3.4238983509056631</v>
      </c>
      <c r="BA38" s="31">
        <f t="shared" si="33"/>
        <v>3.9376208749040575</v>
      </c>
      <c r="BB38" s="49">
        <v>3.7773128349947398</v>
      </c>
      <c r="BC38" s="49">
        <v>1.8200036676306299</v>
      </c>
      <c r="BD38" s="49">
        <v>2.73999617414986</v>
      </c>
      <c r="BE38" s="49">
        <v>3.4350729288007802</v>
      </c>
      <c r="BF38" s="49">
        <v>2.5136649938761599</v>
      </c>
      <c r="BG38" s="49">
        <v>4.1812091407924497</v>
      </c>
      <c r="BH38" s="49">
        <v>5.3296867618586496</v>
      </c>
      <c r="BI38" s="49">
        <v>4.8106383661601999</v>
      </c>
      <c r="BL38" s="7">
        <f t="shared" si="34"/>
        <v>3.4809380163933534</v>
      </c>
      <c r="BM38" s="7">
        <f t="shared" si="34"/>
        <v>5.7577185512877938</v>
      </c>
      <c r="BN38" s="7">
        <f t="shared" si="34"/>
        <v>2.3219547044803779</v>
      </c>
      <c r="BO38" s="7">
        <f t="shared" si="34"/>
        <v>2.7828029040946944</v>
      </c>
      <c r="BP38" s="7">
        <f t="shared" si="34"/>
        <v>2.9416572227377813</v>
      </c>
      <c r="BQ38" s="7">
        <f t="shared" si="35"/>
        <v>0.62033620309136506</v>
      </c>
    </row>
    <row r="39" spans="4:69" x14ac:dyDescent="0.3">
      <c r="D39" s="3" t="s">
        <v>67</v>
      </c>
      <c r="E39" s="16" t="s">
        <v>48</v>
      </c>
      <c r="F39" s="31"/>
      <c r="G39" s="31"/>
      <c r="H39" s="31"/>
      <c r="I39" s="31"/>
      <c r="J39" s="31">
        <f t="shared" si="37"/>
        <v>10.239796434228721</v>
      </c>
      <c r="K39" s="31">
        <f t="shared" si="37"/>
        <v>9.5753073433699321</v>
      </c>
      <c r="L39" s="31">
        <f t="shared" si="37"/>
        <v>8.9171290922678068</v>
      </c>
      <c r="M39" s="31">
        <f t="shared" si="37"/>
        <v>8.3144450719043306</v>
      </c>
      <c r="N39" s="31">
        <f t="shared" si="37"/>
        <v>7.9862729961708068</v>
      </c>
      <c r="O39" s="31">
        <f t="shared" si="37"/>
        <v>8.0710964451777389</v>
      </c>
      <c r="P39" s="31">
        <f t="shared" si="37"/>
        <v>7.4473093556686853</v>
      </c>
      <c r="Q39" s="31">
        <f t="shared" si="37"/>
        <v>6.3249462565259762</v>
      </c>
      <c r="R39" s="31">
        <f t="shared" si="37"/>
        <v>7.8015514629899529</v>
      </c>
      <c r="S39" s="31">
        <f t="shared" si="37"/>
        <v>7.5713730551970171</v>
      </c>
      <c r="T39" s="31">
        <f t="shared" si="37"/>
        <v>8.2493520962192424</v>
      </c>
      <c r="U39" s="31">
        <f t="shared" si="37"/>
        <v>8.0004433308927823</v>
      </c>
      <c r="V39" s="31">
        <f t="shared" si="37"/>
        <v>10.268960694905417</v>
      </c>
      <c r="W39" s="31">
        <f t="shared" si="37"/>
        <v>9.9853237642125503</v>
      </c>
      <c r="X39" s="31">
        <f t="shared" si="37"/>
        <v>9.3037923049407389</v>
      </c>
      <c r="Y39" s="31">
        <f t="shared" si="37"/>
        <v>9.6891161095510547</v>
      </c>
      <c r="Z39" s="31">
        <f t="shared" si="37"/>
        <v>7.3584838254469931</v>
      </c>
      <c r="AA39" s="31">
        <f t="shared" si="37"/>
        <v>7.6396994562762943</v>
      </c>
      <c r="AB39" s="31">
        <f t="shared" si="37"/>
        <v>7.6259728031370821</v>
      </c>
      <c r="AC39" s="31">
        <f t="shared" si="37"/>
        <v>8.1281681994987522</v>
      </c>
      <c r="AD39" s="31">
        <f t="shared" si="37"/>
        <v>8.1413696047030868</v>
      </c>
      <c r="AE39" s="31">
        <f t="shared" si="37"/>
        <v>7.5666426905556028</v>
      </c>
      <c r="AF39" s="31">
        <f t="shared" si="37"/>
        <v>6.9519943240316406</v>
      </c>
      <c r="AG39" s="31">
        <f t="shared" si="37"/>
        <v>6.8346644152765812</v>
      </c>
      <c r="AH39" s="31">
        <f t="shared" si="37"/>
        <v>6.8337889192612744</v>
      </c>
      <c r="AI39" s="31">
        <f t="shared" si="37"/>
        <v>8.2395315143716896</v>
      </c>
      <c r="AJ39" s="31">
        <f t="shared" si="37"/>
        <v>9.3656011052975394</v>
      </c>
      <c r="AK39" s="31">
        <f t="shared" si="36"/>
        <v>9.2492287605439714</v>
      </c>
      <c r="AL39" s="31">
        <f t="shared" si="36"/>
        <v>8.0417834786282061</v>
      </c>
      <c r="AM39" s="31">
        <f t="shared" si="36"/>
        <v>8.8860235787463502</v>
      </c>
      <c r="AN39" s="31">
        <f t="shared" si="36"/>
        <v>8.6677825107403841</v>
      </c>
      <c r="AO39" s="31">
        <f t="shared" si="36"/>
        <v>8.9374769739502433</v>
      </c>
      <c r="AP39" s="31">
        <f t="shared" si="36"/>
        <v>10.361497174137124</v>
      </c>
      <c r="AQ39" s="31">
        <f t="shared" si="36"/>
        <v>9.9403189722054641</v>
      </c>
      <c r="AR39" s="31">
        <f t="shared" si="36"/>
        <v>10.220903465164731</v>
      </c>
      <c r="AS39" s="31">
        <f t="shared" si="36"/>
        <v>10.486190875852941</v>
      </c>
      <c r="AT39" s="31">
        <f t="shared" si="36"/>
        <v>5.3924568410203433</v>
      </c>
      <c r="AU39" s="31">
        <f t="shared" si="29"/>
        <v>-12.093791539604338</v>
      </c>
      <c r="AV39" s="31">
        <f t="shared" si="29"/>
        <v>-7.6081865778200752</v>
      </c>
      <c r="AW39" s="31">
        <f t="shared" si="30"/>
        <v>-7.0196198468039377</v>
      </c>
      <c r="AX39" s="31">
        <f t="shared" si="31"/>
        <v>-6.0981060287724649</v>
      </c>
      <c r="AY39" s="31">
        <f t="shared" si="32"/>
        <v>9.9381133350974871</v>
      </c>
      <c r="AZ39" s="31">
        <f t="shared" si="33"/>
        <v>-0.59057714182094712</v>
      </c>
      <c r="BA39" s="31">
        <f t="shared" si="33"/>
        <v>0.89486805814835702</v>
      </c>
      <c r="BB39" s="49">
        <v>5.9587615864808496</v>
      </c>
      <c r="BC39" s="49">
        <v>8.0800211980970094</v>
      </c>
      <c r="BD39" s="49">
        <v>8.08999879773312</v>
      </c>
      <c r="BE39" s="49">
        <v>4.0977064731253998</v>
      </c>
      <c r="BF39" s="49">
        <v>4.3552879114802998</v>
      </c>
      <c r="BG39" s="49">
        <v>8.9390708075864005</v>
      </c>
      <c r="BH39" s="49">
        <v>8.8033961551141999</v>
      </c>
      <c r="BI39" s="49">
        <v>9.7646757245603908</v>
      </c>
      <c r="BL39" s="7">
        <f t="shared" si="34"/>
        <v>8.6402938578567845</v>
      </c>
      <c r="BM39" s="7">
        <f t="shared" si="34"/>
        <v>10.253602861297107</v>
      </c>
      <c r="BN39" s="7">
        <f t="shared" si="34"/>
        <v>-5.4437551283922136</v>
      </c>
      <c r="BO39" s="7">
        <f t="shared" si="34"/>
        <v>0.73368013978558633</v>
      </c>
      <c r="BP39" s="7">
        <f t="shared" si="34"/>
        <v>6.537862487677959</v>
      </c>
      <c r="BQ39" s="7">
        <f t="shared" si="35"/>
        <v>1.0804032215032899</v>
      </c>
    </row>
    <row r="40" spans="4:69" x14ac:dyDescent="0.3">
      <c r="D40" s="3" t="s">
        <v>68</v>
      </c>
      <c r="E40" s="12" t="s">
        <v>49</v>
      </c>
      <c r="F40" s="23"/>
      <c r="G40" s="23"/>
      <c r="H40" s="23"/>
      <c r="I40" s="23"/>
      <c r="J40" s="23">
        <f t="shared" si="37"/>
        <v>13.669438046391358</v>
      </c>
      <c r="K40" s="23">
        <f t="shared" si="37"/>
        <v>1.142575333701612</v>
      </c>
      <c r="L40" s="23">
        <f t="shared" si="37"/>
        <v>8.3566524270533229</v>
      </c>
      <c r="M40" s="23">
        <f t="shared" si="37"/>
        <v>3.6349293835973961</v>
      </c>
      <c r="N40" s="23">
        <f t="shared" si="37"/>
        <v>2.3684515801478678</v>
      </c>
      <c r="O40" s="23">
        <f t="shared" si="37"/>
        <v>7.5988660856527224</v>
      </c>
      <c r="P40" s="23">
        <f t="shared" si="37"/>
        <v>-2.0080463515179003</v>
      </c>
      <c r="Q40" s="23">
        <f t="shared" si="37"/>
        <v>0.77988369982568972</v>
      </c>
      <c r="R40" s="23">
        <f t="shared" si="37"/>
        <v>1.7929676462277611</v>
      </c>
      <c r="S40" s="23">
        <f t="shared" si="37"/>
        <v>-1.8122312340101199</v>
      </c>
      <c r="T40" s="23">
        <f t="shared" si="37"/>
        <v>6.6246467216491967</v>
      </c>
      <c r="U40" s="23">
        <f t="shared" si="37"/>
        <v>3.8315486744195715</v>
      </c>
      <c r="V40" s="23">
        <f t="shared" si="37"/>
        <v>2.6582002136853911</v>
      </c>
      <c r="W40" s="23">
        <f t="shared" si="37"/>
        <v>-2.4908422877718328</v>
      </c>
      <c r="X40" s="23">
        <f t="shared" si="37"/>
        <v>2.3777048646889787</v>
      </c>
      <c r="Y40" s="23">
        <f t="shared" si="37"/>
        <v>6.838053876716832</v>
      </c>
      <c r="Z40" s="23">
        <f t="shared" si="37"/>
        <v>4.7342678123023951</v>
      </c>
      <c r="AA40" s="23">
        <f t="shared" si="37"/>
        <v>6.2875328156736243</v>
      </c>
      <c r="AB40" s="23">
        <f t="shared" si="37"/>
        <v>1.2685787388905023</v>
      </c>
      <c r="AC40" s="23">
        <f t="shared" si="37"/>
        <v>6.2696327171680499</v>
      </c>
      <c r="AD40" s="23">
        <f t="shared" si="37"/>
        <v>4.6168141105028537</v>
      </c>
      <c r="AE40" s="23">
        <f t="shared" si="37"/>
        <v>4.4425752252981177</v>
      </c>
      <c r="AF40" s="23">
        <f t="shared" si="37"/>
        <v>3.8192646297255273</v>
      </c>
      <c r="AG40" s="23">
        <f t="shared" si="37"/>
        <v>0.27759027012943527</v>
      </c>
      <c r="AH40" s="23">
        <f t="shared" si="37"/>
        <v>0.2241625075352971</v>
      </c>
      <c r="AI40" s="23">
        <f t="shared" si="37"/>
        <v>-3.0217360129480841E-2</v>
      </c>
      <c r="AJ40" s="23">
        <f t="shared" si="37"/>
        <v>0.67352663686370828</v>
      </c>
      <c r="AK40" s="23">
        <f t="shared" si="36"/>
        <v>6.9250337169945553</v>
      </c>
      <c r="AL40" s="23">
        <f t="shared" si="36"/>
        <v>5.716055510028184</v>
      </c>
      <c r="AM40" s="23">
        <f t="shared" si="36"/>
        <v>7.1594524393805203</v>
      </c>
      <c r="AN40" s="23">
        <f t="shared" si="36"/>
        <v>7.8719714524516204</v>
      </c>
      <c r="AO40" s="23">
        <f t="shared" si="36"/>
        <v>7.0961528266209495</v>
      </c>
      <c r="AP40" s="23">
        <f t="shared" si="36"/>
        <v>6.3999262424149883</v>
      </c>
      <c r="AQ40" s="23">
        <f t="shared" si="36"/>
        <v>8.8564083134230707</v>
      </c>
      <c r="AR40" s="23">
        <f t="shared" si="36"/>
        <v>1.8472573575381235</v>
      </c>
      <c r="AS40" s="23">
        <f t="shared" si="36"/>
        <v>2.0451920300317727</v>
      </c>
      <c r="AT40" s="23">
        <f t="shared" si="36"/>
        <v>3.1632306362717966</v>
      </c>
      <c r="AU40" s="23">
        <f t="shared" si="29"/>
        <v>-3.2135445831549148</v>
      </c>
      <c r="AV40" s="23">
        <f t="shared" si="29"/>
        <v>1.8063500704386559</v>
      </c>
      <c r="AW40" s="23">
        <f t="shared" si="30"/>
        <v>-1.5495148417689952</v>
      </c>
      <c r="AX40" s="23">
        <f t="shared" si="31"/>
        <v>-2.2595604439326178</v>
      </c>
      <c r="AY40" s="23">
        <f t="shared" si="32"/>
        <v>9.9514238197984781</v>
      </c>
      <c r="AZ40" s="23">
        <f t="shared" si="33"/>
        <v>-9.9477587730583021</v>
      </c>
      <c r="BA40" s="23">
        <f t="shared" si="33"/>
        <v>0.9844590966997524</v>
      </c>
      <c r="BB40" s="50">
        <v>-1.4517564341903799</v>
      </c>
      <c r="BC40" s="50">
        <v>-5.9799976063324696</v>
      </c>
      <c r="BD40" s="50">
        <v>8.8400037763787598</v>
      </c>
      <c r="BE40" s="50">
        <v>-1.4567646170845701</v>
      </c>
      <c r="BF40" s="50">
        <v>0.66881306380215</v>
      </c>
      <c r="BG40" s="50">
        <v>0.42334249754503001</v>
      </c>
      <c r="BH40" s="50">
        <v>1.3254055327669401</v>
      </c>
      <c r="BI40" s="50">
        <v>8.8804821534404998E-2</v>
      </c>
      <c r="BL40" s="7">
        <f t="shared" si="34"/>
        <v>6.9716089004371318</v>
      </c>
      <c r="BM40" s="7">
        <f t="shared" si="34"/>
        <v>4.6556664383859525</v>
      </c>
      <c r="BN40" s="7">
        <f t="shared" si="34"/>
        <v>-2.7220092641300209E-2</v>
      </c>
      <c r="BO40" s="7">
        <f t="shared" si="34"/>
        <v>-0.32998640266660439</v>
      </c>
      <c r="BP40" s="7">
        <f t="shared" si="34"/>
        <v>-0.38345753025393892</v>
      </c>
      <c r="BQ40" s="7">
        <f t="shared" si="35"/>
        <v>0.16064967201845359</v>
      </c>
    </row>
    <row r="41" spans="4:69" x14ac:dyDescent="0.3">
      <c r="D41" s="3" t="s">
        <v>69</v>
      </c>
      <c r="E41" s="12" t="s">
        <v>50</v>
      </c>
      <c r="F41" s="23"/>
      <c r="G41" s="23"/>
      <c r="H41" s="23"/>
      <c r="I41" s="23"/>
      <c r="J41" s="23">
        <f t="shared" si="37"/>
        <v>14.253267939946902</v>
      </c>
      <c r="K41" s="23">
        <f t="shared" si="37"/>
        <v>4.3823193814133354</v>
      </c>
      <c r="L41" s="23">
        <f t="shared" si="37"/>
        <v>4.1167212669273479</v>
      </c>
      <c r="M41" s="23">
        <f t="shared" si="37"/>
        <v>5.285337281270519</v>
      </c>
      <c r="N41" s="23">
        <f t="shared" si="37"/>
        <v>8.1072135653697419</v>
      </c>
      <c r="O41" s="23">
        <f t="shared" si="37"/>
        <v>10.739740243883823</v>
      </c>
      <c r="P41" s="23">
        <f t="shared" si="37"/>
        <v>3.8330551160265847</v>
      </c>
      <c r="Q41" s="23">
        <f t="shared" si="37"/>
        <v>10.215708528320921</v>
      </c>
      <c r="R41" s="23">
        <f t="shared" si="37"/>
        <v>11.148323215125778</v>
      </c>
      <c r="S41" s="23">
        <f t="shared" si="37"/>
        <v>2.7608186328555551</v>
      </c>
      <c r="T41" s="23">
        <f t="shared" si="37"/>
        <v>7.7324023565350064</v>
      </c>
      <c r="U41" s="23">
        <f t="shared" si="37"/>
        <v>8.3191749474938135</v>
      </c>
      <c r="V41" s="23">
        <f t="shared" si="37"/>
        <v>4.5199248890635646</v>
      </c>
      <c r="W41" s="23">
        <f t="shared" si="37"/>
        <v>4.3986145990149383</v>
      </c>
      <c r="X41" s="23">
        <f t="shared" si="37"/>
        <v>6.2229005852501462</v>
      </c>
      <c r="Y41" s="23">
        <f t="shared" si="37"/>
        <v>6.5306222851173157</v>
      </c>
      <c r="Z41" s="23">
        <f t="shared" si="37"/>
        <v>4.9064996295980823</v>
      </c>
      <c r="AA41" s="23">
        <f t="shared" si="37"/>
        <v>11.604447413383356</v>
      </c>
      <c r="AB41" s="23">
        <f t="shared" si="37"/>
        <v>7.930558987641434</v>
      </c>
      <c r="AC41" s="23">
        <f t="shared" si="37"/>
        <v>5.2376224310032971</v>
      </c>
      <c r="AD41" s="23">
        <f t="shared" si="37"/>
        <v>5.3347732181425522</v>
      </c>
      <c r="AE41" s="23">
        <f t="shared" si="37"/>
        <v>5.1495661932921877</v>
      </c>
      <c r="AF41" s="23">
        <f t="shared" si="37"/>
        <v>1.9535903918911135</v>
      </c>
      <c r="AG41" s="23">
        <f t="shared" si="37"/>
        <v>3.1279362719284665</v>
      </c>
      <c r="AH41" s="23">
        <f t="shared" si="37"/>
        <v>4.0982641055060887</v>
      </c>
      <c r="AI41" s="23">
        <f t="shared" si="37"/>
        <v>0.95525451559934638</v>
      </c>
      <c r="AJ41" s="23">
        <f t="shared" si="37"/>
        <v>3.6972963381906032</v>
      </c>
      <c r="AK41" s="23">
        <f t="shared" si="36"/>
        <v>5.931839599913391</v>
      </c>
      <c r="AL41" s="23">
        <f t="shared" si="36"/>
        <v>4.822592789719482</v>
      </c>
      <c r="AM41" s="23">
        <f t="shared" si="36"/>
        <v>5.0329298260594957</v>
      </c>
      <c r="AN41" s="23">
        <f t="shared" si="36"/>
        <v>6.6116000769987693</v>
      </c>
      <c r="AO41" s="23">
        <f t="shared" si="36"/>
        <v>4.9758749751897424</v>
      </c>
      <c r="AP41" s="23">
        <f t="shared" si="36"/>
        <v>5.6486144669032567</v>
      </c>
      <c r="AQ41" s="23">
        <f t="shared" si="36"/>
        <v>6.3267747476168257</v>
      </c>
      <c r="AR41" s="23">
        <f t="shared" si="36"/>
        <v>7.8272350766059429</v>
      </c>
      <c r="AS41" s="23">
        <f t="shared" si="36"/>
        <v>5.4386910677166167</v>
      </c>
      <c r="AT41" s="23">
        <f t="shared" si="36"/>
        <v>5.8612720846273669</v>
      </c>
      <c r="AU41" s="23">
        <f t="shared" si="29"/>
        <v>1.1815180717042573</v>
      </c>
      <c r="AV41" s="23">
        <f t="shared" si="29"/>
        <v>2.3810769733483728</v>
      </c>
      <c r="AW41" s="23">
        <f t="shared" si="30"/>
        <v>1.3311402057498034</v>
      </c>
      <c r="AX41" s="23">
        <f t="shared" si="31"/>
        <v>-1.5441885294639968</v>
      </c>
      <c r="AY41" s="23">
        <f t="shared" si="32"/>
        <v>5.8881458601973247</v>
      </c>
      <c r="AZ41" s="23">
        <f t="shared" si="33"/>
        <v>-4.4185578977377844</v>
      </c>
      <c r="BA41" s="23">
        <f t="shared" si="33"/>
        <v>0.70364896764794072</v>
      </c>
      <c r="BB41" s="50">
        <v>-1.69560860367055</v>
      </c>
      <c r="BC41" s="50">
        <v>1.25000112147881</v>
      </c>
      <c r="BD41" s="50">
        <v>9.2099998930507905</v>
      </c>
      <c r="BE41" s="50">
        <v>5.6634993938392402</v>
      </c>
      <c r="BF41" s="50">
        <v>3.8801613312288601</v>
      </c>
      <c r="BG41" s="50">
        <v>6.2608322780268297</v>
      </c>
      <c r="BH41" s="50">
        <v>3.0180024253605602</v>
      </c>
      <c r="BI41" s="50">
        <v>5.0945001263370697</v>
      </c>
      <c r="BL41" s="7">
        <f t="shared" si="34"/>
        <v>5.3551252120987991</v>
      </c>
      <c r="BM41" s="7">
        <f t="shared" si="34"/>
        <v>6.2952264756932941</v>
      </c>
      <c r="BN41" s="7">
        <f t="shared" si="34"/>
        <v>2.6116017611254705</v>
      </c>
      <c r="BO41" s="7">
        <f t="shared" si="34"/>
        <v>0.11154424398009954</v>
      </c>
      <c r="BP41" s="7">
        <f t="shared" si="34"/>
        <v>3.6694910243763479</v>
      </c>
      <c r="BQ41" s="7">
        <f t="shared" si="35"/>
        <v>0.86696956544656256</v>
      </c>
    </row>
    <row r="42" spans="4:69" x14ac:dyDescent="0.3">
      <c r="D42" s="3" t="s">
        <v>70</v>
      </c>
      <c r="E42" s="12" t="s">
        <v>51</v>
      </c>
      <c r="F42" s="23"/>
      <c r="G42" s="23"/>
      <c r="H42" s="23"/>
      <c r="I42" s="23"/>
      <c r="J42" s="23">
        <f t="shared" si="37"/>
        <v>11.970858995559851</v>
      </c>
      <c r="K42" s="23">
        <f t="shared" si="37"/>
        <v>8.1042064719619056</v>
      </c>
      <c r="L42" s="23">
        <f t="shared" si="37"/>
        <v>7.4133271337653683</v>
      </c>
      <c r="M42" s="23">
        <f t="shared" si="37"/>
        <v>9.7574297558199028</v>
      </c>
      <c r="N42" s="23">
        <f t="shared" si="37"/>
        <v>8.3902665930168254</v>
      </c>
      <c r="O42" s="23">
        <f t="shared" si="37"/>
        <v>8.1839911124078633</v>
      </c>
      <c r="P42" s="23">
        <f t="shared" si="37"/>
        <v>5.4791407391374891</v>
      </c>
      <c r="Q42" s="23">
        <f t="shared" si="37"/>
        <v>9.8156102671555843</v>
      </c>
      <c r="R42" s="23">
        <f t="shared" si="37"/>
        <v>7.0418153045624043</v>
      </c>
      <c r="S42" s="23">
        <f t="shared" si="37"/>
        <v>5.4016347530236652</v>
      </c>
      <c r="T42" s="23">
        <f t="shared" si="37"/>
        <v>8.4484138383879923</v>
      </c>
      <c r="U42" s="23">
        <f t="shared" si="37"/>
        <v>10.686039744702768</v>
      </c>
      <c r="V42" s="23">
        <f t="shared" si="37"/>
        <v>7.6384921470166622</v>
      </c>
      <c r="W42" s="23">
        <f t="shared" si="37"/>
        <v>8.7434248402033177</v>
      </c>
      <c r="X42" s="23">
        <f t="shared" si="37"/>
        <v>9.6284383056219003</v>
      </c>
      <c r="Y42" s="23">
        <f t="shared" si="37"/>
        <v>6.0295638682985597</v>
      </c>
      <c r="Z42" s="23">
        <f t="shared" si="37"/>
        <v>8.5462604290822419</v>
      </c>
      <c r="AA42" s="23">
        <f t="shared" si="37"/>
        <v>8.3223225759742281</v>
      </c>
      <c r="AB42" s="23">
        <f t="shared" si="37"/>
        <v>4.5076803589920722</v>
      </c>
      <c r="AC42" s="23">
        <f t="shared" si="37"/>
        <v>5.6464429279237116</v>
      </c>
      <c r="AD42" s="23">
        <f t="shared" si="37"/>
        <v>6.6483657887964398</v>
      </c>
      <c r="AE42" s="23">
        <f t="shared" si="37"/>
        <v>5.204103798018278</v>
      </c>
      <c r="AF42" s="23">
        <f t="shared" si="37"/>
        <v>4.6414843501632941</v>
      </c>
      <c r="AG42" s="23">
        <f t="shared" si="37"/>
        <v>4.2489506507696673</v>
      </c>
      <c r="AH42" s="23">
        <f t="shared" si="37"/>
        <v>7.1018339768339711</v>
      </c>
      <c r="AI42" s="23">
        <f t="shared" si="37"/>
        <v>6.3757216711800124</v>
      </c>
      <c r="AJ42" s="23">
        <f t="shared" si="37"/>
        <v>7.5628627455622155</v>
      </c>
      <c r="AK42" s="23">
        <f t="shared" si="36"/>
        <v>6.3439459417567345</v>
      </c>
      <c r="AL42" s="23">
        <f t="shared" si="36"/>
        <v>6.0477359950131149</v>
      </c>
      <c r="AM42" s="23">
        <f t="shared" si="36"/>
        <v>7.0738289604819649</v>
      </c>
      <c r="AN42" s="23">
        <f t="shared" si="36"/>
        <v>7.5644585627455463</v>
      </c>
      <c r="AO42" s="23">
        <f t="shared" si="36"/>
        <v>7.8321887026863823</v>
      </c>
      <c r="AP42" s="23">
        <f t="shared" si="36"/>
        <v>8.6507579593701145</v>
      </c>
      <c r="AQ42" s="23">
        <f t="shared" si="36"/>
        <v>9.1286856728509882</v>
      </c>
      <c r="AR42" s="23">
        <f t="shared" si="36"/>
        <v>9.1587408223326339</v>
      </c>
      <c r="AS42" s="23">
        <f t="shared" si="36"/>
        <v>7.7830628914220323</v>
      </c>
      <c r="AT42" s="23">
        <f t="shared" si="36"/>
        <v>10.332330616328743</v>
      </c>
      <c r="AU42" s="23">
        <f t="shared" si="29"/>
        <v>3.669499105545615</v>
      </c>
      <c r="AV42" s="23">
        <f t="shared" si="29"/>
        <v>15.260421873437968</v>
      </c>
      <c r="AW42" s="23">
        <f t="shared" si="30"/>
        <v>16.531904093637095</v>
      </c>
      <c r="AX42" s="23">
        <f t="shared" si="31"/>
        <v>3.3910721459460724</v>
      </c>
      <c r="AY42" s="23">
        <f t="shared" si="32"/>
        <v>11.693325979040271</v>
      </c>
      <c r="AZ42" s="23">
        <f t="shared" si="33"/>
        <v>14.056875840235916</v>
      </c>
      <c r="BA42" s="23">
        <f t="shared" si="33"/>
        <v>12.163924597145105</v>
      </c>
      <c r="BB42" s="50">
        <v>4.3803711830316496</v>
      </c>
      <c r="BC42" s="50">
        <v>6.5958962687081897</v>
      </c>
      <c r="BD42" s="50">
        <v>8.0550809636744596</v>
      </c>
      <c r="BE42" s="50">
        <v>4.3761279268989197</v>
      </c>
      <c r="BF42" s="50">
        <v>5.6041024474350998</v>
      </c>
      <c r="BG42" s="50">
        <v>6.7811145246849698</v>
      </c>
      <c r="BH42" s="50">
        <v>6.8085258230721601</v>
      </c>
      <c r="BI42" s="50">
        <v>4.9362913373090196</v>
      </c>
      <c r="BL42" s="7">
        <f t="shared" si="34"/>
        <v>7.1460078997237497</v>
      </c>
      <c r="BM42" s="7">
        <f t="shared" si="34"/>
        <v>8.6647710322513394</v>
      </c>
      <c r="BN42" s="7">
        <f t="shared" si="34"/>
        <v>11.562273753038554</v>
      </c>
      <c r="BO42" s="7">
        <f t="shared" si="34"/>
        <v>10.459444105396653</v>
      </c>
      <c r="BP42" s="7">
        <f t="shared" si="34"/>
        <v>5.8746325857851112</v>
      </c>
      <c r="BQ42" s="7">
        <f t="shared" si="35"/>
        <v>1.2309253230093686</v>
      </c>
    </row>
    <row r="43" spans="4:69" x14ac:dyDescent="0.3">
      <c r="D43" s="3" t="s">
        <v>71</v>
      </c>
      <c r="E43" s="12" t="s">
        <v>52</v>
      </c>
      <c r="F43" s="23"/>
      <c r="G43" s="23"/>
      <c r="H43" s="23"/>
      <c r="I43" s="23"/>
      <c r="J43" s="23">
        <f t="shared" si="37"/>
        <v>8.9077603380498296</v>
      </c>
      <c r="K43" s="23">
        <f t="shared" si="37"/>
        <v>8.6141556082243618</v>
      </c>
      <c r="L43" s="23">
        <f t="shared" si="37"/>
        <v>8.4441787475713745</v>
      </c>
      <c r="M43" s="23">
        <f t="shared" si="37"/>
        <v>7.004045190337238</v>
      </c>
      <c r="N43" s="23">
        <f t="shared" si="37"/>
        <v>6.7931955363078611</v>
      </c>
      <c r="O43" s="23">
        <f t="shared" si="37"/>
        <v>5.957457806725075</v>
      </c>
      <c r="P43" s="23">
        <f t="shared" si="37"/>
        <v>5.6004468171531485</v>
      </c>
      <c r="Q43" s="23">
        <f t="shared" si="37"/>
        <v>4.758260300012096</v>
      </c>
      <c r="R43" s="23">
        <f t="shared" si="37"/>
        <v>5.6129824178838827</v>
      </c>
      <c r="S43" s="23">
        <f t="shared" si="37"/>
        <v>5.5855623545154165</v>
      </c>
      <c r="T43" s="23">
        <f t="shared" si="37"/>
        <v>6.1706219734176004</v>
      </c>
      <c r="U43" s="23">
        <f t="shared" si="37"/>
        <v>8.1967045999000945</v>
      </c>
      <c r="V43" s="23">
        <f t="shared" ref="V43:AK46" si="38">(V19/R19-1)*100</f>
        <v>8.3694660352601868</v>
      </c>
      <c r="W43" s="23">
        <f t="shared" si="38"/>
        <v>9.4630050725905246</v>
      </c>
      <c r="X43" s="23">
        <f t="shared" si="38"/>
        <v>9.5006421101323966</v>
      </c>
      <c r="Y43" s="23">
        <f t="shared" si="38"/>
        <v>8.3838183982337213</v>
      </c>
      <c r="Z43" s="23">
        <f t="shared" si="38"/>
        <v>7.9849053820671534</v>
      </c>
      <c r="AA43" s="23">
        <f t="shared" si="38"/>
        <v>8.0660528108926108</v>
      </c>
      <c r="AB43" s="23">
        <f t="shared" si="38"/>
        <v>8.1135692910338619</v>
      </c>
      <c r="AC43" s="23">
        <f t="shared" si="38"/>
        <v>8.1537266810776998</v>
      </c>
      <c r="AD43" s="23">
        <f t="shared" si="38"/>
        <v>8.1246905218584011</v>
      </c>
      <c r="AE43" s="23">
        <f t="shared" si="38"/>
        <v>8.0883973584579429</v>
      </c>
      <c r="AF43" s="23">
        <f t="shared" si="38"/>
        <v>7.9194583192156776</v>
      </c>
      <c r="AG43" s="23">
        <f t="shared" si="38"/>
        <v>7.9060670605098471</v>
      </c>
      <c r="AH43" s="23">
        <f t="shared" si="38"/>
        <v>7.9681956478254934</v>
      </c>
      <c r="AI43" s="23">
        <f t="shared" si="38"/>
        <v>8.5894305375589184</v>
      </c>
      <c r="AJ43" s="23">
        <f t="shared" si="38"/>
        <v>9.3901836918129931</v>
      </c>
      <c r="AK43" s="23">
        <f t="shared" si="36"/>
        <v>8.9469005894416966</v>
      </c>
      <c r="AL43" s="23">
        <f t="shared" si="36"/>
        <v>8.4044531876564577</v>
      </c>
      <c r="AM43" s="23">
        <f t="shared" si="36"/>
        <v>9.1888422729055499</v>
      </c>
      <c r="AN43" s="23">
        <f t="shared" si="36"/>
        <v>9.1467959133602719</v>
      </c>
      <c r="AO43" s="23">
        <f t="shared" si="36"/>
        <v>9.037621812811647</v>
      </c>
      <c r="AP43" s="23">
        <f t="shared" si="36"/>
        <v>9.9889813357319603</v>
      </c>
      <c r="AQ43" s="23">
        <f t="shared" si="36"/>
        <v>10.744048137376128</v>
      </c>
      <c r="AR43" s="23">
        <f t="shared" si="36"/>
        <v>10.729705657816613</v>
      </c>
      <c r="AS43" s="23">
        <f t="shared" si="36"/>
        <v>10.803145195675977</v>
      </c>
      <c r="AT43" s="23">
        <f t="shared" si="36"/>
        <v>7.0882256128851573</v>
      </c>
      <c r="AU43" s="23">
        <f t="shared" ref="AU43:AU46" si="39">(AU19/AQ19-1)*100</f>
        <v>-12.599836840605061</v>
      </c>
      <c r="AV43" s="23">
        <f t="shared" ref="AV43:AV46" si="40">(AV19/AR19-1)*100</f>
        <v>-5.5460330896645926</v>
      </c>
      <c r="AW43" s="23">
        <f t="shared" si="30"/>
        <v>-4.8369176675199128</v>
      </c>
      <c r="AX43" s="23">
        <f t="shared" si="31"/>
        <v>-5.1535822494086396</v>
      </c>
      <c r="AY43" s="23">
        <f t="shared" si="32"/>
        <v>11.969843165567951</v>
      </c>
      <c r="AZ43" s="23">
        <f t="shared" si="33"/>
        <v>-0.30251541977056595</v>
      </c>
      <c r="BA43" s="23">
        <f t="shared" si="33"/>
        <v>3.3517083623230581</v>
      </c>
      <c r="BB43" s="50">
        <v>8.2442124247932203</v>
      </c>
      <c r="BC43" s="50">
        <v>6.0039885261576096</v>
      </c>
      <c r="BD43" s="50">
        <v>8.0100039454470693</v>
      </c>
      <c r="BE43" s="50">
        <v>-1.4864859473952701</v>
      </c>
      <c r="BF43" s="50">
        <v>0.89914347452553001</v>
      </c>
      <c r="BG43" s="50">
        <v>5.7661361431237896</v>
      </c>
      <c r="BH43" s="50">
        <v>5.9667015774710599</v>
      </c>
      <c r="BI43" s="50">
        <v>1.4228385655772999</v>
      </c>
      <c r="BL43" s="7">
        <f t="shared" ref="BL43:BP46" si="41">(BL19/BK19-1)*100</f>
        <v>8.9500913178684591</v>
      </c>
      <c r="BM43" s="7">
        <f t="shared" si="41"/>
        <v>10.574545752663344</v>
      </c>
      <c r="BN43" s="7">
        <f t="shared" si="41"/>
        <v>-4.098650123846781</v>
      </c>
      <c r="BO43" s="7">
        <f t="shared" si="41"/>
        <v>2.1180141061916569</v>
      </c>
      <c r="BP43" s="7">
        <f t="shared" si="41"/>
        <v>5.1043591042416514</v>
      </c>
      <c r="BQ43" s="7">
        <f t="shared" si="35"/>
        <v>0.22913256977525887</v>
      </c>
    </row>
    <row r="44" spans="4:69" x14ac:dyDescent="0.3">
      <c r="D44" s="3" t="s">
        <v>87</v>
      </c>
      <c r="E44" s="4" t="s">
        <v>53</v>
      </c>
      <c r="F44" s="5"/>
      <c r="G44" s="5"/>
      <c r="H44" s="5"/>
      <c r="I44" s="5"/>
      <c r="J44" s="5">
        <f t="shared" ref="J44:Y46" si="42">(J20/F20-1)*100</f>
        <v>7.0434534452930464</v>
      </c>
      <c r="K44" s="5">
        <f t="shared" si="42"/>
        <v>7.021260876851243</v>
      </c>
      <c r="L44" s="5">
        <f t="shared" si="42"/>
        <v>6.8704339145860382</v>
      </c>
      <c r="M44" s="5">
        <f t="shared" si="42"/>
        <v>6.5443167312479344</v>
      </c>
      <c r="N44" s="5">
        <f t="shared" si="42"/>
        <v>6.4676971623101487</v>
      </c>
      <c r="O44" s="5">
        <f t="shared" si="42"/>
        <v>6.0153547127902884</v>
      </c>
      <c r="P44" s="5">
        <f t="shared" si="42"/>
        <v>5.4205655264930597</v>
      </c>
      <c r="Q44" s="5">
        <f t="shared" si="42"/>
        <v>5.5282079557082087</v>
      </c>
      <c r="R44" s="5">
        <f t="shared" si="42"/>
        <v>5.0832470013613795</v>
      </c>
      <c r="S44" s="5">
        <f t="shared" si="42"/>
        <v>5.1586214446751155</v>
      </c>
      <c r="T44" s="5">
        <f t="shared" si="42"/>
        <v>5.1815508664897481</v>
      </c>
      <c r="U44" s="5">
        <f t="shared" si="42"/>
        <v>5.3672721433859039</v>
      </c>
      <c r="V44" s="5">
        <f t="shared" si="38"/>
        <v>4.9431006948097211</v>
      </c>
      <c r="W44" s="5">
        <f t="shared" si="38"/>
        <v>4.9946775855242542</v>
      </c>
      <c r="X44" s="5">
        <f t="shared" si="38"/>
        <v>4.9012615526386805</v>
      </c>
      <c r="Y44" s="5">
        <f t="shared" si="38"/>
        <v>5.1798687214543504</v>
      </c>
      <c r="Z44" s="5">
        <f t="shared" si="38"/>
        <v>4.5351529340090346</v>
      </c>
      <c r="AA44" s="5">
        <f t="shared" si="38"/>
        <v>4.177097391367468</v>
      </c>
      <c r="AB44" s="5">
        <f t="shared" si="38"/>
        <v>3.8815462517221011</v>
      </c>
      <c r="AC44" s="5">
        <f t="shared" si="38"/>
        <v>4.1047881649170836</v>
      </c>
      <c r="AD44" s="5">
        <f t="shared" si="38"/>
        <v>4.7588025639074605</v>
      </c>
      <c r="AE44" s="5">
        <f t="shared" si="38"/>
        <v>4.9715983554251331</v>
      </c>
      <c r="AF44" s="5">
        <f t="shared" si="38"/>
        <v>4.4132307130923421</v>
      </c>
      <c r="AG44" s="5">
        <f t="shared" si="38"/>
        <v>4.1783520106047689</v>
      </c>
      <c r="AH44" s="5">
        <f t="shared" si="38"/>
        <v>4.8793056821254899</v>
      </c>
      <c r="AI44" s="5">
        <f t="shared" si="38"/>
        <v>4.3896650420648387</v>
      </c>
      <c r="AJ44" s="5">
        <f t="shared" si="38"/>
        <v>4.9913766421914252</v>
      </c>
      <c r="AK44" s="5">
        <f t="shared" si="36"/>
        <v>4.8012280862346213</v>
      </c>
      <c r="AL44" s="5">
        <f t="shared" si="36"/>
        <v>4.9321108484310816</v>
      </c>
      <c r="AM44" s="5">
        <f t="shared" si="36"/>
        <v>4.9265442355624689</v>
      </c>
      <c r="AN44" s="5">
        <f t="shared" si="36"/>
        <v>5.0178942079557309</v>
      </c>
      <c r="AO44" s="5">
        <f t="shared" si="36"/>
        <v>4.9144325432924019</v>
      </c>
      <c r="AP44" s="5">
        <f t="shared" si="36"/>
        <v>4.9012658503878814</v>
      </c>
      <c r="AQ44" s="5">
        <f t="shared" si="36"/>
        <v>4.9642517337942005</v>
      </c>
      <c r="AR44" s="5">
        <f t="shared" si="36"/>
        <v>4.9249338000476151</v>
      </c>
      <c r="AS44" s="5">
        <f t="shared" si="36"/>
        <v>5.0311896169441317</v>
      </c>
      <c r="AT44" s="5">
        <f t="shared" si="36"/>
        <v>2.9425707614907148</v>
      </c>
      <c r="AU44" s="5">
        <f t="shared" si="39"/>
        <v>-4.7191341262498243</v>
      </c>
      <c r="AV44" s="5">
        <f t="shared" si="40"/>
        <v>-2.5857190199681024</v>
      </c>
      <c r="AW44" s="5">
        <f t="shared" si="30"/>
        <v>-1.8270901692897024</v>
      </c>
      <c r="AX44" s="5">
        <f t="shared" si="31"/>
        <v>-0.94933668624760381</v>
      </c>
      <c r="AY44" s="5">
        <f t="shared" si="32"/>
        <v>7.0302601042623092</v>
      </c>
      <c r="AZ44" s="5">
        <f t="shared" si="33"/>
        <v>2.9966350104439154</v>
      </c>
      <c r="BA44" s="5">
        <f t="shared" si="33"/>
        <v>4.1721089102394249</v>
      </c>
      <c r="BB44" s="5">
        <f t="shared" ref="BB44:BB45" si="43">(BB20/AX20-1)*100</f>
        <v>4.5681414699783929</v>
      </c>
      <c r="BC44" s="5">
        <f t="shared" ref="BC44:BC45" si="44">(BC20/AY20-1)*100</f>
        <v>4.8967477000185777</v>
      </c>
      <c r="BD44" s="5">
        <f t="shared" ref="BD44:BD45" si="45">(BD20/AZ20-1)*100</f>
        <v>6.3571628540597835</v>
      </c>
      <c r="BE44" s="5">
        <f t="shared" ref="BE44:BE45" si="46">(BE20/BA20-1)*100</f>
        <v>3.8332683938512968</v>
      </c>
      <c r="BF44" s="5">
        <f t="shared" ref="BF44:BF45" si="47">(BF20/BB20-1)*100</f>
        <v>4.3392523358760648</v>
      </c>
      <c r="BG44" s="5">
        <f t="shared" ref="BG44:BG45" si="48">(BG20/BC20-1)*100</f>
        <v>5.2812611429625234</v>
      </c>
      <c r="BH44" s="5">
        <f t="shared" ref="BH44:BH45" si="49">(BH20/BD20-1)*100</f>
        <v>6.0346071193759121</v>
      </c>
      <c r="BI44" s="5">
        <f t="shared" ref="BI44:BI45" si="50">(BI20/BE20-1)*100</f>
        <v>5.7182855993156423</v>
      </c>
      <c r="BL44" s="7">
        <f t="shared" si="41"/>
        <v>4.9482832756063022</v>
      </c>
      <c r="BM44" s="7">
        <f t="shared" si="41"/>
        <v>4.9557424028376929</v>
      </c>
      <c r="BN44" s="7">
        <f t="shared" si="41"/>
        <v>-1.5901914028545905</v>
      </c>
      <c r="BO44" s="7">
        <f t="shared" si="41"/>
        <v>3.2684991720209444</v>
      </c>
      <c r="BP44" s="7">
        <f t="shared" si="41"/>
        <v>4.9177552518081757</v>
      </c>
      <c r="BQ44" s="7">
        <f t="shared" si="35"/>
        <v>1.0498079964531337</v>
      </c>
    </row>
    <row r="45" spans="4:69" x14ac:dyDescent="0.3">
      <c r="D45" s="3" t="s">
        <v>88</v>
      </c>
      <c r="E45" s="4" t="s">
        <v>54</v>
      </c>
      <c r="F45" s="5"/>
      <c r="G45" s="5"/>
      <c r="H45" s="5"/>
      <c r="I45" s="5"/>
      <c r="J45" s="5">
        <f t="shared" si="42"/>
        <v>-14.207043678664999</v>
      </c>
      <c r="K45" s="5">
        <f t="shared" si="42"/>
        <v>-22.059986890581563</v>
      </c>
      <c r="L45" s="5">
        <f t="shared" si="42"/>
        <v>-25.069523879484944</v>
      </c>
      <c r="M45" s="5">
        <f t="shared" si="42"/>
        <v>-16.809017566659289</v>
      </c>
      <c r="N45" s="5">
        <f t="shared" si="42"/>
        <v>-10.181544203976978</v>
      </c>
      <c r="O45" s="5">
        <f t="shared" si="42"/>
        <v>16.152306933851477</v>
      </c>
      <c r="P45" s="5">
        <f t="shared" si="42"/>
        <v>32.802722612811962</v>
      </c>
      <c r="Q45" s="5">
        <f t="shared" si="42"/>
        <v>22.447659437406053</v>
      </c>
      <c r="R45" s="5">
        <f t="shared" si="42"/>
        <v>30.253313888691281</v>
      </c>
      <c r="S45" s="5">
        <f t="shared" si="42"/>
        <v>25.849129149522621</v>
      </c>
      <c r="T45" s="5">
        <f t="shared" si="42"/>
        <v>19.238629964207309</v>
      </c>
      <c r="U45" s="5">
        <f t="shared" si="42"/>
        <v>14.651100087463377</v>
      </c>
      <c r="V45" s="5">
        <f t="shared" si="38"/>
        <v>12.643793251758506</v>
      </c>
      <c r="W45" s="5">
        <f t="shared" si="38"/>
        <v>2.6865796004848619</v>
      </c>
      <c r="X45" s="5">
        <f t="shared" si="38"/>
        <v>6.0380342205390347</v>
      </c>
      <c r="Y45" s="5">
        <f t="shared" si="38"/>
        <v>-2.1796156228737207E-2</v>
      </c>
      <c r="Z45" s="5">
        <f t="shared" si="38"/>
        <v>16.848689075019085</v>
      </c>
      <c r="AA45" s="5">
        <f t="shared" si="38"/>
        <v>27.434539598881756</v>
      </c>
      <c r="AB45" s="5">
        <f t="shared" si="38"/>
        <v>36.945591758025451</v>
      </c>
      <c r="AC45" s="5">
        <f t="shared" si="38"/>
        <v>47.418887235759598</v>
      </c>
      <c r="AD45" s="5">
        <f t="shared" si="38"/>
        <v>11.647077943408824</v>
      </c>
      <c r="AE45" s="5">
        <f t="shared" si="38"/>
        <v>13.220791231115591</v>
      </c>
      <c r="AF45" s="5">
        <f t="shared" si="38"/>
        <v>21.888189830012973</v>
      </c>
      <c r="AG45" s="5">
        <f t="shared" si="38"/>
        <v>26.6030505633865</v>
      </c>
      <c r="AH45" s="5">
        <f t="shared" si="38"/>
        <v>9.405351833498532</v>
      </c>
      <c r="AI45" s="5">
        <f t="shared" si="38"/>
        <v>24.035564601438118</v>
      </c>
      <c r="AJ45" s="5">
        <f t="shared" si="38"/>
        <v>6.7729991455425909</v>
      </c>
      <c r="AK45" s="5">
        <f t="shared" si="36"/>
        <v>14.296429120344278</v>
      </c>
      <c r="AL45" s="5">
        <f t="shared" si="36"/>
        <v>9.5440030799891051</v>
      </c>
      <c r="AM45" s="5">
        <f t="shared" si="36"/>
        <v>14.082218695685022</v>
      </c>
      <c r="AN45" s="5">
        <f t="shared" si="36"/>
        <v>8.7278455421524228</v>
      </c>
      <c r="AO45" s="5">
        <f t="shared" si="36"/>
        <v>10.917222782023096</v>
      </c>
      <c r="AP45" s="5">
        <f t="shared" si="36"/>
        <v>10.089362779807853</v>
      </c>
      <c r="AQ45" s="5">
        <f t="shared" si="36"/>
        <v>7.1404440953674264</v>
      </c>
      <c r="AR45" s="5">
        <f t="shared" si="36"/>
        <v>6.8867144088142984</v>
      </c>
      <c r="AS45" s="5">
        <f t="shared" si="36"/>
        <v>3.4203135166154031</v>
      </c>
      <c r="AT45" s="5">
        <f t="shared" si="36"/>
        <v>3.6523131238204387</v>
      </c>
      <c r="AU45" s="5">
        <f t="shared" si="39"/>
        <v>-19.325179383366365</v>
      </c>
      <c r="AV45" s="5">
        <f t="shared" si="40"/>
        <v>-23.069817187838517</v>
      </c>
      <c r="AW45" s="5">
        <f t="shared" si="30"/>
        <v>-9.1744667947823331</v>
      </c>
      <c r="AX45" s="5">
        <f t="shared" si="31"/>
        <v>6.7830637983707698</v>
      </c>
      <c r="AY45" s="5">
        <f t="shared" si="32"/>
        <v>8.2141645044393918</v>
      </c>
      <c r="AZ45" s="5">
        <f t="shared" si="33"/>
        <v>17.500882005927497</v>
      </c>
      <c r="BA45" s="5">
        <f t="shared" si="33"/>
        <v>24.017986902189769</v>
      </c>
      <c r="BB45" s="45">
        <f t="shared" si="43"/>
        <v>17.145029559006453</v>
      </c>
      <c r="BC45" s="45">
        <f t="shared" si="44"/>
        <v>9.7571197488665273</v>
      </c>
      <c r="BD45" s="45">
        <f t="shared" si="45"/>
        <v>-19.914481142419326</v>
      </c>
      <c r="BE45" s="45">
        <f t="shared" si="46"/>
        <v>22.32896916384588</v>
      </c>
      <c r="BF45" s="45">
        <f t="shared" si="47"/>
        <v>22.72917864013526</v>
      </c>
      <c r="BG45" s="45">
        <f t="shared" si="48"/>
        <v>1.7561507821442168</v>
      </c>
      <c r="BH45" s="45">
        <f t="shared" si="49"/>
        <v>-19.1901491675751</v>
      </c>
      <c r="BI45" s="45">
        <f t="shared" si="50"/>
        <v>-5.0756119276921137</v>
      </c>
      <c r="BL45" s="7">
        <f t="shared" si="41"/>
        <v>10.818300674144353</v>
      </c>
      <c r="BM45" s="7">
        <f t="shared" si="41"/>
        <v>6.5221199874881508</v>
      </c>
      <c r="BN45" s="7">
        <f t="shared" si="41"/>
        <v>-13.129121397418675</v>
      </c>
      <c r="BO45" s="7">
        <f t="shared" si="41"/>
        <v>14.850416104145081</v>
      </c>
      <c r="BP45" s="7">
        <f t="shared" si="41"/>
        <v>7.9294145415610862</v>
      </c>
      <c r="BQ45" s="7">
        <f t="shared" si="35"/>
        <v>5.1754471022393833</v>
      </c>
    </row>
    <row r="46" spans="4:69" x14ac:dyDescent="0.3">
      <c r="E46" s="4" t="s">
        <v>90</v>
      </c>
      <c r="J46" s="5">
        <f>(J22/F22-1)*100</f>
        <v>6.4769684872886479</v>
      </c>
      <c r="K46" s="5">
        <f t="shared" si="42"/>
        <v>6.2684567371039668</v>
      </c>
      <c r="L46" s="5">
        <f t="shared" si="42"/>
        <v>6.0131375527791242</v>
      </c>
      <c r="M46" s="5">
        <f t="shared" si="42"/>
        <v>5.9424015022662369</v>
      </c>
      <c r="N46" s="5">
        <f t="shared" si="42"/>
        <v>6.1100871306007498</v>
      </c>
      <c r="O46" s="5">
        <f t="shared" si="42"/>
        <v>6.2078111591669094</v>
      </c>
      <c r="P46" s="5">
        <f t="shared" si="42"/>
        <v>5.9400386757773482</v>
      </c>
      <c r="Q46" s="5">
        <f t="shared" si="42"/>
        <v>5.8706437499368436</v>
      </c>
      <c r="R46" s="5">
        <f t="shared" si="42"/>
        <v>5.5408707206511476</v>
      </c>
      <c r="S46" s="5">
        <f t="shared" si="42"/>
        <v>5.5882247279406938</v>
      </c>
      <c r="T46" s="5">
        <f t="shared" si="42"/>
        <v>5.5158516442575634</v>
      </c>
      <c r="U46" s="5">
        <f t="shared" si="42"/>
        <v>5.5845897395400357</v>
      </c>
      <c r="V46" s="5">
        <f t="shared" si="42"/>
        <v>5.1158920657242035</v>
      </c>
      <c r="W46" s="5">
        <f t="shared" si="42"/>
        <v>4.9375579519530532</v>
      </c>
      <c r="X46" s="5">
        <f t="shared" si="42"/>
        <v>4.9318118323077087</v>
      </c>
      <c r="Y46" s="5">
        <f t="shared" si="42"/>
        <v>5.0476515482719586</v>
      </c>
      <c r="Z46" s="5">
        <f t="shared" si="38"/>
        <v>4.831236253603155</v>
      </c>
      <c r="AA46" s="5">
        <f t="shared" si="38"/>
        <v>4.7403145225643817</v>
      </c>
      <c r="AB46" s="5">
        <f t="shared" si="38"/>
        <v>4.7794960422110844</v>
      </c>
      <c r="AC46" s="5">
        <f t="shared" si="38"/>
        <v>5.1526252543021789</v>
      </c>
      <c r="AD46" s="5">
        <f t="shared" si="38"/>
        <v>4.9434208819113534</v>
      </c>
      <c r="AE46" s="5">
        <f t="shared" si="38"/>
        <v>5.2146500449099076</v>
      </c>
      <c r="AF46" s="5">
        <f t="shared" si="38"/>
        <v>5.033505293375895</v>
      </c>
      <c r="AG46" s="5">
        <f t="shared" si="38"/>
        <v>4.9388955890046882</v>
      </c>
      <c r="AH46" s="5">
        <f t="shared" si="38"/>
        <v>5.0083608532794921</v>
      </c>
      <c r="AI46" s="5">
        <f t="shared" si="38"/>
        <v>5.0125517683494936</v>
      </c>
      <c r="AJ46" s="5">
        <f t="shared" si="38"/>
        <v>5.064763327573818</v>
      </c>
      <c r="AK46" s="5">
        <f t="shared" si="38"/>
        <v>5.1897444678127513</v>
      </c>
      <c r="AL46" s="5">
        <f t="shared" si="36"/>
        <v>5.0691202190075391</v>
      </c>
      <c r="AM46" s="5">
        <f t="shared" si="36"/>
        <v>5.2694166260462971</v>
      </c>
      <c r="AN46" s="5">
        <f t="shared" si="36"/>
        <v>5.1731951717686186</v>
      </c>
      <c r="AO46" s="5">
        <f t="shared" si="36"/>
        <v>5.1813135093302654</v>
      </c>
      <c r="AP46" s="5">
        <f t="shared" si="36"/>
        <v>5.0619572797427459</v>
      </c>
      <c r="AQ46" s="5">
        <f t="shared" si="36"/>
        <v>5.0525709481404668</v>
      </c>
      <c r="AR46" s="5">
        <f t="shared" si="36"/>
        <v>5.00983075045629</v>
      </c>
      <c r="AS46" s="5">
        <f t="shared" si="36"/>
        <v>4.9556652717787975</v>
      </c>
      <c r="AT46" s="5">
        <f t="shared" si="36"/>
        <v>2.96560560311947</v>
      </c>
      <c r="AU46" s="5">
        <f t="shared" si="39"/>
        <v>-5.3236912100438456</v>
      </c>
      <c r="AV46" s="5">
        <f t="shared" si="40"/>
        <v>-3.4880217475960817</v>
      </c>
      <c r="AW46" s="5">
        <f t="shared" si="30"/>
        <v>-2.1665255407161466</v>
      </c>
      <c r="AX46" s="5">
        <f t="shared" si="31"/>
        <v>-0.69670625552852306</v>
      </c>
      <c r="AY46" s="5">
        <f t="shared" si="32"/>
        <v>7.0720160186016567</v>
      </c>
      <c r="AZ46" s="5">
        <f t="shared" si="33"/>
        <v>3.5059027376630025</v>
      </c>
      <c r="BA46" s="5">
        <f t="shared" si="33"/>
        <v>5.0232775031471721</v>
      </c>
      <c r="BB46" s="45">
        <f t="shared" ref="BB46:BI46" si="51">BB75</f>
        <v>5.01</v>
      </c>
      <c r="BC46" s="45">
        <f t="shared" si="51"/>
        <v>5.07</v>
      </c>
      <c r="BD46" s="45">
        <f t="shared" si="51"/>
        <v>5.31</v>
      </c>
      <c r="BE46" s="45">
        <f t="shared" si="51"/>
        <v>4.7699999999999996</v>
      </c>
      <c r="BF46" s="45">
        <f t="shared" si="51"/>
        <v>5.0599999999999996</v>
      </c>
      <c r="BG46" s="45">
        <f t="shared" si="51"/>
        <v>5.15</v>
      </c>
      <c r="BH46" s="45">
        <f t="shared" si="51"/>
        <v>5.27</v>
      </c>
      <c r="BI46" s="45">
        <f t="shared" si="51"/>
        <v>5.08</v>
      </c>
      <c r="BL46" s="7">
        <f t="shared" si="41"/>
        <v>5.1742915395502687</v>
      </c>
      <c r="BM46" s="7">
        <f t="shared" si="41"/>
        <v>5.019287680462825</v>
      </c>
      <c r="BN46" s="7">
        <f t="shared" si="41"/>
        <v>-2.0650049409290494</v>
      </c>
      <c r="BO46" s="7">
        <f t="shared" si="41"/>
        <v>3.6912401119128857</v>
      </c>
      <c r="BP46" s="7">
        <f t="shared" si="41"/>
        <v>5.0395112052094237</v>
      </c>
      <c r="BQ46" s="7">
        <f t="shared" si="35"/>
        <v>1.221189019683977</v>
      </c>
    </row>
    <row r="47" spans="4:69" x14ac:dyDescent="0.3">
      <c r="E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4:69" x14ac:dyDescent="0.3">
      <c r="E48" s="4"/>
      <c r="F48" s="197" t="s">
        <v>0</v>
      </c>
      <c r="G48" s="198"/>
      <c r="H48" s="198"/>
      <c r="I48" s="199"/>
      <c r="J48" s="197" t="s">
        <v>1</v>
      </c>
      <c r="K48" s="198"/>
      <c r="L48" s="198"/>
      <c r="M48" s="199"/>
      <c r="N48" s="197" t="s">
        <v>2</v>
      </c>
      <c r="O48" s="198"/>
      <c r="P48" s="198"/>
      <c r="Q48" s="199"/>
      <c r="R48" s="197" t="s">
        <v>3</v>
      </c>
      <c r="S48" s="198"/>
      <c r="T48" s="198"/>
      <c r="U48" s="199"/>
      <c r="V48" s="197" t="s">
        <v>4</v>
      </c>
      <c r="W48" s="198"/>
      <c r="X48" s="198"/>
      <c r="Y48" s="199"/>
      <c r="Z48" s="197" t="s">
        <v>5</v>
      </c>
      <c r="AA48" s="198"/>
      <c r="AB48" s="198"/>
      <c r="AC48" s="199"/>
      <c r="AD48" s="197" t="s">
        <v>6</v>
      </c>
      <c r="AE48" s="198"/>
      <c r="AF48" s="198"/>
      <c r="AG48" s="199"/>
      <c r="AH48" s="197" t="s">
        <v>7</v>
      </c>
      <c r="AI48" s="198"/>
      <c r="AJ48" s="198"/>
      <c r="AK48" s="199"/>
      <c r="AL48" s="197" t="s">
        <v>8</v>
      </c>
      <c r="AM48" s="198"/>
      <c r="AN48" s="198"/>
      <c r="AO48" s="199"/>
      <c r="AP48" s="197" t="s">
        <v>9</v>
      </c>
      <c r="AQ48" s="198"/>
      <c r="AR48" s="198"/>
      <c r="AS48" s="199"/>
      <c r="AT48" s="197" t="s">
        <v>10</v>
      </c>
      <c r="AU48" s="198"/>
      <c r="AV48" s="198"/>
      <c r="AW48" s="199"/>
      <c r="AX48" s="197" t="s">
        <v>11</v>
      </c>
      <c r="AY48" s="198"/>
      <c r="AZ48" s="198"/>
      <c r="BA48" s="199"/>
      <c r="BB48" s="197" t="s">
        <v>12</v>
      </c>
      <c r="BC48" s="198"/>
      <c r="BD48" s="198"/>
      <c r="BE48" s="199"/>
      <c r="BF48" s="197" t="s">
        <v>121</v>
      </c>
      <c r="BG48" s="198"/>
      <c r="BH48" s="198"/>
      <c r="BI48" s="199"/>
    </row>
    <row r="49" spans="4:69" x14ac:dyDescent="0.3">
      <c r="E49" s="4" t="s">
        <v>103</v>
      </c>
      <c r="F49" s="1" t="s">
        <v>13</v>
      </c>
      <c r="G49" s="1" t="s">
        <v>14</v>
      </c>
      <c r="H49" s="1" t="s">
        <v>15</v>
      </c>
      <c r="I49" s="1" t="s">
        <v>16</v>
      </c>
      <c r="J49" s="1" t="s">
        <v>13</v>
      </c>
      <c r="K49" s="1" t="s">
        <v>14</v>
      </c>
      <c r="L49" s="1" t="s">
        <v>15</v>
      </c>
      <c r="M49" s="1" t="s">
        <v>16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13</v>
      </c>
      <c r="S49" s="1" t="s">
        <v>14</v>
      </c>
      <c r="T49" s="1" t="s">
        <v>15</v>
      </c>
      <c r="U49" s="1" t="s">
        <v>16</v>
      </c>
      <c r="V49" s="1" t="s">
        <v>13</v>
      </c>
      <c r="W49" s="1" t="s">
        <v>14</v>
      </c>
      <c r="X49" s="1" t="s">
        <v>15</v>
      </c>
      <c r="Y49" s="1" t="s">
        <v>16</v>
      </c>
      <c r="Z49" s="1" t="s">
        <v>13</v>
      </c>
      <c r="AA49" s="1" t="s">
        <v>14</v>
      </c>
      <c r="AB49" s="1" t="s">
        <v>15</v>
      </c>
      <c r="AC49" s="1" t="s">
        <v>16</v>
      </c>
      <c r="AD49" s="1" t="s">
        <v>13</v>
      </c>
      <c r="AE49" s="1" t="s">
        <v>14</v>
      </c>
      <c r="AF49" s="1" t="s">
        <v>15</v>
      </c>
      <c r="AG49" s="1" t="s">
        <v>16</v>
      </c>
      <c r="AH49" s="1" t="s">
        <v>13</v>
      </c>
      <c r="AI49" s="1" t="s">
        <v>14</v>
      </c>
      <c r="AJ49" s="1" t="s">
        <v>15</v>
      </c>
      <c r="AK49" s="1" t="s">
        <v>16</v>
      </c>
      <c r="AL49" s="1" t="s">
        <v>13</v>
      </c>
      <c r="AM49" s="1" t="s">
        <v>14</v>
      </c>
      <c r="AN49" s="1" t="s">
        <v>15</v>
      </c>
      <c r="AO49" s="1" t="s">
        <v>16</v>
      </c>
      <c r="AP49" s="1" t="s">
        <v>13</v>
      </c>
      <c r="AQ49" s="1" t="s">
        <v>14</v>
      </c>
      <c r="AR49" s="1" t="s">
        <v>15</v>
      </c>
      <c r="AS49" s="1" t="s">
        <v>16</v>
      </c>
      <c r="AT49" s="1" t="s">
        <v>13</v>
      </c>
      <c r="AU49" s="1" t="s">
        <v>14</v>
      </c>
      <c r="AV49" s="1" t="s">
        <v>15</v>
      </c>
      <c r="AW49" s="1" t="s">
        <v>16</v>
      </c>
      <c r="AX49" s="1" t="s">
        <v>13</v>
      </c>
      <c r="AY49" s="1" t="s">
        <v>14</v>
      </c>
      <c r="AZ49" s="1" t="s">
        <v>15</v>
      </c>
      <c r="BA49" s="1" t="s">
        <v>16</v>
      </c>
      <c r="BB49" s="1" t="s">
        <v>13</v>
      </c>
      <c r="BC49" s="1" t="s">
        <v>14</v>
      </c>
      <c r="BD49" s="1" t="s">
        <v>15</v>
      </c>
      <c r="BE49" s="1" t="s">
        <v>16</v>
      </c>
      <c r="BF49" s="1" t="s">
        <v>13</v>
      </c>
      <c r="BG49" s="1" t="s">
        <v>14</v>
      </c>
      <c r="BH49" s="1" t="s">
        <v>15</v>
      </c>
      <c r="BI49" s="1" t="s">
        <v>16</v>
      </c>
      <c r="BK49">
        <v>2017</v>
      </c>
      <c r="BL49">
        <v>2018</v>
      </c>
      <c r="BM49">
        <v>2019</v>
      </c>
      <c r="BN49">
        <v>2020</v>
      </c>
      <c r="BO49">
        <v>2021</v>
      </c>
      <c r="BP49">
        <v>2022</v>
      </c>
      <c r="BQ49">
        <v>2023</v>
      </c>
    </row>
    <row r="50" spans="4:69" x14ac:dyDescent="0.3">
      <c r="D50" t="s">
        <v>77</v>
      </c>
      <c r="E50" s="9" t="s">
        <v>92</v>
      </c>
      <c r="F50" s="5">
        <f t="shared" ref="F50:BA52" si="52">F3</f>
        <v>225677.1</v>
      </c>
      <c r="G50" s="5">
        <f t="shared" si="52"/>
        <v>243260.6</v>
      </c>
      <c r="H50" s="5">
        <f t="shared" si="52"/>
        <v>270493.90000000002</v>
      </c>
      <c r="I50" s="5">
        <f t="shared" si="52"/>
        <v>216688.1</v>
      </c>
      <c r="J50" s="5">
        <f t="shared" si="52"/>
        <v>235110</v>
      </c>
      <c r="K50" s="5">
        <f t="shared" si="52"/>
        <v>255305.3</v>
      </c>
      <c r="L50" s="5">
        <f t="shared" si="52"/>
        <v>280486.90000000002</v>
      </c>
      <c r="M50" s="5">
        <f t="shared" si="52"/>
        <v>222955.1</v>
      </c>
      <c r="N50" s="5">
        <f t="shared" si="52"/>
        <v>248019.4</v>
      </c>
      <c r="O50" s="5">
        <f t="shared" si="52"/>
        <v>266057.8</v>
      </c>
      <c r="P50" s="5">
        <f t="shared" si="52"/>
        <v>296205.7</v>
      </c>
      <c r="Q50" s="5">
        <f t="shared" si="52"/>
        <v>229157.8</v>
      </c>
      <c r="R50" s="5">
        <f t="shared" si="52"/>
        <v>258472.7</v>
      </c>
      <c r="S50" s="5">
        <f t="shared" si="52"/>
        <v>278294.09999999998</v>
      </c>
      <c r="T50" s="5">
        <f t="shared" si="52"/>
        <v>306599.59999999998</v>
      </c>
      <c r="U50" s="5">
        <f t="shared" si="52"/>
        <v>239775.4</v>
      </c>
      <c r="V50" s="5">
        <f t="shared" si="52"/>
        <v>271803.90000000002</v>
      </c>
      <c r="W50" s="5">
        <f t="shared" si="52"/>
        <v>291882.8</v>
      </c>
      <c r="X50" s="5">
        <f t="shared" si="52"/>
        <v>317624.3</v>
      </c>
      <c r="Y50" s="5">
        <f t="shared" si="52"/>
        <v>247741.7</v>
      </c>
      <c r="Z50" s="5">
        <f t="shared" si="52"/>
        <v>281894.2</v>
      </c>
      <c r="AA50" s="5">
        <f t="shared" si="52"/>
        <v>310969.59999999998</v>
      </c>
      <c r="AB50" s="5">
        <f t="shared" si="52"/>
        <v>326782.7</v>
      </c>
      <c r="AC50" s="5">
        <f t="shared" si="52"/>
        <v>251799.3</v>
      </c>
      <c r="AD50" s="5">
        <f t="shared" si="52"/>
        <v>286069.2</v>
      </c>
      <c r="AE50" s="5">
        <f t="shared" si="52"/>
        <v>321931.5</v>
      </c>
      <c r="AF50" s="5">
        <f t="shared" si="52"/>
        <v>337298.7</v>
      </c>
      <c r="AG50" s="5">
        <f t="shared" si="52"/>
        <v>265656.09999999998</v>
      </c>
      <c r="AH50" s="5">
        <f t="shared" si="52"/>
        <v>306492.90000000002</v>
      </c>
      <c r="AI50" s="5">
        <f t="shared" si="52"/>
        <v>332720.40000000002</v>
      </c>
      <c r="AJ50" s="5">
        <f t="shared" si="52"/>
        <v>346953.5</v>
      </c>
      <c r="AK50" s="5">
        <f t="shared" si="52"/>
        <v>272208.90000000002</v>
      </c>
      <c r="AL50" s="5">
        <f t="shared" si="52"/>
        <v>316734.3</v>
      </c>
      <c r="AM50" s="5">
        <f t="shared" si="52"/>
        <v>348350.5</v>
      </c>
      <c r="AN50" s="5">
        <f t="shared" si="52"/>
        <v>359518.5</v>
      </c>
      <c r="AO50" s="5">
        <f t="shared" si="52"/>
        <v>282649.7</v>
      </c>
      <c r="AP50" s="5">
        <f t="shared" si="52"/>
        <v>322418.09999999998</v>
      </c>
      <c r="AQ50" s="5">
        <f t="shared" si="52"/>
        <v>366760.5</v>
      </c>
      <c r="AR50" s="5">
        <f t="shared" si="52"/>
        <v>370560.6</v>
      </c>
      <c r="AS50" s="5">
        <f t="shared" si="52"/>
        <v>294659.90000000002</v>
      </c>
      <c r="AT50" s="5">
        <f t="shared" si="52"/>
        <v>322485.2</v>
      </c>
      <c r="AU50" s="5">
        <f t="shared" si="52"/>
        <v>374817.8</v>
      </c>
      <c r="AV50" s="5">
        <f t="shared" si="52"/>
        <v>378616.9</v>
      </c>
      <c r="AW50" s="5">
        <f t="shared" si="52"/>
        <v>302411.5</v>
      </c>
      <c r="AX50" s="5">
        <f t="shared" si="52"/>
        <v>333582.8</v>
      </c>
      <c r="AY50" s="5">
        <f t="shared" si="52"/>
        <v>376788.4</v>
      </c>
      <c r="AZ50" s="5">
        <f t="shared" si="52"/>
        <v>384029.6</v>
      </c>
      <c r="BA50" s="5">
        <f t="shared" si="52"/>
        <v>309309.2</v>
      </c>
      <c r="BB50" s="5">
        <f t="shared" ref="BB50:BI50" si="53">BB3</f>
        <v>337437.9</v>
      </c>
      <c r="BC50" s="5">
        <f t="shared" si="53"/>
        <v>384022.7</v>
      </c>
      <c r="BD50" s="5">
        <f t="shared" si="53"/>
        <v>389060.40000000008</v>
      </c>
      <c r="BE50" s="5">
        <f t="shared" si="53"/>
        <v>322603.50799999997</v>
      </c>
      <c r="BF50" s="5">
        <f t="shared" si="53"/>
        <v>349637.82419999997</v>
      </c>
      <c r="BG50" s="5">
        <f t="shared" si="53"/>
        <v>401164.10000000003</v>
      </c>
      <c r="BH50" s="5">
        <f t="shared" si="53"/>
        <v>404821.26320000004</v>
      </c>
      <c r="BI50" s="5">
        <f t="shared" si="53"/>
        <v>336715.14772957755</v>
      </c>
      <c r="BK50" s="5">
        <f>SUM(AH50:AK50)</f>
        <v>1258375.7000000002</v>
      </c>
      <c r="BL50" s="5">
        <f>SUM(AL50:AO50)</f>
        <v>1307253</v>
      </c>
      <c r="BM50" s="5">
        <f>SUM(AP50:AS50)</f>
        <v>1354399.1</v>
      </c>
      <c r="BN50" s="5">
        <f>SUM(AT50:AW50)</f>
        <v>1378331.4</v>
      </c>
      <c r="BO50" s="5">
        <f>SUM(AX50:BA50)</f>
        <v>1403709.9999999998</v>
      </c>
      <c r="BP50" s="5">
        <f>SUM(BB50:BE50)</f>
        <v>1433124.5080000001</v>
      </c>
      <c r="BQ50" s="5">
        <f>SUM(BC50:BF50)</f>
        <v>1445324.4321999999</v>
      </c>
    </row>
    <row r="51" spans="4:69" x14ac:dyDescent="0.3">
      <c r="D51" t="s">
        <v>78</v>
      </c>
      <c r="E51" s="9" t="s">
        <v>93</v>
      </c>
      <c r="F51" s="5">
        <f t="shared" si="52"/>
        <v>171254.7</v>
      </c>
      <c r="G51" s="5">
        <f t="shared" si="52"/>
        <v>176963.4</v>
      </c>
      <c r="H51" s="5">
        <f t="shared" si="52"/>
        <v>184706.5</v>
      </c>
      <c r="I51" s="5">
        <f t="shared" si="52"/>
        <v>185204</v>
      </c>
      <c r="J51" s="5">
        <f t="shared" si="52"/>
        <v>180027.4</v>
      </c>
      <c r="K51" s="5">
        <f t="shared" si="52"/>
        <v>181780.1</v>
      </c>
      <c r="L51" s="5">
        <f t="shared" si="52"/>
        <v>189873.7</v>
      </c>
      <c r="M51" s="5">
        <f t="shared" si="52"/>
        <v>197275.1</v>
      </c>
      <c r="N51" s="5">
        <f t="shared" si="52"/>
        <v>193122.1</v>
      </c>
      <c r="O51" s="5">
        <f t="shared" si="52"/>
        <v>191766.6</v>
      </c>
      <c r="P51" s="5">
        <f t="shared" si="52"/>
        <v>191051.9</v>
      </c>
      <c r="Q51" s="5">
        <f t="shared" si="52"/>
        <v>195621</v>
      </c>
      <c r="R51" s="5">
        <f t="shared" si="52"/>
        <v>194748.6</v>
      </c>
      <c r="S51" s="5">
        <f t="shared" si="52"/>
        <v>194571.1</v>
      </c>
      <c r="T51" s="5">
        <f t="shared" si="52"/>
        <v>199013.4</v>
      </c>
      <c r="U51" s="5">
        <f t="shared" si="52"/>
        <v>202721.3</v>
      </c>
      <c r="V51" s="5">
        <f t="shared" si="52"/>
        <v>192375.8</v>
      </c>
      <c r="W51" s="5">
        <f t="shared" si="52"/>
        <v>195958.7</v>
      </c>
      <c r="X51" s="5">
        <f t="shared" si="52"/>
        <v>200470</v>
      </c>
      <c r="Y51" s="5">
        <f t="shared" si="52"/>
        <v>205685</v>
      </c>
      <c r="Z51" s="5">
        <f t="shared" si="52"/>
        <v>193496.6</v>
      </c>
      <c r="AA51" s="5">
        <f t="shared" si="52"/>
        <v>188914.9</v>
      </c>
      <c r="AB51" s="5">
        <f t="shared" si="52"/>
        <v>191629.5</v>
      </c>
      <c r="AC51" s="5">
        <f t="shared" si="52"/>
        <v>193286.2</v>
      </c>
      <c r="AD51" s="5">
        <f t="shared" si="52"/>
        <v>195852</v>
      </c>
      <c r="AE51" s="5">
        <f t="shared" si="52"/>
        <v>190886.6</v>
      </c>
      <c r="AF51" s="5">
        <f t="shared" si="52"/>
        <v>191954.4</v>
      </c>
      <c r="AG51" s="5">
        <f t="shared" si="52"/>
        <v>195900.1</v>
      </c>
      <c r="AH51" s="5">
        <f t="shared" si="52"/>
        <v>193307</v>
      </c>
      <c r="AI51" s="5">
        <f t="shared" si="52"/>
        <v>194921.2</v>
      </c>
      <c r="AJ51" s="5">
        <f t="shared" si="52"/>
        <v>195475.1</v>
      </c>
      <c r="AK51" s="5">
        <f t="shared" si="52"/>
        <v>195975.1</v>
      </c>
      <c r="AL51" s="5">
        <f t="shared" si="52"/>
        <v>195347.9</v>
      </c>
      <c r="AM51" s="5">
        <f t="shared" si="52"/>
        <v>200079.6</v>
      </c>
      <c r="AN51" s="5">
        <f t="shared" si="52"/>
        <v>200700.3</v>
      </c>
      <c r="AO51" s="5">
        <f t="shared" si="52"/>
        <v>200377.2</v>
      </c>
      <c r="AP51" s="5">
        <f t="shared" si="52"/>
        <v>199889.4</v>
      </c>
      <c r="AQ51" s="5">
        <f t="shared" si="52"/>
        <v>198665.2</v>
      </c>
      <c r="AR51" s="5">
        <f t="shared" si="52"/>
        <v>205388.3</v>
      </c>
      <c r="AS51" s="5">
        <f t="shared" si="52"/>
        <v>202263.3</v>
      </c>
      <c r="AT51" s="5">
        <f t="shared" si="52"/>
        <v>200784.4</v>
      </c>
      <c r="AU51" s="5">
        <f t="shared" si="52"/>
        <v>193261.5</v>
      </c>
      <c r="AV51" s="5">
        <f t="shared" si="52"/>
        <v>196594.9</v>
      </c>
      <c r="AW51" s="5">
        <f t="shared" si="52"/>
        <v>199834.4</v>
      </c>
      <c r="AX51" s="5">
        <f t="shared" si="52"/>
        <v>196726.1</v>
      </c>
      <c r="AY51" s="5">
        <f t="shared" si="52"/>
        <v>203356.1</v>
      </c>
      <c r="AZ51" s="5">
        <f t="shared" si="52"/>
        <v>211889.9</v>
      </c>
      <c r="BA51" s="5">
        <f t="shared" si="52"/>
        <v>210127.4</v>
      </c>
      <c r="BB51" s="5">
        <f t="shared" ref="BB51:BI51" si="54">BB4</f>
        <v>204232.39999999997</v>
      </c>
      <c r="BC51" s="5">
        <f t="shared" si="54"/>
        <v>207850.3</v>
      </c>
      <c r="BD51" s="5">
        <f t="shared" si="54"/>
        <v>216339.6</v>
      </c>
      <c r="BE51" s="5">
        <f t="shared" si="54"/>
        <v>215827.89999999997</v>
      </c>
      <c r="BF51" s="5">
        <f t="shared" si="54"/>
        <v>209992.47039999996</v>
      </c>
      <c r="BG51" s="5">
        <f t="shared" si="54"/>
        <v>212025.37424999999</v>
      </c>
      <c r="BH51" s="5">
        <f t="shared" si="54"/>
        <v>221387.38684000002</v>
      </c>
      <c r="BI51" s="5">
        <f t="shared" si="54"/>
        <v>220902.03441999998</v>
      </c>
      <c r="BK51" s="5">
        <f t="shared" ref="BK51:BK60" si="55">SUM(AH51:AK51)</f>
        <v>779678.4</v>
      </c>
      <c r="BL51" s="5">
        <f t="shared" ref="BL51:BL60" si="56">SUM(AL51:AO51)</f>
        <v>796505</v>
      </c>
      <c r="BM51" s="5">
        <f t="shared" ref="BM51:BM60" si="57">SUM(AP51:AS51)</f>
        <v>806206.2</v>
      </c>
      <c r="BN51" s="5">
        <f t="shared" ref="BN51:BN60" si="58">SUM(AT51:AW51)</f>
        <v>790475.20000000007</v>
      </c>
      <c r="BO51" s="5">
        <f t="shared" ref="BO51:BO60" si="59">SUM(AX51:BA51)</f>
        <v>822099.5</v>
      </c>
      <c r="BP51" s="5">
        <f t="shared" ref="BP51:BP60" si="60">SUM(BB51:BE51)</f>
        <v>844250.2</v>
      </c>
      <c r="BQ51" s="5">
        <f t="shared" ref="BQ51:BQ60" si="61">SUM(BC51:BF51)</f>
        <v>850010.27040000004</v>
      </c>
    </row>
    <row r="52" spans="4:69" x14ac:dyDescent="0.3">
      <c r="D52" t="s">
        <v>79</v>
      </c>
      <c r="E52" s="9" t="s">
        <v>94</v>
      </c>
      <c r="F52" s="5">
        <f t="shared" si="52"/>
        <v>371813.3</v>
      </c>
      <c r="G52" s="5">
        <f t="shared" si="52"/>
        <v>376831.9</v>
      </c>
      <c r="H52" s="5">
        <f t="shared" si="52"/>
        <v>381827</v>
      </c>
      <c r="I52" s="5">
        <f t="shared" si="52"/>
        <v>382288.6</v>
      </c>
      <c r="J52" s="5">
        <f t="shared" si="52"/>
        <v>388876.5</v>
      </c>
      <c r="K52" s="5">
        <f t="shared" si="52"/>
        <v>400406.5</v>
      </c>
      <c r="L52" s="5">
        <f t="shared" si="52"/>
        <v>409101.9</v>
      </c>
      <c r="M52" s="5">
        <f t="shared" si="52"/>
        <v>409067.1</v>
      </c>
      <c r="N52" s="5">
        <f t="shared" si="52"/>
        <v>411748.4</v>
      </c>
      <c r="O52" s="5">
        <f t="shared" si="52"/>
        <v>421984.5</v>
      </c>
      <c r="P52" s="5">
        <f t="shared" si="52"/>
        <v>430505.9</v>
      </c>
      <c r="Q52" s="5">
        <f t="shared" si="52"/>
        <v>433548.4</v>
      </c>
      <c r="R52" s="5">
        <f t="shared" si="52"/>
        <v>430780.1</v>
      </c>
      <c r="S52" s="5">
        <f t="shared" si="52"/>
        <v>443932.4</v>
      </c>
      <c r="T52" s="5">
        <f t="shared" si="52"/>
        <v>445628.5</v>
      </c>
      <c r="U52" s="5">
        <f t="shared" si="52"/>
        <v>451620.9</v>
      </c>
      <c r="V52" s="5">
        <f t="shared" si="52"/>
        <v>449951.5</v>
      </c>
      <c r="W52" s="5">
        <f t="shared" si="52"/>
        <v>465493.4</v>
      </c>
      <c r="X52" s="5">
        <f t="shared" si="52"/>
        <v>468015.5</v>
      </c>
      <c r="Y52" s="5">
        <f t="shared" si="52"/>
        <v>470796.3</v>
      </c>
      <c r="Z52" s="5">
        <f t="shared" si="52"/>
        <v>468270.5</v>
      </c>
      <c r="AA52" s="5">
        <f t="shared" si="52"/>
        <v>485053</v>
      </c>
      <c r="AB52" s="5">
        <f t="shared" si="52"/>
        <v>489547.9</v>
      </c>
      <c r="AC52" s="5">
        <f t="shared" si="52"/>
        <v>491661.8</v>
      </c>
      <c r="AD52" s="5">
        <f t="shared" si="52"/>
        <v>490162.7</v>
      </c>
      <c r="AE52" s="5">
        <f t="shared" si="52"/>
        <v>507478.3</v>
      </c>
      <c r="AF52" s="5">
        <f t="shared" si="52"/>
        <v>511443.9</v>
      </c>
      <c r="AG52" s="5">
        <f t="shared" si="52"/>
        <v>507792</v>
      </c>
      <c r="AH52" s="5">
        <f t="shared" si="52"/>
        <v>511134.3</v>
      </c>
      <c r="AI52" s="5">
        <f t="shared" si="52"/>
        <v>525246.69999999995</v>
      </c>
      <c r="AJ52" s="5">
        <f t="shared" si="52"/>
        <v>536388.6</v>
      </c>
      <c r="AK52" s="5">
        <f t="shared" si="52"/>
        <v>530696.5</v>
      </c>
      <c r="AL52" s="5">
        <f t="shared" si="52"/>
        <v>534688.4</v>
      </c>
      <c r="AM52" s="5">
        <f t="shared" si="52"/>
        <v>545680.9</v>
      </c>
      <c r="AN52" s="5">
        <f t="shared" si="52"/>
        <v>559760.6</v>
      </c>
      <c r="AO52" s="5">
        <f t="shared" si="52"/>
        <v>553238.5</v>
      </c>
      <c r="AP52" s="5">
        <f t="shared" si="52"/>
        <v>555288</v>
      </c>
      <c r="AQ52" s="5">
        <f t="shared" si="52"/>
        <v>564913</v>
      </c>
      <c r="AR52" s="5">
        <f t="shared" si="52"/>
        <v>582944.5</v>
      </c>
      <c r="AS52" s="5">
        <f t="shared" si="52"/>
        <v>573522.30000000005</v>
      </c>
      <c r="AT52" s="5">
        <f t="shared" si="52"/>
        <v>566752</v>
      </c>
      <c r="AU52" s="5">
        <f t="shared" si="52"/>
        <v>529988.80000000005</v>
      </c>
      <c r="AV52" s="5">
        <f t="shared" si="52"/>
        <v>557651.4</v>
      </c>
      <c r="AW52" s="5">
        <f t="shared" si="52"/>
        <v>555528.1</v>
      </c>
      <c r="AX52" s="5">
        <f t="shared" si="52"/>
        <v>558907.5</v>
      </c>
      <c r="AY52" s="5">
        <f t="shared" si="52"/>
        <v>564865.5</v>
      </c>
      <c r="AZ52" s="5">
        <f t="shared" si="52"/>
        <v>578167.1</v>
      </c>
      <c r="BA52" s="5">
        <f t="shared" si="52"/>
        <v>582881.6</v>
      </c>
      <c r="BB52" s="5">
        <f t="shared" ref="BB52:BI52" si="62">BB5</f>
        <v>587265.5</v>
      </c>
      <c r="BC52" s="5">
        <f t="shared" si="62"/>
        <v>594238.5</v>
      </c>
      <c r="BD52" s="5">
        <f t="shared" si="62"/>
        <v>612683.69999999995</v>
      </c>
      <c r="BE52" s="5">
        <f t="shared" si="62"/>
        <v>598171.80000000005</v>
      </c>
      <c r="BF52" s="5">
        <f t="shared" si="62"/>
        <v>613188</v>
      </c>
      <c r="BG52" s="5">
        <f t="shared" si="62"/>
        <v>624250.19539999997</v>
      </c>
      <c r="BH52" s="5">
        <f t="shared" si="62"/>
        <v>647480.44088000001</v>
      </c>
      <c r="BI52" s="5">
        <f t="shared" si="62"/>
        <v>627742.09513999999</v>
      </c>
      <c r="BK52" s="5">
        <f t="shared" si="55"/>
        <v>2103466.1</v>
      </c>
      <c r="BL52" s="5">
        <f t="shared" si="56"/>
        <v>2193368.4</v>
      </c>
      <c r="BM52" s="5">
        <f t="shared" si="57"/>
        <v>2276667.7999999998</v>
      </c>
      <c r="BN52" s="5">
        <f t="shared" si="58"/>
        <v>2209920.3000000003</v>
      </c>
      <c r="BO52" s="5">
        <f t="shared" si="59"/>
        <v>2284821.7000000002</v>
      </c>
      <c r="BP52" s="5">
        <f t="shared" si="60"/>
        <v>2392359.5</v>
      </c>
      <c r="BQ52" s="5">
        <f t="shared" si="61"/>
        <v>2418282</v>
      </c>
    </row>
    <row r="53" spans="4:69" x14ac:dyDescent="0.3">
      <c r="D53" t="s">
        <v>80</v>
      </c>
      <c r="E53" s="35" t="s">
        <v>95</v>
      </c>
      <c r="F53" s="25">
        <f>F6+F7</f>
        <v>18747.300000000003</v>
      </c>
      <c r="G53" s="25">
        <f t="shared" ref="G53:BA53" si="63">G6+G7</f>
        <v>19716.199999999997</v>
      </c>
      <c r="H53" s="25">
        <f t="shared" si="63"/>
        <v>19740.800000000003</v>
      </c>
      <c r="I53" s="25">
        <f t="shared" si="63"/>
        <v>20193.3</v>
      </c>
      <c r="J53" s="25">
        <f t="shared" si="63"/>
        <v>20006.599999999999</v>
      </c>
      <c r="K53" s="25">
        <f t="shared" si="63"/>
        <v>20553.5</v>
      </c>
      <c r="L53" s="25">
        <f t="shared" si="63"/>
        <v>20756.3</v>
      </c>
      <c r="M53" s="25">
        <f t="shared" si="63"/>
        <v>21486.799999999999</v>
      </c>
      <c r="N53" s="25">
        <f t="shared" si="63"/>
        <v>21267.4</v>
      </c>
      <c r="O53" s="25">
        <f t="shared" si="63"/>
        <v>22704.100000000002</v>
      </c>
      <c r="P53" s="25">
        <f t="shared" si="63"/>
        <v>23144.2</v>
      </c>
      <c r="Q53" s="25">
        <f t="shared" si="63"/>
        <v>23607.100000000002</v>
      </c>
      <c r="R53" s="25">
        <f t="shared" si="63"/>
        <v>23240.2</v>
      </c>
      <c r="S53" s="25">
        <f t="shared" si="63"/>
        <v>23742.100000000002</v>
      </c>
      <c r="T53" s="25">
        <f t="shared" si="63"/>
        <v>23720.5</v>
      </c>
      <c r="U53" s="25">
        <f t="shared" si="63"/>
        <v>24642.199999999997</v>
      </c>
      <c r="V53" s="25">
        <f t="shared" si="63"/>
        <v>24023.899999999998</v>
      </c>
      <c r="W53" s="25">
        <f t="shared" si="63"/>
        <v>25251.5</v>
      </c>
      <c r="X53" s="25">
        <f t="shared" si="63"/>
        <v>25117.100000000002</v>
      </c>
      <c r="Y53" s="25">
        <f t="shared" si="63"/>
        <v>26537.200000000001</v>
      </c>
      <c r="Z53" s="25">
        <f t="shared" si="63"/>
        <v>24496.2</v>
      </c>
      <c r="AA53" s="25">
        <f t="shared" si="63"/>
        <v>25560.3</v>
      </c>
      <c r="AB53" s="25">
        <f t="shared" si="63"/>
        <v>25398.100000000002</v>
      </c>
      <c r="AC53" s="25">
        <f t="shared" si="63"/>
        <v>26809.200000000001</v>
      </c>
      <c r="AD53" s="25">
        <f t="shared" si="63"/>
        <v>26296.300000000003</v>
      </c>
      <c r="AE53" s="25">
        <f t="shared" si="63"/>
        <v>27115.8</v>
      </c>
      <c r="AF53" s="25">
        <f t="shared" si="63"/>
        <v>26589.7</v>
      </c>
      <c r="AG53" s="25">
        <f t="shared" si="63"/>
        <v>27642.699999999997</v>
      </c>
      <c r="AH53" s="25">
        <f t="shared" si="63"/>
        <v>26769.5</v>
      </c>
      <c r="AI53" s="25">
        <f t="shared" si="63"/>
        <v>26548</v>
      </c>
      <c r="AJ53" s="25">
        <f t="shared" si="63"/>
        <v>27886.799999999999</v>
      </c>
      <c r="AK53" s="25">
        <f t="shared" si="63"/>
        <v>28332.300000000003</v>
      </c>
      <c r="AL53" s="25">
        <f t="shared" si="63"/>
        <v>27662.199999999997</v>
      </c>
      <c r="AM53" s="25">
        <f t="shared" si="63"/>
        <v>28492</v>
      </c>
      <c r="AN53" s="25">
        <f t="shared" si="63"/>
        <v>29454.2</v>
      </c>
      <c r="AO53" s="25">
        <f t="shared" si="63"/>
        <v>29929.600000000002</v>
      </c>
      <c r="AP53" s="25">
        <f t="shared" si="63"/>
        <v>28900.5</v>
      </c>
      <c r="AQ53" s="25">
        <f t="shared" si="63"/>
        <v>29246.5</v>
      </c>
      <c r="AR53" s="25">
        <f t="shared" si="63"/>
        <v>30581</v>
      </c>
      <c r="AS53" s="25">
        <f t="shared" si="63"/>
        <v>31713.600000000002</v>
      </c>
      <c r="AT53" s="25">
        <f t="shared" si="63"/>
        <v>30025.100000000002</v>
      </c>
      <c r="AU53" s="25">
        <f t="shared" si="63"/>
        <v>27869.600000000002</v>
      </c>
      <c r="AV53" s="25">
        <f t="shared" si="63"/>
        <v>30023.200000000001</v>
      </c>
      <c r="AW53" s="25">
        <f t="shared" si="63"/>
        <v>30357.8</v>
      </c>
      <c r="AX53" s="25">
        <f t="shared" si="63"/>
        <v>30616.9</v>
      </c>
      <c r="AY53" s="25">
        <f t="shared" si="63"/>
        <v>30326.399999999998</v>
      </c>
      <c r="AZ53" s="25">
        <f t="shared" si="63"/>
        <v>31197</v>
      </c>
      <c r="BA53" s="25">
        <f t="shared" si="63"/>
        <v>32640</v>
      </c>
      <c r="BB53" s="25">
        <f t="shared" ref="BB53:BI53" si="64">BB6+BB7</f>
        <v>32632.799999999999</v>
      </c>
      <c r="BC53" s="25">
        <f t="shared" si="64"/>
        <v>31292.765272549888</v>
      </c>
      <c r="BD53" s="25">
        <f t="shared" si="64"/>
        <v>32920.299980147189</v>
      </c>
      <c r="BE53" s="25">
        <f t="shared" si="64"/>
        <v>33849.955145488333</v>
      </c>
      <c r="BF53" s="25">
        <f t="shared" si="64"/>
        <v>33899.478435969169</v>
      </c>
      <c r="BG53" s="25">
        <f t="shared" si="64"/>
        <v>32525.904216691291</v>
      </c>
      <c r="BH53" s="25">
        <f t="shared" si="64"/>
        <v>34202.647812282237</v>
      </c>
      <c r="BI53" s="25">
        <f t="shared" si="64"/>
        <v>35122.9878520856</v>
      </c>
      <c r="BK53" s="5">
        <f t="shared" si="55"/>
        <v>109536.6</v>
      </c>
      <c r="BL53" s="5">
        <f t="shared" si="56"/>
        <v>115538</v>
      </c>
      <c r="BM53" s="5">
        <f t="shared" si="57"/>
        <v>120441.60000000001</v>
      </c>
      <c r="BN53" s="5">
        <f t="shared" si="58"/>
        <v>118275.70000000001</v>
      </c>
      <c r="BO53" s="5">
        <f t="shared" si="59"/>
        <v>124780.3</v>
      </c>
      <c r="BP53" s="5">
        <f t="shared" si="60"/>
        <v>130695.82039818542</v>
      </c>
      <c r="BQ53" s="5">
        <f t="shared" si="61"/>
        <v>131962.49883415457</v>
      </c>
    </row>
    <row r="54" spans="4:69" x14ac:dyDescent="0.3">
      <c r="D54" t="s">
        <v>81</v>
      </c>
      <c r="E54" s="9" t="s">
        <v>96</v>
      </c>
      <c r="F54" s="5">
        <f>F8</f>
        <v>149919</v>
      </c>
      <c r="G54" s="5">
        <f t="shared" ref="G54:BA54" si="65">G8</f>
        <v>153138.9</v>
      </c>
      <c r="H54" s="5">
        <f t="shared" si="65"/>
        <v>159863.4</v>
      </c>
      <c r="I54" s="5">
        <f t="shared" si="65"/>
        <v>163984.1</v>
      </c>
      <c r="J54" s="5">
        <f t="shared" si="65"/>
        <v>162272.1</v>
      </c>
      <c r="K54" s="5">
        <f t="shared" si="65"/>
        <v>169063.9</v>
      </c>
      <c r="L54" s="5">
        <f t="shared" si="65"/>
        <v>172845.3</v>
      </c>
      <c r="M54" s="5">
        <f t="shared" si="65"/>
        <v>179240.6</v>
      </c>
      <c r="N54" s="5">
        <f t="shared" si="65"/>
        <v>172524.4</v>
      </c>
      <c r="O54" s="5">
        <f t="shared" si="65"/>
        <v>178851</v>
      </c>
      <c r="P54" s="5">
        <f t="shared" si="65"/>
        <v>184628.4</v>
      </c>
      <c r="Q54" s="5">
        <f t="shared" si="65"/>
        <v>192222.6</v>
      </c>
      <c r="R54" s="5">
        <f t="shared" si="65"/>
        <v>181865.3</v>
      </c>
      <c r="S54" s="5">
        <f t="shared" si="65"/>
        <v>190136.1</v>
      </c>
      <c r="T54" s="5">
        <f t="shared" si="65"/>
        <v>196549.1</v>
      </c>
      <c r="U54" s="5">
        <f t="shared" si="65"/>
        <v>204169.1</v>
      </c>
      <c r="V54" s="5">
        <f t="shared" si="65"/>
        <v>194998.3</v>
      </c>
      <c r="W54" s="5">
        <f t="shared" si="65"/>
        <v>202412.3</v>
      </c>
      <c r="X54" s="5">
        <f t="shared" si="65"/>
        <v>209376.3</v>
      </c>
      <c r="Y54" s="5">
        <f t="shared" si="65"/>
        <v>219828.7</v>
      </c>
      <c r="Z54" s="5">
        <f t="shared" si="65"/>
        <v>206755</v>
      </c>
      <c r="AA54" s="5">
        <f t="shared" si="65"/>
        <v>213247.1</v>
      </c>
      <c r="AB54" s="5">
        <f t="shared" si="65"/>
        <v>223649.5</v>
      </c>
      <c r="AC54" s="5">
        <f t="shared" si="65"/>
        <v>235512.3</v>
      </c>
      <c r="AD54" s="5">
        <f t="shared" si="65"/>
        <v>220732.5</v>
      </c>
      <c r="AE54" s="5">
        <f t="shared" si="65"/>
        <v>224160.2</v>
      </c>
      <c r="AF54" s="5">
        <f t="shared" si="65"/>
        <v>234726.3</v>
      </c>
      <c r="AG54" s="5">
        <f t="shared" si="65"/>
        <v>245421.3</v>
      </c>
      <c r="AH54" s="5">
        <f t="shared" si="65"/>
        <v>233893.3</v>
      </c>
      <c r="AI54" s="5">
        <f t="shared" si="65"/>
        <v>239742</v>
      </c>
      <c r="AJ54" s="5">
        <f t="shared" si="65"/>
        <v>251107.5</v>
      </c>
      <c r="AK54" s="5">
        <f t="shared" si="65"/>
        <v>263182.09999999998</v>
      </c>
      <c r="AL54" s="5">
        <f t="shared" si="65"/>
        <v>251087.9</v>
      </c>
      <c r="AM54" s="5">
        <f t="shared" si="65"/>
        <v>253483.1</v>
      </c>
      <c r="AN54" s="5">
        <f t="shared" si="65"/>
        <v>265639.90000000002</v>
      </c>
      <c r="AO54" s="5">
        <f t="shared" si="65"/>
        <v>277871.90000000002</v>
      </c>
      <c r="AP54" s="5">
        <f t="shared" si="65"/>
        <v>265916.2</v>
      </c>
      <c r="AQ54" s="5">
        <f t="shared" si="65"/>
        <v>267906.2</v>
      </c>
      <c r="AR54" s="5">
        <f t="shared" si="65"/>
        <v>280645.2</v>
      </c>
      <c r="AS54" s="5">
        <f t="shared" si="65"/>
        <v>293957.40000000002</v>
      </c>
      <c r="AT54" s="5">
        <f t="shared" si="65"/>
        <v>273624.59999999998</v>
      </c>
      <c r="AU54" s="5">
        <f t="shared" si="65"/>
        <v>253459</v>
      </c>
      <c r="AV54" s="5">
        <f t="shared" si="65"/>
        <v>267958.40000000002</v>
      </c>
      <c r="AW54" s="5">
        <f t="shared" si="65"/>
        <v>277292.79999999999</v>
      </c>
      <c r="AX54" s="5">
        <f t="shared" si="65"/>
        <v>271471.40000000002</v>
      </c>
      <c r="AY54" s="5">
        <f t="shared" si="65"/>
        <v>264663.7</v>
      </c>
      <c r="AZ54" s="5">
        <f t="shared" si="65"/>
        <v>278240.8</v>
      </c>
      <c r="BA54" s="5">
        <f t="shared" si="65"/>
        <v>288141.8</v>
      </c>
      <c r="BB54" s="5">
        <f t="shared" ref="BB54:BI54" si="66">BB8</f>
        <v>284580.7</v>
      </c>
      <c r="BC54" s="5">
        <f t="shared" si="66"/>
        <v>285016.3</v>
      </c>
      <c r="BD54" s="5">
        <f t="shared" si="66"/>
        <v>300110.5</v>
      </c>
      <c r="BE54" s="5">
        <f t="shared" si="66"/>
        <v>307616.13439999998</v>
      </c>
      <c r="BF54" s="5">
        <f t="shared" si="66"/>
        <v>299916.7480827003</v>
      </c>
      <c r="BG54" s="5">
        <f t="shared" si="66"/>
        <v>301731.93225851422</v>
      </c>
      <c r="BH54" s="5">
        <f t="shared" si="66"/>
        <v>322778.22784485092</v>
      </c>
      <c r="BI54" s="5">
        <f t="shared" si="66"/>
        <v>331189.93861030281</v>
      </c>
      <c r="BK54" s="5">
        <f t="shared" si="55"/>
        <v>987924.9</v>
      </c>
      <c r="BL54" s="5">
        <f t="shared" si="56"/>
        <v>1048082.8</v>
      </c>
      <c r="BM54" s="5">
        <f t="shared" si="57"/>
        <v>1108425</v>
      </c>
      <c r="BN54" s="5">
        <f t="shared" si="58"/>
        <v>1072334.8</v>
      </c>
      <c r="BO54" s="5">
        <f t="shared" si="59"/>
        <v>1102517.7000000002</v>
      </c>
      <c r="BP54" s="5">
        <f t="shared" si="60"/>
        <v>1177323.6343999999</v>
      </c>
      <c r="BQ54" s="5">
        <f t="shared" si="61"/>
        <v>1192659.6824827003</v>
      </c>
    </row>
    <row r="55" spans="4:69" x14ac:dyDescent="0.3">
      <c r="D55" t="s">
        <v>82</v>
      </c>
      <c r="E55" s="34" t="s">
        <v>97</v>
      </c>
      <c r="F55" s="27">
        <f t="shared" ref="F55:BA56" si="67">F9+F11</f>
        <v>270965.8</v>
      </c>
      <c r="G55" s="27">
        <f t="shared" si="67"/>
        <v>279974.8</v>
      </c>
      <c r="H55" s="27">
        <f t="shared" si="67"/>
        <v>286156.79999999999</v>
      </c>
      <c r="I55" s="27">
        <f t="shared" si="67"/>
        <v>287108.2</v>
      </c>
      <c r="J55" s="27">
        <f t="shared" si="67"/>
        <v>290511.59999999998</v>
      </c>
      <c r="K55" s="27">
        <f t="shared" si="67"/>
        <v>309359.8</v>
      </c>
      <c r="L55" s="27">
        <f t="shared" si="67"/>
        <v>317386.80000000005</v>
      </c>
      <c r="M55" s="27">
        <f t="shared" si="67"/>
        <v>309963.40000000002</v>
      </c>
      <c r="N55" s="27">
        <f t="shared" si="67"/>
        <v>311878.3</v>
      </c>
      <c r="O55" s="27">
        <f t="shared" si="67"/>
        <v>326695.3</v>
      </c>
      <c r="P55" s="27">
        <f t="shared" si="67"/>
        <v>332520.19999999995</v>
      </c>
      <c r="Q55" s="27">
        <f t="shared" si="67"/>
        <v>325050.3</v>
      </c>
      <c r="R55" s="27">
        <f t="shared" si="67"/>
        <v>323638.59999999998</v>
      </c>
      <c r="S55" s="27">
        <f t="shared" si="67"/>
        <v>343898.19999999995</v>
      </c>
      <c r="T55" s="27">
        <f t="shared" si="67"/>
        <v>350216.69999999995</v>
      </c>
      <c r="U55" s="27">
        <f t="shared" si="67"/>
        <v>345266.89999999997</v>
      </c>
      <c r="V55" s="27">
        <f t="shared" si="67"/>
        <v>343566.5</v>
      </c>
      <c r="W55" s="27">
        <f t="shared" si="67"/>
        <v>362142.8</v>
      </c>
      <c r="X55" s="27">
        <f t="shared" si="67"/>
        <v>368733.8</v>
      </c>
      <c r="Y55" s="27">
        <f t="shared" si="67"/>
        <v>360669.9</v>
      </c>
      <c r="Z55" s="27">
        <f t="shared" si="67"/>
        <v>356249.60000000003</v>
      </c>
      <c r="AA55" s="27">
        <f t="shared" si="67"/>
        <v>369196.1</v>
      </c>
      <c r="AB55" s="27">
        <f t="shared" si="67"/>
        <v>376020</v>
      </c>
      <c r="AC55" s="27">
        <f t="shared" si="67"/>
        <v>374621.2</v>
      </c>
      <c r="AD55" s="27">
        <f t="shared" si="67"/>
        <v>372541.2</v>
      </c>
      <c r="AE55" s="27">
        <f t="shared" si="67"/>
        <v>385607.30000000005</v>
      </c>
      <c r="AF55" s="27">
        <f t="shared" si="67"/>
        <v>390686.4</v>
      </c>
      <c r="AG55" s="27">
        <f t="shared" si="67"/>
        <v>389749.3</v>
      </c>
      <c r="AH55" s="27">
        <f t="shared" si="67"/>
        <v>390232.69999999995</v>
      </c>
      <c r="AI55" s="27">
        <f t="shared" si="67"/>
        <v>400478.3</v>
      </c>
      <c r="AJ55" s="27">
        <f t="shared" si="67"/>
        <v>411291.4</v>
      </c>
      <c r="AK55" s="27">
        <f t="shared" si="67"/>
        <v>407873.8</v>
      </c>
      <c r="AL55" s="27">
        <f t="shared" si="67"/>
        <v>409824.7</v>
      </c>
      <c r="AM55" s="27">
        <f t="shared" si="67"/>
        <v>421651.5</v>
      </c>
      <c r="AN55" s="27">
        <f t="shared" si="67"/>
        <v>433431.7</v>
      </c>
      <c r="AO55" s="27">
        <f t="shared" si="67"/>
        <v>427039.4</v>
      </c>
      <c r="AP55" s="27">
        <f t="shared" si="67"/>
        <v>431696</v>
      </c>
      <c r="AQ55" s="27">
        <f t="shared" si="67"/>
        <v>441825.3</v>
      </c>
      <c r="AR55" s="27">
        <f t="shared" si="67"/>
        <v>453285</v>
      </c>
      <c r="AS55" s="27">
        <f t="shared" si="67"/>
        <v>446684</v>
      </c>
      <c r="AT55" s="27">
        <f t="shared" si="67"/>
        <v>438516.5</v>
      </c>
      <c r="AU55" s="27">
        <f t="shared" si="67"/>
        <v>396111.39999999997</v>
      </c>
      <c r="AV55" s="27">
        <f t="shared" si="67"/>
        <v>424397.7</v>
      </c>
      <c r="AW55" s="27">
        <f t="shared" si="67"/>
        <v>425844.19999999995</v>
      </c>
      <c r="AX55" s="27">
        <f t="shared" si="67"/>
        <v>428022.5</v>
      </c>
      <c r="AY55" s="27">
        <f t="shared" si="67"/>
        <v>441569</v>
      </c>
      <c r="AZ55" s="27">
        <f t="shared" si="67"/>
        <v>442356.5</v>
      </c>
      <c r="BA55" s="27">
        <f t="shared" si="67"/>
        <v>449033</v>
      </c>
      <c r="BB55" s="27">
        <f t="shared" ref="BB55:BI55" si="68">BB9+BB11</f>
        <v>453132.2</v>
      </c>
      <c r="BC55" s="27">
        <f t="shared" si="68"/>
        <v>469231.22</v>
      </c>
      <c r="BD55" s="27">
        <f t="shared" si="68"/>
        <v>478991.27999999997</v>
      </c>
      <c r="BE55" s="27">
        <f t="shared" si="68"/>
        <v>463776.04749999999</v>
      </c>
      <c r="BF55" s="27">
        <f t="shared" si="68"/>
        <v>471595.36950000003</v>
      </c>
      <c r="BG55" s="27">
        <f t="shared" si="68"/>
        <v>493198.53393779148</v>
      </c>
      <c r="BH55" s="27">
        <f t="shared" si="68"/>
        <v>512826.38211222627</v>
      </c>
      <c r="BI55" s="27">
        <f t="shared" si="68"/>
        <v>493911.4820396048</v>
      </c>
      <c r="BK55" s="5">
        <f t="shared" si="55"/>
        <v>1609876.2</v>
      </c>
      <c r="BL55" s="5">
        <f t="shared" si="56"/>
        <v>1691947.2999999998</v>
      </c>
      <c r="BM55" s="5">
        <f t="shared" si="57"/>
        <v>1773490.3</v>
      </c>
      <c r="BN55" s="5">
        <f t="shared" si="58"/>
        <v>1684869.7999999998</v>
      </c>
      <c r="BO55" s="5">
        <f t="shared" si="59"/>
        <v>1760981</v>
      </c>
      <c r="BP55" s="5">
        <f t="shared" si="60"/>
        <v>1865130.7475000001</v>
      </c>
      <c r="BQ55" s="5">
        <f t="shared" si="61"/>
        <v>1883593.9169999999</v>
      </c>
    </row>
    <row r="56" spans="4:69" x14ac:dyDescent="0.3">
      <c r="D56" t="s">
        <v>83</v>
      </c>
      <c r="E56" s="37" t="s">
        <v>98</v>
      </c>
      <c r="F56" s="29">
        <f t="shared" si="67"/>
        <v>118481.3</v>
      </c>
      <c r="G56" s="29">
        <f t="shared" si="67"/>
        <v>122902.39999999999</v>
      </c>
      <c r="H56" s="29">
        <f t="shared" si="67"/>
        <v>128314</v>
      </c>
      <c r="I56" s="29">
        <f t="shared" si="67"/>
        <v>131725.79999999999</v>
      </c>
      <c r="J56" s="29">
        <f t="shared" si="67"/>
        <v>131877.20000000001</v>
      </c>
      <c r="K56" s="29">
        <f t="shared" si="67"/>
        <v>134309.4</v>
      </c>
      <c r="L56" s="29">
        <f t="shared" si="67"/>
        <v>138878.39999999999</v>
      </c>
      <c r="M56" s="29">
        <f t="shared" si="67"/>
        <v>142402.79999999999</v>
      </c>
      <c r="N56" s="29">
        <f t="shared" si="67"/>
        <v>144800.20000000001</v>
      </c>
      <c r="O56" s="29">
        <f t="shared" si="67"/>
        <v>146996.6</v>
      </c>
      <c r="P56" s="29">
        <f t="shared" si="67"/>
        <v>153037.20000000001</v>
      </c>
      <c r="Q56" s="29">
        <f t="shared" si="67"/>
        <v>156107.29999999999</v>
      </c>
      <c r="R56" s="29">
        <f t="shared" si="67"/>
        <v>157648.70000000001</v>
      </c>
      <c r="S56" s="29">
        <f t="shared" si="67"/>
        <v>161366</v>
      </c>
      <c r="T56" s="29">
        <f t="shared" si="67"/>
        <v>165767.40000000002</v>
      </c>
      <c r="U56" s="29">
        <f t="shared" si="67"/>
        <v>168874.2</v>
      </c>
      <c r="V56" s="29">
        <f t="shared" si="67"/>
        <v>171115.7</v>
      </c>
      <c r="W56" s="29">
        <f t="shared" si="67"/>
        <v>176283.1</v>
      </c>
      <c r="X56" s="29">
        <f t="shared" si="67"/>
        <v>180341.6</v>
      </c>
      <c r="Y56" s="29">
        <f t="shared" si="67"/>
        <v>183668.2</v>
      </c>
      <c r="Z56" s="29">
        <f t="shared" si="67"/>
        <v>184979.4</v>
      </c>
      <c r="AA56" s="29">
        <f t="shared" si="67"/>
        <v>189983.5</v>
      </c>
      <c r="AB56" s="29">
        <f t="shared" si="67"/>
        <v>196476.2</v>
      </c>
      <c r="AC56" s="29">
        <f t="shared" si="67"/>
        <v>199186.6</v>
      </c>
      <c r="AD56" s="29">
        <f t="shared" si="67"/>
        <v>198871.5</v>
      </c>
      <c r="AE56" s="29">
        <f t="shared" si="67"/>
        <v>205269.7</v>
      </c>
      <c r="AF56" s="29">
        <f t="shared" si="67"/>
        <v>213358.59999999998</v>
      </c>
      <c r="AG56" s="29">
        <f t="shared" si="67"/>
        <v>216551.7</v>
      </c>
      <c r="AH56" s="29">
        <f t="shared" si="67"/>
        <v>217554</v>
      </c>
      <c r="AI56" s="29">
        <f t="shared" si="67"/>
        <v>225909.3</v>
      </c>
      <c r="AJ56" s="29">
        <f t="shared" si="67"/>
        <v>232235.1</v>
      </c>
      <c r="AK56" s="29">
        <f t="shared" si="67"/>
        <v>234401.7</v>
      </c>
      <c r="AL56" s="29">
        <f t="shared" si="67"/>
        <v>235129.3</v>
      </c>
      <c r="AM56" s="29">
        <f t="shared" si="67"/>
        <v>241047.9</v>
      </c>
      <c r="AN56" s="29">
        <f t="shared" si="67"/>
        <v>248606</v>
      </c>
      <c r="AO56" s="29">
        <f t="shared" si="67"/>
        <v>249316</v>
      </c>
      <c r="AP56" s="29">
        <f t="shared" si="67"/>
        <v>252620.1</v>
      </c>
      <c r="AQ56" s="29">
        <f t="shared" si="67"/>
        <v>260108.90000000002</v>
      </c>
      <c r="AR56" s="29">
        <f t="shared" si="67"/>
        <v>268711.3</v>
      </c>
      <c r="AS56" s="29">
        <f t="shared" si="67"/>
        <v>271221.7</v>
      </c>
      <c r="AT56" s="29">
        <f t="shared" si="67"/>
        <v>267979.59999999998</v>
      </c>
      <c r="AU56" s="29">
        <f t="shared" si="67"/>
        <v>240618.90000000002</v>
      </c>
      <c r="AV56" s="29">
        <f t="shared" si="67"/>
        <v>265065.5</v>
      </c>
      <c r="AW56" s="29">
        <f t="shared" si="67"/>
        <v>271836.79999999999</v>
      </c>
      <c r="AX56" s="29">
        <f t="shared" si="67"/>
        <v>266930.59999999998</v>
      </c>
      <c r="AY56" s="29">
        <f t="shared" si="67"/>
        <v>271647.8</v>
      </c>
      <c r="AZ56" s="29">
        <f t="shared" si="67"/>
        <v>273568.09999999998</v>
      </c>
      <c r="BA56" s="29">
        <f t="shared" si="67"/>
        <v>290501.5</v>
      </c>
      <c r="BB56" s="29">
        <f t="shared" ref="BB56:BI56" si="69">BB10+BB12</f>
        <v>294415.10000000003</v>
      </c>
      <c r="BC56" s="29">
        <f t="shared" si="69"/>
        <v>305238.69999999995</v>
      </c>
      <c r="BD56" s="29">
        <f t="shared" si="69"/>
        <v>308178.59999999998</v>
      </c>
      <c r="BE56" s="29">
        <f t="shared" si="69"/>
        <v>307303.11939999997</v>
      </c>
      <c r="BF56" s="29">
        <f t="shared" si="69"/>
        <v>317548.37449999998</v>
      </c>
      <c r="BG56" s="29">
        <f t="shared" si="69"/>
        <v>331586.41599999991</v>
      </c>
      <c r="BH56" s="29">
        <f t="shared" si="69"/>
        <v>340439.91599999985</v>
      </c>
      <c r="BI56" s="29">
        <f t="shared" si="69"/>
        <v>336869.30559608893</v>
      </c>
      <c r="BK56" s="5">
        <f t="shared" si="55"/>
        <v>910100.10000000009</v>
      </c>
      <c r="BL56" s="5">
        <f t="shared" si="56"/>
        <v>974099.2</v>
      </c>
      <c r="BM56" s="5">
        <f t="shared" si="57"/>
        <v>1052662</v>
      </c>
      <c r="BN56" s="5">
        <f t="shared" si="58"/>
        <v>1045500.8</v>
      </c>
      <c r="BO56" s="5">
        <f t="shared" si="59"/>
        <v>1102648</v>
      </c>
      <c r="BP56" s="5">
        <f t="shared" si="60"/>
        <v>1215135.5194000001</v>
      </c>
      <c r="BQ56" s="5">
        <f t="shared" si="61"/>
        <v>1238268.7938999999</v>
      </c>
    </row>
    <row r="57" spans="4:69" x14ac:dyDescent="0.3">
      <c r="D57" t="s">
        <v>84</v>
      </c>
      <c r="E57" s="38" t="s">
        <v>99</v>
      </c>
      <c r="F57" s="31">
        <f>F13+F14+F15</f>
        <v>130148.00000000001</v>
      </c>
      <c r="G57" s="31">
        <f t="shared" ref="G57:BA57" si="70">G13+G14+G15</f>
        <v>132938</v>
      </c>
      <c r="H57" s="31">
        <f t="shared" si="70"/>
        <v>135592.6</v>
      </c>
      <c r="I57" s="31">
        <f t="shared" si="70"/>
        <v>138348.69999999998</v>
      </c>
      <c r="J57" s="31">
        <f t="shared" si="70"/>
        <v>142740.1</v>
      </c>
      <c r="K57" s="31">
        <f t="shared" si="70"/>
        <v>145387.6</v>
      </c>
      <c r="L57" s="31">
        <f t="shared" si="70"/>
        <v>145001.9</v>
      </c>
      <c r="M57" s="31">
        <f t="shared" si="70"/>
        <v>144994.1</v>
      </c>
      <c r="N57" s="31">
        <f t="shared" si="70"/>
        <v>149893.80000000002</v>
      </c>
      <c r="O57" s="31">
        <f t="shared" si="70"/>
        <v>154399.6</v>
      </c>
      <c r="P57" s="31">
        <f t="shared" si="70"/>
        <v>160055.30000000002</v>
      </c>
      <c r="Q57" s="31">
        <f t="shared" si="70"/>
        <v>162094.9</v>
      </c>
      <c r="R57" s="31">
        <f t="shared" si="70"/>
        <v>165369.90000000002</v>
      </c>
      <c r="S57" s="31">
        <f t="shared" si="70"/>
        <v>168044.79999999999</v>
      </c>
      <c r="T57" s="31">
        <f t="shared" si="70"/>
        <v>172042.19999999998</v>
      </c>
      <c r="U57" s="31">
        <f t="shared" si="70"/>
        <v>169786.40000000002</v>
      </c>
      <c r="V57" s="31">
        <f t="shared" si="70"/>
        <v>173994.7</v>
      </c>
      <c r="W57" s="31">
        <f t="shared" si="70"/>
        <v>178304.2</v>
      </c>
      <c r="X57" s="31">
        <f t="shared" si="70"/>
        <v>179624</v>
      </c>
      <c r="Y57" s="31">
        <f t="shared" si="70"/>
        <v>182138.1</v>
      </c>
      <c r="Z57" s="31">
        <f t="shared" si="70"/>
        <v>185955</v>
      </c>
      <c r="AA57" s="31">
        <f t="shared" si="70"/>
        <v>185758.2</v>
      </c>
      <c r="AB57" s="31">
        <f t="shared" si="70"/>
        <v>193202.69999999998</v>
      </c>
      <c r="AC57" s="31">
        <f t="shared" si="70"/>
        <v>197728.19999999998</v>
      </c>
      <c r="AD57" s="31">
        <f t="shared" si="70"/>
        <v>200194.4</v>
      </c>
      <c r="AE57" s="31">
        <f t="shared" si="70"/>
        <v>203207.4</v>
      </c>
      <c r="AF57" s="31">
        <f t="shared" si="70"/>
        <v>206771.40000000002</v>
      </c>
      <c r="AG57" s="31">
        <f t="shared" si="70"/>
        <v>206928.4</v>
      </c>
      <c r="AH57" s="31">
        <f t="shared" si="70"/>
        <v>210902</v>
      </c>
      <c r="AI57" s="31">
        <f t="shared" si="70"/>
        <v>214600.9</v>
      </c>
      <c r="AJ57" s="31">
        <f t="shared" si="70"/>
        <v>218923</v>
      </c>
      <c r="AK57" s="31">
        <f t="shared" si="70"/>
        <v>216877.8</v>
      </c>
      <c r="AL57" s="31">
        <f t="shared" si="70"/>
        <v>220651.8</v>
      </c>
      <c r="AM57" s="31">
        <f t="shared" si="70"/>
        <v>223612.59999999998</v>
      </c>
      <c r="AN57" s="31">
        <f t="shared" si="70"/>
        <v>228608.8</v>
      </c>
      <c r="AO57" s="31">
        <f t="shared" si="70"/>
        <v>230086.7</v>
      </c>
      <c r="AP57" s="31">
        <f t="shared" si="70"/>
        <v>236673.59999999998</v>
      </c>
      <c r="AQ57" s="31">
        <f t="shared" si="70"/>
        <v>237121.8</v>
      </c>
      <c r="AR57" s="31">
        <f t="shared" si="70"/>
        <v>244504.2</v>
      </c>
      <c r="AS57" s="31">
        <f t="shared" si="70"/>
        <v>248630.80000000002</v>
      </c>
      <c r="AT57" s="31">
        <f t="shared" si="70"/>
        <v>253917.00000000003</v>
      </c>
      <c r="AU57" s="31">
        <f t="shared" si="70"/>
        <v>233889.8</v>
      </c>
      <c r="AV57" s="31">
        <f t="shared" si="70"/>
        <v>241013.5</v>
      </c>
      <c r="AW57" s="31">
        <f t="shared" si="70"/>
        <v>248593.1</v>
      </c>
      <c r="AX57" s="31">
        <f t="shared" si="70"/>
        <v>247895.9</v>
      </c>
      <c r="AY57" s="31">
        <f t="shared" si="70"/>
        <v>249649.6</v>
      </c>
      <c r="AZ57" s="31">
        <f t="shared" si="70"/>
        <v>248279.10000000003</v>
      </c>
      <c r="BA57" s="31">
        <f t="shared" si="70"/>
        <v>249203.59999999998</v>
      </c>
      <c r="BB57" s="31">
        <f t="shared" ref="BB57:BI57" si="71">BB13+BB14+BB15</f>
        <v>255823.3</v>
      </c>
      <c r="BC57" s="31">
        <f t="shared" si="71"/>
        <v>256232.42598</v>
      </c>
      <c r="BD57" s="31">
        <f t="shared" si="71"/>
        <v>259123.15640000001</v>
      </c>
      <c r="BE57" s="31">
        <f t="shared" si="71"/>
        <v>261132.16259999992</v>
      </c>
      <c r="BF57" s="31">
        <f t="shared" si="71"/>
        <v>264992.12649999995</v>
      </c>
      <c r="BG57" s="31">
        <f t="shared" si="71"/>
        <v>273137.20578070445</v>
      </c>
      <c r="BH57" s="31">
        <f t="shared" si="71"/>
        <v>276797.15278688568</v>
      </c>
      <c r="BI57" s="31">
        <f t="shared" si="71"/>
        <v>280023.62845026696</v>
      </c>
      <c r="BK57" s="5">
        <f t="shared" si="55"/>
        <v>861303.7</v>
      </c>
      <c r="BL57" s="5">
        <f t="shared" si="56"/>
        <v>902959.89999999991</v>
      </c>
      <c r="BM57" s="5">
        <f t="shared" si="57"/>
        <v>966930.4</v>
      </c>
      <c r="BN57" s="5">
        <f t="shared" si="58"/>
        <v>977413.4</v>
      </c>
      <c r="BO57" s="5">
        <f t="shared" si="59"/>
        <v>995028.20000000007</v>
      </c>
      <c r="BP57" s="5">
        <f t="shared" si="60"/>
        <v>1032311.0449799999</v>
      </c>
      <c r="BQ57" s="5">
        <f t="shared" si="61"/>
        <v>1041479.87148</v>
      </c>
    </row>
    <row r="58" spans="4:69" x14ac:dyDescent="0.3">
      <c r="D58" t="s">
        <v>85</v>
      </c>
      <c r="E58" s="36" t="s">
        <v>100</v>
      </c>
      <c r="F58" s="23">
        <f>F16+F17+F18+F19</f>
        <v>141568.70000000001</v>
      </c>
      <c r="G58" s="23">
        <f t="shared" ref="G58:BA58" si="72">G16+G17+G18+G19</f>
        <v>159162.79999999999</v>
      </c>
      <c r="H58" s="23">
        <f t="shared" si="72"/>
        <v>160769.4</v>
      </c>
      <c r="I58" s="23">
        <f t="shared" si="72"/>
        <v>167210.4</v>
      </c>
      <c r="J58" s="23">
        <f t="shared" si="72"/>
        <v>159748.6</v>
      </c>
      <c r="K58" s="23">
        <f t="shared" si="72"/>
        <v>165619.1</v>
      </c>
      <c r="L58" s="23">
        <f t="shared" si="72"/>
        <v>171817.5</v>
      </c>
      <c r="M58" s="23">
        <f t="shared" si="72"/>
        <v>176145.2</v>
      </c>
      <c r="N58" s="23">
        <f t="shared" si="72"/>
        <v>168589.4</v>
      </c>
      <c r="O58" s="23">
        <f t="shared" si="72"/>
        <v>179510.40000000002</v>
      </c>
      <c r="P58" s="23">
        <f t="shared" si="72"/>
        <v>175071.6</v>
      </c>
      <c r="Q58" s="23">
        <f t="shared" si="72"/>
        <v>185823.69999999998</v>
      </c>
      <c r="R58" s="23">
        <f t="shared" si="72"/>
        <v>178688.10000000003</v>
      </c>
      <c r="S58" s="23">
        <f t="shared" si="72"/>
        <v>182425.7</v>
      </c>
      <c r="T58" s="23">
        <f t="shared" si="72"/>
        <v>187527.40000000002</v>
      </c>
      <c r="U58" s="23">
        <f t="shared" si="72"/>
        <v>198528.4</v>
      </c>
      <c r="V58" s="23">
        <f t="shared" si="72"/>
        <v>187255.19999999998</v>
      </c>
      <c r="W58" s="23">
        <f t="shared" si="72"/>
        <v>187896.5</v>
      </c>
      <c r="X58" s="23">
        <f t="shared" si="72"/>
        <v>198094.2</v>
      </c>
      <c r="Y58" s="23">
        <f t="shared" si="72"/>
        <v>212196</v>
      </c>
      <c r="Z58" s="23">
        <f t="shared" si="72"/>
        <v>198104.09999999998</v>
      </c>
      <c r="AA58" s="23">
        <f t="shared" si="72"/>
        <v>204061.2</v>
      </c>
      <c r="AB58" s="23">
        <f t="shared" si="72"/>
        <v>208042.40000000002</v>
      </c>
      <c r="AC58" s="23">
        <f t="shared" si="72"/>
        <v>225237</v>
      </c>
      <c r="AD58" s="23">
        <f t="shared" si="72"/>
        <v>209425.2</v>
      </c>
      <c r="AE58" s="23">
        <f t="shared" si="72"/>
        <v>215107.20000000001</v>
      </c>
      <c r="AF58" s="23">
        <f t="shared" si="72"/>
        <v>216367.69999999998</v>
      </c>
      <c r="AG58" s="23">
        <f t="shared" si="72"/>
        <v>231950.19999999998</v>
      </c>
      <c r="AH58" s="23">
        <f t="shared" si="72"/>
        <v>217211.09999999998</v>
      </c>
      <c r="AI58" s="23">
        <f t="shared" si="72"/>
        <v>220715.09999999998</v>
      </c>
      <c r="AJ58" s="23">
        <f t="shared" si="72"/>
        <v>225195.10000000003</v>
      </c>
      <c r="AK58" s="23">
        <f t="shared" si="72"/>
        <v>247876.09999999998</v>
      </c>
      <c r="AL58" s="23">
        <f t="shared" si="72"/>
        <v>230178.59999999998</v>
      </c>
      <c r="AM58" s="23">
        <f t="shared" si="72"/>
        <v>235779</v>
      </c>
      <c r="AN58" s="23">
        <f t="shared" si="72"/>
        <v>242446.5</v>
      </c>
      <c r="AO58" s="23">
        <f t="shared" si="72"/>
        <v>264735.10000000003</v>
      </c>
      <c r="AP58" s="23">
        <f t="shared" si="72"/>
        <v>246577.80000000002</v>
      </c>
      <c r="AQ58" s="23">
        <f t="shared" si="72"/>
        <v>255645.5</v>
      </c>
      <c r="AR58" s="23">
        <f t="shared" si="72"/>
        <v>258026.89999999997</v>
      </c>
      <c r="AS58" s="23">
        <f t="shared" si="72"/>
        <v>279137.8</v>
      </c>
      <c r="AT58" s="23">
        <f t="shared" si="72"/>
        <v>260636</v>
      </c>
      <c r="AU58" s="23">
        <f t="shared" si="72"/>
        <v>248431.30000000002</v>
      </c>
      <c r="AV58" s="23">
        <f t="shared" si="72"/>
        <v>263649.5</v>
      </c>
      <c r="AW58" s="23">
        <f t="shared" si="72"/>
        <v>281824.2</v>
      </c>
      <c r="AX58" s="23">
        <f t="shared" si="72"/>
        <v>255744.2</v>
      </c>
      <c r="AY58" s="23">
        <f t="shared" si="72"/>
        <v>271229</v>
      </c>
      <c r="AZ58" s="23">
        <f t="shared" si="72"/>
        <v>255903.7</v>
      </c>
      <c r="BA58" s="23">
        <f t="shared" si="72"/>
        <v>289889.39999999997</v>
      </c>
      <c r="BB58" s="23">
        <f t="shared" ref="BB58:BI58" si="73">BB16+BB17+BB18+BB19</f>
        <v>258688.19999999998</v>
      </c>
      <c r="BC58" s="23">
        <f t="shared" si="73"/>
        <v>271916.29863999999</v>
      </c>
      <c r="BD58" s="23">
        <f t="shared" si="73"/>
        <v>278098.54012000002</v>
      </c>
      <c r="BE58" s="23">
        <f t="shared" si="73"/>
        <v>295011.33929999999</v>
      </c>
      <c r="BF58" s="23">
        <f t="shared" si="73"/>
        <v>264953.69162096555</v>
      </c>
      <c r="BG58" s="23">
        <f t="shared" si="73"/>
        <v>283560.99388576718</v>
      </c>
      <c r="BH58" s="23">
        <f t="shared" si="73"/>
        <v>288298.15343446692</v>
      </c>
      <c r="BI58" s="23">
        <f t="shared" si="73"/>
        <v>303229.95303785399</v>
      </c>
      <c r="BK58" s="5">
        <f t="shared" si="55"/>
        <v>910997.4</v>
      </c>
      <c r="BL58" s="5">
        <f t="shared" si="56"/>
        <v>973139.2</v>
      </c>
      <c r="BM58" s="5">
        <f t="shared" si="57"/>
        <v>1039388</v>
      </c>
      <c r="BN58" s="5">
        <f t="shared" si="58"/>
        <v>1054541</v>
      </c>
      <c r="BO58" s="5">
        <f t="shared" si="59"/>
        <v>1072766.2999999998</v>
      </c>
      <c r="BP58" s="5">
        <f t="shared" si="60"/>
        <v>1103714.37806</v>
      </c>
      <c r="BQ58" s="5">
        <f t="shared" si="61"/>
        <v>1109979.8696809656</v>
      </c>
    </row>
    <row r="59" spans="4:69" x14ac:dyDescent="0.3">
      <c r="E59" s="10" t="s">
        <v>101</v>
      </c>
      <c r="F59" s="5">
        <f>F21</f>
        <v>43781.1</v>
      </c>
      <c r="G59" s="5">
        <f t="shared" ref="G59:BA59" si="74">G21</f>
        <v>44243</v>
      </c>
      <c r="H59" s="5">
        <f t="shared" si="74"/>
        <v>47645.5</v>
      </c>
      <c r="I59" s="5">
        <f t="shared" si="74"/>
        <v>44783.7</v>
      </c>
      <c r="J59" s="5">
        <f t="shared" si="74"/>
        <v>37561.1</v>
      </c>
      <c r="K59" s="5">
        <f t="shared" si="74"/>
        <v>34483</v>
      </c>
      <c r="L59" s="5">
        <f t="shared" si="74"/>
        <v>35701</v>
      </c>
      <c r="M59" s="5">
        <f t="shared" si="74"/>
        <v>37256</v>
      </c>
      <c r="N59" s="5">
        <f t="shared" si="74"/>
        <v>33736.800000000003</v>
      </c>
      <c r="O59" s="5">
        <f t="shared" si="74"/>
        <v>40052.800000000003</v>
      </c>
      <c r="P59" s="5">
        <f t="shared" si="74"/>
        <v>47411.9</v>
      </c>
      <c r="Q59" s="5">
        <f t="shared" si="74"/>
        <v>45619.1</v>
      </c>
      <c r="R59" s="5">
        <f t="shared" si="74"/>
        <v>43943.3</v>
      </c>
      <c r="S59" s="5">
        <f t="shared" si="74"/>
        <v>50406.1</v>
      </c>
      <c r="T59" s="5">
        <f t="shared" si="74"/>
        <v>56533.3</v>
      </c>
      <c r="U59" s="5">
        <f t="shared" si="74"/>
        <v>52302.8</v>
      </c>
      <c r="V59" s="5">
        <f t="shared" si="74"/>
        <v>49499.4</v>
      </c>
      <c r="W59" s="5">
        <f t="shared" si="74"/>
        <v>51760.3</v>
      </c>
      <c r="X59" s="5">
        <f t="shared" si="74"/>
        <v>59946.8</v>
      </c>
      <c r="Y59" s="5">
        <f t="shared" si="74"/>
        <v>52291.4</v>
      </c>
      <c r="Z59" s="5">
        <f t="shared" si="74"/>
        <v>57839.4</v>
      </c>
      <c r="AA59" s="5">
        <f t="shared" si="74"/>
        <v>65960.5</v>
      </c>
      <c r="AB59" s="5">
        <f t="shared" si="74"/>
        <v>82094.5</v>
      </c>
      <c r="AC59" s="5">
        <f t="shared" si="74"/>
        <v>77087.399999999994</v>
      </c>
      <c r="AD59" s="5">
        <f t="shared" si="74"/>
        <v>64576</v>
      </c>
      <c r="AE59" s="5">
        <f t="shared" si="74"/>
        <v>74681</v>
      </c>
      <c r="AF59" s="5">
        <f t="shared" si="74"/>
        <v>100063.5</v>
      </c>
      <c r="AG59" s="5">
        <f t="shared" si="74"/>
        <v>97595</v>
      </c>
      <c r="AH59" s="5">
        <f t="shared" si="74"/>
        <v>70649.600000000006</v>
      </c>
      <c r="AI59" s="5">
        <f t="shared" si="74"/>
        <v>92631</v>
      </c>
      <c r="AJ59" s="5">
        <f t="shared" si="74"/>
        <v>106840.8</v>
      </c>
      <c r="AK59" s="5">
        <f t="shared" si="74"/>
        <v>111547.6</v>
      </c>
      <c r="AL59" s="5">
        <f t="shared" si="74"/>
        <v>77392.399999999994</v>
      </c>
      <c r="AM59" s="5">
        <f t="shared" si="74"/>
        <v>105675.5</v>
      </c>
      <c r="AN59" s="5">
        <f t="shared" si="74"/>
        <v>116165.7</v>
      </c>
      <c r="AO59" s="5">
        <f t="shared" si="74"/>
        <v>123725.5</v>
      </c>
      <c r="AP59" s="5">
        <f t="shared" si="74"/>
        <v>85200.8</v>
      </c>
      <c r="AQ59" s="5">
        <f t="shared" si="74"/>
        <v>113221.2</v>
      </c>
      <c r="AR59" s="5">
        <f t="shared" si="74"/>
        <v>124165.7</v>
      </c>
      <c r="AS59" s="5">
        <f t="shared" si="74"/>
        <v>127957.3</v>
      </c>
      <c r="AT59" s="5">
        <f t="shared" si="74"/>
        <v>88312.6</v>
      </c>
      <c r="AU59" s="5">
        <f t="shared" si="74"/>
        <v>91341</v>
      </c>
      <c r="AV59" s="5">
        <f t="shared" si="74"/>
        <v>95520.9</v>
      </c>
      <c r="AW59" s="5">
        <f t="shared" si="74"/>
        <v>116217.9</v>
      </c>
      <c r="AX59" s="5">
        <f t="shared" si="74"/>
        <v>94302.9</v>
      </c>
      <c r="AY59" s="5">
        <f t="shared" si="74"/>
        <v>98843.9</v>
      </c>
      <c r="AZ59" s="5">
        <f t="shared" si="74"/>
        <v>112237.9</v>
      </c>
      <c r="BA59" s="5">
        <f t="shared" si="74"/>
        <v>144131.1</v>
      </c>
      <c r="BB59" s="5">
        <f t="shared" ref="BB59:BI59" si="75">BB21</f>
        <v>110471.16008000029</v>
      </c>
      <c r="BC59" s="5">
        <f t="shared" si="75"/>
        <v>108488.21768744988</v>
      </c>
      <c r="BD59" s="5">
        <f t="shared" si="75"/>
        <v>89886.304569852538</v>
      </c>
      <c r="BE59" s="5">
        <f t="shared" si="75"/>
        <v>176314.08887451189</v>
      </c>
      <c r="BF59" s="5">
        <f t="shared" si="75"/>
        <v>135580.34740041336</v>
      </c>
      <c r="BG59" s="5">
        <f t="shared" si="75"/>
        <v>110393.43437090237</v>
      </c>
      <c r="BH59" s="5">
        <f t="shared" si="75"/>
        <v>72636.988641676959</v>
      </c>
      <c r="BI59" s="5">
        <f t="shared" si="75"/>
        <v>167365.06994939549</v>
      </c>
      <c r="BK59" s="5">
        <f t="shared" si="55"/>
        <v>381669</v>
      </c>
      <c r="BL59" s="5">
        <f t="shared" si="56"/>
        <v>422959.1</v>
      </c>
      <c r="BM59" s="5">
        <f t="shared" si="57"/>
        <v>450545</v>
      </c>
      <c r="BN59" s="5">
        <f t="shared" si="58"/>
        <v>391392.4</v>
      </c>
      <c r="BO59" s="5">
        <f t="shared" si="59"/>
        <v>449515.79999999993</v>
      </c>
      <c r="BP59" s="5">
        <f t="shared" si="60"/>
        <v>485159.7712118146</v>
      </c>
      <c r="BQ59" s="5">
        <f t="shared" si="61"/>
        <v>510268.95853222767</v>
      </c>
    </row>
    <row r="60" spans="4:69" x14ac:dyDescent="0.3">
      <c r="E60" s="11" t="s">
        <v>102</v>
      </c>
      <c r="F60" s="5">
        <f>SUM(F50:F59)</f>
        <v>1642356.3000000003</v>
      </c>
      <c r="G60" s="5">
        <f t="shared" ref="G60:BA60" si="76">SUM(G50:G59)</f>
        <v>1709132</v>
      </c>
      <c r="H60" s="5">
        <f t="shared" si="76"/>
        <v>1775109.9000000001</v>
      </c>
      <c r="I60" s="5">
        <f t="shared" si="76"/>
        <v>1737534.9</v>
      </c>
      <c r="J60" s="5">
        <f t="shared" si="76"/>
        <v>1748731.2000000002</v>
      </c>
      <c r="K60" s="5">
        <f t="shared" si="76"/>
        <v>1816268.2000000002</v>
      </c>
      <c r="L60" s="5">
        <f t="shared" si="76"/>
        <v>1881849.7</v>
      </c>
      <c r="M60" s="5">
        <f t="shared" si="76"/>
        <v>1840786.2000000002</v>
      </c>
      <c r="N60" s="5">
        <f t="shared" si="76"/>
        <v>1855580.2</v>
      </c>
      <c r="O60" s="5">
        <f t="shared" si="76"/>
        <v>1929018.7000000004</v>
      </c>
      <c r="P60" s="5">
        <f t="shared" si="76"/>
        <v>1993632.2999999998</v>
      </c>
      <c r="Q60" s="5">
        <f t="shared" si="76"/>
        <v>1948852.2</v>
      </c>
      <c r="R60" s="5">
        <f t="shared" si="76"/>
        <v>1958395.5000000002</v>
      </c>
      <c r="S60" s="5">
        <f t="shared" si="76"/>
        <v>2036816.6</v>
      </c>
      <c r="T60" s="5">
        <f t="shared" si="76"/>
        <v>2103598.1</v>
      </c>
      <c r="U60" s="5">
        <f t="shared" si="76"/>
        <v>2057687.5999999999</v>
      </c>
      <c r="V60" s="5">
        <f t="shared" si="76"/>
        <v>2058584.8999999997</v>
      </c>
      <c r="W60" s="5">
        <f t="shared" si="76"/>
        <v>2137385.6</v>
      </c>
      <c r="X60" s="5">
        <f t="shared" si="76"/>
        <v>2207343.6</v>
      </c>
      <c r="Y60" s="5">
        <f t="shared" si="76"/>
        <v>2161552.4999999995</v>
      </c>
      <c r="Z60" s="5">
        <f t="shared" si="76"/>
        <v>2158040</v>
      </c>
      <c r="AA60" s="5">
        <f t="shared" si="76"/>
        <v>2238704.4</v>
      </c>
      <c r="AB60" s="5">
        <f t="shared" si="76"/>
        <v>2312843.5</v>
      </c>
      <c r="AC60" s="5">
        <f t="shared" si="76"/>
        <v>2272929.1999999997</v>
      </c>
      <c r="AD60" s="5">
        <f t="shared" si="76"/>
        <v>2264721</v>
      </c>
      <c r="AE60" s="5">
        <f t="shared" si="76"/>
        <v>2355445</v>
      </c>
      <c r="AF60" s="5">
        <f t="shared" si="76"/>
        <v>2429260.6</v>
      </c>
      <c r="AG60" s="5">
        <f t="shared" si="76"/>
        <v>2385186.7999999998</v>
      </c>
      <c r="AH60" s="5">
        <f t="shared" si="76"/>
        <v>2378146.4</v>
      </c>
      <c r="AI60" s="5">
        <f t="shared" si="76"/>
        <v>2473512.9000000004</v>
      </c>
      <c r="AJ60" s="5">
        <f t="shared" si="76"/>
        <v>2552296.9</v>
      </c>
      <c r="AK60" s="5">
        <f t="shared" si="76"/>
        <v>2508971.9</v>
      </c>
      <c r="AL60" s="5">
        <f t="shared" si="76"/>
        <v>2498697.5</v>
      </c>
      <c r="AM60" s="5">
        <f t="shared" si="76"/>
        <v>2603852.6</v>
      </c>
      <c r="AN60" s="5">
        <f t="shared" si="76"/>
        <v>2684332.2000000002</v>
      </c>
      <c r="AO60" s="5">
        <f t="shared" si="76"/>
        <v>2638969.6</v>
      </c>
      <c r="AP60" s="5">
        <f t="shared" si="76"/>
        <v>2625180.4999999995</v>
      </c>
      <c r="AQ60" s="5">
        <f t="shared" si="76"/>
        <v>2735414.1</v>
      </c>
      <c r="AR60" s="5">
        <f t="shared" si="76"/>
        <v>2818812.7</v>
      </c>
      <c r="AS60" s="5">
        <f t="shared" si="76"/>
        <v>2769748.0999999996</v>
      </c>
      <c r="AT60" s="5">
        <f t="shared" si="76"/>
        <v>2703033.0000000005</v>
      </c>
      <c r="AU60" s="5">
        <f t="shared" si="76"/>
        <v>2589789.0999999996</v>
      </c>
      <c r="AV60" s="5">
        <f t="shared" si="76"/>
        <v>2720491.9</v>
      </c>
      <c r="AW60" s="5">
        <f t="shared" si="76"/>
        <v>2709740.8000000003</v>
      </c>
      <c r="AX60" s="5">
        <f t="shared" si="76"/>
        <v>2684200.7999999998</v>
      </c>
      <c r="AY60" s="5">
        <f t="shared" si="76"/>
        <v>2772939.4</v>
      </c>
      <c r="AZ60" s="5">
        <f t="shared" si="76"/>
        <v>2815869.7</v>
      </c>
      <c r="BA60" s="5">
        <f t="shared" si="76"/>
        <v>2845858.6</v>
      </c>
      <c r="BB60" s="5">
        <f t="shared" ref="BB60:BI60" si="77">SUM(BB50:BB59)</f>
        <v>2818679.2600800004</v>
      </c>
      <c r="BC60" s="5">
        <f t="shared" si="77"/>
        <v>2913527.4275799999</v>
      </c>
      <c r="BD60" s="5">
        <f t="shared" si="77"/>
        <v>2965392.3810700001</v>
      </c>
      <c r="BE60" s="5">
        <f t="shared" si="77"/>
        <v>2981606.0552200004</v>
      </c>
      <c r="BF60" s="5">
        <f t="shared" si="77"/>
        <v>2961304.4306400479</v>
      </c>
      <c r="BG60" s="5">
        <f t="shared" si="77"/>
        <v>3063574.0901003708</v>
      </c>
      <c r="BH60" s="5">
        <f t="shared" si="77"/>
        <v>3121668.5595523892</v>
      </c>
      <c r="BI60" s="5">
        <f t="shared" si="77"/>
        <v>3133071.642825176</v>
      </c>
      <c r="BK60" s="5">
        <f t="shared" si="55"/>
        <v>9912928.1000000015</v>
      </c>
      <c r="BL60" s="5">
        <f t="shared" si="56"/>
        <v>10425851.9</v>
      </c>
      <c r="BM60" s="5">
        <f t="shared" si="57"/>
        <v>10949155.399999999</v>
      </c>
      <c r="BN60" s="5">
        <f t="shared" si="58"/>
        <v>10723054.800000001</v>
      </c>
      <c r="BO60" s="5">
        <f t="shared" si="59"/>
        <v>11118868.5</v>
      </c>
      <c r="BP60" s="5">
        <f t="shared" si="60"/>
        <v>11679205.123950001</v>
      </c>
      <c r="BQ60" s="5">
        <f t="shared" si="61"/>
        <v>11821830.294510048</v>
      </c>
    </row>
    <row r="61" spans="4:69" x14ac:dyDescent="0.3">
      <c r="E61" s="9" t="s">
        <v>91</v>
      </c>
      <c r="F61" s="5">
        <f>F60-F22</f>
        <v>0</v>
      </c>
      <c r="G61" s="5">
        <f t="shared" ref="G61:AT61" si="78">G60-G22</f>
        <v>0</v>
      </c>
      <c r="H61" s="5">
        <f t="shared" si="78"/>
        <v>0</v>
      </c>
      <c r="I61" s="5">
        <f t="shared" si="78"/>
        <v>0</v>
      </c>
      <c r="J61" s="5">
        <f t="shared" si="78"/>
        <v>0</v>
      </c>
      <c r="K61" s="5">
        <f t="shared" si="78"/>
        <v>0</v>
      </c>
      <c r="L61" s="5">
        <f t="shared" si="78"/>
        <v>0</v>
      </c>
      <c r="M61" s="5">
        <f t="shared" si="78"/>
        <v>0</v>
      </c>
      <c r="N61" s="5">
        <f t="shared" si="78"/>
        <v>0</v>
      </c>
      <c r="O61" s="5">
        <f t="shared" si="78"/>
        <v>0</v>
      </c>
      <c r="P61" s="5">
        <f t="shared" si="78"/>
        <v>0</v>
      </c>
      <c r="Q61" s="5">
        <f t="shared" si="78"/>
        <v>0</v>
      </c>
      <c r="R61" s="5">
        <f t="shared" si="78"/>
        <v>0</v>
      </c>
      <c r="S61" s="5">
        <f t="shared" si="78"/>
        <v>0</v>
      </c>
      <c r="T61" s="5">
        <f t="shared" si="78"/>
        <v>0</v>
      </c>
      <c r="U61" s="5">
        <f t="shared" si="78"/>
        <v>0</v>
      </c>
      <c r="V61" s="5">
        <f t="shared" si="78"/>
        <v>0</v>
      </c>
      <c r="W61" s="5">
        <f t="shared" si="78"/>
        <v>0</v>
      </c>
      <c r="X61" s="5">
        <f t="shared" si="78"/>
        <v>0</v>
      </c>
      <c r="Y61" s="5">
        <f t="shared" si="78"/>
        <v>0</v>
      </c>
      <c r="Z61" s="5">
        <f t="shared" si="78"/>
        <v>0</v>
      </c>
      <c r="AA61" s="5">
        <f t="shared" si="78"/>
        <v>0</v>
      </c>
      <c r="AB61" s="5">
        <f t="shared" si="78"/>
        <v>0</v>
      </c>
      <c r="AC61" s="5">
        <f t="shared" si="78"/>
        <v>0</v>
      </c>
      <c r="AD61" s="5">
        <f t="shared" si="78"/>
        <v>0</v>
      </c>
      <c r="AE61" s="5">
        <f t="shared" si="78"/>
        <v>0</v>
      </c>
      <c r="AF61" s="5">
        <f t="shared" si="78"/>
        <v>0</v>
      </c>
      <c r="AG61" s="5">
        <f t="shared" si="78"/>
        <v>0</v>
      </c>
      <c r="AH61" s="5">
        <f t="shared" si="78"/>
        <v>0</v>
      </c>
      <c r="AI61" s="5">
        <f t="shared" si="78"/>
        <v>0</v>
      </c>
      <c r="AJ61" s="5">
        <f t="shared" si="78"/>
        <v>0</v>
      </c>
      <c r="AK61" s="5">
        <f t="shared" si="78"/>
        <v>0</v>
      </c>
      <c r="AL61" s="5">
        <f t="shared" si="78"/>
        <v>0</v>
      </c>
      <c r="AM61" s="5">
        <f t="shared" si="78"/>
        <v>0</v>
      </c>
      <c r="AN61" s="5">
        <f t="shared" si="78"/>
        <v>0</v>
      </c>
      <c r="AO61" s="5">
        <f t="shared" si="78"/>
        <v>0</v>
      </c>
      <c r="AP61" s="5">
        <f t="shared" si="78"/>
        <v>0</v>
      </c>
      <c r="AQ61" s="5">
        <f t="shared" si="78"/>
        <v>0</v>
      </c>
      <c r="AR61" s="5">
        <f t="shared" si="78"/>
        <v>0</v>
      </c>
      <c r="AS61" s="5">
        <f t="shared" si="78"/>
        <v>0</v>
      </c>
      <c r="AT61" s="5">
        <f t="shared" si="78"/>
        <v>0</v>
      </c>
      <c r="AU61" s="5">
        <f>AU60-AU22</f>
        <v>0</v>
      </c>
      <c r="AV61" s="5">
        <f t="shared" ref="AV61:BI61" si="79">AV60-AV22</f>
        <v>0</v>
      </c>
      <c r="AW61" s="5">
        <f t="shared" si="79"/>
        <v>0</v>
      </c>
      <c r="AX61" s="5">
        <f t="shared" si="79"/>
        <v>0</v>
      </c>
      <c r="AY61" s="5">
        <f t="shared" si="79"/>
        <v>0</v>
      </c>
      <c r="AZ61" s="5">
        <f t="shared" si="79"/>
        <v>0</v>
      </c>
      <c r="BA61" s="5">
        <f t="shared" si="79"/>
        <v>0</v>
      </c>
      <c r="BB61" s="5">
        <f t="shared" si="79"/>
        <v>0</v>
      </c>
      <c r="BC61" s="5">
        <f t="shared" si="79"/>
        <v>0</v>
      </c>
      <c r="BD61" s="5">
        <f t="shared" si="79"/>
        <v>0</v>
      </c>
      <c r="BE61" s="5">
        <f t="shared" si="79"/>
        <v>0</v>
      </c>
      <c r="BF61" s="5">
        <f t="shared" si="79"/>
        <v>0</v>
      </c>
      <c r="BG61" s="5">
        <f t="shared" si="79"/>
        <v>0</v>
      </c>
      <c r="BH61" s="5">
        <f t="shared" si="79"/>
        <v>0</v>
      </c>
      <c r="BI61" s="5">
        <f t="shared" si="79"/>
        <v>0</v>
      </c>
    </row>
    <row r="62" spans="4:69" x14ac:dyDescent="0.3">
      <c r="E62" s="1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4:69" x14ac:dyDescent="0.3">
      <c r="E63" s="17"/>
      <c r="F63" s="197" t="s">
        <v>0</v>
      </c>
      <c r="G63" s="198"/>
      <c r="H63" s="198"/>
      <c r="I63" s="199"/>
      <c r="J63" s="197" t="s">
        <v>1</v>
      </c>
      <c r="K63" s="198"/>
      <c r="L63" s="198"/>
      <c r="M63" s="199"/>
      <c r="N63" s="197" t="s">
        <v>2</v>
      </c>
      <c r="O63" s="198"/>
      <c r="P63" s="198"/>
      <c r="Q63" s="199"/>
      <c r="R63" s="197" t="s">
        <v>3</v>
      </c>
      <c r="S63" s="198"/>
      <c r="T63" s="198"/>
      <c r="U63" s="199"/>
      <c r="V63" s="197" t="s">
        <v>4</v>
      </c>
      <c r="W63" s="198"/>
      <c r="X63" s="198"/>
      <c r="Y63" s="199"/>
      <c r="Z63" s="197" t="s">
        <v>5</v>
      </c>
      <c r="AA63" s="198"/>
      <c r="AB63" s="198"/>
      <c r="AC63" s="199"/>
      <c r="AD63" s="197" t="s">
        <v>6</v>
      </c>
      <c r="AE63" s="198"/>
      <c r="AF63" s="198"/>
      <c r="AG63" s="199"/>
      <c r="AH63" s="197" t="s">
        <v>7</v>
      </c>
      <c r="AI63" s="198"/>
      <c r="AJ63" s="198"/>
      <c r="AK63" s="199"/>
      <c r="AL63" s="197" t="s">
        <v>8</v>
      </c>
      <c r="AM63" s="198"/>
      <c r="AN63" s="198"/>
      <c r="AO63" s="199"/>
      <c r="AP63" s="197" t="s">
        <v>9</v>
      </c>
      <c r="AQ63" s="198"/>
      <c r="AR63" s="198"/>
      <c r="AS63" s="199"/>
      <c r="AT63" s="197" t="s">
        <v>10</v>
      </c>
      <c r="AU63" s="198"/>
      <c r="AV63" s="198"/>
      <c r="AW63" s="199"/>
      <c r="AX63" s="197" t="s">
        <v>11</v>
      </c>
      <c r="AY63" s="198"/>
      <c r="AZ63" s="198"/>
      <c r="BA63" s="199"/>
      <c r="BB63" s="197" t="s">
        <v>12</v>
      </c>
      <c r="BC63" s="198"/>
      <c r="BD63" s="198"/>
      <c r="BE63" s="199"/>
      <c r="BF63" s="197" t="s">
        <v>121</v>
      </c>
      <c r="BG63" s="198"/>
      <c r="BH63" s="198"/>
      <c r="BI63" s="199"/>
    </row>
    <row r="64" spans="4:69" x14ac:dyDescent="0.3">
      <c r="F64" s="1" t="s">
        <v>13</v>
      </c>
      <c r="G64" s="1" t="s">
        <v>14</v>
      </c>
      <c r="H64" s="1" t="s">
        <v>15</v>
      </c>
      <c r="I64" s="1" t="s">
        <v>16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13</v>
      </c>
      <c r="O64" s="1" t="s">
        <v>14</v>
      </c>
      <c r="P64" s="1" t="s">
        <v>15</v>
      </c>
      <c r="Q64" s="1" t="s">
        <v>16</v>
      </c>
      <c r="R64" s="1" t="s">
        <v>13</v>
      </c>
      <c r="S64" s="1" t="s">
        <v>14</v>
      </c>
      <c r="T64" s="1" t="s">
        <v>15</v>
      </c>
      <c r="U64" s="1" t="s">
        <v>16</v>
      </c>
      <c r="V64" s="1" t="s">
        <v>13</v>
      </c>
      <c r="W64" s="1" t="s">
        <v>14</v>
      </c>
      <c r="X64" s="1" t="s">
        <v>15</v>
      </c>
      <c r="Y64" s="1" t="s">
        <v>16</v>
      </c>
      <c r="Z64" s="1" t="s">
        <v>13</v>
      </c>
      <c r="AA64" s="1" t="s">
        <v>14</v>
      </c>
      <c r="AB64" s="1" t="s">
        <v>15</v>
      </c>
      <c r="AC64" s="1" t="s">
        <v>16</v>
      </c>
      <c r="AD64" s="1" t="s">
        <v>13</v>
      </c>
      <c r="AE64" s="1" t="s">
        <v>14</v>
      </c>
      <c r="AF64" s="1" t="s">
        <v>15</v>
      </c>
      <c r="AG64" s="1" t="s">
        <v>16</v>
      </c>
      <c r="AH64" s="1" t="s">
        <v>13</v>
      </c>
      <c r="AI64" s="1" t="s">
        <v>14</v>
      </c>
      <c r="AJ64" s="1" t="s">
        <v>15</v>
      </c>
      <c r="AK64" s="1" t="s">
        <v>16</v>
      </c>
      <c r="AL64" s="1" t="s">
        <v>13</v>
      </c>
      <c r="AM64" s="1" t="s">
        <v>14</v>
      </c>
      <c r="AN64" s="1" t="s">
        <v>15</v>
      </c>
      <c r="AO64" s="1" t="s">
        <v>16</v>
      </c>
      <c r="AP64" s="1" t="s">
        <v>13</v>
      </c>
      <c r="AQ64" s="1" t="s">
        <v>14</v>
      </c>
      <c r="AR64" s="1" t="s">
        <v>15</v>
      </c>
      <c r="AS64" s="1" t="s">
        <v>16</v>
      </c>
      <c r="AT64" s="1" t="s">
        <v>13</v>
      </c>
      <c r="AU64" s="1" t="s">
        <v>14</v>
      </c>
      <c r="AV64" s="1" t="s">
        <v>15</v>
      </c>
      <c r="AW64" s="1" t="s">
        <v>16</v>
      </c>
      <c r="AX64" s="1" t="s">
        <v>13</v>
      </c>
      <c r="AY64" s="1" t="s">
        <v>14</v>
      </c>
      <c r="AZ64" s="1" t="s">
        <v>15</v>
      </c>
      <c r="BA64" s="1" t="s">
        <v>16</v>
      </c>
      <c r="BB64" s="1" t="s">
        <v>13</v>
      </c>
      <c r="BC64" s="1" t="s">
        <v>14</v>
      </c>
      <c r="BD64" s="1" t="s">
        <v>15</v>
      </c>
      <c r="BE64" s="1" t="s">
        <v>16</v>
      </c>
      <c r="BF64" s="1" t="s">
        <v>13</v>
      </c>
      <c r="BG64" s="1" t="s">
        <v>14</v>
      </c>
      <c r="BH64" s="1" t="s">
        <v>15</v>
      </c>
      <c r="BI64" s="1" t="s">
        <v>16</v>
      </c>
      <c r="BL64">
        <v>2018</v>
      </c>
      <c r="BM64">
        <v>2019</v>
      </c>
      <c r="BN64">
        <v>2020</v>
      </c>
      <c r="BO64">
        <v>2021</v>
      </c>
      <c r="BP64">
        <v>2022</v>
      </c>
      <c r="BQ64">
        <v>2023</v>
      </c>
    </row>
    <row r="65" spans="2:69" x14ac:dyDescent="0.3">
      <c r="D65" t="s">
        <v>77</v>
      </c>
      <c r="E65" s="9" t="s">
        <v>92</v>
      </c>
      <c r="J65" s="5">
        <f>(J50/F50-1)*100</f>
        <v>4.1798215237611513</v>
      </c>
      <c r="K65" s="5">
        <f t="shared" ref="K65:BA70" si="80">(K50/G50-1)*100</f>
        <v>4.9513566931923991</v>
      </c>
      <c r="L65" s="5">
        <f t="shared" si="80"/>
        <v>3.6943531813471653</v>
      </c>
      <c r="M65" s="5">
        <f t="shared" si="80"/>
        <v>2.8921754355684559</v>
      </c>
      <c r="N65" s="5">
        <f t="shared" si="80"/>
        <v>5.4907915443834776</v>
      </c>
      <c r="O65" s="5">
        <f t="shared" si="80"/>
        <v>4.2116242788535985</v>
      </c>
      <c r="P65" s="5">
        <f t="shared" si="80"/>
        <v>5.6041119923960769</v>
      </c>
      <c r="Q65" s="5">
        <f t="shared" si="80"/>
        <v>2.7820399712767285</v>
      </c>
      <c r="R65" s="5">
        <f t="shared" si="80"/>
        <v>4.2147106234431631</v>
      </c>
      <c r="S65" s="5">
        <f t="shared" si="80"/>
        <v>4.5991134257292954</v>
      </c>
      <c r="T65" s="5">
        <f t="shared" si="80"/>
        <v>3.5090141749466452</v>
      </c>
      <c r="U65" s="5">
        <f t="shared" si="80"/>
        <v>4.6333138125780549</v>
      </c>
      <c r="V65" s="5">
        <f t="shared" si="80"/>
        <v>5.1576820298623538</v>
      </c>
      <c r="W65" s="5">
        <f t="shared" si="80"/>
        <v>4.8828559426879803</v>
      </c>
      <c r="X65" s="5">
        <f t="shared" si="80"/>
        <v>3.5957972547909334</v>
      </c>
      <c r="Y65" s="5">
        <f t="shared" si="80"/>
        <v>3.3224008801570282</v>
      </c>
      <c r="Z65" s="5">
        <f t="shared" si="80"/>
        <v>3.7123455550122753</v>
      </c>
      <c r="AA65" s="5">
        <f t="shared" si="80"/>
        <v>6.5391999802660417</v>
      </c>
      <c r="AB65" s="5">
        <f t="shared" si="80"/>
        <v>2.8834065907425988</v>
      </c>
      <c r="AC65" s="5">
        <f t="shared" si="80"/>
        <v>1.6378348901295192</v>
      </c>
      <c r="AD65" s="5">
        <f t="shared" si="80"/>
        <v>1.4810521110402375</v>
      </c>
      <c r="AE65" s="5">
        <f t="shared" si="80"/>
        <v>3.5250712609850021</v>
      </c>
      <c r="AF65" s="5">
        <f t="shared" si="80"/>
        <v>3.2180406123090366</v>
      </c>
      <c r="AG65" s="5">
        <f t="shared" si="80"/>
        <v>5.5031129951512936</v>
      </c>
      <c r="AH65" s="5">
        <f t="shared" si="80"/>
        <v>7.1394264045202993</v>
      </c>
      <c r="AI65" s="5">
        <f t="shared" si="80"/>
        <v>3.3513029945811512</v>
      </c>
      <c r="AJ65" s="5">
        <f t="shared" si="80"/>
        <v>2.8623887373417034</v>
      </c>
      <c r="AK65" s="5">
        <f t="shared" si="80"/>
        <v>2.4666476696752149</v>
      </c>
      <c r="AL65" s="5">
        <f t="shared" si="80"/>
        <v>3.341480340980163</v>
      </c>
      <c r="AM65" s="5">
        <f t="shared" si="80"/>
        <v>4.6976680720508757</v>
      </c>
      <c r="AN65" s="5">
        <f t="shared" si="80"/>
        <v>3.6215227689013085</v>
      </c>
      <c r="AO65" s="5">
        <f t="shared" si="80"/>
        <v>3.835583627133432</v>
      </c>
      <c r="AP65" s="5">
        <f t="shared" si="80"/>
        <v>1.7945009429038761</v>
      </c>
      <c r="AQ65" s="5">
        <f t="shared" si="80"/>
        <v>5.2849070117596986</v>
      </c>
      <c r="AR65" s="5">
        <f t="shared" si="80"/>
        <v>3.0713579412463998</v>
      </c>
      <c r="AS65" s="5">
        <f t="shared" si="80"/>
        <v>4.2491465584431953</v>
      </c>
      <c r="AT65" s="5">
        <f t="shared" si="80"/>
        <v>2.0811486700034187E-2</v>
      </c>
      <c r="AU65" s="5">
        <f t="shared" si="80"/>
        <v>2.1968832521495507</v>
      </c>
      <c r="AV65" s="5">
        <f t="shared" si="80"/>
        <v>2.1740843467977999</v>
      </c>
      <c r="AW65" s="5">
        <f t="shared" si="80"/>
        <v>2.6306938948937431</v>
      </c>
      <c r="AX65" s="5">
        <f t="shared" si="80"/>
        <v>3.4412742042115418</v>
      </c>
      <c r="AY65" s="5">
        <f t="shared" si="80"/>
        <v>0.5257487771392011</v>
      </c>
      <c r="AZ65" s="5">
        <f t="shared" si="80"/>
        <v>1.4295980977077294</v>
      </c>
      <c r="BA65" s="5">
        <f t="shared" si="80"/>
        <v>2.2808987092091337</v>
      </c>
      <c r="BB65" s="5">
        <f t="shared" ref="BB65:BE74" si="81">(BB50/AX50-1)*100</f>
        <v>1.1556651002389895</v>
      </c>
      <c r="BC65" s="5">
        <f t="shared" si="81"/>
        <v>1.9199901058525093</v>
      </c>
      <c r="BD65" s="5">
        <f t="shared" si="81"/>
        <v>1.3100031872543383</v>
      </c>
      <c r="BE65" s="5">
        <f t="shared" si="81"/>
        <v>4.298064202422669</v>
      </c>
      <c r="BF65" s="5">
        <f t="shared" ref="BF65:BF74" si="82">(BF50/BB50-1)*100</f>
        <v>3.6154575997539018</v>
      </c>
      <c r="BG65" s="5">
        <f t="shared" ref="BG65:BG74" si="83">(BG50/BC50-1)*100</f>
        <v>4.4636423836403427</v>
      </c>
      <c r="BH65" s="5">
        <f t="shared" ref="BH65:BH74" si="84">(BH50/BD50-1)*100</f>
        <v>4.0510067845506592</v>
      </c>
      <c r="BI65" s="5">
        <f t="shared" ref="BI65:BI74" si="85">(BI50/BE50-1)*100</f>
        <v>4.3742982886527004</v>
      </c>
      <c r="BL65" s="7">
        <f t="shared" ref="BL65:BP75" si="86">(BL50/BK50-1)*100</f>
        <v>3.8841579664959935</v>
      </c>
      <c r="BM65" s="7">
        <f t="shared" si="86"/>
        <v>3.6065015723811822</v>
      </c>
      <c r="BN65" s="7">
        <f>(BN50/BM50-1)*100</f>
        <v>1.767005013514833</v>
      </c>
      <c r="BO65" s="7">
        <f>(BO50/BN50-1)*100</f>
        <v>1.8412553033327006</v>
      </c>
      <c r="BP65" s="7">
        <f>(BP50/BO50-1)*100</f>
        <v>2.0954832550883262</v>
      </c>
      <c r="BQ65" s="7">
        <f>(BQ50/BP50-1)*100</f>
        <v>0.85128152731304141</v>
      </c>
    </row>
    <row r="66" spans="2:69" x14ac:dyDescent="0.3">
      <c r="D66" t="s">
        <v>78</v>
      </c>
      <c r="E66" s="9" t="s">
        <v>93</v>
      </c>
      <c r="J66" s="5">
        <f t="shared" ref="J66:Y75" si="87">(J51/F51-1)*100</f>
        <v>5.1226039343737595</v>
      </c>
      <c r="K66" s="5">
        <f t="shared" si="80"/>
        <v>2.7218622607838805</v>
      </c>
      <c r="L66" s="5">
        <f t="shared" si="80"/>
        <v>2.7975193076583693</v>
      </c>
      <c r="M66" s="5">
        <f t="shared" si="80"/>
        <v>6.5177317984492777</v>
      </c>
      <c r="N66" s="5">
        <f t="shared" si="80"/>
        <v>7.273726110580947</v>
      </c>
      <c r="O66" s="5">
        <f t="shared" si="80"/>
        <v>5.4937256608396545</v>
      </c>
      <c r="P66" s="5">
        <f t="shared" si="80"/>
        <v>0.62051774416360672</v>
      </c>
      <c r="Q66" s="5">
        <f t="shared" si="80"/>
        <v>-0.83847378609870349</v>
      </c>
      <c r="R66" s="5">
        <f t="shared" si="80"/>
        <v>0.84221329407665468</v>
      </c>
      <c r="S66" s="5">
        <f t="shared" si="80"/>
        <v>1.4624548800468817</v>
      </c>
      <c r="T66" s="5">
        <f t="shared" si="80"/>
        <v>4.1671922655571514</v>
      </c>
      <c r="U66" s="5">
        <f t="shared" si="80"/>
        <v>3.6296205417618799</v>
      </c>
      <c r="V66" s="5">
        <f t="shared" si="80"/>
        <v>-1.2183913003739222</v>
      </c>
      <c r="W66" s="5">
        <f t="shared" si="80"/>
        <v>0.71315832618512598</v>
      </c>
      <c r="X66" s="5">
        <f t="shared" si="80"/>
        <v>0.73191051456837908</v>
      </c>
      <c r="Y66" s="5">
        <f t="shared" si="80"/>
        <v>1.4619578702385949</v>
      </c>
      <c r="Z66" s="5">
        <f t="shared" si="80"/>
        <v>0.58260966296177497</v>
      </c>
      <c r="AA66" s="5">
        <f t="shared" si="80"/>
        <v>-3.5945329296428352</v>
      </c>
      <c r="AB66" s="5">
        <f t="shared" si="80"/>
        <v>-4.4098867660996692</v>
      </c>
      <c r="AC66" s="5">
        <f t="shared" si="80"/>
        <v>-6.0280526047110872</v>
      </c>
      <c r="AD66" s="5">
        <f t="shared" si="80"/>
        <v>1.2172823708530345</v>
      </c>
      <c r="AE66" s="5">
        <f t="shared" si="80"/>
        <v>1.043697453191883</v>
      </c>
      <c r="AF66" s="5">
        <f t="shared" si="80"/>
        <v>0.1695459206437322</v>
      </c>
      <c r="AG66" s="5">
        <f t="shared" si="80"/>
        <v>1.3523469342353378</v>
      </c>
      <c r="AH66" s="5">
        <f t="shared" si="80"/>
        <v>-1.2994506055593047</v>
      </c>
      <c r="AI66" s="5">
        <f t="shared" si="80"/>
        <v>2.1136109082565246</v>
      </c>
      <c r="AJ66" s="5">
        <f t="shared" si="80"/>
        <v>1.8341335233784672</v>
      </c>
      <c r="AK66" s="5">
        <f t="shared" si="80"/>
        <v>3.8284819660638902E-2</v>
      </c>
      <c r="AL66" s="5">
        <f t="shared" si="80"/>
        <v>1.0557817357881527</v>
      </c>
      <c r="AM66" s="5">
        <f t="shared" si="80"/>
        <v>2.6464027514708555</v>
      </c>
      <c r="AN66" s="5">
        <f t="shared" si="80"/>
        <v>2.6730770312945129</v>
      </c>
      <c r="AO66" s="5">
        <f t="shared" si="80"/>
        <v>2.246254753792698</v>
      </c>
      <c r="AP66" s="5">
        <f t="shared" si="80"/>
        <v>2.3248266298230069</v>
      </c>
      <c r="AQ66" s="5">
        <f t="shared" si="80"/>
        <v>-0.70691864637874025</v>
      </c>
      <c r="AR66" s="5">
        <f t="shared" si="80"/>
        <v>2.3358211223401204</v>
      </c>
      <c r="AS66" s="5">
        <f t="shared" si="80"/>
        <v>0.94127475581053943</v>
      </c>
      <c r="AT66" s="5">
        <f t="shared" si="80"/>
        <v>0.44774760442525263</v>
      </c>
      <c r="AU66" s="5">
        <f t="shared" si="80"/>
        <v>-2.72000330203781</v>
      </c>
      <c r="AV66" s="5">
        <f t="shared" si="80"/>
        <v>-4.2813539038007438</v>
      </c>
      <c r="AW66" s="5">
        <f t="shared" si="80"/>
        <v>-1.2008604625752595</v>
      </c>
      <c r="AX66" s="5">
        <f t="shared" si="80"/>
        <v>-2.0212227643183422</v>
      </c>
      <c r="AY66" s="5">
        <f t="shared" si="80"/>
        <v>5.223285548337353</v>
      </c>
      <c r="AZ66" s="5">
        <f t="shared" si="80"/>
        <v>7.7799576692986427</v>
      </c>
      <c r="BA66" s="5">
        <f t="shared" si="80"/>
        <v>5.1507648332819622</v>
      </c>
      <c r="BB66" s="5">
        <f t="shared" si="81"/>
        <v>3.8156096217024427</v>
      </c>
      <c r="BC66" s="5">
        <f t="shared" si="81"/>
        <v>2.2100148458787272</v>
      </c>
      <c r="BD66" s="5">
        <f t="shared" si="81"/>
        <v>2.1000057105128755</v>
      </c>
      <c r="BE66" s="5">
        <f t="shared" si="81"/>
        <v>2.7128779968723649</v>
      </c>
      <c r="BF66" s="5">
        <f t="shared" si="82"/>
        <v>2.8203509335443355</v>
      </c>
      <c r="BG66" s="5">
        <f t="shared" si="83"/>
        <v>2.0086929150451072</v>
      </c>
      <c r="BH66" s="5">
        <f t="shared" si="84"/>
        <v>2.3332699330127271</v>
      </c>
      <c r="BI66" s="5">
        <f t="shared" si="85"/>
        <v>2.3510094941386228</v>
      </c>
      <c r="BL66" s="7">
        <f t="shared" si="86"/>
        <v>2.1581462305483967</v>
      </c>
      <c r="BM66" s="7">
        <f t="shared" si="86"/>
        <v>1.2179710108536579</v>
      </c>
      <c r="BN66" s="7">
        <f t="shared" si="86"/>
        <v>-1.9512377850728346</v>
      </c>
      <c r="BO66" s="7">
        <f t="shared" si="86"/>
        <v>4.0006694707183543</v>
      </c>
      <c r="BP66" s="7">
        <f t="shared" si="86"/>
        <v>2.6944062123867019</v>
      </c>
      <c r="BQ66" s="7">
        <f t="shared" ref="BQ66:BQ75" si="88">(BQ51/BP51-1)*100</f>
        <v>0.68227054017873101</v>
      </c>
    </row>
    <row r="67" spans="2:69" x14ac:dyDescent="0.3">
      <c r="D67" t="s">
        <v>79</v>
      </c>
      <c r="E67" s="9" t="s">
        <v>94</v>
      </c>
      <c r="J67" s="5">
        <f t="shared" si="87"/>
        <v>4.5891849484674285</v>
      </c>
      <c r="K67" s="5">
        <f t="shared" si="80"/>
        <v>6.2559990276831678</v>
      </c>
      <c r="L67" s="5">
        <f t="shared" si="80"/>
        <v>7.143261215157648</v>
      </c>
      <c r="M67" s="5">
        <f t="shared" si="80"/>
        <v>7.0047864362159817</v>
      </c>
      <c r="N67" s="5">
        <f t="shared" si="80"/>
        <v>5.8815330831253787</v>
      </c>
      <c r="O67" s="5">
        <f t="shared" si="80"/>
        <v>5.389023404964699</v>
      </c>
      <c r="P67" s="5">
        <f t="shared" si="80"/>
        <v>5.2319483238772557</v>
      </c>
      <c r="Q67" s="5">
        <f t="shared" si="80"/>
        <v>5.9846660853439593</v>
      </c>
      <c r="R67" s="5">
        <f t="shared" si="80"/>
        <v>4.6221673235402827</v>
      </c>
      <c r="S67" s="5">
        <f t="shared" si="80"/>
        <v>5.2011152068381694</v>
      </c>
      <c r="T67" s="5">
        <f t="shared" si="80"/>
        <v>3.5127509286167591</v>
      </c>
      <c r="U67" s="5">
        <f t="shared" si="80"/>
        <v>4.1685080604610736</v>
      </c>
      <c r="V67" s="5">
        <f t="shared" si="80"/>
        <v>4.4503912785200717</v>
      </c>
      <c r="W67" s="5">
        <f t="shared" si="80"/>
        <v>4.8568205429475375</v>
      </c>
      <c r="X67" s="5">
        <f t="shared" si="80"/>
        <v>5.0236912585258864</v>
      </c>
      <c r="Y67" s="5">
        <f t="shared" si="80"/>
        <v>4.2459062457029795</v>
      </c>
      <c r="Z67" s="5">
        <f t="shared" si="80"/>
        <v>4.0713276875396609</v>
      </c>
      <c r="AA67" s="5">
        <f t="shared" si="80"/>
        <v>4.2019070517433699</v>
      </c>
      <c r="AB67" s="5">
        <f t="shared" si="80"/>
        <v>4.600787794421346</v>
      </c>
      <c r="AC67" s="5">
        <f t="shared" si="80"/>
        <v>4.4319592146327302</v>
      </c>
      <c r="AD67" s="5">
        <f t="shared" si="80"/>
        <v>4.6751183343815228</v>
      </c>
      <c r="AE67" s="5">
        <f t="shared" si="80"/>
        <v>4.6232679727782333</v>
      </c>
      <c r="AF67" s="5">
        <f t="shared" si="80"/>
        <v>4.4726981772365892</v>
      </c>
      <c r="AG67" s="5">
        <f t="shared" si="80"/>
        <v>3.2807511179432813</v>
      </c>
      <c r="AH67" s="5">
        <f t="shared" si="80"/>
        <v>4.2784977314675343</v>
      </c>
      <c r="AI67" s="5">
        <f t="shared" si="80"/>
        <v>3.5013122728597468</v>
      </c>
      <c r="AJ67" s="5">
        <f t="shared" si="80"/>
        <v>4.8773091242265254</v>
      </c>
      <c r="AK67" s="5">
        <f t="shared" si="80"/>
        <v>4.5106067051076115</v>
      </c>
      <c r="AL67" s="5">
        <f t="shared" si="80"/>
        <v>4.6082017974532485</v>
      </c>
      <c r="AM67" s="5">
        <f t="shared" si="80"/>
        <v>3.8904004537296588</v>
      </c>
      <c r="AN67" s="5">
        <f t="shared" si="80"/>
        <v>4.3572887268670479</v>
      </c>
      <c r="AO67" s="5">
        <f t="shared" si="80"/>
        <v>4.2476255260775142</v>
      </c>
      <c r="AP67" s="5">
        <f t="shared" si="80"/>
        <v>3.852636414031041</v>
      </c>
      <c r="AQ67" s="5">
        <f t="shared" si="80"/>
        <v>3.5244224234346477</v>
      </c>
      <c r="AR67" s="5">
        <f t="shared" si="80"/>
        <v>4.1417527421544253</v>
      </c>
      <c r="AS67" s="5">
        <f t="shared" si="80"/>
        <v>3.666375351679263</v>
      </c>
      <c r="AT67" s="5">
        <f t="shared" si="80"/>
        <v>2.0645142700724595</v>
      </c>
      <c r="AU67" s="5">
        <f t="shared" si="80"/>
        <v>-6.1822262897118563</v>
      </c>
      <c r="AV67" s="5">
        <f t="shared" si="80"/>
        <v>-4.3388521548792358</v>
      </c>
      <c r="AW67" s="5">
        <f t="shared" si="80"/>
        <v>-3.1374891612758637</v>
      </c>
      <c r="AX67" s="5">
        <f t="shared" si="80"/>
        <v>-1.3841150979617134</v>
      </c>
      <c r="AY67" s="5">
        <f t="shared" si="80"/>
        <v>6.5806484967229295</v>
      </c>
      <c r="AZ67" s="5">
        <f t="shared" si="80"/>
        <v>3.6789470984919914</v>
      </c>
      <c r="BA67" s="5">
        <f t="shared" si="80"/>
        <v>4.9238733378203614</v>
      </c>
      <c r="BB67" s="5">
        <f t="shared" si="81"/>
        <v>5.0738270644069106</v>
      </c>
      <c r="BC67" s="5">
        <f t="shared" si="81"/>
        <v>5.199998937800232</v>
      </c>
      <c r="BD67" s="5">
        <f t="shared" si="81"/>
        <v>5.9700041735339049</v>
      </c>
      <c r="BE67" s="5">
        <f t="shared" si="81"/>
        <v>2.6232085555625728</v>
      </c>
      <c r="BF67" s="5">
        <f t="shared" si="82"/>
        <v>4.4141023097730159</v>
      </c>
      <c r="BG67" s="5">
        <f t="shared" si="83"/>
        <v>5.0504461424158764</v>
      </c>
      <c r="BH67" s="5">
        <f t="shared" si="84"/>
        <v>5.679397196302105</v>
      </c>
      <c r="BI67" s="5">
        <f t="shared" si="85"/>
        <v>4.9434452008603413</v>
      </c>
      <c r="BL67" s="7">
        <f t="shared" si="86"/>
        <v>4.2740075535327104</v>
      </c>
      <c r="BM67" s="7">
        <f t="shared" si="86"/>
        <v>3.7977842664278283</v>
      </c>
      <c r="BN67" s="7">
        <f t="shared" si="86"/>
        <v>-2.9318067396569503</v>
      </c>
      <c r="BO67" s="7">
        <f t="shared" si="86"/>
        <v>3.3893258503485457</v>
      </c>
      <c r="BP67" s="7">
        <f t="shared" si="86"/>
        <v>4.7066167132428616</v>
      </c>
      <c r="BQ67" s="7">
        <f t="shared" si="88"/>
        <v>1.0835537050347233</v>
      </c>
    </row>
    <row r="68" spans="2:69" x14ac:dyDescent="0.3">
      <c r="D68" t="s">
        <v>80</v>
      </c>
      <c r="E68" s="35" t="s">
        <v>95</v>
      </c>
      <c r="F68" s="39"/>
      <c r="G68" s="39"/>
      <c r="H68" s="39"/>
      <c r="I68" s="39"/>
      <c r="J68" s="25">
        <f t="shared" si="87"/>
        <v>6.7172339483551946</v>
      </c>
      <c r="K68" s="25">
        <f t="shared" si="80"/>
        <v>4.2467615463426256</v>
      </c>
      <c r="L68" s="25">
        <f t="shared" si="80"/>
        <v>5.1441684227589324</v>
      </c>
      <c r="M68" s="25">
        <f t="shared" si="80"/>
        <v>6.4055899729118071</v>
      </c>
      <c r="N68" s="25">
        <f t="shared" si="80"/>
        <v>6.3019203662791456</v>
      </c>
      <c r="O68" s="25">
        <f t="shared" si="80"/>
        <v>10.463424720850467</v>
      </c>
      <c r="P68" s="25">
        <f t="shared" si="80"/>
        <v>11.504458887181258</v>
      </c>
      <c r="Q68" s="25">
        <f t="shared" si="80"/>
        <v>9.8679189083530581</v>
      </c>
      <c r="R68" s="25">
        <f t="shared" si="80"/>
        <v>9.2761691603110883</v>
      </c>
      <c r="S68" s="25">
        <f t="shared" si="80"/>
        <v>4.5718614699547633</v>
      </c>
      <c r="T68" s="25">
        <f t="shared" si="80"/>
        <v>2.4900407013420223</v>
      </c>
      <c r="U68" s="25">
        <f t="shared" si="80"/>
        <v>4.3846978239597156</v>
      </c>
      <c r="V68" s="25">
        <f t="shared" si="80"/>
        <v>3.3721740776757381</v>
      </c>
      <c r="W68" s="25">
        <f t="shared" si="80"/>
        <v>6.3574831207011906</v>
      </c>
      <c r="X68" s="25">
        <f t="shared" si="80"/>
        <v>5.8877342383170772</v>
      </c>
      <c r="Y68" s="25">
        <f t="shared" si="80"/>
        <v>7.6900601407342117</v>
      </c>
      <c r="Z68" s="25">
        <f t="shared" si="80"/>
        <v>1.9659588992628318</v>
      </c>
      <c r="AA68" s="25">
        <f t="shared" si="80"/>
        <v>1.2228976496445831</v>
      </c>
      <c r="AB68" s="25">
        <f t="shared" si="80"/>
        <v>1.1187597294273655</v>
      </c>
      <c r="AC68" s="25">
        <f t="shared" si="80"/>
        <v>1.0249762597410506</v>
      </c>
      <c r="AD68" s="25">
        <f t="shared" si="80"/>
        <v>7.3484867040602309</v>
      </c>
      <c r="AE68" s="25">
        <f t="shared" si="80"/>
        <v>6.0856093238342179</v>
      </c>
      <c r="AF68" s="25">
        <f t="shared" si="80"/>
        <v>4.6916895358314115</v>
      </c>
      <c r="AG68" s="25">
        <f t="shared" si="80"/>
        <v>3.109007355683846</v>
      </c>
      <c r="AH68" s="25">
        <f t="shared" si="80"/>
        <v>1.7994927042968012</v>
      </c>
      <c r="AI68" s="25">
        <f t="shared" si="80"/>
        <v>-2.0939821063734043</v>
      </c>
      <c r="AJ68" s="25">
        <f t="shared" si="80"/>
        <v>4.8782047183683952</v>
      </c>
      <c r="AK68" s="25">
        <f t="shared" si="80"/>
        <v>2.494691184290998</v>
      </c>
      <c r="AL68" s="25">
        <f t="shared" si="80"/>
        <v>3.3347653112684172</v>
      </c>
      <c r="AM68" s="25">
        <f t="shared" si="80"/>
        <v>7.3225855054994682</v>
      </c>
      <c r="AN68" s="25">
        <f t="shared" si="80"/>
        <v>5.6205803462570092</v>
      </c>
      <c r="AO68" s="25">
        <f t="shared" si="80"/>
        <v>5.6377350232773127</v>
      </c>
      <c r="AP68" s="25">
        <f t="shared" si="80"/>
        <v>4.4765058455220608</v>
      </c>
      <c r="AQ68" s="25">
        <f t="shared" si="80"/>
        <v>2.6481117506668594</v>
      </c>
      <c r="AR68" s="25">
        <f t="shared" si="80"/>
        <v>3.8256004237086749</v>
      </c>
      <c r="AS68" s="25">
        <f t="shared" si="80"/>
        <v>5.9606543355073205</v>
      </c>
      <c r="AT68" s="25">
        <f t="shared" si="80"/>
        <v>3.8912821577481438</v>
      </c>
      <c r="AU68" s="25">
        <f t="shared" si="80"/>
        <v>-4.707913767459349</v>
      </c>
      <c r="AV68" s="25">
        <f t="shared" si="80"/>
        <v>-1.8240083712108834</v>
      </c>
      <c r="AW68" s="25">
        <f t="shared" si="80"/>
        <v>-4.2751374804500415</v>
      </c>
      <c r="AX68" s="25">
        <f t="shared" si="80"/>
        <v>1.9710175819564357</v>
      </c>
      <c r="AY68" s="25">
        <f t="shared" si="80"/>
        <v>8.8153400120561276</v>
      </c>
      <c r="AZ68" s="25">
        <f t="shared" si="80"/>
        <v>3.9096432092515121</v>
      </c>
      <c r="BA68" s="25">
        <f t="shared" si="80"/>
        <v>7.5176725586175497</v>
      </c>
      <c r="BB68" s="25">
        <f t="shared" si="81"/>
        <v>6.5842720850249226</v>
      </c>
      <c r="BC68" s="25">
        <f t="shared" si="81"/>
        <v>3.1865479336482094</v>
      </c>
      <c r="BD68" s="25">
        <f t="shared" si="81"/>
        <v>5.5239285192396403</v>
      </c>
      <c r="BE68" s="25">
        <f t="shared" si="81"/>
        <v>3.7069704212265187</v>
      </c>
      <c r="BF68" s="25">
        <f t="shared" si="82"/>
        <v>3.8816112499361788</v>
      </c>
      <c r="BG68" s="25">
        <f t="shared" si="83"/>
        <v>3.9406518835940485</v>
      </c>
      <c r="BH68" s="25">
        <f t="shared" si="84"/>
        <v>3.8953102885100677</v>
      </c>
      <c r="BI68" s="25">
        <f t="shared" si="85"/>
        <v>3.7608106159246812</v>
      </c>
      <c r="BL68" s="7">
        <f t="shared" si="86"/>
        <v>5.4788992902828682</v>
      </c>
      <c r="BM68" s="7">
        <f t="shared" si="86"/>
        <v>4.2441447835344315</v>
      </c>
      <c r="BN68" s="7">
        <f t="shared" si="86"/>
        <v>-1.7982989266167149</v>
      </c>
      <c r="BO68" s="7">
        <f t="shared" si="86"/>
        <v>5.4995235707757217</v>
      </c>
      <c r="BP68" s="7">
        <f t="shared" si="86"/>
        <v>4.7407486583903147</v>
      </c>
      <c r="BQ68" s="7">
        <f t="shared" si="88"/>
        <v>0.96918052322563231</v>
      </c>
    </row>
    <row r="69" spans="2:69" x14ac:dyDescent="0.3">
      <c r="D69" t="s">
        <v>81</v>
      </c>
      <c r="E69" s="9" t="s">
        <v>96</v>
      </c>
      <c r="J69" s="5">
        <f t="shared" si="87"/>
        <v>8.2398495187401277</v>
      </c>
      <c r="K69" s="5">
        <f t="shared" si="80"/>
        <v>10.399056020384112</v>
      </c>
      <c r="L69" s="5">
        <f t="shared" si="80"/>
        <v>8.1206204797345638</v>
      </c>
      <c r="M69" s="5">
        <f t="shared" si="80"/>
        <v>9.3036459022551643</v>
      </c>
      <c r="N69" s="5">
        <f t="shared" si="80"/>
        <v>6.3179683999898817</v>
      </c>
      <c r="O69" s="5">
        <f t="shared" si="80"/>
        <v>5.7889945754238559</v>
      </c>
      <c r="P69" s="5">
        <f t="shared" si="80"/>
        <v>6.8171364798464307</v>
      </c>
      <c r="Q69" s="5">
        <f t="shared" si="80"/>
        <v>7.2427787008077393</v>
      </c>
      <c r="R69" s="5">
        <f t="shared" si="80"/>
        <v>5.4142486512052779</v>
      </c>
      <c r="S69" s="5">
        <f t="shared" si="80"/>
        <v>6.3097774124830197</v>
      </c>
      <c r="T69" s="5">
        <f t="shared" si="80"/>
        <v>6.4565906436929499</v>
      </c>
      <c r="U69" s="5">
        <f t="shared" si="80"/>
        <v>6.2149299822185311</v>
      </c>
      <c r="V69" s="5">
        <f t="shared" si="80"/>
        <v>7.2212786056493394</v>
      </c>
      <c r="W69" s="5">
        <f t="shared" si="80"/>
        <v>6.4565329782192871</v>
      </c>
      <c r="X69" s="5">
        <f t="shared" si="80"/>
        <v>6.5262064288261756</v>
      </c>
      <c r="Y69" s="5">
        <f t="shared" si="80"/>
        <v>7.669916750379957</v>
      </c>
      <c r="Z69" s="5">
        <f t="shared" si="80"/>
        <v>6.0291294847185872</v>
      </c>
      <c r="AA69" s="5">
        <f t="shared" si="80"/>
        <v>5.3528367594261939</v>
      </c>
      <c r="AB69" s="5">
        <f t="shared" si="80"/>
        <v>6.817008419768622</v>
      </c>
      <c r="AC69" s="5">
        <f t="shared" si="80"/>
        <v>7.1344642442046746</v>
      </c>
      <c r="AD69" s="5">
        <f t="shared" si="80"/>
        <v>6.7604169185751184</v>
      </c>
      <c r="AE69" s="5">
        <f t="shared" si="80"/>
        <v>5.1175842485079448</v>
      </c>
      <c r="AF69" s="5">
        <f t="shared" si="80"/>
        <v>4.9527497266928844</v>
      </c>
      <c r="AG69" s="5">
        <f t="shared" si="80"/>
        <v>4.2074235613171806</v>
      </c>
      <c r="AH69" s="5">
        <f t="shared" si="80"/>
        <v>5.9623299695332532</v>
      </c>
      <c r="AI69" s="5">
        <f t="shared" si="80"/>
        <v>6.9511893726004859</v>
      </c>
      <c r="AJ69" s="5">
        <f t="shared" si="80"/>
        <v>6.9788515390052153</v>
      </c>
      <c r="AK69" s="5">
        <f t="shared" si="80"/>
        <v>7.2368616741904646</v>
      </c>
      <c r="AL69" s="5">
        <f t="shared" si="80"/>
        <v>7.3514718035959215</v>
      </c>
      <c r="AM69" s="5">
        <f t="shared" si="80"/>
        <v>5.7316198246448291</v>
      </c>
      <c r="AN69" s="5">
        <f t="shared" si="80"/>
        <v>5.7873221628187199</v>
      </c>
      <c r="AO69" s="5">
        <f t="shared" si="80"/>
        <v>5.5816106034567214</v>
      </c>
      <c r="AP69" s="5">
        <f t="shared" si="80"/>
        <v>5.9056210992246116</v>
      </c>
      <c r="AQ69" s="5">
        <f t="shared" si="80"/>
        <v>5.6899651298252252</v>
      </c>
      <c r="AR69" s="5">
        <f t="shared" si="80"/>
        <v>5.6487372567148197</v>
      </c>
      <c r="AS69" s="5">
        <f t="shared" si="80"/>
        <v>5.7888185167337847</v>
      </c>
      <c r="AT69" s="5">
        <f t="shared" si="80"/>
        <v>2.8988079703304859</v>
      </c>
      <c r="AU69" s="5">
        <f t="shared" si="80"/>
        <v>-5.3926336904483785</v>
      </c>
      <c r="AV69" s="5">
        <f t="shared" si="80"/>
        <v>-4.5205832845172438</v>
      </c>
      <c r="AW69" s="5">
        <f t="shared" si="80"/>
        <v>-5.6690527266876174</v>
      </c>
      <c r="AX69" s="5">
        <f t="shared" si="80"/>
        <v>-0.78691755054185464</v>
      </c>
      <c r="AY69" s="5">
        <f t="shared" si="80"/>
        <v>4.4207149874338603</v>
      </c>
      <c r="AZ69" s="5">
        <f t="shared" si="80"/>
        <v>3.8373120603795163</v>
      </c>
      <c r="BA69" s="5">
        <f t="shared" si="80"/>
        <v>3.9124708611258496</v>
      </c>
      <c r="BB69" s="5">
        <f t="shared" si="81"/>
        <v>4.82898014302795</v>
      </c>
      <c r="BC69" s="5">
        <f t="shared" si="81"/>
        <v>7.6899854419022917</v>
      </c>
      <c r="BD69" s="5">
        <f t="shared" si="81"/>
        <v>7.8599903393032244</v>
      </c>
      <c r="BE69" s="5">
        <f t="shared" si="81"/>
        <v>6.7585939978163534</v>
      </c>
      <c r="BF69" s="5">
        <f t="shared" si="82"/>
        <v>5.3889979477527161</v>
      </c>
      <c r="BG69" s="5">
        <f t="shared" si="83"/>
        <v>5.8647987004652791</v>
      </c>
      <c r="BH69" s="5">
        <f t="shared" si="84"/>
        <v>7.5531272130934912</v>
      </c>
      <c r="BI69" s="5">
        <f t="shared" si="85"/>
        <v>7.6633835401004324</v>
      </c>
      <c r="BL69" s="7">
        <f t="shared" si="86"/>
        <v>6.089319137517446</v>
      </c>
      <c r="BM69" s="7">
        <f t="shared" si="86"/>
        <v>5.7573886337987767</v>
      </c>
      <c r="BN69" s="7">
        <f t="shared" si="86"/>
        <v>-3.2559893542639329</v>
      </c>
      <c r="BO69" s="7">
        <f t="shared" si="86"/>
        <v>2.8146899643656242</v>
      </c>
      <c r="BP69" s="7">
        <f t="shared" si="86"/>
        <v>6.7850098370302536</v>
      </c>
      <c r="BQ69" s="7">
        <f t="shared" si="88"/>
        <v>1.3026195715943656</v>
      </c>
    </row>
    <row r="70" spans="2:69" x14ac:dyDescent="0.3">
      <c r="D70" t="s">
        <v>82</v>
      </c>
      <c r="E70" s="34" t="s">
        <v>97</v>
      </c>
      <c r="F70" s="40"/>
      <c r="G70" s="40"/>
      <c r="H70" s="40"/>
      <c r="I70" s="40"/>
      <c r="J70" s="27">
        <f t="shared" si="87"/>
        <v>7.2133826482899233</v>
      </c>
      <c r="K70" s="27">
        <f t="shared" si="80"/>
        <v>10.495587460014267</v>
      </c>
      <c r="L70" s="27">
        <f t="shared" si="80"/>
        <v>10.913597020933995</v>
      </c>
      <c r="M70" s="27">
        <f t="shared" si="80"/>
        <v>7.9604831906577411</v>
      </c>
      <c r="N70" s="27">
        <f t="shared" si="80"/>
        <v>7.3548526117373614</v>
      </c>
      <c r="O70" s="27">
        <f t="shared" si="80"/>
        <v>5.6036692550228029</v>
      </c>
      <c r="P70" s="27">
        <f t="shared" si="80"/>
        <v>4.7681252024343479</v>
      </c>
      <c r="Q70" s="27">
        <f t="shared" si="80"/>
        <v>4.8673165928622364</v>
      </c>
      <c r="R70" s="27">
        <f t="shared" si="80"/>
        <v>3.7707977759273481</v>
      </c>
      <c r="S70" s="27">
        <f t="shared" si="80"/>
        <v>5.2657323199935657</v>
      </c>
      <c r="T70" s="27">
        <f t="shared" si="80"/>
        <v>5.3219323217055692</v>
      </c>
      <c r="U70" s="27">
        <f t="shared" si="80"/>
        <v>6.2195297158624374</v>
      </c>
      <c r="V70" s="27">
        <f t="shared" si="80"/>
        <v>6.1574546423078136</v>
      </c>
      <c r="W70" s="27">
        <f t="shared" si="80"/>
        <v>5.3052327694649293</v>
      </c>
      <c r="X70" s="27">
        <f t="shared" si="80"/>
        <v>5.2873263896324962</v>
      </c>
      <c r="Y70" s="27">
        <f t="shared" si="80"/>
        <v>4.4611864039095783</v>
      </c>
      <c r="Z70" s="27">
        <f t="shared" si="80"/>
        <v>3.6915997339670881</v>
      </c>
      <c r="AA70" s="27">
        <f t="shared" si="80"/>
        <v>1.9476571120563557</v>
      </c>
      <c r="AB70" s="27">
        <f t="shared" si="80"/>
        <v>1.9760054543413119</v>
      </c>
      <c r="AC70" s="27">
        <f t="shared" si="80"/>
        <v>3.8681631042679188</v>
      </c>
      <c r="AD70" s="27">
        <f t="shared" si="80"/>
        <v>4.5730858364472438</v>
      </c>
      <c r="AE70" s="27">
        <f t="shared" si="80"/>
        <v>4.4451173780004849</v>
      </c>
      <c r="AF70" s="27">
        <f t="shared" si="80"/>
        <v>3.9004308281474387</v>
      </c>
      <c r="AG70" s="27">
        <f t="shared" si="80"/>
        <v>4.0382391599834699</v>
      </c>
      <c r="AH70" s="27">
        <f t="shared" si="80"/>
        <v>4.7488707289287557</v>
      </c>
      <c r="AI70" s="27">
        <f t="shared" si="80"/>
        <v>3.8565141271962311</v>
      </c>
      <c r="AJ70" s="27">
        <f t="shared" si="80"/>
        <v>5.2740510035670596</v>
      </c>
      <c r="AK70" s="27">
        <f t="shared" si="80"/>
        <v>4.6502969986091047</v>
      </c>
      <c r="AL70" s="27">
        <f t="shared" si="80"/>
        <v>5.0205941224300332</v>
      </c>
      <c r="AM70" s="27">
        <f t="shared" si="80"/>
        <v>5.2869780959417856</v>
      </c>
      <c r="AN70" s="27">
        <f t="shared" si="80"/>
        <v>5.3831176630486199</v>
      </c>
      <c r="AO70" s="27">
        <f t="shared" si="80"/>
        <v>4.6989044160228088</v>
      </c>
      <c r="AP70" s="27">
        <f t="shared" si="80"/>
        <v>5.3367451986178427</v>
      </c>
      <c r="AQ70" s="27">
        <f t="shared" si="80"/>
        <v>4.7844724849787079</v>
      </c>
      <c r="AR70" s="27">
        <f t="shared" si="80"/>
        <v>4.5804909977742669</v>
      </c>
      <c r="AS70" s="27">
        <f t="shared" si="80"/>
        <v>4.6001844326307939</v>
      </c>
      <c r="AT70" s="27">
        <f t="shared" si="80"/>
        <v>1.5799312479152006</v>
      </c>
      <c r="AU70" s="27">
        <f t="shared" si="80"/>
        <v>-10.346600794476913</v>
      </c>
      <c r="AV70" s="27">
        <f t="shared" si="80"/>
        <v>-6.3728779906681243</v>
      </c>
      <c r="AW70" s="27">
        <f t="shared" si="80"/>
        <v>-4.6654458185204861</v>
      </c>
      <c r="AX70" s="27">
        <f t="shared" si="80"/>
        <v>-2.3930684478235098</v>
      </c>
      <c r="AY70" s="27">
        <f t="shared" ref="AU70:BA75" si="89">(AY55/AU55-1)*100</f>
        <v>11.475963579942427</v>
      </c>
      <c r="AZ70" s="27">
        <f t="shared" si="89"/>
        <v>4.2315969195874548</v>
      </c>
      <c r="BA70" s="27">
        <f t="shared" si="89"/>
        <v>5.4453718049934707</v>
      </c>
      <c r="BB70" s="27">
        <f t="shared" si="81"/>
        <v>5.866443936942578</v>
      </c>
      <c r="BC70" s="27">
        <f t="shared" si="81"/>
        <v>6.2645294393401718</v>
      </c>
      <c r="BD70" s="27">
        <f t="shared" si="81"/>
        <v>8.2817320419164009</v>
      </c>
      <c r="BE70" s="27">
        <f t="shared" si="81"/>
        <v>3.2832881993082985</v>
      </c>
      <c r="BF70" s="27">
        <f t="shared" si="82"/>
        <v>4.0745657668998181</v>
      </c>
      <c r="BG70" s="27">
        <f t="shared" si="83"/>
        <v>5.1077833094293146</v>
      </c>
      <c r="BH70" s="27">
        <f t="shared" si="84"/>
        <v>7.0638242333401768</v>
      </c>
      <c r="BI70" s="27">
        <f t="shared" si="85"/>
        <v>6.497841943768079</v>
      </c>
      <c r="BL70" s="7">
        <f t="shared" si="86"/>
        <v>5.0979758567770483</v>
      </c>
      <c r="BM70" s="7">
        <f t="shared" si="86"/>
        <v>4.819476351302443</v>
      </c>
      <c r="BN70" s="7">
        <f t="shared" si="86"/>
        <v>-4.9969543109426802</v>
      </c>
      <c r="BO70" s="7">
        <f t="shared" si="86"/>
        <v>4.5173342177538212</v>
      </c>
      <c r="BP70" s="7">
        <f t="shared" si="86"/>
        <v>5.914302738076116</v>
      </c>
      <c r="BQ70" s="7">
        <f t="shared" si="88"/>
        <v>0.98991288008885014</v>
      </c>
    </row>
    <row r="71" spans="2:69" x14ac:dyDescent="0.3">
      <c r="D71" t="s">
        <v>83</v>
      </c>
      <c r="E71" s="37" t="s">
        <v>98</v>
      </c>
      <c r="F71" s="42"/>
      <c r="G71" s="42"/>
      <c r="H71" s="42"/>
      <c r="I71" s="42"/>
      <c r="J71" s="29">
        <f t="shared" si="87"/>
        <v>11.306341169450373</v>
      </c>
      <c r="K71" s="29">
        <f t="shared" si="87"/>
        <v>9.2813484521050871</v>
      </c>
      <c r="L71" s="29">
        <f t="shared" si="87"/>
        <v>8.2332403323097871</v>
      </c>
      <c r="M71" s="29">
        <f t="shared" si="87"/>
        <v>8.1054736429765573</v>
      </c>
      <c r="N71" s="29">
        <f t="shared" si="87"/>
        <v>9.7992678036840317</v>
      </c>
      <c r="O71" s="29">
        <f t="shared" si="87"/>
        <v>9.446248736127183</v>
      </c>
      <c r="P71" s="29">
        <f t="shared" si="87"/>
        <v>10.195105934400184</v>
      </c>
      <c r="Q71" s="29">
        <f t="shared" si="87"/>
        <v>9.6237573980286975</v>
      </c>
      <c r="R71" s="29">
        <f t="shared" si="87"/>
        <v>8.8732612247773179</v>
      </c>
      <c r="S71" s="29">
        <f t="shared" si="87"/>
        <v>9.7753281368412548</v>
      </c>
      <c r="T71" s="29">
        <f t="shared" si="87"/>
        <v>8.3183696513004826</v>
      </c>
      <c r="U71" s="29">
        <f t="shared" si="87"/>
        <v>8.1782850641834326</v>
      </c>
      <c r="V71" s="29">
        <f t="shared" si="87"/>
        <v>8.5424110696758149</v>
      </c>
      <c r="W71" s="29">
        <f t="shared" si="87"/>
        <v>9.2442645910538737</v>
      </c>
      <c r="X71" s="29">
        <f t="shared" si="87"/>
        <v>8.7919578879803737</v>
      </c>
      <c r="Y71" s="29">
        <f t="shared" si="87"/>
        <v>8.7603671845669631</v>
      </c>
      <c r="Z71" s="29">
        <f t="shared" ref="Z71:AT75" si="90">(Z56/V56-1)*100</f>
        <v>8.1019450582266792</v>
      </c>
      <c r="AA71" s="29">
        <f t="shared" si="90"/>
        <v>7.7718170374811768</v>
      </c>
      <c r="AB71" s="29">
        <f t="shared" si="90"/>
        <v>8.9466878412967521</v>
      </c>
      <c r="AC71" s="29">
        <f t="shared" si="90"/>
        <v>8.4491490633653576</v>
      </c>
      <c r="AD71" s="29">
        <f t="shared" si="90"/>
        <v>7.5100795007444043</v>
      </c>
      <c r="AE71" s="29">
        <f t="shared" si="90"/>
        <v>8.0460671584637655</v>
      </c>
      <c r="AF71" s="29">
        <f t="shared" si="90"/>
        <v>8.5925928942029337</v>
      </c>
      <c r="AG71" s="29">
        <f t="shared" si="90"/>
        <v>8.7180061309345191</v>
      </c>
      <c r="AH71" s="29">
        <f t="shared" si="90"/>
        <v>9.3942570956622831</v>
      </c>
      <c r="AI71" s="29">
        <f t="shared" si="90"/>
        <v>10.05486927685868</v>
      </c>
      <c r="AJ71" s="29">
        <f t="shared" si="90"/>
        <v>8.8473115215416787</v>
      </c>
      <c r="AK71" s="29">
        <f t="shared" si="90"/>
        <v>8.2428353136918311</v>
      </c>
      <c r="AL71" s="29">
        <f t="shared" si="90"/>
        <v>8.0785919817608409</v>
      </c>
      <c r="AM71" s="29">
        <f t="shared" si="90"/>
        <v>6.7011849445773208</v>
      </c>
      <c r="AN71" s="29">
        <f t="shared" si="90"/>
        <v>7.049278941899817</v>
      </c>
      <c r="AO71" s="29">
        <f t="shared" si="90"/>
        <v>6.362709826763191</v>
      </c>
      <c r="AP71" s="29">
        <f t="shared" si="90"/>
        <v>7.43880069391607</v>
      </c>
      <c r="AQ71" s="29">
        <f t="shared" si="90"/>
        <v>7.9075569627447662</v>
      </c>
      <c r="AR71" s="29">
        <f t="shared" si="90"/>
        <v>8.0872143069756994</v>
      </c>
      <c r="AS71" s="29">
        <f t="shared" si="90"/>
        <v>8.7863193697957698</v>
      </c>
      <c r="AT71" s="29">
        <f t="shared" si="90"/>
        <v>6.080078346893214</v>
      </c>
      <c r="AU71" s="29">
        <f t="shared" si="89"/>
        <v>-7.493015425462179</v>
      </c>
      <c r="AV71" s="29">
        <f t="shared" si="89"/>
        <v>-1.3567721193712301</v>
      </c>
      <c r="AW71" s="29">
        <f t="shared" si="89"/>
        <v>0.22678863822473971</v>
      </c>
      <c r="AX71" s="29">
        <f t="shared" si="89"/>
        <v>-0.3914477072135325</v>
      </c>
      <c r="AY71" s="29">
        <f t="shared" si="89"/>
        <v>12.895454180864419</v>
      </c>
      <c r="AZ71" s="29">
        <f t="shared" si="89"/>
        <v>3.2077354465217089</v>
      </c>
      <c r="BA71" s="29">
        <f t="shared" si="89"/>
        <v>6.866141743869858</v>
      </c>
      <c r="BB71" s="29">
        <f t="shared" si="81"/>
        <v>10.296496542547029</v>
      </c>
      <c r="BC71" s="29">
        <f t="shared" si="81"/>
        <v>12.365607231127939</v>
      </c>
      <c r="BD71" s="29">
        <f t="shared" si="81"/>
        <v>12.651511634580203</v>
      </c>
      <c r="BE71" s="29">
        <f t="shared" si="81"/>
        <v>5.7836601187945647</v>
      </c>
      <c r="BF71" s="29">
        <f t="shared" si="82"/>
        <v>7.8573668605991909</v>
      </c>
      <c r="BG71" s="29">
        <f t="shared" si="83"/>
        <v>8.6318399337960585</v>
      </c>
      <c r="BH71" s="29">
        <f t="shared" si="84"/>
        <v>10.468382944175847</v>
      </c>
      <c r="BI71" s="29">
        <f t="shared" si="85"/>
        <v>9.6211799781974463</v>
      </c>
      <c r="BL71" s="7">
        <f t="shared" si="86"/>
        <v>7.0320946014619468</v>
      </c>
      <c r="BM71" s="7">
        <f t="shared" si="86"/>
        <v>8.0651744709368423</v>
      </c>
      <c r="BN71" s="7">
        <f t="shared" si="86"/>
        <v>-0.6802943394935812</v>
      </c>
      <c r="BO71" s="7">
        <f t="shared" si="86"/>
        <v>5.4660120776569343</v>
      </c>
      <c r="BP71" s="7">
        <f t="shared" si="86"/>
        <v>10.201580141622713</v>
      </c>
      <c r="BQ71" s="7">
        <f t="shared" si="88"/>
        <v>1.9037608670531059</v>
      </c>
    </row>
    <row r="72" spans="2:69" x14ac:dyDescent="0.3">
      <c r="D72" t="s">
        <v>84</v>
      </c>
      <c r="E72" s="38" t="s">
        <v>99</v>
      </c>
      <c r="F72" s="43"/>
      <c r="G72" s="43"/>
      <c r="H72" s="43"/>
      <c r="I72" s="43"/>
      <c r="J72" s="31">
        <f t="shared" si="87"/>
        <v>9.6752159080431444</v>
      </c>
      <c r="K72" s="31">
        <f t="shared" si="87"/>
        <v>9.3649671275331414</v>
      </c>
      <c r="L72" s="31">
        <f t="shared" si="87"/>
        <v>6.9393904977115284</v>
      </c>
      <c r="M72" s="31">
        <f t="shared" si="87"/>
        <v>4.8033700352804409</v>
      </c>
      <c r="N72" s="31">
        <f t="shared" si="87"/>
        <v>5.0116960826004808</v>
      </c>
      <c r="O72" s="31">
        <f t="shared" si="87"/>
        <v>6.1986029069879489</v>
      </c>
      <c r="P72" s="31">
        <f t="shared" si="87"/>
        <v>10.381519138714745</v>
      </c>
      <c r="Q72" s="31">
        <f t="shared" si="87"/>
        <v>11.794135071702904</v>
      </c>
      <c r="R72" s="31">
        <f t="shared" si="87"/>
        <v>10.324709894605387</v>
      </c>
      <c r="S72" s="31">
        <f t="shared" si="87"/>
        <v>8.8375876621441982</v>
      </c>
      <c r="T72" s="31">
        <f t="shared" si="87"/>
        <v>7.4892240369422103</v>
      </c>
      <c r="U72" s="31">
        <f t="shared" si="87"/>
        <v>4.7450598384033205</v>
      </c>
      <c r="V72" s="31">
        <f t="shared" si="87"/>
        <v>5.2154594034343527</v>
      </c>
      <c r="W72" s="31">
        <f t="shared" si="87"/>
        <v>6.1051576722398027</v>
      </c>
      <c r="X72" s="31">
        <f t="shared" si="87"/>
        <v>4.4069420177142771</v>
      </c>
      <c r="Y72" s="31">
        <f t="shared" si="87"/>
        <v>7.2748465130304751</v>
      </c>
      <c r="Z72" s="31">
        <f t="shared" si="90"/>
        <v>6.8739450109687183</v>
      </c>
      <c r="AA72" s="31">
        <f t="shared" si="90"/>
        <v>4.1804960286970339</v>
      </c>
      <c r="AB72" s="31">
        <f t="shared" si="90"/>
        <v>7.5595132053623004</v>
      </c>
      <c r="AC72" s="31">
        <f t="shared" si="90"/>
        <v>8.5594941420822792</v>
      </c>
      <c r="AD72" s="31">
        <f t="shared" si="90"/>
        <v>7.6574440052700865</v>
      </c>
      <c r="AE72" s="31">
        <f t="shared" si="90"/>
        <v>9.3935018750181509</v>
      </c>
      <c r="AF72" s="31">
        <f t="shared" si="90"/>
        <v>7.0230384979092175</v>
      </c>
      <c r="AG72" s="31">
        <f t="shared" si="90"/>
        <v>4.652952891899087</v>
      </c>
      <c r="AH72" s="31">
        <f t="shared" si="90"/>
        <v>5.3486011596727945</v>
      </c>
      <c r="AI72" s="31">
        <f t="shared" si="90"/>
        <v>5.6068332157195089</v>
      </c>
      <c r="AJ72" s="31">
        <f t="shared" si="90"/>
        <v>5.8768282267276595</v>
      </c>
      <c r="AK72" s="31">
        <f t="shared" si="90"/>
        <v>4.8081365341828386</v>
      </c>
      <c r="AL72" s="31">
        <f t="shared" si="90"/>
        <v>4.6229054252685975</v>
      </c>
      <c r="AM72" s="31">
        <f t="shared" si="90"/>
        <v>4.1992834140024415</v>
      </c>
      <c r="AN72" s="31">
        <f t="shared" si="90"/>
        <v>4.4242953001740304</v>
      </c>
      <c r="AO72" s="31">
        <f t="shared" si="90"/>
        <v>6.0904804456703321</v>
      </c>
      <c r="AP72" s="31">
        <f t="shared" si="90"/>
        <v>7.2611236346134422</v>
      </c>
      <c r="AQ72" s="31">
        <f t="shared" si="90"/>
        <v>6.041341140883838</v>
      </c>
      <c r="AR72" s="31">
        <f t="shared" si="90"/>
        <v>6.9531006680407792</v>
      </c>
      <c r="AS72" s="31">
        <f t="shared" si="90"/>
        <v>8.0596140498342628</v>
      </c>
      <c r="AT72" s="31">
        <f t="shared" si="90"/>
        <v>7.2857302208611641</v>
      </c>
      <c r="AU72" s="31">
        <f t="shared" si="89"/>
        <v>-1.3630125952147853</v>
      </c>
      <c r="AV72" s="31">
        <f t="shared" si="89"/>
        <v>-1.4276646372536783</v>
      </c>
      <c r="AW72" s="31">
        <f t="shared" si="89"/>
        <v>-1.5163044964672245E-2</v>
      </c>
      <c r="AX72" s="31">
        <f t="shared" si="89"/>
        <v>-2.3712866802931831</v>
      </c>
      <c r="AY72" s="31">
        <f t="shared" si="89"/>
        <v>6.7381305212967924</v>
      </c>
      <c r="AZ72" s="31">
        <f t="shared" si="89"/>
        <v>3.0146029164341615</v>
      </c>
      <c r="BA72" s="31">
        <f t="shared" si="89"/>
        <v>0.24558203747406804</v>
      </c>
      <c r="BB72" s="31">
        <f t="shared" si="81"/>
        <v>3.1978745917137008</v>
      </c>
      <c r="BC72" s="31">
        <f t="shared" si="81"/>
        <v>2.6368261675564497</v>
      </c>
      <c r="BD72" s="31">
        <f t="shared" si="81"/>
        <v>4.3676879769581678</v>
      </c>
      <c r="BE72" s="31">
        <f t="shared" si="81"/>
        <v>4.7866734669964384</v>
      </c>
      <c r="BF72" s="31">
        <f t="shared" si="82"/>
        <v>3.5840466837852469</v>
      </c>
      <c r="BG72" s="31">
        <f t="shared" si="83"/>
        <v>6.5974397018837561</v>
      </c>
      <c r="BH72" s="31">
        <f t="shared" si="84"/>
        <v>6.820693539099576</v>
      </c>
      <c r="BI72" s="31">
        <f t="shared" si="85"/>
        <v>7.2344462138142829</v>
      </c>
      <c r="BL72" s="7">
        <f t="shared" si="86"/>
        <v>4.8364125220871523</v>
      </c>
      <c r="BM72" s="7">
        <f t="shared" si="86"/>
        <v>7.0845338757568488</v>
      </c>
      <c r="BN72" s="7">
        <f t="shared" si="86"/>
        <v>1.0841524891553656</v>
      </c>
      <c r="BO72" s="7">
        <f t="shared" si="86"/>
        <v>1.8021852370757374</v>
      </c>
      <c r="BP72" s="7">
        <f t="shared" si="86"/>
        <v>3.7469134020523098</v>
      </c>
      <c r="BQ72" s="7">
        <f t="shared" si="88"/>
        <v>0.8881844812749895</v>
      </c>
    </row>
    <row r="73" spans="2:69" x14ac:dyDescent="0.3">
      <c r="D73" t="s">
        <v>85</v>
      </c>
      <c r="E73" s="36" t="s">
        <v>100</v>
      </c>
      <c r="F73" s="41"/>
      <c r="G73" s="41"/>
      <c r="H73" s="41"/>
      <c r="I73" s="41"/>
      <c r="J73" s="23">
        <f t="shared" si="87"/>
        <v>12.841751036775783</v>
      </c>
      <c r="K73" s="23">
        <f t="shared" si="87"/>
        <v>4.0564126793446897</v>
      </c>
      <c r="L73" s="23">
        <f t="shared" si="87"/>
        <v>6.8720166897431989</v>
      </c>
      <c r="M73" s="23">
        <f t="shared" si="87"/>
        <v>5.3434475367561074</v>
      </c>
      <c r="N73" s="23">
        <f t="shared" si="87"/>
        <v>5.5341956048440943</v>
      </c>
      <c r="O73" s="23">
        <f t="shared" si="87"/>
        <v>8.3874987848623803</v>
      </c>
      <c r="P73" s="23">
        <f t="shared" si="87"/>
        <v>1.8939281505085281</v>
      </c>
      <c r="Q73" s="23">
        <f t="shared" si="87"/>
        <v>5.4946146701698284</v>
      </c>
      <c r="R73" s="23">
        <f t="shared" si="87"/>
        <v>5.9901156300455671</v>
      </c>
      <c r="S73" s="23">
        <f t="shared" si="87"/>
        <v>1.6240284685455464</v>
      </c>
      <c r="T73" s="23">
        <f t="shared" si="87"/>
        <v>7.1146890757838532</v>
      </c>
      <c r="U73" s="23">
        <f t="shared" si="87"/>
        <v>6.836964283888447</v>
      </c>
      <c r="V73" s="23">
        <f t="shared" si="87"/>
        <v>4.7944435023932419</v>
      </c>
      <c r="W73" s="23">
        <f t="shared" si="87"/>
        <v>2.9989195601277663</v>
      </c>
      <c r="X73" s="23">
        <f t="shared" si="87"/>
        <v>5.6348032340873822</v>
      </c>
      <c r="Y73" s="23">
        <f t="shared" si="87"/>
        <v>6.8844558259674615</v>
      </c>
      <c r="Z73" s="23">
        <f t="shared" si="90"/>
        <v>5.7936441818438045</v>
      </c>
      <c r="AA73" s="23">
        <f t="shared" si="90"/>
        <v>8.6029808963977494</v>
      </c>
      <c r="AB73" s="23">
        <f t="shared" si="90"/>
        <v>5.0219542015869312</v>
      </c>
      <c r="AC73" s="23">
        <f t="shared" si="90"/>
        <v>6.1457331900695689</v>
      </c>
      <c r="AD73" s="23">
        <f t="shared" si="90"/>
        <v>5.7147227139670687</v>
      </c>
      <c r="AE73" s="23">
        <f t="shared" si="90"/>
        <v>5.4130819577656197</v>
      </c>
      <c r="AF73" s="23">
        <f t="shared" si="90"/>
        <v>4.0017323391769999</v>
      </c>
      <c r="AG73" s="23">
        <f t="shared" si="90"/>
        <v>2.9805049791996829</v>
      </c>
      <c r="AH73" s="23">
        <f t="shared" si="90"/>
        <v>3.7177474344061601</v>
      </c>
      <c r="AI73" s="23">
        <f t="shared" si="90"/>
        <v>2.607025706252486</v>
      </c>
      <c r="AJ73" s="23">
        <f t="shared" si="90"/>
        <v>4.0798141312220038</v>
      </c>
      <c r="AK73" s="23">
        <f t="shared" si="90"/>
        <v>6.8660859098202964</v>
      </c>
      <c r="AL73" s="23">
        <f t="shared" si="90"/>
        <v>5.9699987707810598</v>
      </c>
      <c r="AM73" s="23">
        <f t="shared" si="90"/>
        <v>6.8250427813955739</v>
      </c>
      <c r="AN73" s="23">
        <f t="shared" si="90"/>
        <v>7.6606462574007939</v>
      </c>
      <c r="AO73" s="23">
        <f t="shared" si="90"/>
        <v>6.8013818193847886</v>
      </c>
      <c r="AP73" s="23">
        <f t="shared" si="90"/>
        <v>7.1245545850048719</v>
      </c>
      <c r="AQ73" s="23">
        <f t="shared" si="90"/>
        <v>8.4258988289881653</v>
      </c>
      <c r="AR73" s="23">
        <f t="shared" si="90"/>
        <v>6.4263249830374791</v>
      </c>
      <c r="AS73" s="23">
        <f t="shared" si="90"/>
        <v>5.4404194985855581</v>
      </c>
      <c r="AT73" s="23">
        <f t="shared" si="90"/>
        <v>5.7013242879123682</v>
      </c>
      <c r="AU73" s="23">
        <f t="shared" si="89"/>
        <v>-2.8219546207541191</v>
      </c>
      <c r="AV73" s="23">
        <f t="shared" si="89"/>
        <v>2.179075127438268</v>
      </c>
      <c r="AW73" s="23">
        <f t="shared" si="89"/>
        <v>0.96239205152437446</v>
      </c>
      <c r="AX73" s="23">
        <f t="shared" si="89"/>
        <v>-1.8768704246535317</v>
      </c>
      <c r="AY73" s="23">
        <f t="shared" si="89"/>
        <v>9.1766617169414477</v>
      </c>
      <c r="AZ73" s="23">
        <f t="shared" si="89"/>
        <v>-2.9379156797187167</v>
      </c>
      <c r="BA73" s="23">
        <f t="shared" si="89"/>
        <v>2.8617840483535328</v>
      </c>
      <c r="BB73" s="23">
        <f t="shared" si="81"/>
        <v>1.1511502509147675</v>
      </c>
      <c r="BC73" s="23">
        <f t="shared" si="81"/>
        <v>0.25340160528557476</v>
      </c>
      <c r="BD73" s="23">
        <f t="shared" si="81"/>
        <v>8.6731220064422807</v>
      </c>
      <c r="BE73" s="23">
        <f t="shared" si="81"/>
        <v>1.7668598092927867</v>
      </c>
      <c r="BF73" s="23">
        <f t="shared" si="82"/>
        <v>2.4220245148273367</v>
      </c>
      <c r="BG73" s="23">
        <f t="shared" si="83"/>
        <v>4.2824557792263906</v>
      </c>
      <c r="BH73" s="23">
        <f t="shared" si="84"/>
        <v>3.6676256229413395</v>
      </c>
      <c r="BI73" s="23">
        <f t="shared" si="85"/>
        <v>2.7858636747167154</v>
      </c>
      <c r="BL73" s="7">
        <f t="shared" si="86"/>
        <v>6.8212927940299206</v>
      </c>
      <c r="BM73" s="7">
        <f t="shared" si="86"/>
        <v>6.8077413796505226</v>
      </c>
      <c r="BN73" s="7">
        <f t="shared" si="86"/>
        <v>1.4578771353912057</v>
      </c>
      <c r="BO73" s="7">
        <f t="shared" si="86"/>
        <v>1.7282685073410908</v>
      </c>
      <c r="BP73" s="7">
        <f t="shared" si="86"/>
        <v>2.8848853715856215</v>
      </c>
      <c r="BQ73" s="7">
        <f t="shared" si="88"/>
        <v>0.56767328083362489</v>
      </c>
    </row>
    <row r="74" spans="2:69" x14ac:dyDescent="0.3">
      <c r="E74" s="10" t="s">
        <v>101</v>
      </c>
      <c r="J74" s="5">
        <f t="shared" si="87"/>
        <v>-14.207043678664999</v>
      </c>
      <c r="K74" s="5">
        <f t="shared" si="87"/>
        <v>-22.059986890581563</v>
      </c>
      <c r="L74" s="5">
        <f t="shared" si="87"/>
        <v>-25.069523879484944</v>
      </c>
      <c r="M74" s="5">
        <f t="shared" si="87"/>
        <v>-16.809017566659289</v>
      </c>
      <c r="N74" s="5">
        <f t="shared" si="87"/>
        <v>-10.181544203976978</v>
      </c>
      <c r="O74" s="5">
        <f t="shared" si="87"/>
        <v>16.152306933851477</v>
      </c>
      <c r="P74" s="5">
        <f t="shared" si="87"/>
        <v>32.802722612811962</v>
      </c>
      <c r="Q74" s="5">
        <f t="shared" si="87"/>
        <v>22.447659437406053</v>
      </c>
      <c r="R74" s="5">
        <f t="shared" si="87"/>
        <v>30.253313888691281</v>
      </c>
      <c r="S74" s="5">
        <f t="shared" si="87"/>
        <v>25.849129149522621</v>
      </c>
      <c r="T74" s="5">
        <f t="shared" si="87"/>
        <v>19.238629964207309</v>
      </c>
      <c r="U74" s="5">
        <f t="shared" si="87"/>
        <v>14.651100087463377</v>
      </c>
      <c r="V74" s="5">
        <f t="shared" si="87"/>
        <v>12.643793251758506</v>
      </c>
      <c r="W74" s="5">
        <f t="shared" si="87"/>
        <v>2.6865796004848619</v>
      </c>
      <c r="X74" s="5">
        <f t="shared" si="87"/>
        <v>6.0380342205390347</v>
      </c>
      <c r="Y74" s="5">
        <f t="shared" si="87"/>
        <v>-2.1796156228737207E-2</v>
      </c>
      <c r="Z74" s="5">
        <f t="shared" si="90"/>
        <v>16.848689075019085</v>
      </c>
      <c r="AA74" s="5">
        <f t="shared" si="90"/>
        <v>27.434539598881756</v>
      </c>
      <c r="AB74" s="5">
        <f t="shared" si="90"/>
        <v>36.945591758025451</v>
      </c>
      <c r="AC74" s="5">
        <f t="shared" si="90"/>
        <v>47.418887235759598</v>
      </c>
      <c r="AD74" s="5">
        <f t="shared" si="90"/>
        <v>11.647077943408824</v>
      </c>
      <c r="AE74" s="5">
        <f t="shared" si="90"/>
        <v>13.220791231115591</v>
      </c>
      <c r="AF74" s="5">
        <f t="shared" si="90"/>
        <v>21.888189830012973</v>
      </c>
      <c r="AG74" s="5">
        <f t="shared" si="90"/>
        <v>26.6030505633865</v>
      </c>
      <c r="AH74" s="5">
        <f t="shared" si="90"/>
        <v>9.405351833498532</v>
      </c>
      <c r="AI74" s="5">
        <f t="shared" si="90"/>
        <v>24.035564601438118</v>
      </c>
      <c r="AJ74" s="5">
        <f t="shared" si="90"/>
        <v>6.7729991455425909</v>
      </c>
      <c r="AK74" s="5">
        <f t="shared" si="90"/>
        <v>14.296429120344278</v>
      </c>
      <c r="AL74" s="5">
        <f t="shared" si="90"/>
        <v>9.5440030799891051</v>
      </c>
      <c r="AM74" s="5">
        <f t="shared" si="90"/>
        <v>14.082218695685022</v>
      </c>
      <c r="AN74" s="5">
        <f t="shared" si="90"/>
        <v>8.7278455421524228</v>
      </c>
      <c r="AO74" s="5">
        <f t="shared" si="90"/>
        <v>10.917222782023096</v>
      </c>
      <c r="AP74" s="5">
        <f t="shared" si="90"/>
        <v>10.089362779807853</v>
      </c>
      <c r="AQ74" s="5">
        <f t="shared" si="90"/>
        <v>7.1404440953674264</v>
      </c>
      <c r="AR74" s="5">
        <f t="shared" si="90"/>
        <v>6.8867144088142984</v>
      </c>
      <c r="AS74" s="5">
        <f t="shared" si="90"/>
        <v>3.4203135166154031</v>
      </c>
      <c r="AT74" s="5">
        <f t="shared" si="90"/>
        <v>3.6523131238204387</v>
      </c>
      <c r="AU74" s="5">
        <f t="shared" si="89"/>
        <v>-19.325179383366365</v>
      </c>
      <c r="AV74" s="5">
        <f t="shared" si="89"/>
        <v>-23.069817187838517</v>
      </c>
      <c r="AW74" s="5">
        <f t="shared" si="89"/>
        <v>-9.1744667947823331</v>
      </c>
      <c r="AX74" s="5">
        <f t="shared" si="89"/>
        <v>6.7830637983707698</v>
      </c>
      <c r="AY74" s="5">
        <f t="shared" si="89"/>
        <v>8.2141645044393918</v>
      </c>
      <c r="AZ74" s="5">
        <f t="shared" si="89"/>
        <v>17.500882005927497</v>
      </c>
      <c r="BA74" s="5">
        <f t="shared" si="89"/>
        <v>24.017986902189769</v>
      </c>
      <c r="BB74" s="5">
        <f t="shared" si="81"/>
        <v>17.145029559006453</v>
      </c>
      <c r="BC74" s="5">
        <f t="shared" si="81"/>
        <v>9.7571197488665273</v>
      </c>
      <c r="BD74" s="5">
        <f t="shared" si="81"/>
        <v>-19.914481142419326</v>
      </c>
      <c r="BE74" s="5">
        <f t="shared" si="81"/>
        <v>22.32896916384588</v>
      </c>
      <c r="BF74" s="5">
        <f t="shared" si="82"/>
        <v>22.72917864013526</v>
      </c>
      <c r="BG74" s="5">
        <f t="shared" si="83"/>
        <v>1.7561507821442168</v>
      </c>
      <c r="BH74" s="5">
        <f t="shared" si="84"/>
        <v>-19.1901491675751</v>
      </c>
      <c r="BI74" s="5">
        <f t="shared" si="85"/>
        <v>-5.0756119276921137</v>
      </c>
      <c r="BL74" s="7">
        <f t="shared" si="86"/>
        <v>10.818300674144353</v>
      </c>
      <c r="BM74" s="7">
        <f t="shared" si="86"/>
        <v>6.5221199874881508</v>
      </c>
      <c r="BN74" s="7">
        <f t="shared" si="86"/>
        <v>-13.129121397418675</v>
      </c>
      <c r="BO74" s="7">
        <f t="shared" si="86"/>
        <v>14.850416104145081</v>
      </c>
      <c r="BP74" s="7">
        <f t="shared" si="86"/>
        <v>7.9294145415610862</v>
      </c>
      <c r="BQ74" s="7">
        <f t="shared" si="88"/>
        <v>5.1754471022393833</v>
      </c>
    </row>
    <row r="75" spans="2:69" x14ac:dyDescent="0.3">
      <c r="E75" s="11" t="s">
        <v>102</v>
      </c>
      <c r="J75" s="5">
        <f t="shared" si="87"/>
        <v>6.4769684872886479</v>
      </c>
      <c r="K75" s="5">
        <f t="shared" si="87"/>
        <v>6.268456737103989</v>
      </c>
      <c r="L75" s="5">
        <f t="shared" si="87"/>
        <v>6.0131375527791242</v>
      </c>
      <c r="M75" s="5">
        <f t="shared" si="87"/>
        <v>5.9424015022662369</v>
      </c>
      <c r="N75" s="5">
        <f t="shared" si="87"/>
        <v>6.1100871306007276</v>
      </c>
      <c r="O75" s="5">
        <f t="shared" si="87"/>
        <v>6.2078111591669316</v>
      </c>
      <c r="P75" s="5">
        <f t="shared" si="87"/>
        <v>5.9400386757773482</v>
      </c>
      <c r="Q75" s="5">
        <f t="shared" si="87"/>
        <v>5.8706437499368436</v>
      </c>
      <c r="R75" s="5">
        <f t="shared" si="87"/>
        <v>5.5408707206511698</v>
      </c>
      <c r="S75" s="5">
        <f t="shared" si="87"/>
        <v>5.5882247279406716</v>
      </c>
      <c r="T75" s="5">
        <f t="shared" si="87"/>
        <v>5.5158516442575856</v>
      </c>
      <c r="U75" s="5">
        <f t="shared" si="87"/>
        <v>5.5845897395400135</v>
      </c>
      <c r="V75" s="5">
        <f t="shared" si="87"/>
        <v>5.1158920657241813</v>
      </c>
      <c r="W75" s="5">
        <f t="shared" si="87"/>
        <v>4.9375579519530532</v>
      </c>
      <c r="X75" s="5">
        <f t="shared" si="87"/>
        <v>4.9318118323077087</v>
      </c>
      <c r="Y75" s="5">
        <f t="shared" si="87"/>
        <v>5.0476515482719364</v>
      </c>
      <c r="Z75" s="5">
        <f t="shared" si="90"/>
        <v>4.831236253603155</v>
      </c>
      <c r="AA75" s="5">
        <f t="shared" si="90"/>
        <v>4.7403145225643817</v>
      </c>
      <c r="AB75" s="5">
        <f t="shared" si="90"/>
        <v>4.7794960422110844</v>
      </c>
      <c r="AC75" s="5">
        <f t="shared" si="90"/>
        <v>5.1526252543021789</v>
      </c>
      <c r="AD75" s="5">
        <f t="shared" si="90"/>
        <v>4.9434208819113534</v>
      </c>
      <c r="AE75" s="5">
        <f t="shared" si="90"/>
        <v>5.2146500449099076</v>
      </c>
      <c r="AF75" s="5">
        <f t="shared" si="90"/>
        <v>5.033505293375895</v>
      </c>
      <c r="AG75" s="5">
        <f t="shared" si="90"/>
        <v>4.9388955890047104</v>
      </c>
      <c r="AH75" s="5">
        <f t="shared" si="90"/>
        <v>5.0083608532794921</v>
      </c>
      <c r="AI75" s="5">
        <f t="shared" si="90"/>
        <v>5.0125517683495158</v>
      </c>
      <c r="AJ75" s="5">
        <f t="shared" si="90"/>
        <v>5.064763327573818</v>
      </c>
      <c r="AK75" s="5">
        <f t="shared" si="90"/>
        <v>5.1897444678127513</v>
      </c>
      <c r="AL75" s="5">
        <f t="shared" si="90"/>
        <v>5.0691202190075391</v>
      </c>
      <c r="AM75" s="5">
        <f t="shared" si="90"/>
        <v>5.2694166260462971</v>
      </c>
      <c r="AN75" s="5">
        <f t="shared" si="90"/>
        <v>5.1731951717686186</v>
      </c>
      <c r="AO75" s="5">
        <f t="shared" si="90"/>
        <v>5.1813135093302654</v>
      </c>
      <c r="AP75" s="5">
        <f t="shared" si="90"/>
        <v>5.0619572797427237</v>
      </c>
      <c r="AQ75" s="5">
        <f t="shared" si="90"/>
        <v>5.0525709481404668</v>
      </c>
      <c r="AR75" s="5">
        <f t="shared" si="90"/>
        <v>5.00983075045629</v>
      </c>
      <c r="AS75" s="5">
        <f t="shared" si="90"/>
        <v>4.9556652717787752</v>
      </c>
      <c r="AT75" s="5">
        <f t="shared" ref="AT75" si="91">(AT60/AP60-1)*100</f>
        <v>2.9656056031195144</v>
      </c>
      <c r="AU75" s="5">
        <f t="shared" si="89"/>
        <v>-5.3236912100438687</v>
      </c>
      <c r="AV75" s="5">
        <f t="shared" si="89"/>
        <v>-3.4880217475960817</v>
      </c>
      <c r="AW75" s="5">
        <f t="shared" si="89"/>
        <v>-2.1665255407161133</v>
      </c>
      <c r="AX75" s="5">
        <f t="shared" ref="AX75" si="92">(AX60/AT60-1)*100</f>
        <v>-0.69670625552853416</v>
      </c>
      <c r="AY75" s="5">
        <f t="shared" ref="AY75" si="93">(AY60/AU60-1)*100</f>
        <v>7.0720160186016789</v>
      </c>
      <c r="AZ75" s="5">
        <f t="shared" ref="AZ75" si="94">(AZ60/AV60-1)*100</f>
        <v>3.5059027376630025</v>
      </c>
      <c r="BA75" s="5">
        <f t="shared" ref="BA75" si="95">(BA60/AW60-1)*100</f>
        <v>5.0232775031471499</v>
      </c>
      <c r="BB75" s="7">
        <v>5.01</v>
      </c>
      <c r="BC75" s="7">
        <v>5.07</v>
      </c>
      <c r="BD75" s="7">
        <v>5.31</v>
      </c>
      <c r="BE75" s="7">
        <v>4.7699999999999996</v>
      </c>
      <c r="BF75" s="7">
        <v>5.0599999999999996</v>
      </c>
      <c r="BG75" s="7">
        <v>5.15</v>
      </c>
      <c r="BH75" s="7">
        <v>5.27</v>
      </c>
      <c r="BI75" s="7">
        <v>5.08</v>
      </c>
      <c r="BL75" s="7">
        <f t="shared" si="86"/>
        <v>5.1742915395502465</v>
      </c>
      <c r="BM75" s="7">
        <f t="shared" si="86"/>
        <v>5.0192876804628028</v>
      </c>
      <c r="BN75" s="7">
        <f t="shared" si="86"/>
        <v>-2.0650049409290272</v>
      </c>
      <c r="BO75" s="7">
        <f t="shared" si="86"/>
        <v>3.6912401119128857</v>
      </c>
      <c r="BP75" s="7">
        <f t="shared" si="86"/>
        <v>5.0395112052094237</v>
      </c>
      <c r="BQ75" s="7">
        <f t="shared" si="88"/>
        <v>1.221189019683977</v>
      </c>
    </row>
    <row r="76" spans="2:69" x14ac:dyDescent="0.3">
      <c r="E76" s="9" t="s">
        <v>90</v>
      </c>
      <c r="AU76" s="44"/>
      <c r="AV76" s="44"/>
      <c r="AW76" s="44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9" spans="2:69" x14ac:dyDescent="0.3">
      <c r="B79" s="6"/>
    </row>
    <row r="80" spans="2:69" x14ac:dyDescent="0.3">
      <c r="D80" t="s">
        <v>72</v>
      </c>
    </row>
    <row r="81" spans="4:30" x14ac:dyDescent="0.3">
      <c r="D81" t="s">
        <v>73</v>
      </c>
    </row>
    <row r="82" spans="4:30" x14ac:dyDescent="0.3">
      <c r="D82" t="s">
        <v>74</v>
      </c>
      <c r="E82">
        <v>2016</v>
      </c>
      <c r="F82">
        <v>2017</v>
      </c>
      <c r="J82">
        <v>2017</v>
      </c>
      <c r="K82">
        <v>2018</v>
      </c>
      <c r="O82">
        <v>2018</v>
      </c>
      <c r="P82">
        <v>2019</v>
      </c>
      <c r="T82">
        <v>2019</v>
      </c>
      <c r="U82">
        <v>2020</v>
      </c>
      <c r="Y82">
        <v>2020</v>
      </c>
      <c r="Z82">
        <v>2021</v>
      </c>
      <c r="AD82">
        <v>2021</v>
      </c>
    </row>
    <row r="83" spans="4:30" x14ac:dyDescent="0.3">
      <c r="F83" t="s">
        <v>13</v>
      </c>
      <c r="G83" t="s">
        <v>14</v>
      </c>
      <c r="H83" t="s">
        <v>15</v>
      </c>
      <c r="I83" t="s">
        <v>16</v>
      </c>
      <c r="K83" t="s">
        <v>13</v>
      </c>
      <c r="L83" t="s">
        <v>14</v>
      </c>
      <c r="M83" t="s">
        <v>15</v>
      </c>
      <c r="N83" t="s">
        <v>16</v>
      </c>
      <c r="P83" t="s">
        <v>13</v>
      </c>
      <c r="Q83" t="s">
        <v>14</v>
      </c>
      <c r="R83" t="s">
        <v>15</v>
      </c>
      <c r="S83" t="s">
        <v>16</v>
      </c>
      <c r="U83" t="s">
        <v>13</v>
      </c>
      <c r="V83" t="s">
        <v>14</v>
      </c>
      <c r="W83" t="s">
        <v>15</v>
      </c>
      <c r="X83" t="s">
        <v>16</v>
      </c>
      <c r="Z83" t="s">
        <v>13</v>
      </c>
      <c r="AA83" t="s">
        <v>14</v>
      </c>
      <c r="AB83" t="s">
        <v>15</v>
      </c>
      <c r="AC83" t="s">
        <v>16</v>
      </c>
    </row>
    <row r="84" spans="4:30" x14ac:dyDescent="0.3">
      <c r="D84" s="7" t="s">
        <v>75</v>
      </c>
    </row>
    <row r="85" spans="4:30" x14ac:dyDescent="0.3">
      <c r="D85" s="7" t="s">
        <v>76</v>
      </c>
      <c r="E85" s="7">
        <v>5.0332795915300768</v>
      </c>
      <c r="F85" s="7">
        <v>5.0115822102901673</v>
      </c>
      <c r="G85" s="7">
        <v>5.0098409113169105</v>
      </c>
      <c r="H85" s="7">
        <v>5.0603465330680191</v>
      </c>
      <c r="I85" s="7">
        <v>5.1855281891495819</v>
      </c>
      <c r="J85" s="7">
        <v>5.0676802740897493</v>
      </c>
      <c r="K85" s="7">
        <v>5.0641872093334843</v>
      </c>
      <c r="L85" s="7">
        <v>5.2689408411413625</v>
      </c>
      <c r="M85" s="7">
        <v>5.1707643140776094</v>
      </c>
      <c r="N85" s="7">
        <v>5.1800059108827918</v>
      </c>
      <c r="O85" s="7">
        <v>5.1720313354439611</v>
      </c>
      <c r="P85" s="7">
        <v>5.0659086163969977</v>
      </c>
      <c r="Q85" s="7">
        <v>5.0514130563390482</v>
      </c>
      <c r="R85" s="7">
        <v>5.0190766748320081</v>
      </c>
      <c r="S85" s="7">
        <v>4.9651000445498701</v>
      </c>
      <c r="T85" s="7">
        <v>5.0247140189292026</v>
      </c>
      <c r="U85" s="7">
        <v>2.9677999999999112</v>
      </c>
      <c r="V85" s="7">
        <v>-4.8300053670409593</v>
      </c>
      <c r="W85" s="7">
        <v>-4.459998425656873</v>
      </c>
      <c r="X85" s="7">
        <v>3.7500004438601304</v>
      </c>
      <c r="Y85" s="7">
        <v>-0.69462405725605492</v>
      </c>
      <c r="Z85" s="7">
        <v>3.8299999383098213</v>
      </c>
      <c r="AA85" s="7">
        <v>6.7200060941262212</v>
      </c>
      <c r="AB85" s="7">
        <v>7.6599980139228707</v>
      </c>
      <c r="AC85" s="7">
        <v>6.6699933074730318</v>
      </c>
      <c r="AD85" s="7">
        <v>6.2211598742732788</v>
      </c>
    </row>
    <row r="86" spans="4:30" x14ac:dyDescent="0.3">
      <c r="D86" t="s">
        <v>77</v>
      </c>
      <c r="E86" s="7">
        <v>3.3727296644881015</v>
      </c>
      <c r="F86" s="7">
        <v>7.111705839006774</v>
      </c>
      <c r="G86" s="7">
        <v>3.3175380476902729</v>
      </c>
      <c r="H86" s="7">
        <v>2.8284425644095244</v>
      </c>
      <c r="I86" s="7">
        <v>2.3922281475938387</v>
      </c>
      <c r="J86" s="7">
        <v>3.8746262765229607</v>
      </c>
      <c r="K86" s="7">
        <v>3.3372213243798616</v>
      </c>
      <c r="L86" s="7">
        <v>4.724157328199813</v>
      </c>
      <c r="M86" s="7">
        <v>3.6576913207568893</v>
      </c>
      <c r="N86" s="7">
        <v>3.8693627321227866</v>
      </c>
      <c r="O86" s="7">
        <v>3.9073978307074069</v>
      </c>
      <c r="P86" s="7">
        <v>1.8175045266560452</v>
      </c>
      <c r="Q86" s="7">
        <v>5.3289223306232234</v>
      </c>
      <c r="R86" s="7">
        <v>3.1200400667226624</v>
      </c>
      <c r="S86" s="7">
        <v>4.2605181768031786</v>
      </c>
      <c r="T86" s="7">
        <v>3.6396167849016718</v>
      </c>
      <c r="U86" s="7">
        <v>1.9999999999991764E-2</v>
      </c>
      <c r="V86" s="7">
        <v>2.0404478819418466</v>
      </c>
      <c r="W86" s="7">
        <v>1.122197885781246</v>
      </c>
      <c r="X86" s="7">
        <v>4.4071911210945034</v>
      </c>
      <c r="Y86" s="7">
        <v>1.8230006140273893</v>
      </c>
      <c r="Z86" s="7">
        <v>3.8399561896875185</v>
      </c>
      <c r="AA86" s="7">
        <v>5.3599272987871327</v>
      </c>
      <c r="AB86" s="7">
        <v>4.3000207911524297</v>
      </c>
      <c r="AC86" s="7">
        <v>3.6200035274143296</v>
      </c>
      <c r="AD86" s="7">
        <v>4.328436936913632</v>
      </c>
    </row>
    <row r="87" spans="4:30" x14ac:dyDescent="0.3">
      <c r="D87" t="s">
        <v>78</v>
      </c>
      <c r="E87" s="7">
        <v>0.94691026201078543</v>
      </c>
      <c r="F87" s="7">
        <v>-1.2994506055592998</v>
      </c>
      <c r="G87" s="7">
        <v>2.1136109082565282</v>
      </c>
      <c r="H87" s="7">
        <v>1.8341335233784752</v>
      </c>
      <c r="I87" s="7">
        <v>3.828481966063315E-2</v>
      </c>
      <c r="J87" s="7">
        <v>0.65651243214018384</v>
      </c>
      <c r="K87" s="7">
        <v>1.0557817357881476</v>
      </c>
      <c r="L87" s="7">
        <v>2.6464027514708475</v>
      </c>
      <c r="M87" s="7">
        <v>2.6730770312945138</v>
      </c>
      <c r="N87" s="7">
        <v>2.2462547537927042</v>
      </c>
      <c r="O87" s="7">
        <v>2.1581462305483869</v>
      </c>
      <c r="P87" s="7">
        <v>2.3248266324304221</v>
      </c>
      <c r="Q87" s="7">
        <v>-0.70691865567467282</v>
      </c>
      <c r="R87" s="7">
        <v>2.3358211216021632</v>
      </c>
      <c r="S87" s="7">
        <v>0.94127475326407584</v>
      </c>
      <c r="T87" s="7">
        <v>1.2179710083374398</v>
      </c>
      <c r="U87" s="7">
        <v>0.43000000000000727</v>
      </c>
      <c r="V87" s="7">
        <v>-4.9012551921158058</v>
      </c>
      <c r="W87" s="7">
        <v>-6.959788371551447</v>
      </c>
      <c r="X87" s="7">
        <v>3.9128371650240052</v>
      </c>
      <c r="Y87" s="7">
        <v>-1.892558188736198</v>
      </c>
      <c r="Z87" s="7">
        <v>0.81000681974707534</v>
      </c>
      <c r="AA87" s="7">
        <v>3.5199895907023597</v>
      </c>
      <c r="AB87" s="7">
        <v>4.6199878367387681</v>
      </c>
      <c r="AC87" s="7">
        <v>3.2500052943390179</v>
      </c>
      <c r="AD87" s="7">
        <v>3.0261924286367514</v>
      </c>
    </row>
    <row r="88" spans="4:30" x14ac:dyDescent="0.3">
      <c r="D88" t="s">
        <v>79</v>
      </c>
      <c r="E88" s="7">
        <v>4.2565152151433843</v>
      </c>
      <c r="F88" s="7">
        <v>4.2784977314675263</v>
      </c>
      <c r="G88" s="7">
        <v>3.5013122728597392</v>
      </c>
      <c r="H88" s="7">
        <v>4.8773091242265183</v>
      </c>
      <c r="I88" s="7">
        <v>4.5106067051076035</v>
      </c>
      <c r="J88" s="7">
        <v>4.2932317783004104</v>
      </c>
      <c r="K88" s="7">
        <v>4.6014521036839113</v>
      </c>
      <c r="L88" s="7">
        <v>3.8838321116534522</v>
      </c>
      <c r="M88" s="7">
        <v>4.3509873252339943</v>
      </c>
      <c r="N88" s="7">
        <v>4.2477762713716869</v>
      </c>
      <c r="O88" s="7">
        <v>4.2691584142953518</v>
      </c>
      <c r="P88" s="7">
        <v>3.8526364348185389</v>
      </c>
      <c r="Q88" s="7">
        <v>3.5371404925996566</v>
      </c>
      <c r="R88" s="7">
        <v>4.1417527622085322</v>
      </c>
      <c r="S88" s="7">
        <v>3.6565423364459773</v>
      </c>
      <c r="T88" s="7">
        <v>3.7984681584564064</v>
      </c>
      <c r="U88" s="7">
        <v>2.0599999999999952</v>
      </c>
      <c r="V88" s="7">
        <v>-6.1768876349885309</v>
      </c>
      <c r="W88" s="7">
        <v>-5.8680365952512092</v>
      </c>
      <c r="X88" s="7">
        <v>1.2161483533365902</v>
      </c>
      <c r="Y88" s="7">
        <v>-2.2265978983458199</v>
      </c>
      <c r="Z88" s="7">
        <v>3.0599808631475738</v>
      </c>
      <c r="AA88" s="7">
        <v>5.3100122864362262</v>
      </c>
      <c r="AB88" s="7">
        <v>6.6299943522485849</v>
      </c>
      <c r="AC88" s="7">
        <v>5.8700091584591165</v>
      </c>
      <c r="AD88" s="7">
        <v>5.208581248109982</v>
      </c>
    </row>
    <row r="89" spans="4:30" x14ac:dyDescent="0.3">
      <c r="D89" t="s">
        <v>80</v>
      </c>
      <c r="E89" s="7">
        <v>5.2615881670737812</v>
      </c>
      <c r="F89" s="7">
        <v>1.7998729859333655</v>
      </c>
      <c r="G89" s="7">
        <v>-2.093613317696696</v>
      </c>
      <c r="H89" s="7">
        <v>4.8793329747985039</v>
      </c>
      <c r="I89" s="7">
        <v>2.4957764617783544</v>
      </c>
      <c r="J89" s="7">
        <v>1.7584734937688355</v>
      </c>
      <c r="K89" s="7">
        <v>3.3310172733249681</v>
      </c>
      <c r="L89" s="7">
        <v>7.2939306391041221</v>
      </c>
      <c r="M89" s="7">
        <v>5.6212370594289203</v>
      </c>
      <c r="N89" s="7">
        <v>5.6376753280673118</v>
      </c>
      <c r="O89" s="7">
        <v>5.4711906618196169</v>
      </c>
      <c r="P89" s="7">
        <v>4.4764896577310758</v>
      </c>
      <c r="Q89" s="7">
        <v>2.6477793654959445</v>
      </c>
      <c r="R89" s="7">
        <v>3.825561452891252</v>
      </c>
      <c r="S89" s="7">
        <v>5.9626789486782874</v>
      </c>
      <c r="T89" s="7">
        <v>4.2445738626390197</v>
      </c>
      <c r="U89" s="7">
        <v>3.9099999999999948</v>
      </c>
      <c r="V89" s="7">
        <v>-4.7013262078311175</v>
      </c>
      <c r="W89" s="7">
        <v>-4.4662628909918762</v>
      </c>
      <c r="X89" s="7">
        <v>3.8159942535184941</v>
      </c>
      <c r="Y89" s="7">
        <v>-0.33259009332108536</v>
      </c>
      <c r="Z89" s="7">
        <v>4.6799999196691431</v>
      </c>
      <c r="AA89" s="7">
        <v>8.3700084585106165</v>
      </c>
      <c r="AB89" s="7">
        <v>9.4400063041153981</v>
      </c>
      <c r="AC89" s="7">
        <v>8.0799998890084996</v>
      </c>
      <c r="AD89" s="7">
        <v>7.6277569557562837</v>
      </c>
    </row>
    <row r="90" spans="4:30" x14ac:dyDescent="0.3">
      <c r="D90" t="s">
        <v>81</v>
      </c>
      <c r="E90" s="7">
        <v>5.2181851415873819</v>
      </c>
      <c r="F90" s="7">
        <v>5.9623299695332532</v>
      </c>
      <c r="G90" s="7">
        <v>6.9511893726004832</v>
      </c>
      <c r="H90" s="7">
        <v>6.9788515390052206</v>
      </c>
      <c r="I90" s="7">
        <v>7.2368616741904592</v>
      </c>
      <c r="J90" s="7">
        <v>6.7980389611133676</v>
      </c>
      <c r="K90" s="7">
        <v>7.3514718035959161</v>
      </c>
      <c r="L90" s="7">
        <v>5.7316198246448291</v>
      </c>
      <c r="M90" s="7">
        <v>5.7873221628187226</v>
      </c>
      <c r="N90" s="7">
        <v>5.5816106034567126</v>
      </c>
      <c r="O90" s="7">
        <v>6.0893191375174389</v>
      </c>
      <c r="P90" s="7">
        <v>5.9056211005084274</v>
      </c>
      <c r="Q90" s="7">
        <v>5.6899651330078926</v>
      </c>
      <c r="R90" s="7">
        <v>5.6487372480888007</v>
      </c>
      <c r="S90" s="7">
        <v>5.7888185125849585</v>
      </c>
      <c r="T90" s="7">
        <v>5.7573886315890803</v>
      </c>
      <c r="U90" s="7">
        <v>2.899999999999999</v>
      </c>
      <c r="V90" s="7">
        <v>-6.555149166650116</v>
      </c>
      <c r="W90" s="7">
        <v>-5.5345806582605936</v>
      </c>
      <c r="X90" s="7">
        <v>3.3909153907476708</v>
      </c>
      <c r="Y90" s="7">
        <v>-1.390691248843035</v>
      </c>
      <c r="Z90" s="7">
        <v>5.6799991172046091</v>
      </c>
      <c r="AA90" s="7">
        <v>8.729999242806457</v>
      </c>
      <c r="AB90" s="7">
        <v>9.8500013014862269</v>
      </c>
      <c r="AC90" s="7">
        <v>8.8800118966210455</v>
      </c>
      <c r="AD90" s="7">
        <v>8.2798247109619574</v>
      </c>
    </row>
    <row r="91" spans="4:30" x14ac:dyDescent="0.3">
      <c r="D91" t="s">
        <v>82</v>
      </c>
      <c r="E91" s="7">
        <v>4.2339851400347808</v>
      </c>
      <c r="F91" s="7">
        <v>4.7484680888986084</v>
      </c>
      <c r="G91" s="7">
        <v>3.8583813117645729</v>
      </c>
      <c r="H91" s="7">
        <v>5.2727968007076713</v>
      </c>
      <c r="I91" s="7">
        <v>4.6412912095031409</v>
      </c>
      <c r="J91" s="7">
        <v>4.6313812399737344</v>
      </c>
      <c r="K91" s="7">
        <v>5.0218434610046678</v>
      </c>
      <c r="L91" s="7">
        <v>5.2911528632122726</v>
      </c>
      <c r="M91" s="7">
        <v>5.3915701098869011</v>
      </c>
      <c r="N91" s="7">
        <v>4.6804778457757896</v>
      </c>
      <c r="O91" s="7">
        <v>5.0968172713109396</v>
      </c>
      <c r="P91" s="7">
        <v>5.3357958205708362</v>
      </c>
      <c r="Q91" s="7">
        <v>4.795774862290533</v>
      </c>
      <c r="R91" s="7">
        <v>4.6086246652221208</v>
      </c>
      <c r="S91" s="7">
        <v>4.6519328040773615</v>
      </c>
      <c r="T91" s="7">
        <v>4.8423314595179683</v>
      </c>
      <c r="U91" s="7">
        <v>1.6699999999999957</v>
      </c>
      <c r="V91" s="7">
        <v>-7.5819324168564028</v>
      </c>
      <c r="W91" s="7">
        <v>-7.1593450149357265</v>
      </c>
      <c r="X91" s="7">
        <v>2.1759965040028275</v>
      </c>
      <c r="Y91" s="7">
        <v>-2.7639792130256313</v>
      </c>
      <c r="Z91" s="7">
        <v>5.0500100725002248</v>
      </c>
      <c r="AA91" s="7">
        <v>8.0600230043768359</v>
      </c>
      <c r="AB91" s="7">
        <v>9.0999587494558387</v>
      </c>
      <c r="AC91" s="7">
        <v>8.2399596247060565</v>
      </c>
      <c r="AD91" s="7">
        <v>7.5955298817127019</v>
      </c>
    </row>
    <row r="92" spans="4:30" x14ac:dyDescent="0.3">
      <c r="D92" t="s">
        <v>83</v>
      </c>
      <c r="E92" s="7">
        <v>8.2304288580045952</v>
      </c>
      <c r="F92" s="7">
        <v>9.3942570956622742</v>
      </c>
      <c r="G92" s="7">
        <v>10.054869276858676</v>
      </c>
      <c r="H92" s="7">
        <v>8.8473115215416822</v>
      </c>
      <c r="I92" s="7">
        <v>8.2428814920409188</v>
      </c>
      <c r="J92" s="7">
        <v>9.1179861195621559</v>
      </c>
      <c r="K92" s="7">
        <v>8.1169272916149602</v>
      </c>
      <c r="L92" s="7">
        <v>6.6956517505034254</v>
      </c>
      <c r="M92" s="7">
        <v>7.013926835349185</v>
      </c>
      <c r="N92" s="7">
        <v>6.3506764879792028</v>
      </c>
      <c r="O92" s="7">
        <v>7.0277646351467755</v>
      </c>
      <c r="P92" s="7">
        <v>7.4514237346040693</v>
      </c>
      <c r="Q92" s="7">
        <v>7.925387706874309</v>
      </c>
      <c r="R92" s="7">
        <v>8.089575382888528</v>
      </c>
      <c r="S92" s="7">
        <v>8.7463747579312585</v>
      </c>
      <c r="T92" s="7">
        <v>8.0630124329231023</v>
      </c>
      <c r="U92" s="7">
        <v>6.0699999999999932</v>
      </c>
      <c r="V92" s="7">
        <v>-4.4489312226138571</v>
      </c>
      <c r="W92" s="7">
        <v>-4.0930723037677277</v>
      </c>
      <c r="X92" s="7">
        <v>6.9155138870278003</v>
      </c>
      <c r="Y92" s="7">
        <v>1.0936803965647679</v>
      </c>
      <c r="Z92" s="7">
        <v>4.6999723091264105</v>
      </c>
      <c r="AA92" s="7">
        <v>8.7999634003907534</v>
      </c>
      <c r="AB92" s="7">
        <v>10.430065195478267</v>
      </c>
      <c r="AC92" s="7">
        <v>9.030060456310915</v>
      </c>
      <c r="AD92" s="7">
        <v>8.2249210691292749</v>
      </c>
    </row>
    <row r="93" spans="4:30" x14ac:dyDescent="0.3">
      <c r="D93" t="s">
        <v>84</v>
      </c>
      <c r="E93" s="7">
        <v>7.140617753418665</v>
      </c>
      <c r="F93" s="7">
        <v>5.3563436339877519</v>
      </c>
      <c r="G93" s="7">
        <v>5.6196280253573443</v>
      </c>
      <c r="H93" s="7">
        <v>5.8955929108184026</v>
      </c>
      <c r="I93" s="7">
        <v>4.8417230307681276</v>
      </c>
      <c r="J93" s="7">
        <v>5.4279541246767868</v>
      </c>
      <c r="K93" s="7">
        <v>4.6302464233645999</v>
      </c>
      <c r="L93" s="7">
        <v>4.2222573218920862</v>
      </c>
      <c r="M93" s="7">
        <v>4.4716932359891031</v>
      </c>
      <c r="N93" s="7">
        <v>6.1323648646468527</v>
      </c>
      <c r="O93" s="7">
        <v>4.8665888524453038</v>
      </c>
      <c r="P93" s="7">
        <v>7.2555945631529379</v>
      </c>
      <c r="Q93" s="7">
        <v>6.0287300451546946</v>
      </c>
      <c r="R93" s="7">
        <v>6.9386217835834278</v>
      </c>
      <c r="S93" s="7">
        <v>8.0413600718570493</v>
      </c>
      <c r="T93" s="7">
        <v>7.0717426129174994</v>
      </c>
      <c r="U93" s="7">
        <v>7.3099999999999916</v>
      </c>
      <c r="V93" s="7">
        <v>-5.8087854090927635</v>
      </c>
      <c r="W93" s="7">
        <v>-5.5183464194300296</v>
      </c>
      <c r="X93" s="7">
        <v>3.5898265963930469</v>
      </c>
      <c r="Y93" s="7">
        <v>-0.10748339077839179</v>
      </c>
      <c r="Z93" s="7">
        <v>4.3399888303510243</v>
      </c>
      <c r="AA93" s="7">
        <v>7.5899990746623418</v>
      </c>
      <c r="AB93" s="7">
        <v>8.6500239432775796</v>
      </c>
      <c r="AC93" s="7">
        <v>7.3100326763425763</v>
      </c>
      <c r="AD93" s="7">
        <v>6.9142448977904394</v>
      </c>
    </row>
    <row r="94" spans="4:30" x14ac:dyDescent="0.3">
      <c r="D94" t="s">
        <v>85</v>
      </c>
      <c r="E94" s="7">
        <v>4.477328062527655</v>
      </c>
      <c r="F94" s="7">
        <v>3.7239549013203588</v>
      </c>
      <c r="G94" s="7">
        <v>2.5947527558352164</v>
      </c>
      <c r="H94" s="7">
        <v>4.0751923692861851</v>
      </c>
      <c r="I94" s="7">
        <v>6.8834172162817744</v>
      </c>
      <c r="J94" s="7">
        <v>4.3723305130329937</v>
      </c>
      <c r="K94" s="7">
        <v>6.0072524181248959</v>
      </c>
      <c r="L94" s="7">
        <v>6.8474280740246458</v>
      </c>
      <c r="M94" s="7">
        <v>7.681724945389373</v>
      </c>
      <c r="N94" s="7">
        <v>6.8172201666449519</v>
      </c>
      <c r="O94" s="7">
        <v>6.8450963772024682</v>
      </c>
      <c r="P94" s="7">
        <v>7.1186000425033882</v>
      </c>
      <c r="Q94" s="7">
        <v>8.4138995114130086</v>
      </c>
      <c r="R94" s="7">
        <v>6.4275088540745013</v>
      </c>
      <c r="S94" s="7">
        <v>5.4515671421461436</v>
      </c>
      <c r="T94" s="7">
        <v>6.806743739022707</v>
      </c>
      <c r="U94" s="7">
        <v>5.7199999999998958</v>
      </c>
      <c r="V94" s="7">
        <v>-3.5152813355561872</v>
      </c>
      <c r="W94" s="7">
        <v>3.1637605653396399</v>
      </c>
      <c r="X94" s="7">
        <v>7.6408048770559196</v>
      </c>
      <c r="Y94" s="7">
        <v>3.3302509328926115</v>
      </c>
      <c r="Z94" s="7">
        <v>4.3899974222304428</v>
      </c>
      <c r="AA94" s="7">
        <v>4.909999539200661</v>
      </c>
      <c r="AB94" s="7">
        <v>6.3800008106821791</v>
      </c>
      <c r="AC94" s="7">
        <v>6.0700314982123542</v>
      </c>
      <c r="AD94" s="7">
        <v>5.4726696950268927</v>
      </c>
    </row>
    <row r="95" spans="4:30" x14ac:dyDescent="0.3">
      <c r="D95" t="s">
        <v>89</v>
      </c>
      <c r="E95" s="7">
        <v>19.059070229958255</v>
      </c>
      <c r="F95" s="7">
        <v>9.4101523785926631</v>
      </c>
      <c r="G95" s="7">
        <v>24.065157135014267</v>
      </c>
      <c r="H95" s="7">
        <v>6.8679388588246484</v>
      </c>
      <c r="I95" s="7">
        <v>14.319278651570258</v>
      </c>
      <c r="J95" s="7">
        <v>13.325596477455029</v>
      </c>
      <c r="K95" s="7">
        <v>9.1259074317046593</v>
      </c>
      <c r="L95" s="7">
        <v>13.897322377772559</v>
      </c>
      <c r="M95" s="7">
        <v>8.3987775843075969</v>
      </c>
      <c r="N95" s="7">
        <v>10.832491559103309</v>
      </c>
      <c r="O95" s="7">
        <v>10.578806557686198</v>
      </c>
      <c r="P95" s="7">
        <v>9.9659664541299442</v>
      </c>
      <c r="Q95" s="7">
        <v>6.8699597102491046</v>
      </c>
      <c r="R95" s="7">
        <v>6.8689761271217815</v>
      </c>
      <c r="S95" s="7">
        <v>3.5457445083524823</v>
      </c>
      <c r="T95" s="7">
        <v>6.5225623872799607</v>
      </c>
      <c r="U95" s="7">
        <v>3.5403097224282178</v>
      </c>
      <c r="V95" s="7">
        <v>-7.2613645657918529</v>
      </c>
      <c r="W95" s="7">
        <v>-12.667500307326375</v>
      </c>
      <c r="X95" s="7">
        <v>4.7531680133890903</v>
      </c>
      <c r="Y95" s="7">
        <v>-3.3472381779739115</v>
      </c>
      <c r="Z95" s="7">
        <v>-2.2824275940751675</v>
      </c>
      <c r="AA95" s="7">
        <v>11.498497973539445</v>
      </c>
      <c r="AB95" s="7">
        <v>12.884903524178634</v>
      </c>
      <c r="AC95" s="7">
        <v>6.8023398035237745</v>
      </c>
      <c r="AD95" s="7">
        <v>7.611220126946348</v>
      </c>
    </row>
    <row r="96" spans="4:30" x14ac:dyDescent="0.3">
      <c r="O96" s="18">
        <v>5.1720313354439611</v>
      </c>
      <c r="P96" s="19">
        <v>5.0659086163969977</v>
      </c>
      <c r="Q96" s="20">
        <v>5.0514130563390482</v>
      </c>
      <c r="R96" s="21">
        <v>5.0190766748320081</v>
      </c>
      <c r="S96" s="22">
        <v>4.9651000445498701</v>
      </c>
      <c r="T96" s="18">
        <v>5.0247140189292026</v>
      </c>
      <c r="U96" s="19">
        <v>2.9677999999999112</v>
      </c>
      <c r="V96" s="20">
        <v>-4.8300053670409593</v>
      </c>
      <c r="W96" s="21">
        <v>-4.459998425656873</v>
      </c>
      <c r="X96" s="22">
        <v>3.7500004438601304</v>
      </c>
      <c r="Y96" s="18">
        <v>-0.69462405725605492</v>
      </c>
      <c r="Z96" s="19">
        <v>3.8299999383098213</v>
      </c>
      <c r="AA96" s="20">
        <v>6.7200060941262212</v>
      </c>
      <c r="AB96" s="21">
        <v>7.6599980139228707</v>
      </c>
      <c r="AC96" s="22">
        <v>6.6699933074730318</v>
      </c>
      <c r="AD96" s="18">
        <v>6.2211598742732788</v>
      </c>
    </row>
  </sheetData>
  <mergeCells count="56">
    <mergeCell ref="AX1:BA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F25:I25"/>
    <mergeCell ref="J25:M25"/>
    <mergeCell ref="N25:Q25"/>
    <mergeCell ref="R25:U25"/>
    <mergeCell ref="V25:Y25"/>
    <mergeCell ref="AT48:AW48"/>
    <mergeCell ref="Z63:AC63"/>
    <mergeCell ref="AD63:AG63"/>
    <mergeCell ref="AH63:AK63"/>
    <mergeCell ref="AL25:AO25"/>
    <mergeCell ref="AP25:AS25"/>
    <mergeCell ref="AT25:AW25"/>
    <mergeCell ref="Z25:AC25"/>
    <mergeCell ref="AD25:AG25"/>
    <mergeCell ref="AH25:AK25"/>
    <mergeCell ref="Z48:AC48"/>
    <mergeCell ref="AD48:AG48"/>
    <mergeCell ref="AH48:AK48"/>
    <mergeCell ref="AL48:AO48"/>
    <mergeCell ref="AP48:AS48"/>
    <mergeCell ref="AX63:BA63"/>
    <mergeCell ref="AX25:BA25"/>
    <mergeCell ref="AL63:AO63"/>
    <mergeCell ref="AP63:AS63"/>
    <mergeCell ref="F63:I63"/>
    <mergeCell ref="J63:M63"/>
    <mergeCell ref="N63:Q63"/>
    <mergeCell ref="R63:U63"/>
    <mergeCell ref="V63:Y63"/>
    <mergeCell ref="AT63:AW63"/>
    <mergeCell ref="AX48:BA48"/>
    <mergeCell ref="F48:I48"/>
    <mergeCell ref="J48:M48"/>
    <mergeCell ref="N48:Q48"/>
    <mergeCell ref="R48:U48"/>
    <mergeCell ref="V48:Y48"/>
    <mergeCell ref="BF1:BI1"/>
    <mergeCell ref="BF25:BI25"/>
    <mergeCell ref="BF48:BI48"/>
    <mergeCell ref="BF63:BI63"/>
    <mergeCell ref="BB1:BE1"/>
    <mergeCell ref="BB25:BE25"/>
    <mergeCell ref="BB63:BE63"/>
    <mergeCell ref="BB48:BE4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96"/>
  <sheetViews>
    <sheetView topLeftCell="D22" zoomScale="85" zoomScaleNormal="85" workbookViewId="0">
      <selection activeCell="BC40" sqref="BC40"/>
    </sheetView>
  </sheetViews>
  <sheetFormatPr defaultRowHeight="14.4" x14ac:dyDescent="0.3"/>
  <cols>
    <col min="1" max="1" width="108.44140625" hidden="1" customWidth="1"/>
    <col min="2" max="3" width="69.21875" hidden="1" customWidth="1"/>
    <col min="4" max="4" width="69.21875" customWidth="1"/>
    <col min="5" max="5" width="10.44140625" bestFit="1" customWidth="1"/>
    <col min="6" max="6" width="11.21875" hidden="1" customWidth="1"/>
    <col min="7" max="9" width="0" hidden="1" customWidth="1"/>
    <col min="10" max="10" width="9.77734375" hidden="1" customWidth="1"/>
    <col min="11" max="46" width="0" hidden="1" customWidth="1"/>
    <col min="47" max="47" width="11.21875" hidden="1" customWidth="1"/>
    <col min="48" max="49" width="0" hidden="1" customWidth="1"/>
    <col min="51" max="53" width="12.21875" bestFit="1" customWidth="1"/>
    <col min="54" max="54" width="18" bestFit="1" customWidth="1"/>
    <col min="55" max="55" width="12.21875" customWidth="1"/>
    <col min="56" max="57" width="12.21875" bestFit="1" customWidth="1"/>
    <col min="58" max="61" width="12.21875" customWidth="1"/>
    <col min="63" max="64" width="12.21875" bestFit="1" customWidth="1"/>
    <col min="65" max="65" width="13.21875" bestFit="1" customWidth="1"/>
    <col min="66" max="66" width="13" customWidth="1"/>
    <col min="67" max="68" width="13.21875" bestFit="1" customWidth="1"/>
    <col min="69" max="69" width="11.88671875" bestFit="1" customWidth="1"/>
  </cols>
  <sheetData>
    <row r="1" spans="1:69" x14ac:dyDescent="0.3">
      <c r="F1" s="197" t="s">
        <v>0</v>
      </c>
      <c r="G1" s="198"/>
      <c r="H1" s="198"/>
      <c r="I1" s="199"/>
      <c r="J1" s="197" t="s">
        <v>1</v>
      </c>
      <c r="K1" s="198"/>
      <c r="L1" s="198"/>
      <c r="M1" s="199"/>
      <c r="N1" s="197" t="s">
        <v>2</v>
      </c>
      <c r="O1" s="198"/>
      <c r="P1" s="198"/>
      <c r="Q1" s="199"/>
      <c r="R1" s="197" t="s">
        <v>3</v>
      </c>
      <c r="S1" s="198"/>
      <c r="T1" s="198"/>
      <c r="U1" s="199"/>
      <c r="V1" s="197" t="s">
        <v>4</v>
      </c>
      <c r="W1" s="198"/>
      <c r="X1" s="198"/>
      <c r="Y1" s="199"/>
      <c r="Z1" s="197" t="s">
        <v>5</v>
      </c>
      <c r="AA1" s="198"/>
      <c r="AB1" s="198"/>
      <c r="AC1" s="199"/>
      <c r="AD1" s="197" t="s">
        <v>6</v>
      </c>
      <c r="AE1" s="198"/>
      <c r="AF1" s="198"/>
      <c r="AG1" s="199"/>
      <c r="AH1" s="197" t="s">
        <v>7</v>
      </c>
      <c r="AI1" s="198"/>
      <c r="AJ1" s="198"/>
      <c r="AK1" s="199"/>
      <c r="AL1" s="197" t="s">
        <v>8</v>
      </c>
      <c r="AM1" s="198"/>
      <c r="AN1" s="198"/>
      <c r="AO1" s="199"/>
      <c r="AP1" s="197" t="s">
        <v>9</v>
      </c>
      <c r="AQ1" s="198"/>
      <c r="AR1" s="198"/>
      <c r="AS1" s="199"/>
      <c r="AT1" s="197" t="s">
        <v>10</v>
      </c>
      <c r="AU1" s="198"/>
      <c r="AV1" s="198"/>
      <c r="AW1" s="199"/>
      <c r="AX1" s="197" t="s">
        <v>11</v>
      </c>
      <c r="AY1" s="198"/>
      <c r="AZ1" s="198"/>
      <c r="BA1" s="199"/>
      <c r="BB1" s="197" t="s">
        <v>12</v>
      </c>
      <c r="BC1" s="198"/>
      <c r="BD1" s="198"/>
      <c r="BE1" s="199"/>
      <c r="BF1" s="197" t="s">
        <v>121</v>
      </c>
      <c r="BG1" s="198"/>
      <c r="BH1" s="198"/>
      <c r="BI1" s="199"/>
    </row>
    <row r="2" spans="1:69" x14ac:dyDescent="0.3">
      <c r="E2" t="s">
        <v>86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13</v>
      </c>
      <c r="AM2" s="1" t="s">
        <v>14</v>
      </c>
      <c r="AN2" s="1" t="s">
        <v>15</v>
      </c>
      <c r="AO2" s="1" t="s">
        <v>16</v>
      </c>
      <c r="AP2" s="1" t="s">
        <v>13</v>
      </c>
      <c r="AQ2" s="1" t="s">
        <v>14</v>
      </c>
      <c r="AR2" s="1" t="s">
        <v>15</v>
      </c>
      <c r="AS2" s="1" t="s">
        <v>16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13</v>
      </c>
      <c r="AY2" s="1" t="s">
        <v>14</v>
      </c>
      <c r="AZ2" s="1" t="s">
        <v>15</v>
      </c>
      <c r="BA2" s="1" t="s">
        <v>16</v>
      </c>
      <c r="BB2" s="1" t="s">
        <v>13</v>
      </c>
      <c r="BC2" s="1" t="s">
        <v>14</v>
      </c>
      <c r="BD2" s="1" t="s">
        <v>15</v>
      </c>
      <c r="BE2" s="1" t="s">
        <v>16</v>
      </c>
      <c r="BF2" s="1" t="s">
        <v>13</v>
      </c>
      <c r="BG2" s="1" t="s">
        <v>14</v>
      </c>
      <c r="BH2" s="1" t="s">
        <v>15</v>
      </c>
      <c r="BI2" s="1" t="s">
        <v>16</v>
      </c>
      <c r="BK2">
        <v>2017</v>
      </c>
      <c r="BL2">
        <v>2018</v>
      </c>
      <c r="BM2">
        <v>2019</v>
      </c>
      <c r="BN2">
        <v>2020</v>
      </c>
      <c r="BO2">
        <v>2021</v>
      </c>
      <c r="BP2">
        <v>2022</v>
      </c>
      <c r="BQ2">
        <v>2023</v>
      </c>
    </row>
    <row r="3" spans="1:69" x14ac:dyDescent="0.3">
      <c r="A3" s="2" t="s">
        <v>17</v>
      </c>
      <c r="B3" s="3" t="str">
        <f>TRIM(MID(A3,42,100))</f>
        <v>Agriculture, Forestry and Fisheries (Indonesia)</v>
      </c>
      <c r="C3" s="3" t="str">
        <f>LEFT(B3,LEN(B3)-12)</f>
        <v>Agriculture, Forestry and Fisheries</v>
      </c>
      <c r="D3" s="3" t="s">
        <v>55</v>
      </c>
      <c r="E3" s="4" t="s">
        <v>36</v>
      </c>
      <c r="F3" s="5">
        <f>'[2]GDP Production'!F22</f>
        <v>205289.3</v>
      </c>
      <c r="G3" s="5">
        <f>'[2]GDP Production'!G22</f>
        <v>225583.7</v>
      </c>
      <c r="H3" s="5">
        <f>'[2]GDP Production'!H22</f>
        <v>257058</v>
      </c>
      <c r="I3" s="5">
        <f>'[2]GDP Production'!I22</f>
        <v>203165.6</v>
      </c>
      <c r="J3" s="5">
        <f>'[2]GDP Production'!J22</f>
        <v>217450.3</v>
      </c>
      <c r="K3" s="5">
        <f>'[2]GDP Production'!K22</f>
        <v>232840.7</v>
      </c>
      <c r="L3" s="5">
        <f>'[2]GDP Production'!L22</f>
        <v>263641.90000000002</v>
      </c>
      <c r="M3" s="5">
        <f>'[2]GDP Production'!M22</f>
        <v>207351.1</v>
      </c>
      <c r="N3" s="5">
        <f>'[2]GDP Production'!N22</f>
        <v>225677.1</v>
      </c>
      <c r="O3" s="5">
        <f>'[2]GDP Production'!O22</f>
        <v>243260.6</v>
      </c>
      <c r="P3" s="5">
        <f>'[2]GDP Production'!P22</f>
        <v>270493.90000000002</v>
      </c>
      <c r="Q3" s="5">
        <f>'[2]GDP Production'!Q22</f>
        <v>216688.1</v>
      </c>
      <c r="R3" s="5">
        <f>'[2]GDP Production'!R22</f>
        <v>235110</v>
      </c>
      <c r="S3" s="5">
        <f>'[2]GDP Production'!S22</f>
        <v>255305.3</v>
      </c>
      <c r="T3" s="5">
        <f>'[2]GDP Production'!T22</f>
        <v>280486.90000000002</v>
      </c>
      <c r="U3" s="5">
        <f>'[2]GDP Production'!U22</f>
        <v>222955.1</v>
      </c>
      <c r="V3" s="5">
        <f>'[2]GDP Production'!V22</f>
        <v>248019.4</v>
      </c>
      <c r="W3" s="5">
        <f>'[2]GDP Production'!W22</f>
        <v>266057.8</v>
      </c>
      <c r="X3" s="5">
        <f>'[2]GDP Production'!X22</f>
        <v>296205.7</v>
      </c>
      <c r="Y3" s="5">
        <f>'[2]GDP Production'!Y22</f>
        <v>229157.8</v>
      </c>
      <c r="Z3" s="5">
        <f>'[2]GDP Production'!Z22</f>
        <v>258472.7</v>
      </c>
      <c r="AA3" s="5">
        <f>'[2]GDP Production'!AA22</f>
        <v>278294.09999999998</v>
      </c>
      <c r="AB3" s="5">
        <f>'[2]GDP Production'!AB22</f>
        <v>306599.59999999998</v>
      </c>
      <c r="AC3" s="5">
        <f>'[2]GDP Production'!AC22</f>
        <v>239775.4</v>
      </c>
      <c r="AD3" s="5">
        <f>'[2]GDP Production'!AD22</f>
        <v>271803.90000000002</v>
      </c>
      <c r="AE3" s="5">
        <f>'[2]GDP Production'!AE22</f>
        <v>291882.8</v>
      </c>
      <c r="AF3" s="5">
        <f>'[2]GDP Production'!AF22</f>
        <v>317624.3</v>
      </c>
      <c r="AG3" s="5">
        <f>'[2]GDP Production'!AG22</f>
        <v>247741.7</v>
      </c>
      <c r="AH3" s="5">
        <f>'[2]GDP Production'!AH22</f>
        <v>281894.2</v>
      </c>
      <c r="AI3" s="5">
        <f>'[2]GDP Production'!AI22</f>
        <v>310969.59999999998</v>
      </c>
      <c r="AJ3" s="5">
        <f>'[2]GDP Production'!AJ22</f>
        <v>326782.7</v>
      </c>
      <c r="AK3" s="5">
        <f>'[2]GDP Production'!AK22</f>
        <v>251799.3</v>
      </c>
      <c r="AL3" s="5">
        <f>'[2]GDP Production'!AL22</f>
        <v>286069.2</v>
      </c>
      <c r="AM3" s="5">
        <f>'[2]GDP Production'!AM22</f>
        <v>321931.5</v>
      </c>
      <c r="AN3" s="5">
        <f>'[2]GDP Production'!AN22</f>
        <v>337298.7</v>
      </c>
      <c r="AO3" s="5">
        <f>'[2]GDP Production'!AO22</f>
        <v>265656.09999999998</v>
      </c>
      <c r="AP3" s="5">
        <v>322526.8</v>
      </c>
      <c r="AQ3" s="5">
        <v>366937</v>
      </c>
      <c r="AR3" s="5">
        <v>370787.8</v>
      </c>
      <c r="AS3" s="5">
        <v>294705.7</v>
      </c>
      <c r="AT3" s="5">
        <v>322594.8</v>
      </c>
      <c r="AU3" s="5">
        <v>374983.3</v>
      </c>
      <c r="AV3" s="5">
        <f t="shared" ref="AV3:BE18" si="0">AR3*(1+AV27/100)</f>
        <v>370787.8</v>
      </c>
      <c r="AW3" s="5">
        <f t="shared" si="0"/>
        <v>294705.7</v>
      </c>
      <c r="AX3" s="5">
        <f t="shared" si="0"/>
        <v>322594.8</v>
      </c>
      <c r="AY3" s="5">
        <f t="shared" si="0"/>
        <v>374983.3</v>
      </c>
      <c r="AZ3" s="5">
        <f t="shared" si="0"/>
        <v>370787.8</v>
      </c>
      <c r="BA3" s="5">
        <f t="shared" si="0"/>
        <v>294705.7</v>
      </c>
      <c r="BB3" s="5">
        <f t="shared" si="0"/>
        <v>322594.8</v>
      </c>
      <c r="BC3" s="5">
        <f t="shared" si="0"/>
        <v>374120.87551140081</v>
      </c>
      <c r="BD3" s="5">
        <f t="shared" si="0"/>
        <v>370417.00038204977</v>
      </c>
      <c r="BE3" s="5">
        <f t="shared" si="0"/>
        <v>294701.69067345688</v>
      </c>
      <c r="BF3" s="5">
        <f t="shared" ref="BF3:BF19" si="1">BB3*(1+BF27/100)</f>
        <v>322427.55218792666</v>
      </c>
      <c r="BG3" s="5">
        <f t="shared" ref="BG3:BG19" si="2">BC3*(1+BG27/100)</f>
        <v>373810.57680998981</v>
      </c>
      <c r="BH3" s="5">
        <f t="shared" ref="BH3:BH19" si="3">BD3*(1+BH27/100)</f>
        <v>370026.46305467206</v>
      </c>
      <c r="BI3" s="5">
        <f t="shared" ref="BI3:BI19" si="4">BE3*(1+BI27/100)</f>
        <v>294381.63324639539</v>
      </c>
      <c r="BK3" s="5">
        <f>SUM(AH3:AK3)</f>
        <v>1171445.8</v>
      </c>
      <c r="BL3" s="5">
        <f>SUM(AL3:AO3)</f>
        <v>1210955.5</v>
      </c>
      <c r="BM3" s="5">
        <f>SUM(AP3:AS3)</f>
        <v>1354957.3</v>
      </c>
      <c r="BN3" s="5">
        <f>SUM(AT3:AW3)</f>
        <v>1363071.5999999999</v>
      </c>
      <c r="BO3" s="5">
        <f>SUM(AX3:BA3)</f>
        <v>1363071.5999999999</v>
      </c>
      <c r="BP3" s="5">
        <f>SUM(BB3:BE3)</f>
        <v>1361834.3665669076</v>
      </c>
      <c r="BQ3" s="5">
        <f>SUM(BC3:BF3)</f>
        <v>1361667.1187548342</v>
      </c>
    </row>
    <row r="4" spans="1:69" x14ac:dyDescent="0.3">
      <c r="A4" s="2" t="s">
        <v>18</v>
      </c>
      <c r="B4" s="3" t="str">
        <f t="shared" ref="B4:B21" si="5">TRIM(MID(A4,42,100))</f>
        <v>Mining &amp; Quarrying (Indonesia)</v>
      </c>
      <c r="C4" s="3" t="str">
        <f t="shared" ref="C4:C21" si="6">LEFT(B4,LEN(B4)-12)</f>
        <v>Mining &amp; Quarrying</v>
      </c>
      <c r="D4" s="3" t="s">
        <v>56</v>
      </c>
      <c r="E4" s="4" t="s">
        <v>37</v>
      </c>
      <c r="F4" s="5">
        <f>'[2]GDP Production'!F23</f>
        <v>161069</v>
      </c>
      <c r="G4" s="5">
        <f>'[2]GDP Production'!G23</f>
        <v>162275.4</v>
      </c>
      <c r="H4" s="5">
        <f>'[2]GDP Production'!H23</f>
        <v>165487.9</v>
      </c>
      <c r="I4" s="5">
        <f>'[2]GDP Production'!I23</f>
        <v>165816.9</v>
      </c>
      <c r="J4" s="5">
        <f>'[2]GDP Production'!J23</f>
        <v>165607.1</v>
      </c>
      <c r="K4" s="5">
        <f>'[2]GDP Production'!K23</f>
        <v>169415</v>
      </c>
      <c r="L4" s="5">
        <f>'[2]GDP Production'!L23</f>
        <v>176947.6</v>
      </c>
      <c r="M4" s="5">
        <f>'[2]GDP Production'!M23</f>
        <v>177852.1</v>
      </c>
      <c r="N4" s="5">
        <f>'[2]GDP Production'!N23</f>
        <v>171254.7</v>
      </c>
      <c r="O4" s="5">
        <f>'[2]GDP Production'!O23</f>
        <v>176963.4</v>
      </c>
      <c r="P4" s="5">
        <f>'[2]GDP Production'!P23</f>
        <v>184706.5</v>
      </c>
      <c r="Q4" s="5">
        <f>'[2]GDP Production'!Q23</f>
        <v>185204</v>
      </c>
      <c r="R4" s="5">
        <f>'[2]GDP Production'!R23</f>
        <v>180027.4</v>
      </c>
      <c r="S4" s="5">
        <f>'[2]GDP Production'!S23</f>
        <v>181780.1</v>
      </c>
      <c r="T4" s="5">
        <f>'[2]GDP Production'!T23</f>
        <v>189873.7</v>
      </c>
      <c r="U4" s="5">
        <f>'[2]GDP Production'!U23</f>
        <v>197275.1</v>
      </c>
      <c r="V4" s="5">
        <f>'[2]GDP Production'!V23</f>
        <v>193122.1</v>
      </c>
      <c r="W4" s="5">
        <f>'[2]GDP Production'!W23</f>
        <v>191766.6</v>
      </c>
      <c r="X4" s="5">
        <f>'[2]GDP Production'!X23</f>
        <v>191051.9</v>
      </c>
      <c r="Y4" s="5">
        <f>'[2]GDP Production'!Y23</f>
        <v>195621</v>
      </c>
      <c r="Z4" s="5">
        <f>'[2]GDP Production'!Z23</f>
        <v>194748.6</v>
      </c>
      <c r="AA4" s="5">
        <f>'[2]GDP Production'!AA23</f>
        <v>194571.1</v>
      </c>
      <c r="AB4" s="5">
        <f>'[2]GDP Production'!AB23</f>
        <v>199013.4</v>
      </c>
      <c r="AC4" s="5">
        <f>'[2]GDP Production'!AC23</f>
        <v>202721.3</v>
      </c>
      <c r="AD4" s="5">
        <f>'[2]GDP Production'!AD23</f>
        <v>192375.8</v>
      </c>
      <c r="AE4" s="5">
        <f>'[2]GDP Production'!AE23</f>
        <v>195958.7</v>
      </c>
      <c r="AF4" s="5">
        <f>'[2]GDP Production'!AF23</f>
        <v>200470</v>
      </c>
      <c r="AG4" s="5">
        <f>'[2]GDP Production'!AG23</f>
        <v>205685</v>
      </c>
      <c r="AH4" s="5">
        <f>'[2]GDP Production'!AH23</f>
        <v>193496.6</v>
      </c>
      <c r="AI4" s="5">
        <f>'[2]GDP Production'!AI23</f>
        <v>188914.9</v>
      </c>
      <c r="AJ4" s="5">
        <f>'[2]GDP Production'!AJ23</f>
        <v>191629.5</v>
      </c>
      <c r="AK4" s="5">
        <f>'[2]GDP Production'!AK23</f>
        <v>193286.2</v>
      </c>
      <c r="AL4" s="5">
        <f>'[2]GDP Production'!AL23</f>
        <v>195852</v>
      </c>
      <c r="AM4" s="5">
        <f>'[2]GDP Production'!AM23</f>
        <v>190886.6</v>
      </c>
      <c r="AN4" s="5">
        <f>'[2]GDP Production'!AN23</f>
        <v>191954.4</v>
      </c>
      <c r="AO4" s="5">
        <f>'[2]GDP Production'!AO23</f>
        <v>195900.1</v>
      </c>
      <c r="AP4" s="5">
        <v>199889.4</v>
      </c>
      <c r="AQ4" s="5">
        <v>198665.2</v>
      </c>
      <c r="AR4" s="5">
        <v>205388.3</v>
      </c>
      <c r="AS4" s="5">
        <v>202263.3</v>
      </c>
      <c r="AT4" s="5">
        <v>200784.4</v>
      </c>
      <c r="AU4" s="5">
        <v>193261.5</v>
      </c>
      <c r="AV4" s="5">
        <f t="shared" si="0"/>
        <v>205388.3</v>
      </c>
      <c r="AW4" s="5">
        <f t="shared" si="0"/>
        <v>202263.3</v>
      </c>
      <c r="AX4" s="5">
        <f t="shared" si="0"/>
        <v>200784.4</v>
      </c>
      <c r="AY4" s="5">
        <f t="shared" si="0"/>
        <v>193261.5</v>
      </c>
      <c r="AZ4" s="5">
        <f t="shared" si="0"/>
        <v>205388.3</v>
      </c>
      <c r="BA4" s="5">
        <f t="shared" si="0"/>
        <v>202263.3</v>
      </c>
      <c r="BB4" s="5">
        <f t="shared" si="0"/>
        <v>200784.4</v>
      </c>
      <c r="BC4" s="5">
        <f t="shared" si="0"/>
        <v>193261.47130863211</v>
      </c>
      <c r="BD4" s="5">
        <f t="shared" si="0"/>
        <v>205162.36114127468</v>
      </c>
      <c r="BE4" s="5">
        <f t="shared" si="0"/>
        <v>202237.69551538734</v>
      </c>
      <c r="BF4" s="5">
        <f t="shared" si="1"/>
        <v>200668.91974192351</v>
      </c>
      <c r="BG4" s="5">
        <f t="shared" si="2"/>
        <v>193167.62610972402</v>
      </c>
      <c r="BH4" s="5">
        <f t="shared" si="3"/>
        <v>205191.43718802274</v>
      </c>
      <c r="BI4" s="5">
        <f t="shared" si="4"/>
        <v>202244.71564069245</v>
      </c>
      <c r="BK4" s="5">
        <f t="shared" ref="BK4:BK22" si="7">SUM(AH4:AK4)</f>
        <v>767327.2</v>
      </c>
      <c r="BL4" s="5">
        <f t="shared" ref="BL4:BL22" si="8">SUM(AL4:AO4)</f>
        <v>774593.1</v>
      </c>
      <c r="BM4" s="5">
        <f t="shared" ref="BM4:BM22" si="9">SUM(AP4:AS4)</f>
        <v>806206.2</v>
      </c>
      <c r="BN4" s="5">
        <f t="shared" ref="BN4:BN22" si="10">SUM(AT4:AW4)</f>
        <v>801697.5</v>
      </c>
      <c r="BO4" s="5">
        <f t="shared" ref="BO4:BO22" si="11">SUM(AX4:BA4)</f>
        <v>801697.5</v>
      </c>
      <c r="BP4" s="5">
        <f t="shared" ref="BP4:BP22" si="12">SUM(BB4:BE4)</f>
        <v>801445.9279652941</v>
      </c>
      <c r="BQ4" s="5">
        <f t="shared" ref="BQ4:BQ22" si="13">SUM(BC4:BF4)</f>
        <v>801330.44770721765</v>
      </c>
    </row>
    <row r="5" spans="1:69" x14ac:dyDescent="0.3">
      <c r="A5" s="2" t="s">
        <v>19</v>
      </c>
      <c r="B5" s="3" t="str">
        <f t="shared" si="5"/>
        <v>Manufacturing Industry (Indonesia)</v>
      </c>
      <c r="C5" s="3" t="str">
        <f t="shared" si="6"/>
        <v>Manufacturing Industry</v>
      </c>
      <c r="D5" s="3" t="s">
        <v>57</v>
      </c>
      <c r="E5" s="4" t="s">
        <v>38</v>
      </c>
      <c r="F5" s="5">
        <f>'[2]GDP Production'!F24</f>
        <v>353023.9</v>
      </c>
      <c r="G5" s="5">
        <f>'[2]GDP Production'!G24</f>
        <v>358983.8</v>
      </c>
      <c r="H5" s="5">
        <f>'[2]GDP Production'!H24</f>
        <v>369293</v>
      </c>
      <c r="I5" s="5">
        <f>'[2]GDP Production'!I24</f>
        <v>360820.4</v>
      </c>
      <c r="J5" s="5">
        <f>'[2]GDP Production'!J24</f>
        <v>354055.3</v>
      </c>
      <c r="K5" s="5">
        <f>'[2]GDP Production'!K24</f>
        <v>360415.6</v>
      </c>
      <c r="L5" s="5">
        <f>'[2]GDP Production'!L24</f>
        <v>371117.9</v>
      </c>
      <c r="M5" s="5">
        <f>'[2]GDP Production'!M24</f>
        <v>371990.5</v>
      </c>
      <c r="N5" s="5">
        <f>'[2]GDP Production'!N24</f>
        <v>371813.3</v>
      </c>
      <c r="O5" s="5">
        <f>'[2]GDP Production'!O24</f>
        <v>376831.9</v>
      </c>
      <c r="P5" s="5">
        <f>'[2]GDP Production'!P24</f>
        <v>381827</v>
      </c>
      <c r="Q5" s="5">
        <f>'[2]GDP Production'!Q24</f>
        <v>382288.6</v>
      </c>
      <c r="R5" s="5">
        <f>'[2]GDP Production'!R24</f>
        <v>388876.5</v>
      </c>
      <c r="S5" s="5">
        <f>'[2]GDP Production'!S24</f>
        <v>400406.5</v>
      </c>
      <c r="T5" s="5">
        <f>'[2]GDP Production'!T24</f>
        <v>409101.9</v>
      </c>
      <c r="U5" s="5">
        <f>'[2]GDP Production'!U24</f>
        <v>409067.1</v>
      </c>
      <c r="V5" s="5">
        <f>'[2]GDP Production'!V24</f>
        <v>411748.4</v>
      </c>
      <c r="W5" s="5">
        <f>'[2]GDP Production'!W24</f>
        <v>421984.5</v>
      </c>
      <c r="X5" s="5">
        <f>'[2]GDP Production'!X24</f>
        <v>430505.9</v>
      </c>
      <c r="Y5" s="5">
        <f>'[2]GDP Production'!Y24</f>
        <v>433548.4</v>
      </c>
      <c r="Z5" s="5">
        <f>'[2]GDP Production'!Z24</f>
        <v>430780.1</v>
      </c>
      <c r="AA5" s="5">
        <f>'[2]GDP Production'!AA24</f>
        <v>443932.4</v>
      </c>
      <c r="AB5" s="5">
        <f>'[2]GDP Production'!AB24</f>
        <v>445628.5</v>
      </c>
      <c r="AC5" s="5">
        <f>'[2]GDP Production'!AC24</f>
        <v>451620.9</v>
      </c>
      <c r="AD5" s="5">
        <f>'[2]GDP Production'!AD24</f>
        <v>449951.5</v>
      </c>
      <c r="AE5" s="5">
        <f>'[2]GDP Production'!AE24</f>
        <v>465493.4</v>
      </c>
      <c r="AF5" s="5">
        <f>'[2]GDP Production'!AF24</f>
        <v>468015.5</v>
      </c>
      <c r="AG5" s="5">
        <f>'[2]GDP Production'!AG24</f>
        <v>470796.3</v>
      </c>
      <c r="AH5" s="5">
        <f>'[2]GDP Production'!AH24</f>
        <v>468270.5</v>
      </c>
      <c r="AI5" s="5">
        <f>'[2]GDP Production'!AI24</f>
        <v>485053</v>
      </c>
      <c r="AJ5" s="5">
        <f>'[2]GDP Production'!AJ24</f>
        <v>489547.9</v>
      </c>
      <c r="AK5" s="5">
        <f>'[2]GDP Production'!AK24</f>
        <v>491661.8</v>
      </c>
      <c r="AL5" s="5">
        <f>'[2]GDP Production'!AL24</f>
        <v>490162.7</v>
      </c>
      <c r="AM5" s="5">
        <f>'[2]GDP Production'!AM24</f>
        <v>507478.3</v>
      </c>
      <c r="AN5" s="5">
        <f>'[2]GDP Production'!AN24</f>
        <v>511443.9</v>
      </c>
      <c r="AO5" s="5">
        <f>'[2]GDP Production'!AO24</f>
        <v>507792</v>
      </c>
      <c r="AP5" s="5">
        <v>555288</v>
      </c>
      <c r="AQ5" s="5">
        <v>564982.4</v>
      </c>
      <c r="AR5" s="5">
        <v>582944.5</v>
      </c>
      <c r="AS5" s="5">
        <v>573467.9</v>
      </c>
      <c r="AT5" s="5">
        <v>566752</v>
      </c>
      <c r="AU5" s="5">
        <v>529988.80000000005</v>
      </c>
      <c r="AV5" s="5">
        <f t="shared" si="0"/>
        <v>582944.5</v>
      </c>
      <c r="AW5" s="5">
        <f t="shared" si="0"/>
        <v>573467.9</v>
      </c>
      <c r="AX5" s="5">
        <f t="shared" si="0"/>
        <v>566752</v>
      </c>
      <c r="AY5" s="5">
        <f t="shared" si="0"/>
        <v>529988.80000000005</v>
      </c>
      <c r="AZ5" s="5">
        <f t="shared" si="0"/>
        <v>582944.5</v>
      </c>
      <c r="BA5" s="5">
        <f t="shared" si="0"/>
        <v>573467.9</v>
      </c>
      <c r="BB5" s="5">
        <f t="shared" si="0"/>
        <v>566752</v>
      </c>
      <c r="BC5" s="5">
        <f t="shared" si="0"/>
        <v>529988.80562953989</v>
      </c>
      <c r="BD5" s="5">
        <f t="shared" si="0"/>
        <v>580845.87547061371</v>
      </c>
      <c r="BE5" s="5">
        <f t="shared" si="0"/>
        <v>573122.56874764978</v>
      </c>
      <c r="BF5" s="5">
        <f t="shared" si="1"/>
        <v>566076.45137676224</v>
      </c>
      <c r="BG5" s="5">
        <f t="shared" si="2"/>
        <v>529198.42661236005</v>
      </c>
      <c r="BH5" s="5">
        <f t="shared" si="3"/>
        <v>580188.44756407768</v>
      </c>
      <c r="BI5" s="5">
        <f t="shared" si="4"/>
        <v>572717.64655877359</v>
      </c>
      <c r="BK5" s="5">
        <f t="shared" si="7"/>
        <v>1934533.2</v>
      </c>
      <c r="BL5" s="5">
        <f t="shared" si="8"/>
        <v>2016876.9</v>
      </c>
      <c r="BM5" s="5">
        <f t="shared" si="9"/>
        <v>2276682.7999999998</v>
      </c>
      <c r="BN5" s="5">
        <f t="shared" si="10"/>
        <v>2253153.2000000002</v>
      </c>
      <c r="BO5" s="5">
        <f t="shared" si="11"/>
        <v>2253153.2000000002</v>
      </c>
      <c r="BP5" s="5">
        <f t="shared" si="12"/>
        <v>2250709.2498478033</v>
      </c>
      <c r="BQ5" s="5">
        <f t="shared" si="13"/>
        <v>2250033.7012245655</v>
      </c>
    </row>
    <row r="6" spans="1:69" x14ac:dyDescent="0.3">
      <c r="A6" s="2" t="s">
        <v>20</v>
      </c>
      <c r="B6" s="3" t="str">
        <f t="shared" si="5"/>
        <v>Electricity &amp; Gas Supply (Indonesia)</v>
      </c>
      <c r="C6" s="3" t="str">
        <f t="shared" si="6"/>
        <v>Electricity &amp; Gas Supply</v>
      </c>
      <c r="D6" s="3" t="s">
        <v>58</v>
      </c>
      <c r="E6" s="13" t="s">
        <v>39</v>
      </c>
      <c r="F6" s="25">
        <f>'[2]GDP Production'!F25</f>
        <v>14645.6</v>
      </c>
      <c r="G6" s="25">
        <f>'[2]GDP Production'!G25</f>
        <v>15378.9</v>
      </c>
      <c r="H6" s="25">
        <f>'[2]GDP Production'!H25</f>
        <v>15699.4</v>
      </c>
      <c r="I6" s="25">
        <f>'[2]GDP Production'!I25</f>
        <v>15200.3</v>
      </c>
      <c r="J6" s="25">
        <f>'[2]GDP Production'!J25</f>
        <v>15568.8</v>
      </c>
      <c r="K6" s="25">
        <f>'[2]GDP Production'!K25</f>
        <v>16988.2</v>
      </c>
      <c r="L6" s="25">
        <f>'[2]GDP Production'!L25</f>
        <v>17316.3</v>
      </c>
      <c r="M6" s="25">
        <f>'[2]GDP Production'!M25</f>
        <v>17245.099999999999</v>
      </c>
      <c r="N6" s="25">
        <f>'[2]GDP Production'!N25</f>
        <v>17346.900000000001</v>
      </c>
      <c r="O6" s="25">
        <f>'[2]GDP Production'!O25</f>
        <v>18265.599999999999</v>
      </c>
      <c r="P6" s="25">
        <f>'[2]GDP Production'!P25</f>
        <v>18261.900000000001</v>
      </c>
      <c r="Q6" s="25">
        <f>'[2]GDP Production'!Q25</f>
        <v>18674.7</v>
      </c>
      <c r="R6" s="25">
        <f>'[2]GDP Production'!R25</f>
        <v>18489</v>
      </c>
      <c r="S6" s="25">
        <f>'[2]GDP Production'!S25</f>
        <v>19033.5</v>
      </c>
      <c r="T6" s="25">
        <f>'[2]GDP Production'!T25</f>
        <v>19225</v>
      </c>
      <c r="U6" s="25">
        <f>'[2]GDP Production'!U25</f>
        <v>19930.599999999999</v>
      </c>
      <c r="V6" s="25">
        <f>'[2]GDP Production'!V25</f>
        <v>19700</v>
      </c>
      <c r="W6" s="25">
        <f>'[2]GDP Production'!W25</f>
        <v>21126.2</v>
      </c>
      <c r="X6" s="25">
        <f>'[2]GDP Production'!X25</f>
        <v>21557.4</v>
      </c>
      <c r="Y6" s="25">
        <f>'[2]GDP Production'!Y25</f>
        <v>22009.4</v>
      </c>
      <c r="Z6" s="25">
        <f>'[2]GDP Production'!Z25</f>
        <v>21622.7</v>
      </c>
      <c r="AA6" s="25">
        <f>'[2]GDP Production'!AA25</f>
        <v>22118.7</v>
      </c>
      <c r="AB6" s="25">
        <f>'[2]GDP Production'!AB25</f>
        <v>22080.6</v>
      </c>
      <c r="AC6" s="25">
        <f>'[2]GDP Production'!AC25</f>
        <v>22983.1</v>
      </c>
      <c r="AD6" s="25">
        <f>'[2]GDP Production'!AD25</f>
        <v>22334.3</v>
      </c>
      <c r="AE6" s="25">
        <f>'[2]GDP Production'!AE25</f>
        <v>23544.3</v>
      </c>
      <c r="AF6" s="25">
        <f>'[2]GDP Production'!AF25</f>
        <v>23390.400000000001</v>
      </c>
      <c r="AG6" s="25">
        <f>'[2]GDP Production'!AG25</f>
        <v>24778.2</v>
      </c>
      <c r="AH6" s="25">
        <f>'[2]GDP Production'!AH25</f>
        <v>22721</v>
      </c>
      <c r="AI6" s="25">
        <f>'[2]GDP Production'!AI25</f>
        <v>23728.1</v>
      </c>
      <c r="AJ6" s="25">
        <f>'[2]GDP Production'!AJ25</f>
        <v>23525.9</v>
      </c>
      <c r="AK6" s="25">
        <f>'[2]GDP Production'!AK25</f>
        <v>24919.8</v>
      </c>
      <c r="AL6" s="25">
        <f>'[2]GDP Production'!AL25</f>
        <v>24425.4</v>
      </c>
      <c r="AM6" s="25">
        <f>'[2]GDP Production'!AM25</f>
        <v>25208.1</v>
      </c>
      <c r="AN6" s="25">
        <f>'[2]GDP Production'!AN25</f>
        <v>24673.3</v>
      </c>
      <c r="AO6" s="25">
        <f>'[2]GDP Production'!AO25</f>
        <v>25703.1</v>
      </c>
      <c r="AP6" s="25">
        <v>26694.2</v>
      </c>
      <c r="AQ6" s="25">
        <v>27011.5</v>
      </c>
      <c r="AR6" s="25">
        <v>28344.6</v>
      </c>
      <c r="AS6" s="25">
        <v>29386.400000000001</v>
      </c>
      <c r="AT6" s="25">
        <v>27722.2</v>
      </c>
      <c r="AU6" s="25">
        <v>25535.4</v>
      </c>
      <c r="AV6" s="25">
        <f t="shared" si="0"/>
        <v>28344.6</v>
      </c>
      <c r="AW6" s="25">
        <f t="shared" si="0"/>
        <v>29386.400000000001</v>
      </c>
      <c r="AX6" s="25">
        <f t="shared" si="0"/>
        <v>27722.2</v>
      </c>
      <c r="AY6" s="25">
        <f t="shared" si="0"/>
        <v>25535.4</v>
      </c>
      <c r="AZ6" s="25">
        <f t="shared" si="0"/>
        <v>28344.6</v>
      </c>
      <c r="BA6" s="25">
        <f t="shared" si="0"/>
        <v>29386.400000000001</v>
      </c>
      <c r="BB6" s="25">
        <f t="shared" si="0"/>
        <v>27722.2</v>
      </c>
      <c r="BC6" s="25">
        <f t="shared" si="0"/>
        <v>25535.401008315232</v>
      </c>
      <c r="BD6" s="25">
        <f t="shared" si="0"/>
        <v>28395.51921741787</v>
      </c>
      <c r="BE6" s="25">
        <f t="shared" si="0"/>
        <v>29384.367033578659</v>
      </c>
      <c r="BF6" s="25">
        <f t="shared" si="1"/>
        <v>27692.212924558731</v>
      </c>
      <c r="BG6" s="25">
        <f t="shared" si="2"/>
        <v>25500.833917955089</v>
      </c>
      <c r="BH6" s="25">
        <f t="shared" si="3"/>
        <v>28365.361125697007</v>
      </c>
      <c r="BI6" s="25">
        <f t="shared" si="4"/>
        <v>29376.74210841817</v>
      </c>
      <c r="BK6" s="5">
        <f t="shared" si="7"/>
        <v>94894.8</v>
      </c>
      <c r="BL6" s="5">
        <f t="shared" si="8"/>
        <v>100009.9</v>
      </c>
      <c r="BM6" s="5">
        <f t="shared" si="9"/>
        <v>111436.69999999998</v>
      </c>
      <c r="BN6" s="5">
        <f t="shared" si="10"/>
        <v>110988.6</v>
      </c>
      <c r="BO6" s="5">
        <f t="shared" si="11"/>
        <v>110988.6</v>
      </c>
      <c r="BP6" s="5">
        <f t="shared" si="12"/>
        <v>111037.48725931176</v>
      </c>
      <c r="BQ6" s="5">
        <f t="shared" si="13"/>
        <v>111007.50018387049</v>
      </c>
    </row>
    <row r="7" spans="1:69" x14ac:dyDescent="0.3">
      <c r="A7" s="2" t="s">
        <v>21</v>
      </c>
      <c r="B7" s="3" t="str">
        <f t="shared" si="5"/>
        <v>Water Supply, Sewerage, Waste &amp; Recycling Management (Indonesia)</v>
      </c>
      <c r="C7" s="3" t="str">
        <f t="shared" si="6"/>
        <v>Water Supply, Sewerage, Waste &amp; Recycling Management</v>
      </c>
      <c r="D7" s="3" t="s">
        <v>59</v>
      </c>
      <c r="E7" s="13" t="s">
        <v>40</v>
      </c>
      <c r="F7" s="25">
        <f>'[2]GDP Production'!F26</f>
        <v>1363.1</v>
      </c>
      <c r="G7" s="25">
        <f>'[2]GDP Production'!G26</f>
        <v>1363.9</v>
      </c>
      <c r="H7" s="25">
        <f>'[2]GDP Production'!H26</f>
        <v>1368.2</v>
      </c>
      <c r="I7" s="25">
        <f>'[2]GDP Production'!I26</f>
        <v>1378.4</v>
      </c>
      <c r="J7" s="25">
        <f>'[2]GDP Production'!J26</f>
        <v>1373.2</v>
      </c>
      <c r="K7" s="25">
        <f>'[2]GDP Production'!K26</f>
        <v>1368.3</v>
      </c>
      <c r="L7" s="25">
        <f>'[2]GDP Production'!L26</f>
        <v>1366.7</v>
      </c>
      <c r="M7" s="25">
        <f>'[2]GDP Production'!M26</f>
        <v>1371</v>
      </c>
      <c r="N7" s="25">
        <f>'[2]GDP Production'!N26</f>
        <v>1400.4</v>
      </c>
      <c r="O7" s="25">
        <f>'[2]GDP Production'!O26</f>
        <v>1450.6</v>
      </c>
      <c r="P7" s="25">
        <f>'[2]GDP Production'!P26</f>
        <v>1478.9</v>
      </c>
      <c r="Q7" s="25">
        <f>'[2]GDP Production'!Q26</f>
        <v>1518.6</v>
      </c>
      <c r="R7" s="25">
        <f>'[2]GDP Production'!R26</f>
        <v>1517.6</v>
      </c>
      <c r="S7" s="25">
        <f>'[2]GDP Production'!S26</f>
        <v>1520</v>
      </c>
      <c r="T7" s="25">
        <f>'[2]GDP Production'!T26</f>
        <v>1531.3</v>
      </c>
      <c r="U7" s="25">
        <f>'[2]GDP Production'!U26</f>
        <v>1556.2</v>
      </c>
      <c r="V7" s="25">
        <f>'[2]GDP Production'!V26</f>
        <v>1567.4</v>
      </c>
      <c r="W7" s="25">
        <f>'[2]GDP Production'!W26</f>
        <v>1577.9</v>
      </c>
      <c r="X7" s="25">
        <f>'[2]GDP Production'!X26</f>
        <v>1586.8</v>
      </c>
      <c r="Y7" s="25">
        <f>'[2]GDP Production'!Y26</f>
        <v>1597.7</v>
      </c>
      <c r="Z7" s="25">
        <f>'[2]GDP Production'!Z26</f>
        <v>1617.5</v>
      </c>
      <c r="AA7" s="25">
        <f>'[2]GDP Production'!AA26</f>
        <v>1623.4</v>
      </c>
      <c r="AB7" s="25">
        <f>'[2]GDP Production'!AB26</f>
        <v>1639.9</v>
      </c>
      <c r="AC7" s="25">
        <f>'[2]GDP Production'!AC26</f>
        <v>1659.1</v>
      </c>
      <c r="AD7" s="25">
        <f>'[2]GDP Production'!AD26</f>
        <v>1689.6</v>
      </c>
      <c r="AE7" s="25">
        <f>'[2]GDP Production'!AE26</f>
        <v>1707.2</v>
      </c>
      <c r="AF7" s="25">
        <f>'[2]GDP Production'!AF26</f>
        <v>1726.7</v>
      </c>
      <c r="AG7" s="25">
        <f>'[2]GDP Production'!AG26</f>
        <v>1759</v>
      </c>
      <c r="AH7" s="25">
        <f>'[2]GDP Production'!AH26</f>
        <v>1775.2</v>
      </c>
      <c r="AI7" s="25">
        <f>'[2]GDP Production'!AI26</f>
        <v>1832.2</v>
      </c>
      <c r="AJ7" s="25">
        <f>'[2]GDP Production'!AJ26</f>
        <v>1872.2</v>
      </c>
      <c r="AK7" s="25">
        <f>'[2]GDP Production'!AK26</f>
        <v>1889.4</v>
      </c>
      <c r="AL7" s="25">
        <f>'[2]GDP Production'!AL26</f>
        <v>1870.9</v>
      </c>
      <c r="AM7" s="25">
        <f>'[2]GDP Production'!AM26</f>
        <v>1907.7</v>
      </c>
      <c r="AN7" s="25">
        <f>'[2]GDP Production'!AN26</f>
        <v>1916.4</v>
      </c>
      <c r="AO7" s="25">
        <f>'[2]GDP Production'!AO26</f>
        <v>1939.6</v>
      </c>
      <c r="AP7" s="25">
        <v>2206.4</v>
      </c>
      <c r="AQ7" s="25">
        <v>2234.6999999999998</v>
      </c>
      <c r="AR7" s="25">
        <v>2236.6999999999998</v>
      </c>
      <c r="AS7" s="25">
        <v>2327.6999999999998</v>
      </c>
      <c r="AT7" s="25">
        <v>2307</v>
      </c>
      <c r="AU7" s="25">
        <v>2336.5</v>
      </c>
      <c r="AV7" s="25">
        <f t="shared" si="0"/>
        <v>2236.6999999999998</v>
      </c>
      <c r="AW7" s="25">
        <f t="shared" si="0"/>
        <v>2327.6999999999998</v>
      </c>
      <c r="AX7" s="25">
        <f t="shared" si="0"/>
        <v>2307</v>
      </c>
      <c r="AY7" s="25">
        <f t="shared" si="0"/>
        <v>2336.5</v>
      </c>
      <c r="AZ7" s="25">
        <f t="shared" si="0"/>
        <v>2236.6999999999998</v>
      </c>
      <c r="BA7" s="25">
        <f t="shared" si="0"/>
        <v>2327.6999999999998</v>
      </c>
      <c r="BB7" s="25">
        <f t="shared" si="0"/>
        <v>2307</v>
      </c>
      <c r="BC7" s="25">
        <f t="shared" si="0"/>
        <v>2336.4003715208792</v>
      </c>
      <c r="BD7" s="25">
        <f t="shared" si="0"/>
        <v>2241.3004257917005</v>
      </c>
      <c r="BE7" s="25">
        <f t="shared" si="0"/>
        <v>2327.169860182702</v>
      </c>
      <c r="BF7" s="25">
        <f t="shared" si="1"/>
        <v>2307.5218424533232</v>
      </c>
      <c r="BG7" s="25">
        <f t="shared" si="2"/>
        <v>2336.4274192304965</v>
      </c>
      <c r="BH7" s="25">
        <f t="shared" si="3"/>
        <v>2240.9528354280342</v>
      </c>
      <c r="BI7" s="25">
        <f t="shared" si="4"/>
        <v>2326.756232590029</v>
      </c>
      <c r="BK7" s="5">
        <f t="shared" si="7"/>
        <v>7369</v>
      </c>
      <c r="BL7" s="5">
        <f t="shared" si="8"/>
        <v>7634.6</v>
      </c>
      <c r="BM7" s="5">
        <f t="shared" si="9"/>
        <v>9005.5</v>
      </c>
      <c r="BN7" s="5">
        <f t="shared" si="10"/>
        <v>9207.9</v>
      </c>
      <c r="BO7" s="5">
        <f t="shared" si="11"/>
        <v>9207.9</v>
      </c>
      <c r="BP7" s="5">
        <f t="shared" si="12"/>
        <v>9211.8706574952812</v>
      </c>
      <c r="BQ7" s="5">
        <f t="shared" si="13"/>
        <v>9212.3924999486044</v>
      </c>
    </row>
    <row r="8" spans="1:69" x14ac:dyDescent="0.3">
      <c r="A8" s="2" t="s">
        <v>22</v>
      </c>
      <c r="B8" s="3" t="str">
        <f t="shared" si="5"/>
        <v>Construction (Indonesia)</v>
      </c>
      <c r="C8" s="3" t="str">
        <f t="shared" si="6"/>
        <v>Construction</v>
      </c>
      <c r="D8" s="3" t="s">
        <v>60</v>
      </c>
      <c r="E8" s="4" t="s">
        <v>41</v>
      </c>
      <c r="F8" s="5">
        <f>'[2]GDP Production'!F27</f>
        <v>132553</v>
      </c>
      <c r="G8" s="5">
        <f>'[2]GDP Production'!G27</f>
        <v>135437.20000000001</v>
      </c>
      <c r="H8" s="5">
        <f>'[2]GDP Production'!H27</f>
        <v>140456.20000000001</v>
      </c>
      <c r="I8" s="5">
        <f>'[2]GDP Production'!I27</f>
        <v>143994.4</v>
      </c>
      <c r="J8" s="5">
        <f>'[2]GDP Production'!J27</f>
        <v>141048</v>
      </c>
      <c r="K8" s="5">
        <f>'[2]GDP Production'!K27</f>
        <v>142746</v>
      </c>
      <c r="L8" s="5">
        <f>'[2]GDP Production'!L27</f>
        <v>149837</v>
      </c>
      <c r="M8" s="5">
        <f>'[2]GDP Production'!M27</f>
        <v>153144.20000000001</v>
      </c>
      <c r="N8" s="5">
        <f>'[2]GDP Production'!N27</f>
        <v>149919</v>
      </c>
      <c r="O8" s="5">
        <f>'[2]GDP Production'!O27</f>
        <v>153138.9</v>
      </c>
      <c r="P8" s="5">
        <f>'[2]GDP Production'!P27</f>
        <v>159863.4</v>
      </c>
      <c r="Q8" s="5">
        <f>'[2]GDP Production'!Q27</f>
        <v>163984.1</v>
      </c>
      <c r="R8" s="5">
        <f>'[2]GDP Production'!R27</f>
        <v>162272.1</v>
      </c>
      <c r="S8" s="5">
        <f>'[2]GDP Production'!S27</f>
        <v>169063.9</v>
      </c>
      <c r="T8" s="5">
        <f>'[2]GDP Production'!T27</f>
        <v>172845.3</v>
      </c>
      <c r="U8" s="5">
        <f>'[2]GDP Production'!U27</f>
        <v>179240.6</v>
      </c>
      <c r="V8" s="5">
        <f>'[2]GDP Production'!V27</f>
        <v>172524.4</v>
      </c>
      <c r="W8" s="5">
        <f>'[2]GDP Production'!W27</f>
        <v>178851</v>
      </c>
      <c r="X8" s="5">
        <f>'[2]GDP Production'!X27</f>
        <v>184628.4</v>
      </c>
      <c r="Y8" s="5">
        <f>'[2]GDP Production'!Y27</f>
        <v>192222.6</v>
      </c>
      <c r="Z8" s="5">
        <f>'[2]GDP Production'!Z27</f>
        <v>181865.3</v>
      </c>
      <c r="AA8" s="5">
        <f>'[2]GDP Production'!AA27</f>
        <v>190136.1</v>
      </c>
      <c r="AB8" s="5">
        <f>'[2]GDP Production'!AB27</f>
        <v>196549.1</v>
      </c>
      <c r="AC8" s="5">
        <f>'[2]GDP Production'!AC27</f>
        <v>204169.1</v>
      </c>
      <c r="AD8" s="5">
        <f>'[2]GDP Production'!AD27</f>
        <v>194998.3</v>
      </c>
      <c r="AE8" s="5">
        <f>'[2]GDP Production'!AE27</f>
        <v>202412.3</v>
      </c>
      <c r="AF8" s="5">
        <f>'[2]GDP Production'!AF27</f>
        <v>209376.3</v>
      </c>
      <c r="AG8" s="5">
        <f>'[2]GDP Production'!AG27</f>
        <v>219828.7</v>
      </c>
      <c r="AH8" s="5">
        <f>'[2]GDP Production'!AH27</f>
        <v>206755</v>
      </c>
      <c r="AI8" s="5">
        <f>'[2]GDP Production'!AI27</f>
        <v>213247.1</v>
      </c>
      <c r="AJ8" s="5">
        <f>'[2]GDP Production'!AJ27</f>
        <v>223649.5</v>
      </c>
      <c r="AK8" s="5">
        <f>'[2]GDP Production'!AK27</f>
        <v>235512.3</v>
      </c>
      <c r="AL8" s="5">
        <f>'[2]GDP Production'!AL27</f>
        <v>220732.5</v>
      </c>
      <c r="AM8" s="5">
        <f>'[2]GDP Production'!AM27</f>
        <v>224160.2</v>
      </c>
      <c r="AN8" s="5">
        <f>'[2]GDP Production'!AN27</f>
        <v>234726.3</v>
      </c>
      <c r="AO8" s="5">
        <f>'[2]GDP Production'!AO27</f>
        <v>245421.3</v>
      </c>
      <c r="AP8" s="5">
        <v>265916.2</v>
      </c>
      <c r="AQ8" s="5">
        <v>267906.2</v>
      </c>
      <c r="AR8" s="5">
        <v>280645.2</v>
      </c>
      <c r="AS8" s="5">
        <v>293957.40000000002</v>
      </c>
      <c r="AT8" s="5">
        <v>273624.59999999998</v>
      </c>
      <c r="AU8" s="5">
        <v>253459</v>
      </c>
      <c r="AV8" s="5">
        <f t="shared" si="0"/>
        <v>280645.2</v>
      </c>
      <c r="AW8" s="5">
        <f t="shared" si="0"/>
        <v>293957.40000000002</v>
      </c>
      <c r="AX8" s="5">
        <f t="shared" si="0"/>
        <v>273624.59999999998</v>
      </c>
      <c r="AY8" s="5">
        <f t="shared" si="0"/>
        <v>253459</v>
      </c>
      <c r="AZ8" s="5">
        <f t="shared" si="0"/>
        <v>280645.2</v>
      </c>
      <c r="BA8" s="5">
        <f t="shared" si="0"/>
        <v>293957.40000000002</v>
      </c>
      <c r="BB8" s="5">
        <f t="shared" si="0"/>
        <v>273624.59999999998</v>
      </c>
      <c r="BC8" s="5">
        <f t="shared" si="0"/>
        <v>253459.03689880887</v>
      </c>
      <c r="BD8" s="5">
        <f t="shared" si="0"/>
        <v>278681.306126045</v>
      </c>
      <c r="BE8" s="5">
        <f t="shared" si="0"/>
        <v>293628.45786840178</v>
      </c>
      <c r="BF8" s="5">
        <f t="shared" si="1"/>
        <v>273376.10193512891</v>
      </c>
      <c r="BG8" s="5">
        <f t="shared" si="2"/>
        <v>253327.75641588462</v>
      </c>
      <c r="BH8" s="5">
        <f t="shared" si="3"/>
        <v>278530.76990989898</v>
      </c>
      <c r="BI8" s="5">
        <f t="shared" si="4"/>
        <v>293525.24883185449</v>
      </c>
      <c r="BK8" s="5">
        <f t="shared" si="7"/>
        <v>879163.89999999991</v>
      </c>
      <c r="BL8" s="5">
        <f t="shared" si="8"/>
        <v>925040.3</v>
      </c>
      <c r="BM8" s="5">
        <f t="shared" si="9"/>
        <v>1108425</v>
      </c>
      <c r="BN8" s="5">
        <f t="shared" si="10"/>
        <v>1101686.2000000002</v>
      </c>
      <c r="BO8" s="5">
        <f t="shared" si="11"/>
        <v>1101686.2000000002</v>
      </c>
      <c r="BP8" s="5">
        <f t="shared" si="12"/>
        <v>1099393.4008932556</v>
      </c>
      <c r="BQ8" s="5">
        <f t="shared" si="13"/>
        <v>1099144.9028283847</v>
      </c>
    </row>
    <row r="9" spans="1:69" x14ac:dyDescent="0.3">
      <c r="A9" s="2" t="s">
        <v>23</v>
      </c>
      <c r="B9" s="3" t="str">
        <f t="shared" si="5"/>
        <v>Wholesales and Retail Trade, Repair of Motor Vehicles and Motorcycles (Indonesia)</v>
      </c>
      <c r="C9" s="3" t="str">
        <f t="shared" si="6"/>
        <v>Wholesales and Retail Trade, Repair of Motor Vehicles and Motorcycles</v>
      </c>
      <c r="D9" s="3" t="s">
        <v>61</v>
      </c>
      <c r="E9" s="14" t="s">
        <v>42</v>
      </c>
      <c r="F9" s="27">
        <f>'[2]GDP Production'!F28</f>
        <v>201893.7</v>
      </c>
      <c r="G9" s="27">
        <f>'[2]GDP Production'!G28</f>
        <v>211682.6</v>
      </c>
      <c r="H9" s="27">
        <f>'[2]GDP Production'!H28</f>
        <v>219447.5</v>
      </c>
      <c r="I9" s="27">
        <f>'[2]GDP Production'!I28</f>
        <v>209582.4</v>
      </c>
      <c r="J9" s="27">
        <f>'[2]GDP Production'!J28</f>
        <v>202378.5</v>
      </c>
      <c r="K9" s="27">
        <f>'[2]GDP Production'!K28</f>
        <v>209471.9</v>
      </c>
      <c r="L9" s="27">
        <f>'[2]GDP Production'!L28</f>
        <v>220207.4</v>
      </c>
      <c r="M9" s="27">
        <f>'[2]GDP Production'!M28</f>
        <v>214937.8</v>
      </c>
      <c r="N9" s="27">
        <f>'[2]GDP Production'!N28</f>
        <v>222691.8</v>
      </c>
      <c r="O9" s="27">
        <f>'[2]GDP Production'!O28</f>
        <v>230324.8</v>
      </c>
      <c r="P9" s="27">
        <f>'[2]GDP Production'!P28</f>
        <v>235277.9</v>
      </c>
      <c r="Q9" s="27">
        <f>'[2]GDP Production'!Q28</f>
        <v>235629.3</v>
      </c>
      <c r="R9" s="27">
        <f>'[2]GDP Production'!R28</f>
        <v>238434.5</v>
      </c>
      <c r="S9" s="27">
        <f>'[2]GDP Production'!S28</f>
        <v>256239.6</v>
      </c>
      <c r="T9" s="27">
        <f>'[2]GDP Production'!T28</f>
        <v>263384.40000000002</v>
      </c>
      <c r="U9" s="27">
        <f>'[2]GDP Production'!U28</f>
        <v>255141.1</v>
      </c>
      <c r="V9" s="27">
        <f>'[2]GDP Production'!V28</f>
        <v>256214.7</v>
      </c>
      <c r="W9" s="27">
        <f>'[2]GDP Production'!W28</f>
        <v>270227</v>
      </c>
      <c r="X9" s="27">
        <f>'[2]GDP Production'!X28</f>
        <v>275207.09999999998</v>
      </c>
      <c r="Y9" s="27">
        <f>'[2]GDP Production'!Y28</f>
        <v>266262.7</v>
      </c>
      <c r="Z9" s="27">
        <f>'[2]GDP Production'!Z28</f>
        <v>264095.3</v>
      </c>
      <c r="AA9" s="27">
        <f>'[2]GDP Production'!AA28</f>
        <v>283478.59999999998</v>
      </c>
      <c r="AB9" s="27">
        <f>'[2]GDP Production'!AB28</f>
        <v>288923.59999999998</v>
      </c>
      <c r="AC9" s="27">
        <f>'[2]GDP Production'!AC28</f>
        <v>282774.59999999998</v>
      </c>
      <c r="AD9" s="27">
        <f>'[2]GDP Production'!AD28</f>
        <v>280190.40000000002</v>
      </c>
      <c r="AE9" s="27">
        <f>'[2]GDP Production'!AE28</f>
        <v>297883.8</v>
      </c>
      <c r="AF9" s="27">
        <f>'[2]GDP Production'!AF28</f>
        <v>303900.59999999998</v>
      </c>
      <c r="AG9" s="27">
        <f>'[2]GDP Production'!AG28</f>
        <v>295322.7</v>
      </c>
      <c r="AH9" s="27">
        <f>'[2]GDP Production'!AH28</f>
        <v>290775.40000000002</v>
      </c>
      <c r="AI9" s="27">
        <f>'[2]GDP Production'!AI28</f>
        <v>302556</v>
      </c>
      <c r="AJ9" s="27">
        <f>'[2]GDP Production'!AJ28</f>
        <v>308304.90000000002</v>
      </c>
      <c r="AK9" s="27">
        <f>'[2]GDP Production'!AK28</f>
        <v>305528.2</v>
      </c>
      <c r="AL9" s="27">
        <f>'[2]GDP Production'!AL28</f>
        <v>303316.40000000002</v>
      </c>
      <c r="AM9" s="27">
        <f>'[2]GDP Production'!AM28</f>
        <v>315531.7</v>
      </c>
      <c r="AN9" s="27">
        <f>'[2]GDP Production'!AN28</f>
        <v>319587.20000000001</v>
      </c>
      <c r="AO9" s="27">
        <f>'[2]GDP Production'!AO28</f>
        <v>317325.5</v>
      </c>
      <c r="AP9" s="27">
        <v>350465.9</v>
      </c>
      <c r="AQ9" s="27">
        <v>359378.2</v>
      </c>
      <c r="AR9" s="27">
        <v>369625.8</v>
      </c>
      <c r="AS9" s="27">
        <v>361053.3</v>
      </c>
      <c r="AT9" s="27">
        <v>356086.2</v>
      </c>
      <c r="AU9" s="27">
        <v>332180.3</v>
      </c>
      <c r="AV9" s="27">
        <f t="shared" si="0"/>
        <v>369625.8</v>
      </c>
      <c r="AW9" s="27">
        <f t="shared" si="0"/>
        <v>361053.3</v>
      </c>
      <c r="AX9" s="27">
        <f t="shared" si="0"/>
        <v>356086.2</v>
      </c>
      <c r="AY9" s="27">
        <f t="shared" si="0"/>
        <v>332180.3</v>
      </c>
      <c r="AZ9" s="27">
        <f t="shared" si="0"/>
        <v>369625.8</v>
      </c>
      <c r="BA9" s="27">
        <f t="shared" si="0"/>
        <v>361053.3</v>
      </c>
      <c r="BB9" s="27">
        <f t="shared" si="0"/>
        <v>356086.2</v>
      </c>
      <c r="BC9" s="27">
        <f t="shared" si="0"/>
        <v>332167.0014229808</v>
      </c>
      <c r="BD9" s="27">
        <f t="shared" si="0"/>
        <v>369639.85938313807</v>
      </c>
      <c r="BE9" s="27">
        <f t="shared" si="0"/>
        <v>361009.10854588193</v>
      </c>
      <c r="BF9" s="27">
        <f t="shared" si="1"/>
        <v>355665.53143575235</v>
      </c>
      <c r="BG9" s="27">
        <f t="shared" si="2"/>
        <v>331450.16602243244</v>
      </c>
      <c r="BH9" s="27">
        <f t="shared" si="3"/>
        <v>369124.72549345176</v>
      </c>
      <c r="BI9" s="27">
        <f t="shared" si="4"/>
        <v>360653.58660227049</v>
      </c>
      <c r="BK9" s="5">
        <f t="shared" si="7"/>
        <v>1207164.5</v>
      </c>
      <c r="BL9" s="5">
        <f t="shared" si="8"/>
        <v>1255760.8</v>
      </c>
      <c r="BM9" s="5">
        <f t="shared" si="9"/>
        <v>1440523.2000000002</v>
      </c>
      <c r="BN9" s="5">
        <f t="shared" si="10"/>
        <v>1418945.6</v>
      </c>
      <c r="BO9" s="5">
        <f t="shared" si="11"/>
        <v>1418945.6</v>
      </c>
      <c r="BP9" s="5">
        <f t="shared" si="12"/>
        <v>1418902.1693520008</v>
      </c>
      <c r="BQ9" s="5">
        <f t="shared" si="13"/>
        <v>1418481.5007877531</v>
      </c>
    </row>
    <row r="10" spans="1:69" x14ac:dyDescent="0.3">
      <c r="A10" s="2" t="s">
        <v>24</v>
      </c>
      <c r="B10" s="3" t="str">
        <f t="shared" si="5"/>
        <v>Transportation &amp; Storage (Indonesia)</v>
      </c>
      <c r="C10" s="3" t="str">
        <f t="shared" si="6"/>
        <v>Transportation &amp; Storage</v>
      </c>
      <c r="D10" s="3" t="s">
        <v>62</v>
      </c>
      <c r="E10" s="15" t="s">
        <v>43</v>
      </c>
      <c r="F10" s="29">
        <f>'[2]GDP Production'!F29</f>
        <v>54716.7</v>
      </c>
      <c r="G10" s="29">
        <f>'[2]GDP Production'!G29</f>
        <v>54750.7</v>
      </c>
      <c r="H10" s="29">
        <f>'[2]GDP Production'!H29</f>
        <v>55500.4</v>
      </c>
      <c r="I10" s="29">
        <f>'[2]GDP Production'!I29</f>
        <v>55830.3</v>
      </c>
      <c r="J10" s="29">
        <f>'[2]GDP Production'!J29</f>
        <v>55151</v>
      </c>
      <c r="K10" s="29">
        <f>'[2]GDP Production'!K29</f>
        <v>56085.1</v>
      </c>
      <c r="L10" s="29">
        <f>'[2]GDP Production'!L29</f>
        <v>58222</v>
      </c>
      <c r="M10" s="29">
        <f>'[2]GDP Production'!M29</f>
        <v>59556.6</v>
      </c>
      <c r="N10" s="29">
        <f>'[2]GDP Production'!N29</f>
        <v>58429.5</v>
      </c>
      <c r="O10" s="29">
        <f>'[2]GDP Production'!O29</f>
        <v>60139.9</v>
      </c>
      <c r="P10" s="29">
        <f>'[2]GDP Production'!P29</f>
        <v>62509.2</v>
      </c>
      <c r="Q10" s="29">
        <f>'[2]GDP Production'!Q29</f>
        <v>64296.800000000003</v>
      </c>
      <c r="R10" s="29">
        <f>'[2]GDP Production'!R29</f>
        <v>63923.4</v>
      </c>
      <c r="S10" s="29">
        <f>'[2]GDP Production'!S29</f>
        <v>65630.7</v>
      </c>
      <c r="T10" s="29">
        <f>'[2]GDP Production'!T29</f>
        <v>67705.399999999994</v>
      </c>
      <c r="U10" s="29">
        <f>'[2]GDP Production'!U29</f>
        <v>68514.5</v>
      </c>
      <c r="V10" s="29">
        <f>'[2]GDP Production'!V29</f>
        <v>68510.5</v>
      </c>
      <c r="W10" s="29">
        <f>'[2]GDP Production'!W29</f>
        <v>69785.100000000006</v>
      </c>
      <c r="X10" s="29">
        <f>'[2]GDP Production'!X29</f>
        <v>72747.600000000006</v>
      </c>
      <c r="Y10" s="29">
        <f>'[2]GDP Production'!Y29</f>
        <v>73619.399999999994</v>
      </c>
      <c r="Z10" s="29">
        <f>'[2]GDP Production'!Z29</f>
        <v>73258.8</v>
      </c>
      <c r="AA10" s="29">
        <f>'[2]GDP Production'!AA29</f>
        <v>75348.3</v>
      </c>
      <c r="AB10" s="29">
        <f>'[2]GDP Production'!AB29</f>
        <v>77344.600000000006</v>
      </c>
      <c r="AC10" s="29">
        <f>'[2]GDP Production'!AC29</f>
        <v>78554.5</v>
      </c>
      <c r="AD10" s="29">
        <f>'[2]GDP Production'!AD29</f>
        <v>78378.8</v>
      </c>
      <c r="AE10" s="29">
        <f>'[2]GDP Production'!AE29</f>
        <v>81046</v>
      </c>
      <c r="AF10" s="29">
        <f>'[2]GDP Production'!AF29</f>
        <v>83296.800000000003</v>
      </c>
      <c r="AG10" s="29">
        <f>'[2]GDP Production'!AG29</f>
        <v>84211.4</v>
      </c>
      <c r="AH10" s="29">
        <f>'[2]GDP Production'!AH29</f>
        <v>83287.399999999994</v>
      </c>
      <c r="AI10" s="29">
        <f>'[2]GDP Production'!AI29</f>
        <v>85932.6</v>
      </c>
      <c r="AJ10" s="29">
        <f>'[2]GDP Production'!AJ29</f>
        <v>89096.3</v>
      </c>
      <c r="AK10" s="29">
        <f>'[2]GDP Production'!AK29</f>
        <v>90539.6</v>
      </c>
      <c r="AL10" s="29">
        <f>'[2]GDP Production'!AL29</f>
        <v>89466.2</v>
      </c>
      <c r="AM10" s="29">
        <f>'[2]GDP Production'!AM29</f>
        <v>91533.7</v>
      </c>
      <c r="AN10" s="29">
        <f>'[2]GDP Production'!AN29</f>
        <v>96387.4</v>
      </c>
      <c r="AO10" s="29">
        <f>'[2]GDP Production'!AO29</f>
        <v>97456.1</v>
      </c>
      <c r="AP10" s="29">
        <v>110602.1</v>
      </c>
      <c r="AQ10" s="29">
        <v>114646.8</v>
      </c>
      <c r="AR10" s="29">
        <v>118359.6</v>
      </c>
      <c r="AS10" s="29">
        <v>119646.3</v>
      </c>
      <c r="AT10" s="29">
        <v>112024.7</v>
      </c>
      <c r="AU10" s="29">
        <v>79287.5</v>
      </c>
      <c r="AV10" s="29">
        <f t="shared" si="0"/>
        <v>118359.6</v>
      </c>
      <c r="AW10" s="29">
        <f t="shared" si="0"/>
        <v>119646.3</v>
      </c>
      <c r="AX10" s="29">
        <f t="shared" si="0"/>
        <v>112024.7</v>
      </c>
      <c r="AY10" s="29">
        <f t="shared" si="0"/>
        <v>79287.5</v>
      </c>
      <c r="AZ10" s="29">
        <f t="shared" si="0"/>
        <v>118359.6</v>
      </c>
      <c r="BA10" s="29">
        <f t="shared" si="0"/>
        <v>119646.3</v>
      </c>
      <c r="BB10" s="29">
        <f t="shared" si="0"/>
        <v>112024.7</v>
      </c>
      <c r="BC10" s="29">
        <f t="shared" si="0"/>
        <v>79289.169862597977</v>
      </c>
      <c r="BD10" s="29">
        <f t="shared" si="0"/>
        <v>118356.09242532006</v>
      </c>
      <c r="BE10" s="29">
        <f t="shared" si="0"/>
        <v>119633.47543673409</v>
      </c>
      <c r="BF10" s="29">
        <f t="shared" si="1"/>
        <v>111831.61978387731</v>
      </c>
      <c r="BG10" s="29">
        <f t="shared" si="2"/>
        <v>79227.197885131536</v>
      </c>
      <c r="BH10" s="29">
        <f t="shared" si="3"/>
        <v>118256.23085055006</v>
      </c>
      <c r="BI10" s="29">
        <f t="shared" si="4"/>
        <v>119523.28546649187</v>
      </c>
      <c r="BK10" s="5">
        <f t="shared" si="7"/>
        <v>348855.9</v>
      </c>
      <c r="BL10" s="5">
        <f t="shared" si="8"/>
        <v>374843.4</v>
      </c>
      <c r="BM10" s="5">
        <f t="shared" si="9"/>
        <v>463254.8</v>
      </c>
      <c r="BN10" s="5">
        <f t="shared" si="10"/>
        <v>429318.10000000003</v>
      </c>
      <c r="BO10" s="5">
        <f t="shared" si="11"/>
        <v>429318.10000000003</v>
      </c>
      <c r="BP10" s="5">
        <f t="shared" si="12"/>
        <v>429303.43772465212</v>
      </c>
      <c r="BQ10" s="5">
        <f t="shared" si="13"/>
        <v>429110.35750852944</v>
      </c>
    </row>
    <row r="11" spans="1:69" x14ac:dyDescent="0.3">
      <c r="A11" s="2" t="s">
        <v>25</v>
      </c>
      <c r="B11" s="3" t="str">
        <f t="shared" si="5"/>
        <v>Accommodation &amp; Food Beverages Activity (Indonesia)</v>
      </c>
      <c r="C11" s="3" t="str">
        <f t="shared" si="6"/>
        <v>Accommodation &amp; Food Beverages Activity</v>
      </c>
      <c r="D11" s="3" t="s">
        <v>63</v>
      </c>
      <c r="E11" s="14" t="s">
        <v>44</v>
      </c>
      <c r="F11" s="27">
        <f>'[2]GDP Production'!F30</f>
        <v>43571.4</v>
      </c>
      <c r="G11" s="27">
        <f>'[2]GDP Production'!G30</f>
        <v>44093.4</v>
      </c>
      <c r="H11" s="27">
        <f>'[2]GDP Production'!H30</f>
        <v>45035.3</v>
      </c>
      <c r="I11" s="27">
        <f>'[2]GDP Production'!I30</f>
        <v>45824.6</v>
      </c>
      <c r="J11" s="27">
        <f>'[2]GDP Production'!J30</f>
        <v>46535.9</v>
      </c>
      <c r="K11" s="27">
        <f>'[2]GDP Production'!K30</f>
        <v>46923</v>
      </c>
      <c r="L11" s="27">
        <f>'[2]GDP Production'!L30</f>
        <v>47317.4</v>
      </c>
      <c r="M11" s="27">
        <f>'[2]GDP Production'!M30</f>
        <v>47610.3</v>
      </c>
      <c r="N11" s="27">
        <f>'[2]GDP Production'!N30</f>
        <v>48274</v>
      </c>
      <c r="O11" s="27">
        <f>'[2]GDP Production'!O30</f>
        <v>49650</v>
      </c>
      <c r="P11" s="27">
        <f>'[2]GDP Production'!P30</f>
        <v>50878.9</v>
      </c>
      <c r="Q11" s="27">
        <f>'[2]GDP Production'!Q30</f>
        <v>51478.9</v>
      </c>
      <c r="R11" s="27">
        <f>'[2]GDP Production'!R30</f>
        <v>52077.1</v>
      </c>
      <c r="S11" s="27">
        <f>'[2]GDP Production'!S30</f>
        <v>53120.2</v>
      </c>
      <c r="T11" s="27">
        <f>'[2]GDP Production'!T30</f>
        <v>54002.400000000001</v>
      </c>
      <c r="U11" s="27">
        <f>'[2]GDP Production'!U30</f>
        <v>54822.3</v>
      </c>
      <c r="V11" s="27">
        <f>'[2]GDP Production'!V30</f>
        <v>55663.6</v>
      </c>
      <c r="W11" s="27">
        <f>'[2]GDP Production'!W30</f>
        <v>56468.3</v>
      </c>
      <c r="X11" s="27">
        <f>'[2]GDP Production'!X30</f>
        <v>57313.1</v>
      </c>
      <c r="Y11" s="27">
        <f>'[2]GDP Production'!Y30</f>
        <v>58787.6</v>
      </c>
      <c r="Z11" s="27">
        <f>'[2]GDP Production'!Z30</f>
        <v>59543.3</v>
      </c>
      <c r="AA11" s="27">
        <f>'[2]GDP Production'!AA30</f>
        <v>60419.6</v>
      </c>
      <c r="AB11" s="27">
        <f>'[2]GDP Production'!AB30</f>
        <v>61293.1</v>
      </c>
      <c r="AC11" s="27">
        <f>'[2]GDP Production'!AC30</f>
        <v>62492.3</v>
      </c>
      <c r="AD11" s="27">
        <f>'[2]GDP Production'!AD30</f>
        <v>63376.1</v>
      </c>
      <c r="AE11" s="27">
        <f>'[2]GDP Production'!AE30</f>
        <v>64259</v>
      </c>
      <c r="AF11" s="27">
        <f>'[2]GDP Production'!AF30</f>
        <v>64833.2</v>
      </c>
      <c r="AG11" s="27">
        <f>'[2]GDP Production'!AG30</f>
        <v>65347.199999999997</v>
      </c>
      <c r="AH11" s="27">
        <f>'[2]GDP Production'!AH30</f>
        <v>65474.2</v>
      </c>
      <c r="AI11" s="27">
        <f>'[2]GDP Production'!AI30</f>
        <v>66640.100000000006</v>
      </c>
      <c r="AJ11" s="27">
        <f>'[2]GDP Production'!AJ30</f>
        <v>67715.100000000006</v>
      </c>
      <c r="AK11" s="27">
        <f>'[2]GDP Production'!AK30</f>
        <v>69093</v>
      </c>
      <c r="AL11" s="27">
        <f>'[2]GDP Production'!AL30</f>
        <v>69224.800000000003</v>
      </c>
      <c r="AM11" s="27">
        <f>'[2]GDP Production'!AM30</f>
        <v>70075.600000000006</v>
      </c>
      <c r="AN11" s="27">
        <f>'[2]GDP Production'!AN30</f>
        <v>71099.199999999997</v>
      </c>
      <c r="AO11" s="27">
        <f>'[2]GDP Production'!AO30</f>
        <v>72423.8</v>
      </c>
      <c r="AP11" s="27">
        <v>81228</v>
      </c>
      <c r="AQ11" s="27">
        <v>82495.7</v>
      </c>
      <c r="AR11" s="27">
        <v>83782.5</v>
      </c>
      <c r="AS11" s="27">
        <v>85852</v>
      </c>
      <c r="AT11" s="27">
        <v>82809.5</v>
      </c>
      <c r="AU11" s="27">
        <v>64332.9</v>
      </c>
      <c r="AV11" s="27">
        <f t="shared" si="0"/>
        <v>83782.5</v>
      </c>
      <c r="AW11" s="27">
        <f t="shared" si="0"/>
        <v>85852</v>
      </c>
      <c r="AX11" s="27">
        <f t="shared" si="0"/>
        <v>82809.5</v>
      </c>
      <c r="AY11" s="27">
        <f t="shared" si="0"/>
        <v>64332.9</v>
      </c>
      <c r="AZ11" s="27">
        <f t="shared" si="0"/>
        <v>83782.5</v>
      </c>
      <c r="BA11" s="27">
        <f t="shared" si="0"/>
        <v>85852</v>
      </c>
      <c r="BB11" s="27">
        <f t="shared" si="0"/>
        <v>82809.5</v>
      </c>
      <c r="BC11" s="27">
        <f t="shared" si="0"/>
        <v>64332.897853291695</v>
      </c>
      <c r="BD11" s="27">
        <f t="shared" si="0"/>
        <v>83782.505272512819</v>
      </c>
      <c r="BE11" s="27">
        <f t="shared" si="0"/>
        <v>85807.344883129845</v>
      </c>
      <c r="BF11" s="27">
        <f t="shared" si="1"/>
        <v>82713.892488735641</v>
      </c>
      <c r="BG11" s="27">
        <f t="shared" si="2"/>
        <v>64226.322060059458</v>
      </c>
      <c r="BH11" s="27">
        <f t="shared" si="3"/>
        <v>83696.298361798137</v>
      </c>
      <c r="BI11" s="27">
        <f t="shared" si="4"/>
        <v>85739.978883236428</v>
      </c>
      <c r="BK11" s="5">
        <f t="shared" si="7"/>
        <v>268922.40000000002</v>
      </c>
      <c r="BL11" s="5">
        <f t="shared" si="8"/>
        <v>282823.40000000002</v>
      </c>
      <c r="BM11" s="5">
        <f t="shared" si="9"/>
        <v>333358.2</v>
      </c>
      <c r="BN11" s="5">
        <f t="shared" si="10"/>
        <v>316776.90000000002</v>
      </c>
      <c r="BO11" s="5">
        <f t="shared" si="11"/>
        <v>316776.90000000002</v>
      </c>
      <c r="BP11" s="5">
        <f t="shared" si="12"/>
        <v>316732.24800893437</v>
      </c>
      <c r="BQ11" s="5">
        <f t="shared" si="13"/>
        <v>316636.64049766999</v>
      </c>
    </row>
    <row r="12" spans="1:69" x14ac:dyDescent="0.3">
      <c r="A12" s="2" t="s">
        <v>26</v>
      </c>
      <c r="B12" s="3" t="str">
        <f t="shared" si="5"/>
        <v>Information &amp; Communication (Indonesia)</v>
      </c>
      <c r="C12" s="3" t="str">
        <f t="shared" si="6"/>
        <v>Information &amp; Communication</v>
      </c>
      <c r="D12" s="3" t="s">
        <v>64</v>
      </c>
      <c r="E12" s="15" t="s">
        <v>45</v>
      </c>
      <c r="F12" s="29">
        <f>'[2]GDP Production'!F31</f>
        <v>44277.599999999999</v>
      </c>
      <c r="G12" s="29">
        <f>'[2]GDP Production'!G31</f>
        <v>46830.5</v>
      </c>
      <c r="H12" s="29">
        <f>'[2]GDP Production'!H31</f>
        <v>49428.2</v>
      </c>
      <c r="I12" s="29">
        <f>'[2]GDP Production'!I31</f>
        <v>51930.9</v>
      </c>
      <c r="J12" s="29">
        <f>'[2]GDP Production'!J31</f>
        <v>53329.2</v>
      </c>
      <c r="K12" s="29">
        <f>'[2]GDP Production'!K31</f>
        <v>54719.1</v>
      </c>
      <c r="L12" s="29">
        <f>'[2]GDP Production'!L31</f>
        <v>56886.6</v>
      </c>
      <c r="M12" s="29">
        <f>'[2]GDP Production'!M31</f>
        <v>57981.3</v>
      </c>
      <c r="N12" s="29">
        <f>'[2]GDP Production'!N31</f>
        <v>60051.8</v>
      </c>
      <c r="O12" s="29">
        <f>'[2]GDP Production'!O31</f>
        <v>62762.5</v>
      </c>
      <c r="P12" s="29">
        <f>'[2]GDP Production'!P31</f>
        <v>65804.800000000003</v>
      </c>
      <c r="Q12" s="29">
        <f>'[2]GDP Production'!Q31</f>
        <v>67429</v>
      </c>
      <c r="R12" s="29">
        <f>'[2]GDP Production'!R31</f>
        <v>67953.8</v>
      </c>
      <c r="S12" s="29">
        <f>'[2]GDP Production'!S31</f>
        <v>68678.7</v>
      </c>
      <c r="T12" s="29">
        <f>'[2]GDP Production'!T31</f>
        <v>71173</v>
      </c>
      <c r="U12" s="29">
        <f>'[2]GDP Production'!U31</f>
        <v>73888.3</v>
      </c>
      <c r="V12" s="29">
        <f>'[2]GDP Production'!V31</f>
        <v>76289.7</v>
      </c>
      <c r="W12" s="29">
        <f>'[2]GDP Production'!W31</f>
        <v>77211.5</v>
      </c>
      <c r="X12" s="29">
        <f>'[2]GDP Production'!X31</f>
        <v>80289.600000000006</v>
      </c>
      <c r="Y12" s="29">
        <f>'[2]GDP Production'!Y31</f>
        <v>82487.899999999994</v>
      </c>
      <c r="Z12" s="29">
        <f>'[2]GDP Production'!Z31</f>
        <v>84389.9</v>
      </c>
      <c r="AA12" s="29">
        <f>'[2]GDP Production'!AA31</f>
        <v>86017.7</v>
      </c>
      <c r="AB12" s="29">
        <f>'[2]GDP Production'!AB31</f>
        <v>88422.8</v>
      </c>
      <c r="AC12" s="29">
        <f>'[2]GDP Production'!AC31</f>
        <v>90319.7</v>
      </c>
      <c r="AD12" s="29">
        <f>'[2]GDP Production'!AD31</f>
        <v>92736.9</v>
      </c>
      <c r="AE12" s="29">
        <f>'[2]GDP Production'!AE31</f>
        <v>95237.1</v>
      </c>
      <c r="AF12" s="29">
        <f>'[2]GDP Production'!AF31</f>
        <v>97044.800000000003</v>
      </c>
      <c r="AG12" s="29">
        <f>'[2]GDP Production'!AG31</f>
        <v>99456.8</v>
      </c>
      <c r="AH12" s="29">
        <f>'[2]GDP Production'!AH31</f>
        <v>101692</v>
      </c>
      <c r="AI12" s="29">
        <f>'[2]GDP Production'!AI31</f>
        <v>104050.9</v>
      </c>
      <c r="AJ12" s="29">
        <f>'[2]GDP Production'!AJ31</f>
        <v>107379.9</v>
      </c>
      <c r="AK12" s="29">
        <f>'[2]GDP Production'!AK31</f>
        <v>108647</v>
      </c>
      <c r="AL12" s="29">
        <f>'[2]GDP Production'!AL31</f>
        <v>109405.3</v>
      </c>
      <c r="AM12" s="29">
        <f>'[2]GDP Production'!AM31</f>
        <v>113736</v>
      </c>
      <c r="AN12" s="29">
        <f>'[2]GDP Production'!AN31</f>
        <v>116971.2</v>
      </c>
      <c r="AO12" s="29">
        <f>'[2]GDP Production'!AO31</f>
        <v>119095.6</v>
      </c>
      <c r="AP12" s="29">
        <v>142059.5</v>
      </c>
      <c r="AQ12" s="29">
        <v>145517.6</v>
      </c>
      <c r="AR12" s="29">
        <v>150370</v>
      </c>
      <c r="AS12" s="29">
        <v>151488.1</v>
      </c>
      <c r="AT12" s="29">
        <v>155981.5</v>
      </c>
      <c r="AU12" s="29">
        <v>161352.9</v>
      </c>
      <c r="AV12" s="29">
        <f t="shared" si="0"/>
        <v>150370</v>
      </c>
      <c r="AW12" s="29">
        <f t="shared" si="0"/>
        <v>151488.1</v>
      </c>
      <c r="AX12" s="29">
        <f t="shared" si="0"/>
        <v>155981.5</v>
      </c>
      <c r="AY12" s="29">
        <f t="shared" si="0"/>
        <v>161352.9</v>
      </c>
      <c r="AZ12" s="29">
        <f t="shared" si="0"/>
        <v>150370</v>
      </c>
      <c r="BA12" s="29">
        <f t="shared" si="0"/>
        <v>151488.1</v>
      </c>
      <c r="BB12" s="29">
        <f t="shared" si="0"/>
        <v>155981.5</v>
      </c>
      <c r="BC12" s="29">
        <f t="shared" si="0"/>
        <v>161357.95320333776</v>
      </c>
      <c r="BD12" s="29">
        <f t="shared" si="0"/>
        <v>150363.66720827724</v>
      </c>
      <c r="BE12" s="29">
        <f t="shared" si="0"/>
        <v>151496.61887661554</v>
      </c>
      <c r="BF12" s="29">
        <f t="shared" si="1"/>
        <v>155861.04544742109</v>
      </c>
      <c r="BG12" s="29">
        <f t="shared" si="2"/>
        <v>161217.95252829246</v>
      </c>
      <c r="BH12" s="29">
        <f t="shared" si="3"/>
        <v>150228.98900424334</v>
      </c>
      <c r="BI12" s="29">
        <f t="shared" si="4"/>
        <v>151358.90509578565</v>
      </c>
      <c r="BK12" s="5">
        <f t="shared" si="7"/>
        <v>421769.8</v>
      </c>
      <c r="BL12" s="5">
        <f t="shared" si="8"/>
        <v>459208.1</v>
      </c>
      <c r="BM12" s="5">
        <f t="shared" si="9"/>
        <v>589435.19999999995</v>
      </c>
      <c r="BN12" s="5">
        <f t="shared" si="10"/>
        <v>619192.5</v>
      </c>
      <c r="BO12" s="5">
        <f t="shared" si="11"/>
        <v>619192.5</v>
      </c>
      <c r="BP12" s="5">
        <f t="shared" si="12"/>
        <v>619199.73928823054</v>
      </c>
      <c r="BQ12" s="5">
        <f t="shared" si="13"/>
        <v>619079.28473565169</v>
      </c>
    </row>
    <row r="13" spans="1:69" x14ac:dyDescent="0.3">
      <c r="A13" s="2" t="s">
        <v>27</v>
      </c>
      <c r="B13" s="3" t="str">
        <f t="shared" si="5"/>
        <v>Financial &amp; Insurance Activity (Indonesia)</v>
      </c>
      <c r="C13" s="3" t="str">
        <f t="shared" si="6"/>
        <v>Financial &amp; Insurance Activity</v>
      </c>
      <c r="D13" s="3" t="s">
        <v>65</v>
      </c>
      <c r="E13" s="16" t="s">
        <v>46</v>
      </c>
      <c r="F13" s="31">
        <f>'[2]GDP Production'!F32</f>
        <v>53397.7</v>
      </c>
      <c r="G13" s="31">
        <f>'[2]GDP Production'!G32</f>
        <v>54094.5</v>
      </c>
      <c r="H13" s="31">
        <f>'[2]GDP Production'!H32</f>
        <v>54836.7</v>
      </c>
      <c r="I13" s="31">
        <f>'[2]GDP Production'!I32</f>
        <v>55324.7</v>
      </c>
      <c r="J13" s="31">
        <f>'[2]GDP Production'!J32</f>
        <v>55495.5</v>
      </c>
      <c r="K13" s="31">
        <f>'[2]GDP Production'!K32</f>
        <v>56073</v>
      </c>
      <c r="L13" s="31">
        <f>'[2]GDP Production'!L32</f>
        <v>57826.9</v>
      </c>
      <c r="M13" s="31">
        <f>'[2]GDP Production'!M32</f>
        <v>57452.1</v>
      </c>
      <c r="N13" s="31">
        <f>'[2]GDP Production'!N32</f>
        <v>59084.3</v>
      </c>
      <c r="O13" s="31">
        <f>'[2]GDP Production'!O32</f>
        <v>60051.3</v>
      </c>
      <c r="P13" s="31">
        <f>'[2]GDP Production'!P32</f>
        <v>60013.599999999999</v>
      </c>
      <c r="Q13" s="31">
        <f>'[2]GDP Production'!Q32</f>
        <v>60579.199999999997</v>
      </c>
      <c r="R13" s="31">
        <f>'[2]GDP Production'!R32</f>
        <v>64171.1</v>
      </c>
      <c r="S13" s="31">
        <f>'[2]GDP Production'!S32</f>
        <v>65748.7</v>
      </c>
      <c r="T13" s="31">
        <f>'[2]GDP Production'!T32</f>
        <v>63884.4</v>
      </c>
      <c r="U13" s="31">
        <f>'[2]GDP Production'!U32</f>
        <v>62638.8</v>
      </c>
      <c r="V13" s="31">
        <f>'[2]GDP Production'!V32</f>
        <v>66511.8</v>
      </c>
      <c r="W13" s="31">
        <f>'[2]GDP Production'!W32</f>
        <v>69235.7</v>
      </c>
      <c r="X13" s="31">
        <f>'[2]GDP Production'!X32</f>
        <v>72333.600000000006</v>
      </c>
      <c r="Y13" s="31">
        <f>'[2]GDP Production'!Y32</f>
        <v>72815</v>
      </c>
      <c r="Z13" s="31">
        <f>'[2]GDP Production'!Z32</f>
        <v>74870.7</v>
      </c>
      <c r="AA13" s="31">
        <f>'[2]GDP Production'!AA32</f>
        <v>76382.3</v>
      </c>
      <c r="AB13" s="31">
        <f>'[2]GDP Production'!AB32</f>
        <v>78716.2</v>
      </c>
      <c r="AC13" s="31">
        <f>'[2]GDP Production'!AC32</f>
        <v>75545.899999999994</v>
      </c>
      <c r="AD13" s="31">
        <f>'[2]GDP Production'!AD32</f>
        <v>77567.5</v>
      </c>
      <c r="AE13" s="31">
        <f>'[2]GDP Production'!AE32</f>
        <v>80552.600000000006</v>
      </c>
      <c r="AF13" s="31">
        <f>'[2]GDP Production'!AF32</f>
        <v>80214.8</v>
      </c>
      <c r="AG13" s="31">
        <f>'[2]GDP Production'!AG32</f>
        <v>81490.600000000006</v>
      </c>
      <c r="AH13" s="31">
        <f>'[2]GDP Production'!AH32</f>
        <v>84202.2</v>
      </c>
      <c r="AI13" s="31">
        <f>'[2]GDP Production'!AI32</f>
        <v>82657.3</v>
      </c>
      <c r="AJ13" s="31">
        <f>'[2]GDP Production'!AJ32</f>
        <v>88511.6</v>
      </c>
      <c r="AK13" s="31">
        <f>'[2]GDP Production'!AK32</f>
        <v>91897.9</v>
      </c>
      <c r="AL13" s="31">
        <f>'[2]GDP Production'!AL32</f>
        <v>92054.7</v>
      </c>
      <c r="AM13" s="31">
        <f>'[2]GDP Production'!AM32</f>
        <v>93913.1</v>
      </c>
      <c r="AN13" s="31">
        <f>'[2]GDP Production'!AN32</f>
        <v>96546.8</v>
      </c>
      <c r="AO13" s="31">
        <f>'[2]GDP Production'!AO32</f>
        <v>95764.800000000003</v>
      </c>
      <c r="AP13" s="31">
        <v>109131.2</v>
      </c>
      <c r="AQ13" s="31">
        <v>107156.7</v>
      </c>
      <c r="AR13" s="31">
        <v>112153.5</v>
      </c>
      <c r="AS13" s="31">
        <v>114600.2</v>
      </c>
      <c r="AT13" s="31">
        <v>120718.5</v>
      </c>
      <c r="AU13" s="31">
        <v>108255.1</v>
      </c>
      <c r="AV13" s="31">
        <f t="shared" si="0"/>
        <v>112153.5</v>
      </c>
      <c r="AW13" s="31">
        <f t="shared" si="0"/>
        <v>114600.2</v>
      </c>
      <c r="AX13" s="31">
        <f t="shared" si="0"/>
        <v>120718.5</v>
      </c>
      <c r="AY13" s="31">
        <f t="shared" si="0"/>
        <v>108255.1</v>
      </c>
      <c r="AZ13" s="31">
        <f t="shared" si="0"/>
        <v>112153.5</v>
      </c>
      <c r="BA13" s="31">
        <f>AW13*(1+BA37/100)</f>
        <v>114600.2</v>
      </c>
      <c r="BB13" s="31">
        <f t="shared" si="0"/>
        <v>120718.5</v>
      </c>
      <c r="BC13" s="31">
        <f t="shared" si="0"/>
        <v>108254.87773933115</v>
      </c>
      <c r="BD13" s="31">
        <f t="shared" si="0"/>
        <v>112278.8021211774</v>
      </c>
      <c r="BE13" s="31">
        <f t="shared" si="0"/>
        <v>114601.08282186193</v>
      </c>
      <c r="BF13" s="31">
        <f t="shared" si="1"/>
        <v>120458.94741787054</v>
      </c>
      <c r="BG13" s="31">
        <f t="shared" si="2"/>
        <v>108010.23200028336</v>
      </c>
      <c r="BH13" s="31">
        <f t="shared" si="3"/>
        <v>112414.83391928482</v>
      </c>
      <c r="BI13" s="31">
        <f t="shared" si="4"/>
        <v>114561.92294058329</v>
      </c>
      <c r="BK13" s="5">
        <f t="shared" si="7"/>
        <v>347269</v>
      </c>
      <c r="BL13" s="5">
        <f t="shared" si="8"/>
        <v>378279.39999999997</v>
      </c>
      <c r="BM13" s="5">
        <f t="shared" si="9"/>
        <v>443041.60000000003</v>
      </c>
      <c r="BN13" s="5">
        <f t="shared" si="10"/>
        <v>455727.3</v>
      </c>
      <c r="BO13" s="5">
        <f t="shared" si="11"/>
        <v>455727.3</v>
      </c>
      <c r="BP13" s="5">
        <f t="shared" si="12"/>
        <v>455853.26268237049</v>
      </c>
      <c r="BQ13" s="5">
        <f t="shared" si="13"/>
        <v>455593.71010024101</v>
      </c>
    </row>
    <row r="14" spans="1:69" x14ac:dyDescent="0.3">
      <c r="A14" s="2" t="s">
        <v>28</v>
      </c>
      <c r="B14" s="3" t="str">
        <f t="shared" si="5"/>
        <v>Real Estate (Indonesia)</v>
      </c>
      <c r="C14" s="3" t="str">
        <f t="shared" si="6"/>
        <v>Real Estate</v>
      </c>
      <c r="D14" s="3" t="s">
        <v>66</v>
      </c>
      <c r="E14" s="16" t="s">
        <v>47</v>
      </c>
      <c r="F14" s="31">
        <f>'[2]GDP Production'!F33</f>
        <v>43982.1</v>
      </c>
      <c r="G14" s="31">
        <f>'[2]GDP Production'!G33</f>
        <v>44291.8</v>
      </c>
      <c r="H14" s="31">
        <f>'[2]GDP Production'!H33</f>
        <v>44683.199999999997</v>
      </c>
      <c r="I14" s="31">
        <f>'[2]GDP Production'!I33</f>
        <v>44741.4</v>
      </c>
      <c r="J14" s="31">
        <f>'[2]GDP Production'!J33</f>
        <v>44785.3</v>
      </c>
      <c r="K14" s="31">
        <f>'[2]GDP Production'!K33</f>
        <v>45196.9</v>
      </c>
      <c r="L14" s="31">
        <f>'[2]GDP Production'!L33</f>
        <v>45962.8</v>
      </c>
      <c r="M14" s="31">
        <f>'[2]GDP Production'!M33</f>
        <v>46374.2</v>
      </c>
      <c r="N14" s="31">
        <f>'[2]GDP Production'!N33</f>
        <v>47326.9</v>
      </c>
      <c r="O14" s="31">
        <f>'[2]GDP Production'!O33</f>
        <v>48549.1</v>
      </c>
      <c r="P14" s="31">
        <f>'[2]GDP Production'!P33</f>
        <v>50421.8</v>
      </c>
      <c r="Q14" s="31">
        <f>'[2]GDP Production'!Q33</f>
        <v>51915.7</v>
      </c>
      <c r="R14" s="31">
        <f>'[2]GDP Production'!R33</f>
        <v>52401.599999999999</v>
      </c>
      <c r="S14" s="31">
        <f>'[2]GDP Production'!S33</f>
        <v>52970.9</v>
      </c>
      <c r="T14" s="31">
        <f>'[2]GDP Production'!T33</f>
        <v>53717</v>
      </c>
      <c r="U14" s="31">
        <f>'[2]GDP Production'!U33</f>
        <v>54351.9</v>
      </c>
      <c r="V14" s="31">
        <f>'[2]GDP Production'!V33</f>
        <v>55124.800000000003</v>
      </c>
      <c r="W14" s="31">
        <f>'[2]GDP Production'!W33</f>
        <v>56343.5</v>
      </c>
      <c r="X14" s="31">
        <f>'[2]GDP Production'!X33</f>
        <v>58280.6</v>
      </c>
      <c r="Y14" s="31">
        <f>'[2]GDP Production'!Y33</f>
        <v>59505.3</v>
      </c>
      <c r="Z14" s="31">
        <f>'[2]GDP Production'!Z33</f>
        <v>60037.5</v>
      </c>
      <c r="AA14" s="31">
        <f>'[2]GDP Production'!AA33</f>
        <v>60660</v>
      </c>
      <c r="AB14" s="31">
        <f>'[2]GDP Production'!AB33</f>
        <v>61456.2</v>
      </c>
      <c r="AC14" s="31">
        <f>'[2]GDP Production'!AC33</f>
        <v>62083.8</v>
      </c>
      <c r="AD14" s="31">
        <f>'[2]GDP Production'!AD33</f>
        <v>62837.4</v>
      </c>
      <c r="AE14" s="31">
        <f>'[2]GDP Production'!AE33</f>
        <v>63653.4</v>
      </c>
      <c r="AF14" s="31">
        <f>'[2]GDP Production'!AF33</f>
        <v>64574.3</v>
      </c>
      <c r="AG14" s="31">
        <f>'[2]GDP Production'!AG33</f>
        <v>65375.1</v>
      </c>
      <c r="AH14" s="31">
        <f>'[2]GDP Production'!AH33</f>
        <v>65691.3</v>
      </c>
      <c r="AI14" s="31">
        <f>'[2]GDP Production'!AI33</f>
        <v>66397.7</v>
      </c>
      <c r="AJ14" s="31">
        <f>'[2]GDP Production'!AJ33</f>
        <v>67199.7</v>
      </c>
      <c r="AK14" s="31">
        <f>'[2]GDP Production'!AK33</f>
        <v>67690.899999999994</v>
      </c>
      <c r="AL14" s="31">
        <f>'[2]GDP Production'!AL33</f>
        <v>69142.3</v>
      </c>
      <c r="AM14" s="31">
        <f>'[2]GDP Production'!AM33</f>
        <v>69813.899999999994</v>
      </c>
      <c r="AN14" s="31">
        <f>'[2]GDP Production'!AN33</f>
        <v>70126.8</v>
      </c>
      <c r="AO14" s="31">
        <f>'[2]GDP Production'!AO33</f>
        <v>70417.5</v>
      </c>
      <c r="AP14" s="31">
        <v>77853.399999999994</v>
      </c>
      <c r="AQ14" s="31">
        <v>78780.899999999994</v>
      </c>
      <c r="AR14" s="31">
        <v>79792.600000000006</v>
      </c>
      <c r="AS14" s="31">
        <v>80410.2</v>
      </c>
      <c r="AT14" s="31">
        <v>80802.600000000006</v>
      </c>
      <c r="AU14" s="31">
        <v>80593.5</v>
      </c>
      <c r="AV14" s="31">
        <f t="shared" si="0"/>
        <v>79792.600000000006</v>
      </c>
      <c r="AW14" s="31">
        <f t="shared" si="0"/>
        <v>80410.2</v>
      </c>
      <c r="AX14" s="31">
        <f t="shared" si="0"/>
        <v>80802.600000000006</v>
      </c>
      <c r="AY14" s="31">
        <f t="shared" si="0"/>
        <v>80593.5</v>
      </c>
      <c r="AZ14" s="31">
        <f t="shared" si="0"/>
        <v>79792.600000000006</v>
      </c>
      <c r="BA14" s="31">
        <f t="shared" si="0"/>
        <v>80410.2</v>
      </c>
      <c r="BB14" s="31">
        <f t="shared" si="0"/>
        <v>80802.600000000006</v>
      </c>
      <c r="BC14" s="31">
        <f t="shared" si="0"/>
        <v>80593.498152580069</v>
      </c>
      <c r="BD14" s="31">
        <f t="shared" si="0"/>
        <v>79862.385824124955</v>
      </c>
      <c r="BE14" s="31">
        <f t="shared" si="0"/>
        <v>80374.556793448341</v>
      </c>
      <c r="BF14" s="31">
        <f t="shared" si="1"/>
        <v>80773.509445445728</v>
      </c>
      <c r="BG14" s="31">
        <f t="shared" si="2"/>
        <v>80569.961598143433</v>
      </c>
      <c r="BH14" s="31">
        <f t="shared" si="3"/>
        <v>79866.62755952774</v>
      </c>
      <c r="BI14" s="31">
        <f t="shared" si="4"/>
        <v>80370.483571374483</v>
      </c>
      <c r="BK14" s="5">
        <f t="shared" si="7"/>
        <v>266979.59999999998</v>
      </c>
      <c r="BL14" s="5">
        <f t="shared" si="8"/>
        <v>279500.5</v>
      </c>
      <c r="BM14" s="5">
        <f t="shared" si="9"/>
        <v>316837.09999999998</v>
      </c>
      <c r="BN14" s="5">
        <f t="shared" si="10"/>
        <v>321598.90000000002</v>
      </c>
      <c r="BO14" s="5">
        <f t="shared" si="11"/>
        <v>321598.90000000002</v>
      </c>
      <c r="BP14" s="5">
        <f t="shared" si="12"/>
        <v>321633.0407701534</v>
      </c>
      <c r="BQ14" s="5">
        <f t="shared" si="13"/>
        <v>321603.95021559909</v>
      </c>
    </row>
    <row r="15" spans="1:69" x14ac:dyDescent="0.3">
      <c r="A15" s="2" t="s">
        <v>29</v>
      </c>
      <c r="B15" s="3" t="str">
        <f t="shared" si="5"/>
        <v>Business Services (Indonesia)</v>
      </c>
      <c r="C15" s="3" t="str">
        <f t="shared" si="6"/>
        <v>Business Services</v>
      </c>
      <c r="D15" s="3" t="s">
        <v>67</v>
      </c>
      <c r="E15" s="16" t="s">
        <v>48</v>
      </c>
      <c r="F15" s="31">
        <f>'[2]GDP Production'!F34</f>
        <v>20618.3</v>
      </c>
      <c r="G15" s="31">
        <f>'[2]GDP Production'!G34</f>
        <v>20906</v>
      </c>
      <c r="H15" s="31">
        <f>'[2]GDP Production'!H34</f>
        <v>21130.799999999999</v>
      </c>
      <c r="I15" s="31">
        <f>'[2]GDP Production'!I34</f>
        <v>21723.599999999999</v>
      </c>
      <c r="J15" s="31">
        <f>'[2]GDP Production'!J34</f>
        <v>22473.7</v>
      </c>
      <c r="K15" s="31">
        <f>'[2]GDP Production'!K34</f>
        <v>22647</v>
      </c>
      <c r="L15" s="31">
        <f>'[2]GDP Production'!L34</f>
        <v>23089.9</v>
      </c>
      <c r="M15" s="31">
        <f>'[2]GDP Production'!M34</f>
        <v>23220.1</v>
      </c>
      <c r="N15" s="31">
        <f>'[2]GDP Production'!N34</f>
        <v>23736.799999999999</v>
      </c>
      <c r="O15" s="31">
        <f>'[2]GDP Production'!O34</f>
        <v>24337.599999999999</v>
      </c>
      <c r="P15" s="31">
        <f>'[2]GDP Production'!P34</f>
        <v>25157.200000000001</v>
      </c>
      <c r="Q15" s="31">
        <f>'[2]GDP Production'!Q34</f>
        <v>25853.8</v>
      </c>
      <c r="R15" s="31">
        <f>'[2]GDP Production'!R34</f>
        <v>26167.4</v>
      </c>
      <c r="S15" s="31">
        <f>'[2]GDP Production'!S34</f>
        <v>26668</v>
      </c>
      <c r="T15" s="31">
        <f>'[2]GDP Production'!T34</f>
        <v>27400.5</v>
      </c>
      <c r="U15" s="31">
        <f>'[2]GDP Production'!U34</f>
        <v>28003.4</v>
      </c>
      <c r="V15" s="31">
        <f>'[2]GDP Production'!V34</f>
        <v>28257.200000000001</v>
      </c>
      <c r="W15" s="31">
        <f>'[2]GDP Production'!W34</f>
        <v>28820.400000000001</v>
      </c>
      <c r="X15" s="31">
        <f>'[2]GDP Production'!X34</f>
        <v>29441.1</v>
      </c>
      <c r="Y15" s="31">
        <f>'[2]GDP Production'!Y34</f>
        <v>29774.6</v>
      </c>
      <c r="Z15" s="31">
        <f>'[2]GDP Production'!Z34</f>
        <v>30461.7</v>
      </c>
      <c r="AA15" s="31">
        <f>'[2]GDP Production'!AA34</f>
        <v>31002.5</v>
      </c>
      <c r="AB15" s="31">
        <f>'[2]GDP Production'!AB34</f>
        <v>31869.8</v>
      </c>
      <c r="AC15" s="31">
        <f>'[2]GDP Production'!AC34</f>
        <v>32156.7</v>
      </c>
      <c r="AD15" s="31">
        <f>'[2]GDP Production'!AD34</f>
        <v>33589.800000000003</v>
      </c>
      <c r="AE15" s="31">
        <f>'[2]GDP Production'!AE34</f>
        <v>34098.199999999997</v>
      </c>
      <c r="AF15" s="31">
        <f>'[2]GDP Production'!AF34</f>
        <v>34834.9</v>
      </c>
      <c r="AG15" s="31">
        <f>'[2]GDP Production'!AG34</f>
        <v>35272.400000000001</v>
      </c>
      <c r="AH15" s="31">
        <f>'[2]GDP Production'!AH34</f>
        <v>36061.5</v>
      </c>
      <c r="AI15" s="31">
        <f>'[2]GDP Production'!AI34</f>
        <v>36703.199999999997</v>
      </c>
      <c r="AJ15" s="31">
        <f>'[2]GDP Production'!AJ34</f>
        <v>37491.4</v>
      </c>
      <c r="AK15" s="31">
        <f>'[2]GDP Production'!AK34</f>
        <v>38139.4</v>
      </c>
      <c r="AL15" s="31">
        <f>'[2]GDP Production'!AL34</f>
        <v>38997.4</v>
      </c>
      <c r="AM15" s="31">
        <f>'[2]GDP Production'!AM34</f>
        <v>39480.400000000001</v>
      </c>
      <c r="AN15" s="31">
        <f>'[2]GDP Production'!AN34</f>
        <v>40097.800000000003</v>
      </c>
      <c r="AO15" s="31">
        <f>'[2]GDP Production'!AO34</f>
        <v>40746.1</v>
      </c>
      <c r="AP15" s="31">
        <v>49676.800000000003</v>
      </c>
      <c r="AQ15" s="31">
        <v>51156</v>
      </c>
      <c r="AR15" s="31">
        <v>52525</v>
      </c>
      <c r="AS15" s="31">
        <v>53578.400000000001</v>
      </c>
      <c r="AT15" s="31">
        <v>52355.6</v>
      </c>
      <c r="AU15" s="31">
        <v>44969.3</v>
      </c>
      <c r="AV15" s="31">
        <f t="shared" si="0"/>
        <v>52525</v>
      </c>
      <c r="AW15" s="31">
        <f t="shared" si="0"/>
        <v>53578.400000000001</v>
      </c>
      <c r="AX15" s="31">
        <f t="shared" si="0"/>
        <v>52355.6</v>
      </c>
      <c r="AY15" s="31">
        <f t="shared" si="0"/>
        <v>44969.3</v>
      </c>
      <c r="AZ15" s="31">
        <f t="shared" si="0"/>
        <v>52525</v>
      </c>
      <c r="BA15" s="31">
        <f t="shared" si="0"/>
        <v>53578.400000000001</v>
      </c>
      <c r="BB15" s="31">
        <f t="shared" si="0"/>
        <v>52355.6</v>
      </c>
      <c r="BC15" s="31">
        <f t="shared" si="0"/>
        <v>44969.287993244936</v>
      </c>
      <c r="BD15" s="31">
        <f t="shared" si="0"/>
        <v>52529.339516895983</v>
      </c>
      <c r="BE15" s="31">
        <f t="shared" si="0"/>
        <v>53547.271929427538</v>
      </c>
      <c r="BF15" s="31">
        <f t="shared" si="1"/>
        <v>52228.78849823778</v>
      </c>
      <c r="BG15" s="31">
        <f t="shared" si="2"/>
        <v>44912.121824623951</v>
      </c>
      <c r="BH15" s="31">
        <f t="shared" si="3"/>
        <v>52488.982072511368</v>
      </c>
      <c r="BI15" s="31">
        <f t="shared" si="4"/>
        <v>53501.872773907082</v>
      </c>
      <c r="BK15" s="5">
        <f t="shared" si="7"/>
        <v>148395.5</v>
      </c>
      <c r="BL15" s="5">
        <f t="shared" si="8"/>
        <v>159321.70000000001</v>
      </c>
      <c r="BM15" s="5">
        <f t="shared" si="9"/>
        <v>206936.19999999998</v>
      </c>
      <c r="BN15" s="5">
        <f t="shared" si="10"/>
        <v>203428.3</v>
      </c>
      <c r="BO15" s="5">
        <f t="shared" si="11"/>
        <v>203428.3</v>
      </c>
      <c r="BP15" s="5">
        <f t="shared" si="12"/>
        <v>203401.49943956846</v>
      </c>
      <c r="BQ15" s="5">
        <f t="shared" si="13"/>
        <v>203274.68793780624</v>
      </c>
    </row>
    <row r="16" spans="1:69" x14ac:dyDescent="0.3">
      <c r="A16" s="2" t="s">
        <v>30</v>
      </c>
      <c r="B16" s="3" t="str">
        <f t="shared" si="5"/>
        <v>Public Administration, Defense &amp; Compulsory Social Security (Indonesia)</v>
      </c>
      <c r="C16" s="3" t="str">
        <f t="shared" si="6"/>
        <v>Public Administration, Defense &amp; Compulsory Social Security</v>
      </c>
      <c r="D16" s="3" t="s">
        <v>68</v>
      </c>
      <c r="E16" s="12" t="s">
        <v>49</v>
      </c>
      <c r="F16" s="23">
        <f>'[2]GDP Production'!F35</f>
        <v>51972.9</v>
      </c>
      <c r="G16" s="23">
        <f>'[2]GDP Production'!G35</f>
        <v>59281.5</v>
      </c>
      <c r="H16" s="23">
        <f>'[2]GDP Production'!H35</f>
        <v>54580.5</v>
      </c>
      <c r="I16" s="23">
        <f>'[2]GDP Production'!I35</f>
        <v>55576.3</v>
      </c>
      <c r="J16" s="23">
        <f>'[2]GDP Production'!J35</f>
        <v>58310.9</v>
      </c>
      <c r="K16" s="23">
        <f>'[2]GDP Production'!K35</f>
        <v>65299.5</v>
      </c>
      <c r="L16" s="23">
        <f>'[2]GDP Production'!L35</f>
        <v>57235.5</v>
      </c>
      <c r="M16" s="23">
        <f>'[2]GDP Production'!M35</f>
        <v>59821.599999999999</v>
      </c>
      <c r="N16" s="23">
        <f>'[2]GDP Production'!N35</f>
        <v>58394.5</v>
      </c>
      <c r="O16" s="23">
        <f>'[2]GDP Production'!O35</f>
        <v>67522.899999999994</v>
      </c>
      <c r="P16" s="23">
        <f>'[2]GDP Production'!P35</f>
        <v>65146.9</v>
      </c>
      <c r="Q16" s="23">
        <f>'[2]GDP Production'!Q35</f>
        <v>68581.8</v>
      </c>
      <c r="R16" s="23">
        <f>'[2]GDP Production'!R35</f>
        <v>66376.7</v>
      </c>
      <c r="S16" s="23">
        <f>'[2]GDP Production'!S35</f>
        <v>68294.399999999994</v>
      </c>
      <c r="T16" s="23">
        <f>'[2]GDP Production'!T35</f>
        <v>70591</v>
      </c>
      <c r="U16" s="23">
        <f>'[2]GDP Production'!U35</f>
        <v>71074.7</v>
      </c>
      <c r="V16" s="23">
        <f>'[2]GDP Production'!V35</f>
        <v>67948.800000000003</v>
      </c>
      <c r="W16" s="23">
        <f>'[2]GDP Production'!W35</f>
        <v>73484</v>
      </c>
      <c r="X16" s="23">
        <f>'[2]GDP Production'!X35</f>
        <v>69173.5</v>
      </c>
      <c r="Y16" s="23">
        <f>'[2]GDP Production'!Y35</f>
        <v>71629</v>
      </c>
      <c r="Z16" s="23">
        <f>'[2]GDP Production'!Z35</f>
        <v>69167.100000000006</v>
      </c>
      <c r="AA16" s="23">
        <f>'[2]GDP Production'!AA35</f>
        <v>72152.3</v>
      </c>
      <c r="AB16" s="23">
        <f>'[2]GDP Production'!AB35</f>
        <v>73756</v>
      </c>
      <c r="AC16" s="23">
        <f>'[2]GDP Production'!AC35</f>
        <v>74373.5</v>
      </c>
      <c r="AD16" s="23">
        <f>'[2]GDP Production'!AD35</f>
        <v>71005.7</v>
      </c>
      <c r="AE16" s="23">
        <f>'[2]GDP Production'!AE35</f>
        <v>70355.100000000006</v>
      </c>
      <c r="AF16" s="23">
        <f>'[2]GDP Production'!AF35</f>
        <v>75509.7</v>
      </c>
      <c r="AG16" s="23">
        <f>'[2]GDP Production'!AG35</f>
        <v>79459.199999999997</v>
      </c>
      <c r="AH16" s="23">
        <f>'[2]GDP Production'!AH35</f>
        <v>74367.3</v>
      </c>
      <c r="AI16" s="23">
        <f>'[2]GDP Production'!AI35</f>
        <v>74778.7</v>
      </c>
      <c r="AJ16" s="23">
        <f>'[2]GDP Production'!AJ35</f>
        <v>76467.600000000006</v>
      </c>
      <c r="AK16" s="23">
        <f>'[2]GDP Production'!AK35</f>
        <v>84441</v>
      </c>
      <c r="AL16" s="23">
        <f>'[2]GDP Production'!AL35</f>
        <v>77800.7</v>
      </c>
      <c r="AM16" s="23">
        <f>'[2]GDP Production'!AM35</f>
        <v>78100.800000000003</v>
      </c>
      <c r="AN16" s="23">
        <f>'[2]GDP Production'!AN35</f>
        <v>79388.100000000006</v>
      </c>
      <c r="AO16" s="23">
        <f>'[2]GDP Production'!AO35</f>
        <v>84675.4</v>
      </c>
      <c r="AP16" s="23">
        <v>87759.2</v>
      </c>
      <c r="AQ16" s="23">
        <v>91074.2</v>
      </c>
      <c r="AR16" s="23">
        <v>87851.9</v>
      </c>
      <c r="AS16" s="23">
        <v>98992.9</v>
      </c>
      <c r="AT16" s="23">
        <v>90536</v>
      </c>
      <c r="AU16" s="23">
        <v>88137.9</v>
      </c>
      <c r="AV16" s="23">
        <f t="shared" si="0"/>
        <v>87851.9</v>
      </c>
      <c r="AW16" s="23">
        <f t="shared" si="0"/>
        <v>98992.9</v>
      </c>
      <c r="AX16" s="23">
        <f t="shared" si="0"/>
        <v>90536</v>
      </c>
      <c r="AY16" s="23">
        <f t="shared" si="0"/>
        <v>88137.9</v>
      </c>
      <c r="AZ16" s="23">
        <f t="shared" si="0"/>
        <v>87851.9</v>
      </c>
      <c r="BA16" s="23">
        <f t="shared" si="0"/>
        <v>98992.9</v>
      </c>
      <c r="BB16" s="23">
        <f t="shared" si="0"/>
        <v>90536</v>
      </c>
      <c r="BC16" s="23">
        <f t="shared" si="0"/>
        <v>88138.564273410375</v>
      </c>
      <c r="BD16" s="23">
        <f t="shared" si="0"/>
        <v>87851.9</v>
      </c>
      <c r="BE16" s="23">
        <f t="shared" si="0"/>
        <v>98990.879485364407</v>
      </c>
      <c r="BF16" s="23">
        <f t="shared" si="1"/>
        <v>90495.533263265635</v>
      </c>
      <c r="BG16" s="23">
        <f t="shared" si="2"/>
        <v>88117.55180239366</v>
      </c>
      <c r="BH16" s="23">
        <f t="shared" si="3"/>
        <v>87797.166287609318</v>
      </c>
      <c r="BI16" s="23">
        <f t="shared" si="4"/>
        <v>98910.266630151629</v>
      </c>
      <c r="BK16" s="5">
        <f t="shared" si="7"/>
        <v>310054.59999999998</v>
      </c>
      <c r="BL16" s="5">
        <f t="shared" si="8"/>
        <v>319965</v>
      </c>
      <c r="BM16" s="5">
        <f t="shared" si="9"/>
        <v>365678.19999999995</v>
      </c>
      <c r="BN16" s="5">
        <f t="shared" si="10"/>
        <v>365518.69999999995</v>
      </c>
      <c r="BO16" s="5">
        <f t="shared" si="11"/>
        <v>365518.69999999995</v>
      </c>
      <c r="BP16" s="5">
        <f t="shared" si="12"/>
        <v>365517.3437587748</v>
      </c>
      <c r="BQ16" s="5">
        <f t="shared" si="13"/>
        <v>365476.87702204043</v>
      </c>
    </row>
    <row r="17" spans="1:69" x14ac:dyDescent="0.3">
      <c r="A17" s="2" t="s">
        <v>31</v>
      </c>
      <c r="B17" s="3" t="str">
        <f t="shared" si="5"/>
        <v>Education Services (Indonesia)</v>
      </c>
      <c r="C17" s="3" t="str">
        <f t="shared" si="6"/>
        <v>Education Services</v>
      </c>
      <c r="D17" s="3" t="s">
        <v>69</v>
      </c>
      <c r="E17" s="12" t="s">
        <v>50</v>
      </c>
      <c r="F17" s="23">
        <f>'[2]GDP Production'!F36</f>
        <v>37152.9</v>
      </c>
      <c r="G17" s="23">
        <f>'[2]GDP Production'!G36</f>
        <v>41923.599999999999</v>
      </c>
      <c r="H17" s="23">
        <f>'[2]GDP Production'!H36</f>
        <v>42146.1</v>
      </c>
      <c r="I17" s="23">
        <f>'[2]GDP Production'!I36</f>
        <v>44647.8</v>
      </c>
      <c r="J17" s="23">
        <f>'[2]GDP Production'!J36</f>
        <v>42128.7</v>
      </c>
      <c r="K17" s="23">
        <f>'[2]GDP Production'!K36</f>
        <v>45486</v>
      </c>
      <c r="L17" s="23">
        <f>'[2]GDP Production'!L36</f>
        <v>44134.5</v>
      </c>
      <c r="M17" s="23">
        <f>'[2]GDP Production'!M36</f>
        <v>48551.9</v>
      </c>
      <c r="N17" s="23">
        <f>'[2]GDP Production'!N36</f>
        <v>43368.3</v>
      </c>
      <c r="O17" s="23">
        <f>'[2]GDP Production'!O36</f>
        <v>50217.7</v>
      </c>
      <c r="P17" s="23">
        <f>'[2]GDP Production'!P36</f>
        <v>52991.199999999997</v>
      </c>
      <c r="Q17" s="23">
        <f>'[2]GDP Production'!Q36</f>
        <v>54982.3</v>
      </c>
      <c r="R17" s="23">
        <f>'[2]GDP Production'!R36</f>
        <v>49549.7</v>
      </c>
      <c r="S17" s="23">
        <f>'[2]GDP Production'!S36</f>
        <v>52418.400000000001</v>
      </c>
      <c r="T17" s="23">
        <f>'[2]GDP Production'!T36</f>
        <v>55172.7</v>
      </c>
      <c r="U17" s="23">
        <f>'[2]GDP Production'!U36</f>
        <v>57888.3</v>
      </c>
      <c r="V17" s="23">
        <f>'[2]GDP Production'!V36</f>
        <v>53566.8</v>
      </c>
      <c r="W17" s="23">
        <f>'[2]GDP Production'!W36</f>
        <v>58048</v>
      </c>
      <c r="X17" s="23">
        <f>'[2]GDP Production'!X36</f>
        <v>57287.5</v>
      </c>
      <c r="Y17" s="23">
        <f>'[2]GDP Production'!Y36</f>
        <v>63802</v>
      </c>
      <c r="Z17" s="23">
        <f>'[2]GDP Production'!Z36</f>
        <v>59538.6</v>
      </c>
      <c r="AA17" s="23">
        <f>'[2]GDP Production'!AA36</f>
        <v>59650.6</v>
      </c>
      <c r="AB17" s="23">
        <f>'[2]GDP Production'!AB36</f>
        <v>61717.2</v>
      </c>
      <c r="AC17" s="23">
        <f>'[2]GDP Production'!AC36</f>
        <v>69109.8</v>
      </c>
      <c r="AD17" s="23">
        <f>'[2]GDP Production'!AD36</f>
        <v>62229.7</v>
      </c>
      <c r="AE17" s="23">
        <f>'[2]GDP Production'!AE36</f>
        <v>62274.400000000001</v>
      </c>
      <c r="AF17" s="23">
        <f>'[2]GDP Production'!AF36</f>
        <v>65557.8</v>
      </c>
      <c r="AG17" s="23">
        <f>'[2]GDP Production'!AG36</f>
        <v>73623.100000000006</v>
      </c>
      <c r="AH17" s="23">
        <f>'[2]GDP Production'!AH36</f>
        <v>65283</v>
      </c>
      <c r="AI17" s="23">
        <f>'[2]GDP Production'!AI36</f>
        <v>69501</v>
      </c>
      <c r="AJ17" s="23">
        <f>'[2]GDP Production'!AJ36</f>
        <v>70756.899999999994</v>
      </c>
      <c r="AK17" s="23">
        <f>'[2]GDP Production'!AK36</f>
        <v>77479.199999999997</v>
      </c>
      <c r="AL17" s="23">
        <f>'[2]GDP Production'!AL36</f>
        <v>68765.7</v>
      </c>
      <c r="AM17" s="23">
        <f>'[2]GDP Production'!AM36</f>
        <v>73080</v>
      </c>
      <c r="AN17" s="23">
        <f>'[2]GDP Production'!AN36</f>
        <v>72139.199999999997</v>
      </c>
      <c r="AO17" s="23">
        <f>'[2]GDP Production'!AO36</f>
        <v>79902.7</v>
      </c>
      <c r="AP17" s="23">
        <v>79281.2</v>
      </c>
      <c r="AQ17" s="23">
        <v>82383.5</v>
      </c>
      <c r="AR17" s="23">
        <v>85975</v>
      </c>
      <c r="AS17" s="23">
        <v>93688.8</v>
      </c>
      <c r="AT17" s="23">
        <v>83954.5</v>
      </c>
      <c r="AU17" s="23">
        <v>83383.100000000006</v>
      </c>
      <c r="AV17" s="23">
        <f t="shared" si="0"/>
        <v>85975</v>
      </c>
      <c r="AW17" s="23">
        <f t="shared" si="0"/>
        <v>93688.8</v>
      </c>
      <c r="AX17" s="23">
        <f t="shared" si="0"/>
        <v>83954.5</v>
      </c>
      <c r="AY17" s="23">
        <f t="shared" si="0"/>
        <v>83383.100000000006</v>
      </c>
      <c r="AZ17" s="23">
        <f t="shared" si="0"/>
        <v>85975</v>
      </c>
      <c r="BA17" s="23">
        <f t="shared" si="0"/>
        <v>93688.8</v>
      </c>
      <c r="BB17" s="23">
        <f t="shared" si="0"/>
        <v>83954.5</v>
      </c>
      <c r="BC17" s="23">
        <f t="shared" si="0"/>
        <v>83383.095522740594</v>
      </c>
      <c r="BD17" s="23">
        <f t="shared" si="0"/>
        <v>86138.354216392094</v>
      </c>
      <c r="BE17" s="23">
        <f t="shared" si="0"/>
        <v>93683.996378401629</v>
      </c>
      <c r="BF17" s="23">
        <f t="shared" si="1"/>
        <v>83930.757878009259</v>
      </c>
      <c r="BG17" s="23">
        <f t="shared" si="2"/>
        <v>83335.483401315796</v>
      </c>
      <c r="BH17" s="23">
        <f t="shared" si="3"/>
        <v>86104.912095804073</v>
      </c>
      <c r="BI17" s="23">
        <f t="shared" si="4"/>
        <v>93675.078176340103</v>
      </c>
      <c r="BK17" s="5">
        <f t="shared" si="7"/>
        <v>283020.09999999998</v>
      </c>
      <c r="BL17" s="5">
        <f t="shared" si="8"/>
        <v>293887.60000000003</v>
      </c>
      <c r="BM17" s="5">
        <f t="shared" si="9"/>
        <v>341328.5</v>
      </c>
      <c r="BN17" s="5">
        <f t="shared" si="10"/>
        <v>347001.4</v>
      </c>
      <c r="BO17" s="5">
        <f t="shared" si="11"/>
        <v>347001.4</v>
      </c>
      <c r="BP17" s="5">
        <f t="shared" si="12"/>
        <v>347159.9461175343</v>
      </c>
      <c r="BQ17" s="5">
        <f t="shared" si="13"/>
        <v>347136.20399554353</v>
      </c>
    </row>
    <row r="18" spans="1:69" x14ac:dyDescent="0.3">
      <c r="A18" s="2" t="s">
        <v>32</v>
      </c>
      <c r="B18" s="3" t="str">
        <f t="shared" si="5"/>
        <v>Human Health &amp; Social Work Activity (Indonesia)</v>
      </c>
      <c r="C18" s="3" t="str">
        <f t="shared" si="6"/>
        <v>Human Health &amp; Social Work Activity</v>
      </c>
      <c r="D18" s="3" t="s">
        <v>70</v>
      </c>
      <c r="E18" s="12" t="s">
        <v>51</v>
      </c>
      <c r="F18" s="23">
        <f>'[2]GDP Production'!F37</f>
        <v>14223.4</v>
      </c>
      <c r="G18" s="23">
        <f>'[2]GDP Production'!G37</f>
        <v>15136.7</v>
      </c>
      <c r="H18" s="23">
        <f>'[2]GDP Production'!H37</f>
        <v>15471.9</v>
      </c>
      <c r="I18" s="23">
        <f>'[2]GDP Production'!I37</f>
        <v>15964.5</v>
      </c>
      <c r="J18" s="23">
        <f>'[2]GDP Production'!J37</f>
        <v>15275</v>
      </c>
      <c r="K18" s="23">
        <f>'[2]GDP Production'!K37</f>
        <v>15637.1</v>
      </c>
      <c r="L18" s="23">
        <f>'[2]GDP Production'!L37</f>
        <v>15462.6</v>
      </c>
      <c r="M18" s="23">
        <f>'[2]GDP Production'!M37</f>
        <v>16365.9</v>
      </c>
      <c r="N18" s="23">
        <f>'[2]GDP Production'!N37</f>
        <v>15359.8</v>
      </c>
      <c r="O18" s="23">
        <f>'[2]GDP Production'!O37</f>
        <v>16486.5</v>
      </c>
      <c r="P18" s="23">
        <f>'[2]GDP Production'!P37</f>
        <v>17205.5</v>
      </c>
      <c r="Q18" s="23">
        <f>'[2]GDP Production'!Q37</f>
        <v>17392.900000000001</v>
      </c>
      <c r="R18" s="23">
        <f>'[2]GDP Production'!R37</f>
        <v>17198.5</v>
      </c>
      <c r="S18" s="23">
        <f>'[2]GDP Production'!S37</f>
        <v>17822.599999999999</v>
      </c>
      <c r="T18" s="23">
        <f>'[2]GDP Production'!T37</f>
        <v>18481</v>
      </c>
      <c r="U18" s="23">
        <f>'[2]GDP Production'!U37</f>
        <v>19090</v>
      </c>
      <c r="V18" s="23">
        <f>'[2]GDP Production'!V37</f>
        <v>18641.5</v>
      </c>
      <c r="W18" s="23">
        <f>'[2]GDP Production'!W37</f>
        <v>19281.2</v>
      </c>
      <c r="X18" s="23">
        <f>'[2]GDP Production'!X37</f>
        <v>19493.599999999999</v>
      </c>
      <c r="Y18" s="23">
        <f>'[2]GDP Production'!Y37</f>
        <v>20963.8</v>
      </c>
      <c r="Z18" s="23">
        <f>'[2]GDP Production'!Z37</f>
        <v>19954.2</v>
      </c>
      <c r="AA18" s="23">
        <f>'[2]GDP Production'!AA37</f>
        <v>20322.7</v>
      </c>
      <c r="AB18" s="23">
        <f>'[2]GDP Production'!AB37</f>
        <v>21140.5</v>
      </c>
      <c r="AC18" s="23">
        <f>'[2]GDP Production'!AC37</f>
        <v>23204</v>
      </c>
      <c r="AD18" s="23">
        <f>'[2]GDP Production'!AD37</f>
        <v>21478.400000000001</v>
      </c>
      <c r="AE18" s="23">
        <f>'[2]GDP Production'!AE37</f>
        <v>22099.599999999999</v>
      </c>
      <c r="AF18" s="23">
        <f>'[2]GDP Production'!AF37</f>
        <v>23176</v>
      </c>
      <c r="AG18" s="23">
        <f>'[2]GDP Production'!AG37</f>
        <v>24603.1</v>
      </c>
      <c r="AH18" s="23">
        <f>'[2]GDP Production'!AH37</f>
        <v>23314</v>
      </c>
      <c r="AI18" s="23">
        <f>'[2]GDP Production'!AI37</f>
        <v>23938.799999999999</v>
      </c>
      <c r="AJ18" s="23">
        <f>'[2]GDP Production'!AJ37</f>
        <v>24220.7</v>
      </c>
      <c r="AK18" s="23">
        <f>'[2]GDP Production'!AK37</f>
        <v>25992.3</v>
      </c>
      <c r="AL18" s="23">
        <f>'[2]GDP Production'!AL37</f>
        <v>24864</v>
      </c>
      <c r="AM18" s="23">
        <f>'[2]GDP Production'!AM37</f>
        <v>25184.6</v>
      </c>
      <c r="AN18" s="23">
        <f>'[2]GDP Production'!AN37</f>
        <v>25344.9</v>
      </c>
      <c r="AO18" s="23">
        <f>'[2]GDP Production'!AO37</f>
        <v>27096.7</v>
      </c>
      <c r="AP18" s="23">
        <v>30682.2</v>
      </c>
      <c r="AQ18" s="23">
        <v>31303.9</v>
      </c>
      <c r="AR18" s="23">
        <v>32015.8</v>
      </c>
      <c r="AS18" s="23">
        <v>33504.699999999997</v>
      </c>
      <c r="AT18" s="23">
        <v>33868.6</v>
      </c>
      <c r="AU18" s="23">
        <v>32464.400000000001</v>
      </c>
      <c r="AV18" s="23">
        <f t="shared" si="0"/>
        <v>32015.8</v>
      </c>
      <c r="AW18" s="23">
        <f t="shared" si="0"/>
        <v>33504.699999999997</v>
      </c>
      <c r="AX18" s="23">
        <f t="shared" si="0"/>
        <v>33868.6</v>
      </c>
      <c r="AY18" s="23">
        <f t="shared" si="0"/>
        <v>32464.400000000001</v>
      </c>
      <c r="AZ18" s="23">
        <f t="shared" si="0"/>
        <v>32015.8</v>
      </c>
      <c r="BA18" s="23">
        <f t="shared" si="0"/>
        <v>33504.699999999997</v>
      </c>
      <c r="BB18" s="23">
        <f t="shared" si="0"/>
        <v>33868.6</v>
      </c>
      <c r="BC18" s="23">
        <f t="shared" si="0"/>
        <v>32465.727773584382</v>
      </c>
      <c r="BD18" s="23">
        <f t="shared" si="0"/>
        <v>32076.801615545981</v>
      </c>
      <c r="BE18" s="23">
        <f t="shared" si="0"/>
        <v>33494.156830553962</v>
      </c>
      <c r="BF18" s="23">
        <f t="shared" si="1"/>
        <v>33833.789636436464</v>
      </c>
      <c r="BG18" s="23">
        <f t="shared" si="2"/>
        <v>32450.030135752651</v>
      </c>
      <c r="BH18" s="23">
        <f t="shared" si="3"/>
        <v>32037.859609799594</v>
      </c>
      <c r="BI18" s="23">
        <f t="shared" si="4"/>
        <v>33447.930432823392</v>
      </c>
      <c r="BK18" s="5">
        <f t="shared" si="7"/>
        <v>97465.8</v>
      </c>
      <c r="BL18" s="5">
        <f t="shared" si="8"/>
        <v>102490.2</v>
      </c>
      <c r="BM18" s="5">
        <f t="shared" si="9"/>
        <v>127506.6</v>
      </c>
      <c r="BN18" s="5">
        <f t="shared" si="10"/>
        <v>131853.5</v>
      </c>
      <c r="BO18" s="5">
        <f t="shared" si="11"/>
        <v>131853.5</v>
      </c>
      <c r="BP18" s="5">
        <f t="shared" si="12"/>
        <v>131905.28621968432</v>
      </c>
      <c r="BQ18" s="5">
        <f t="shared" si="13"/>
        <v>131870.47585612079</v>
      </c>
    </row>
    <row r="19" spans="1:69" x14ac:dyDescent="0.3">
      <c r="A19" s="2" t="s">
        <v>33</v>
      </c>
      <c r="B19" s="3" t="str">
        <f t="shared" si="5"/>
        <v>Other Services (Indonesia)</v>
      </c>
      <c r="C19" s="3" t="str">
        <f t="shared" si="6"/>
        <v>Other Services</v>
      </c>
      <c r="D19" s="3" t="s">
        <v>71</v>
      </c>
      <c r="E19" s="12" t="s">
        <v>52</v>
      </c>
      <c r="F19" s="23">
        <f>'[2]GDP Production'!F38</f>
        <v>22101.9</v>
      </c>
      <c r="G19" s="23">
        <f>'[2]GDP Production'!G38</f>
        <v>22577.8</v>
      </c>
      <c r="H19" s="23">
        <f>'[2]GDP Production'!H38</f>
        <v>22862.3</v>
      </c>
      <c r="I19" s="23">
        <f>'[2]GDP Production'!I38</f>
        <v>23081.7</v>
      </c>
      <c r="J19" s="23">
        <f>'[2]GDP Production'!J38</f>
        <v>23068.1</v>
      </c>
      <c r="K19" s="23">
        <f>'[2]GDP Production'!K38</f>
        <v>23334.400000000001</v>
      </c>
      <c r="L19" s="23">
        <f>'[2]GDP Production'!L38</f>
        <v>23434</v>
      </c>
      <c r="M19" s="23">
        <f>'[2]GDP Production'!M38</f>
        <v>23793.9</v>
      </c>
      <c r="N19" s="23">
        <f>'[2]GDP Production'!N38</f>
        <v>24446.1</v>
      </c>
      <c r="O19" s="23">
        <f>'[2]GDP Production'!O38</f>
        <v>24935.7</v>
      </c>
      <c r="P19" s="23">
        <f>'[2]GDP Production'!P38</f>
        <v>25425.8</v>
      </c>
      <c r="Q19" s="23">
        <f>'[2]GDP Production'!Q38</f>
        <v>26253.4</v>
      </c>
      <c r="R19" s="23">
        <f>'[2]GDP Production'!R38</f>
        <v>26623.7</v>
      </c>
      <c r="S19" s="23">
        <f>'[2]GDP Production'!S38</f>
        <v>27083.7</v>
      </c>
      <c r="T19" s="23">
        <f>'[2]GDP Production'!T38</f>
        <v>27572.799999999999</v>
      </c>
      <c r="U19" s="23">
        <f>'[2]GDP Production'!U38</f>
        <v>28092.2</v>
      </c>
      <c r="V19" s="23">
        <f>'[2]GDP Production'!V38</f>
        <v>28432.3</v>
      </c>
      <c r="W19" s="23">
        <f>'[2]GDP Production'!W38</f>
        <v>28697.200000000001</v>
      </c>
      <c r="X19" s="23">
        <f>'[2]GDP Production'!X38</f>
        <v>29117</v>
      </c>
      <c r="Y19" s="23">
        <f>'[2]GDP Production'!Y38</f>
        <v>29428.9</v>
      </c>
      <c r="Z19" s="23">
        <f>'[2]GDP Production'!Z38</f>
        <v>30028.2</v>
      </c>
      <c r="AA19" s="23">
        <f>'[2]GDP Production'!AA38</f>
        <v>30300.1</v>
      </c>
      <c r="AB19" s="23">
        <f>'[2]GDP Production'!AB38</f>
        <v>30913.7</v>
      </c>
      <c r="AC19" s="23">
        <f>'[2]GDP Production'!AC38</f>
        <v>31841.1</v>
      </c>
      <c r="AD19" s="23">
        <f>'[2]GDP Production'!AD38</f>
        <v>32541.4</v>
      </c>
      <c r="AE19" s="23">
        <f>'[2]GDP Production'!AE38</f>
        <v>33167.4</v>
      </c>
      <c r="AF19" s="23">
        <f>'[2]GDP Production'!AF38</f>
        <v>33850.699999999997</v>
      </c>
      <c r="AG19" s="23">
        <f>'[2]GDP Production'!AG38</f>
        <v>34510.6</v>
      </c>
      <c r="AH19" s="23">
        <f>'[2]GDP Production'!AH38</f>
        <v>35139.800000000003</v>
      </c>
      <c r="AI19" s="23">
        <f>'[2]GDP Production'!AI38</f>
        <v>35842.699999999997</v>
      </c>
      <c r="AJ19" s="23">
        <f>'[2]GDP Production'!AJ38</f>
        <v>36597.199999999997</v>
      </c>
      <c r="AK19" s="23">
        <f>'[2]GDP Production'!AK38</f>
        <v>37324.5</v>
      </c>
      <c r="AL19" s="23">
        <f>'[2]GDP Production'!AL38</f>
        <v>37994.800000000003</v>
      </c>
      <c r="AM19" s="23">
        <f>'[2]GDP Production'!AM38</f>
        <v>38741.800000000003</v>
      </c>
      <c r="AN19" s="23">
        <f>'[2]GDP Production'!AN38</f>
        <v>39495.5</v>
      </c>
      <c r="AO19" s="23">
        <f>'[2]GDP Production'!AO38</f>
        <v>40275.4</v>
      </c>
      <c r="AP19" s="23">
        <v>48909.3</v>
      </c>
      <c r="AQ19" s="23">
        <v>50867.1</v>
      </c>
      <c r="AR19" s="23">
        <v>52212.4</v>
      </c>
      <c r="AS19" s="23">
        <v>53009.7</v>
      </c>
      <c r="AT19" s="23">
        <v>52376.3</v>
      </c>
      <c r="AU19" s="23">
        <v>44457.1</v>
      </c>
      <c r="AV19" s="23">
        <f t="shared" ref="AV19:BE19" si="14">AR19*(1+AV43/100)</f>
        <v>52212.4</v>
      </c>
      <c r="AW19" s="23">
        <f t="shared" si="14"/>
        <v>53009.7</v>
      </c>
      <c r="AX19" s="23">
        <f t="shared" si="14"/>
        <v>52376.3</v>
      </c>
      <c r="AY19" s="23">
        <f t="shared" si="14"/>
        <v>44457.1</v>
      </c>
      <c r="AZ19" s="23">
        <f t="shared" si="14"/>
        <v>52212.4</v>
      </c>
      <c r="BA19" s="23">
        <f t="shared" si="14"/>
        <v>53009.7</v>
      </c>
      <c r="BB19" s="23">
        <f t="shared" si="14"/>
        <v>52376.3</v>
      </c>
      <c r="BC19" s="23">
        <f t="shared" si="14"/>
        <v>44455.328602980138</v>
      </c>
      <c r="BD19" s="23">
        <f t="shared" si="14"/>
        <v>52217.406446520319</v>
      </c>
      <c r="BE19" s="23">
        <f t="shared" si="14"/>
        <v>52997.977938578784</v>
      </c>
      <c r="BF19" s="23">
        <f t="shared" si="1"/>
        <v>52242.963739974031</v>
      </c>
      <c r="BG19" s="23">
        <f t="shared" si="2"/>
        <v>44399.03952045511</v>
      </c>
      <c r="BH19" s="23">
        <f t="shared" si="3"/>
        <v>52237.980361067355</v>
      </c>
      <c r="BI19" s="23">
        <f t="shared" si="4"/>
        <v>52986.575854791714</v>
      </c>
      <c r="BK19" s="5">
        <f t="shared" si="7"/>
        <v>144904.20000000001</v>
      </c>
      <c r="BL19" s="5">
        <f t="shared" si="8"/>
        <v>156507.5</v>
      </c>
      <c r="BM19" s="5">
        <f t="shared" si="9"/>
        <v>204998.5</v>
      </c>
      <c r="BN19" s="5">
        <f t="shared" si="10"/>
        <v>202055.5</v>
      </c>
      <c r="BO19" s="5">
        <f t="shared" si="11"/>
        <v>202055.5</v>
      </c>
      <c r="BP19" s="5">
        <f t="shared" si="12"/>
        <v>202047.01298807925</v>
      </c>
      <c r="BQ19" s="5">
        <f t="shared" si="13"/>
        <v>201913.67672805325</v>
      </c>
    </row>
    <row r="20" spans="1:69" x14ac:dyDescent="0.3">
      <c r="A20" s="2" t="s">
        <v>34</v>
      </c>
      <c r="B20" s="3" t="str">
        <f t="shared" si="5"/>
        <v>Gross Value Added at Basic Price (Indonesia)</v>
      </c>
      <c r="C20" s="3" t="str">
        <f t="shared" si="6"/>
        <v>Gross Value Added at Basic Price</v>
      </c>
      <c r="D20" s="3" t="s">
        <v>87</v>
      </c>
      <c r="E20" s="4" t="s">
        <v>53</v>
      </c>
      <c r="F20" s="5">
        <f>'[2]GDP Production'!F39</f>
        <v>1455852.5</v>
      </c>
      <c r="G20" s="5">
        <f>'[2]GDP Production'!G39</f>
        <v>1514592</v>
      </c>
      <c r="H20" s="5">
        <f>'[2]GDP Production'!H39</f>
        <v>1574485.6</v>
      </c>
      <c r="I20" s="5">
        <f>'[2]GDP Production'!I39</f>
        <v>1514604.2</v>
      </c>
      <c r="J20" s="5">
        <f>'[2]GDP Production'!J39</f>
        <v>1514034.5</v>
      </c>
      <c r="K20" s="5">
        <f>'[2]GDP Production'!K39</f>
        <v>1564646.8</v>
      </c>
      <c r="L20" s="5">
        <f>'[2]GDP Production'!L39</f>
        <v>1630007</v>
      </c>
      <c r="M20" s="5">
        <f>'[2]GDP Production'!M39</f>
        <v>1584619.7</v>
      </c>
      <c r="N20" s="5">
        <f>'[2]GDP Production'!N39</f>
        <v>1598575.2</v>
      </c>
      <c r="O20" s="5">
        <f>'[2]GDP Production'!O39</f>
        <v>1664889</v>
      </c>
      <c r="P20" s="5">
        <f>'[2]GDP Production'!P39</f>
        <v>1727464.4</v>
      </c>
      <c r="Q20" s="5">
        <f>'[2]GDP Production'!Q39</f>
        <v>1692751.2</v>
      </c>
      <c r="R20" s="5">
        <f>'[2]GDP Production'!R39</f>
        <v>1711170.1</v>
      </c>
      <c r="S20" s="5">
        <f>'[2]GDP Production'!S39</f>
        <v>1781785.2</v>
      </c>
      <c r="T20" s="5">
        <f>'[2]GDP Production'!T39</f>
        <v>1846148.7</v>
      </c>
      <c r="U20" s="5">
        <f>'[2]GDP Production'!U39</f>
        <v>1803530.2</v>
      </c>
      <c r="V20" s="5">
        <f>'[2]GDP Production'!V39</f>
        <v>1821843.4</v>
      </c>
      <c r="W20" s="5">
        <f>'[2]GDP Production'!W39</f>
        <v>1888965.9</v>
      </c>
      <c r="X20" s="5">
        <f>'[2]GDP Production'!X39</f>
        <v>1946220.4</v>
      </c>
      <c r="Y20" s="5">
        <f>'[2]GDP Production'!Y39</f>
        <v>1903233.1</v>
      </c>
      <c r="Z20" s="5">
        <f>'[2]GDP Production'!Z39</f>
        <v>1914452.2</v>
      </c>
      <c r="AA20" s="5">
        <f>'[2]GDP Production'!AA39</f>
        <v>1986410.5</v>
      </c>
      <c r="AB20" s="5">
        <f>'[2]GDP Production'!AB39</f>
        <v>2047064.8</v>
      </c>
      <c r="AC20" s="5">
        <f>'[2]GDP Production'!AC39</f>
        <v>2005384.8</v>
      </c>
      <c r="AD20" s="5">
        <f>'[2]GDP Production'!AD39</f>
        <v>2009085.5</v>
      </c>
      <c r="AE20" s="5">
        <f>'[2]GDP Production'!AE39</f>
        <v>2085625.3</v>
      </c>
      <c r="AF20" s="5">
        <f>'[2]GDP Production'!AF39</f>
        <v>2147396.7999999998</v>
      </c>
      <c r="AG20" s="5">
        <f>'[2]GDP Production'!AG39</f>
        <v>2109261.1</v>
      </c>
      <c r="AH20" s="5">
        <f>'[2]GDP Production'!AH39</f>
        <v>2100200.6</v>
      </c>
      <c r="AI20" s="5">
        <f>'[2]GDP Production'!AI39</f>
        <v>2172743.9</v>
      </c>
      <c r="AJ20" s="5">
        <f>'[2]GDP Production'!AJ39</f>
        <v>2230749</v>
      </c>
      <c r="AK20" s="5">
        <f>'[2]GDP Production'!AK39</f>
        <v>2195841.7999999998</v>
      </c>
      <c r="AL20" s="5">
        <f>'[2]GDP Production'!AL39</f>
        <v>2200145</v>
      </c>
      <c r="AM20" s="5">
        <f>'[2]GDP Production'!AM39</f>
        <v>2280764</v>
      </c>
      <c r="AN20" s="5">
        <f>'[2]GDP Production'!AN39</f>
        <v>2329197.1</v>
      </c>
      <c r="AO20" s="5">
        <f>'[2]GDP Production'!AO39</f>
        <v>2287591.7999999998</v>
      </c>
      <c r="AP20" s="5">
        <v>2540169.7999999998</v>
      </c>
      <c r="AQ20" s="5">
        <v>2622497.6</v>
      </c>
      <c r="AR20" s="5">
        <v>2695011.2</v>
      </c>
      <c r="AS20" s="5">
        <v>2641933</v>
      </c>
      <c r="AT20" s="5">
        <v>2615299</v>
      </c>
      <c r="AU20" s="5">
        <v>2498978.5</v>
      </c>
      <c r="AV20" s="5">
        <f t="shared" ref="AV20:BI20" si="15">SUM(AV3:AV19)</f>
        <v>2695011.1999999997</v>
      </c>
      <c r="AW20" s="5">
        <f t="shared" si="15"/>
        <v>2641933.0000000005</v>
      </c>
      <c r="AX20" s="5">
        <f t="shared" si="15"/>
        <v>2615299</v>
      </c>
      <c r="AY20" s="5">
        <f t="shared" si="15"/>
        <v>2498978.4999999995</v>
      </c>
      <c r="AZ20" s="5">
        <f t="shared" si="15"/>
        <v>2695011.1999999997</v>
      </c>
      <c r="BA20" s="5">
        <f t="shared" si="15"/>
        <v>2641933.0000000005</v>
      </c>
      <c r="BB20" s="5">
        <f t="shared" si="15"/>
        <v>2615299</v>
      </c>
      <c r="BC20" s="5">
        <f t="shared" si="15"/>
        <v>2498109.3931282973</v>
      </c>
      <c r="BD20" s="5">
        <f t="shared" si="15"/>
        <v>2690840.4767930973</v>
      </c>
      <c r="BE20" s="5">
        <f t="shared" si="15"/>
        <v>2641038.4196186559</v>
      </c>
      <c r="BF20" s="5">
        <f t="shared" si="15"/>
        <v>2612585.1390437791</v>
      </c>
      <c r="BG20" s="5">
        <f t="shared" si="15"/>
        <v>2495257.7060640282</v>
      </c>
      <c r="BH20" s="5">
        <f t="shared" si="15"/>
        <v>2688798.0372934439</v>
      </c>
      <c r="BI20" s="5">
        <f t="shared" si="15"/>
        <v>2639302.6290464806</v>
      </c>
      <c r="BK20" s="5">
        <f t="shared" si="7"/>
        <v>8699535.3000000007</v>
      </c>
      <c r="BL20" s="5">
        <f t="shared" si="8"/>
        <v>9097697.8999999985</v>
      </c>
      <c r="BM20" s="5">
        <f t="shared" si="9"/>
        <v>10499611.600000001</v>
      </c>
      <c r="BN20" s="5">
        <f t="shared" si="10"/>
        <v>10451221.699999999</v>
      </c>
      <c r="BO20" s="5">
        <f t="shared" si="11"/>
        <v>10451221.699999999</v>
      </c>
      <c r="BP20" s="5">
        <f t="shared" si="12"/>
        <v>10445287.289540051</v>
      </c>
      <c r="BQ20" s="5">
        <f t="shared" si="13"/>
        <v>10442573.428583831</v>
      </c>
    </row>
    <row r="21" spans="1:69" x14ac:dyDescent="0.3">
      <c r="A21" s="2" t="s">
        <v>35</v>
      </c>
      <c r="B21" s="3" t="str">
        <f t="shared" si="5"/>
        <v>Taxes Minus Subsidies of Products (Indonesia)</v>
      </c>
      <c r="C21" s="3" t="str">
        <f t="shared" si="6"/>
        <v>Taxes Minus Subsidies of Products</v>
      </c>
      <c r="D21" s="3" t="s">
        <v>88</v>
      </c>
      <c r="E21" s="4" t="s">
        <v>54</v>
      </c>
      <c r="F21" s="5">
        <f>'[2]GDP Production'!F40</f>
        <v>19425.5</v>
      </c>
      <c r="G21" s="5">
        <f>'[2]GDP Production'!G40</f>
        <v>21769.9</v>
      </c>
      <c r="H21" s="5">
        <f>'[2]GDP Production'!H40</f>
        <v>31180.3</v>
      </c>
      <c r="I21" s="5">
        <f>'[2]GDP Production'!I40</f>
        <v>30937</v>
      </c>
      <c r="J21" s="5">
        <f>'[2]GDP Production'!J40</f>
        <v>34156.400000000001</v>
      </c>
      <c r="K21" s="5">
        <f>'[2]GDP Production'!K40</f>
        <v>36302.6</v>
      </c>
      <c r="L21" s="5">
        <f>'[2]GDP Production'!L40</f>
        <v>41846.300000000003</v>
      </c>
      <c r="M21" s="5">
        <f>'[2]GDP Production'!M40</f>
        <v>44802.6</v>
      </c>
      <c r="N21" s="5">
        <f>'[2]GDP Production'!N40</f>
        <v>43781.1</v>
      </c>
      <c r="O21" s="5">
        <f>'[2]GDP Production'!O40</f>
        <v>44243</v>
      </c>
      <c r="P21" s="5">
        <f>'[2]GDP Production'!P40</f>
        <v>47645.5</v>
      </c>
      <c r="Q21" s="5">
        <f>'[2]GDP Production'!Q40</f>
        <v>44783.7</v>
      </c>
      <c r="R21" s="5">
        <f>'[2]GDP Production'!R40</f>
        <v>37561.1</v>
      </c>
      <c r="S21" s="5">
        <f>'[2]GDP Production'!S40</f>
        <v>34483</v>
      </c>
      <c r="T21" s="5">
        <f>'[2]GDP Production'!T40</f>
        <v>35701</v>
      </c>
      <c r="U21" s="5">
        <f>'[2]GDP Production'!U40</f>
        <v>37256</v>
      </c>
      <c r="V21" s="5">
        <f>'[2]GDP Production'!V40</f>
        <v>33736.800000000003</v>
      </c>
      <c r="W21" s="5">
        <f>'[2]GDP Production'!W40</f>
        <v>40052.800000000003</v>
      </c>
      <c r="X21" s="5">
        <f>'[2]GDP Production'!X40</f>
        <v>47411.9</v>
      </c>
      <c r="Y21" s="5">
        <f>'[2]GDP Production'!Y40</f>
        <v>45619.1</v>
      </c>
      <c r="Z21" s="5">
        <f>'[2]GDP Production'!Z40</f>
        <v>43943.3</v>
      </c>
      <c r="AA21" s="5">
        <f>'[2]GDP Production'!AA40</f>
        <v>50406.1</v>
      </c>
      <c r="AB21" s="5">
        <f>'[2]GDP Production'!AB40</f>
        <v>56533.3</v>
      </c>
      <c r="AC21" s="5">
        <f>'[2]GDP Production'!AC40</f>
        <v>52302.8</v>
      </c>
      <c r="AD21" s="5">
        <f>'[2]GDP Production'!AD40</f>
        <v>49499.4</v>
      </c>
      <c r="AE21" s="5">
        <f>'[2]GDP Production'!AE40</f>
        <v>51760.3</v>
      </c>
      <c r="AF21" s="5">
        <f>'[2]GDP Production'!AF40</f>
        <v>59946.8</v>
      </c>
      <c r="AG21" s="5">
        <f>'[2]GDP Production'!AG40</f>
        <v>52291.4</v>
      </c>
      <c r="AH21" s="5">
        <f>'[2]GDP Production'!AH40</f>
        <v>57839.4</v>
      </c>
      <c r="AI21" s="5">
        <f>'[2]GDP Production'!AI40</f>
        <v>65960.5</v>
      </c>
      <c r="AJ21" s="5">
        <f>'[2]GDP Production'!AJ40</f>
        <v>82094.5</v>
      </c>
      <c r="AK21" s="5">
        <f>'[2]GDP Production'!AK40</f>
        <v>77087.399999999994</v>
      </c>
      <c r="AL21" s="5">
        <f>'[2]GDP Production'!AL40</f>
        <v>64576</v>
      </c>
      <c r="AM21" s="5">
        <f>'[2]GDP Production'!AM40</f>
        <v>74681</v>
      </c>
      <c r="AN21" s="5">
        <f>'[2]GDP Production'!AN40</f>
        <v>100063.5</v>
      </c>
      <c r="AO21" s="5">
        <f>'[2]GDP Production'!AO40</f>
        <v>97595</v>
      </c>
      <c r="AP21" s="5">
        <v>84986.4</v>
      </c>
      <c r="AQ21" s="5">
        <v>112793.8</v>
      </c>
      <c r="AR21" s="5">
        <v>123876.2</v>
      </c>
      <c r="AS21" s="5">
        <v>127975.7</v>
      </c>
      <c r="AT21" s="5">
        <v>87719.3</v>
      </c>
      <c r="AU21" s="5">
        <v>90668.800000000003</v>
      </c>
      <c r="AV21" s="5">
        <f t="shared" ref="AV21:BI21" si="16">AV22-AV20</f>
        <v>123876.20000000019</v>
      </c>
      <c r="AW21" s="5">
        <f t="shared" si="16"/>
        <v>127975.69999999972</v>
      </c>
      <c r="AX21" s="5">
        <f t="shared" si="16"/>
        <v>87719.299999999814</v>
      </c>
      <c r="AY21" s="5">
        <f t="shared" si="16"/>
        <v>90668.800000000279</v>
      </c>
      <c r="AZ21" s="5">
        <f t="shared" si="16"/>
        <v>123876.20000000019</v>
      </c>
      <c r="BA21" s="5">
        <f t="shared" si="16"/>
        <v>127975.69999999972</v>
      </c>
      <c r="BB21" s="5">
        <f t="shared" si="16"/>
        <v>87618.337050058413</v>
      </c>
      <c r="BC21" s="5">
        <f t="shared" si="16"/>
        <v>91537.906871702522</v>
      </c>
      <c r="BD21" s="5">
        <f t="shared" si="16"/>
        <v>124100.48084690282</v>
      </c>
      <c r="BE21" s="5">
        <f t="shared" si="16"/>
        <v>123053.47211134434</v>
      </c>
      <c r="BF21" s="5">
        <f t="shared" si="16"/>
        <v>84115.488131064456</v>
      </c>
      <c r="BG21" s="5">
        <f t="shared" si="16"/>
        <v>90246.158255971503</v>
      </c>
      <c r="BH21" s="5">
        <f t="shared" si="16"/>
        <v>125861.42625079211</v>
      </c>
      <c r="BI21" s="5">
        <f t="shared" si="16"/>
        <v>123683.62592682755</v>
      </c>
      <c r="BK21" s="5">
        <f t="shared" si="7"/>
        <v>282981.8</v>
      </c>
      <c r="BL21" s="5">
        <f t="shared" si="8"/>
        <v>336915.5</v>
      </c>
      <c r="BM21" s="5">
        <f t="shared" si="9"/>
        <v>449632.10000000003</v>
      </c>
      <c r="BN21" s="5">
        <f t="shared" si="10"/>
        <v>430239.99999999988</v>
      </c>
      <c r="BO21" s="5">
        <f t="shared" si="11"/>
        <v>430240</v>
      </c>
      <c r="BP21" s="5">
        <f t="shared" si="12"/>
        <v>426310.19688000809</v>
      </c>
      <c r="BQ21" s="5">
        <f t="shared" si="13"/>
        <v>422807.34796101414</v>
      </c>
    </row>
    <row r="22" spans="1:69" x14ac:dyDescent="0.3">
      <c r="A22" s="2"/>
      <c r="B22" s="3"/>
      <c r="C22" s="3"/>
      <c r="D22" s="3"/>
      <c r="E22" s="4" t="s">
        <v>90</v>
      </c>
      <c r="F22" s="5">
        <f>'[2]GDP Expenditure'!F21</f>
        <v>1642356.3</v>
      </c>
      <c r="G22" s="5">
        <f>'[2]GDP Expenditure'!G21</f>
        <v>1709132</v>
      </c>
      <c r="H22" s="5">
        <f>'[2]GDP Expenditure'!H21</f>
        <v>1775109.9</v>
      </c>
      <c r="I22" s="5">
        <f>'[2]GDP Expenditure'!I21</f>
        <v>1737534.9</v>
      </c>
      <c r="J22" s="5">
        <f>'[2]GDP Expenditure'!J21</f>
        <v>1748731.2</v>
      </c>
      <c r="K22" s="5">
        <f>'[2]GDP Expenditure'!K21</f>
        <v>1816268.2</v>
      </c>
      <c r="L22" s="5">
        <f>'[2]GDP Expenditure'!L21</f>
        <v>1881849.7</v>
      </c>
      <c r="M22" s="5">
        <f>'[2]GDP Expenditure'!M21</f>
        <v>1840786.2</v>
      </c>
      <c r="N22" s="5">
        <f>'[2]GDP Expenditure'!N21</f>
        <v>1855580.2</v>
      </c>
      <c r="O22" s="5">
        <f>'[2]GDP Expenditure'!O21</f>
        <v>1929018.7</v>
      </c>
      <c r="P22" s="5">
        <f>'[2]GDP Expenditure'!P21</f>
        <v>1993632.3</v>
      </c>
      <c r="Q22" s="5">
        <f>'[2]GDP Expenditure'!Q21</f>
        <v>1948852.2</v>
      </c>
      <c r="R22" s="5">
        <f>'[2]GDP Expenditure'!R21</f>
        <v>1958395.5</v>
      </c>
      <c r="S22" s="5">
        <f>'[2]GDP Expenditure'!S21</f>
        <v>2036816.6</v>
      </c>
      <c r="T22" s="5">
        <f>'[2]GDP Expenditure'!T21</f>
        <v>2103598.1</v>
      </c>
      <c r="U22" s="5">
        <f>'[2]GDP Expenditure'!U21</f>
        <v>2057687.6</v>
      </c>
      <c r="V22" s="5">
        <f>'[2]GDP Expenditure'!V21</f>
        <v>2058584.9</v>
      </c>
      <c r="W22" s="5">
        <f>'[2]GDP Expenditure'!W21</f>
        <v>2137385.6</v>
      </c>
      <c r="X22" s="5">
        <f>'[2]GDP Expenditure'!X21</f>
        <v>2207343.6</v>
      </c>
      <c r="Y22" s="5">
        <f>'[2]GDP Expenditure'!Y21</f>
        <v>2161552.5</v>
      </c>
      <c r="Z22" s="5">
        <f>'[2]GDP Expenditure'!Z21</f>
        <v>2158040</v>
      </c>
      <c r="AA22" s="5">
        <f>'[2]GDP Expenditure'!AA21</f>
        <v>2238704.4</v>
      </c>
      <c r="AB22" s="5">
        <f>'[2]GDP Expenditure'!AB21</f>
        <v>2312843.5</v>
      </c>
      <c r="AC22" s="5">
        <f>'[2]GDP Expenditure'!AC21</f>
        <v>2272929.2000000002</v>
      </c>
      <c r="AD22" s="5">
        <f>'[2]GDP Expenditure'!AD21</f>
        <v>2264721</v>
      </c>
      <c r="AE22" s="5">
        <f>'[2]GDP Expenditure'!AE21</f>
        <v>2355445</v>
      </c>
      <c r="AF22" s="5">
        <f>'[2]GDP Expenditure'!AF21</f>
        <v>2429260.6</v>
      </c>
      <c r="AG22" s="5">
        <f>'[2]GDP Expenditure'!AG21</f>
        <v>2385186.7999999998</v>
      </c>
      <c r="AH22" s="5">
        <f>'[2]GDP Expenditure'!AH21</f>
        <v>2378146.4</v>
      </c>
      <c r="AI22" s="5">
        <f>'[2]GDP Expenditure'!AI21</f>
        <v>2473512.9</v>
      </c>
      <c r="AJ22" s="5">
        <f>'[2]GDP Expenditure'!AJ21</f>
        <v>2552296.9</v>
      </c>
      <c r="AK22" s="5">
        <f>'[2]GDP Expenditure'!AK21</f>
        <v>2508971.9</v>
      </c>
      <c r="AL22" s="5">
        <f>'[2]GDP Expenditure'!AL21</f>
        <v>2498697.5</v>
      </c>
      <c r="AM22" s="5">
        <f>'[2]GDP Expenditure'!AM21</f>
        <v>2603852.6</v>
      </c>
      <c r="AN22" s="5">
        <f>'[2]GDP Expenditure'!AN21</f>
        <v>2684332.2000000002</v>
      </c>
      <c r="AO22" s="5">
        <f>'[2]GDP Expenditure'!AO21</f>
        <v>2638969.6</v>
      </c>
      <c r="AP22" s="5">
        <v>2625156.2000000002</v>
      </c>
      <c r="AQ22" s="5">
        <v>2735291.4</v>
      </c>
      <c r="AR22" s="5">
        <v>2818887.4</v>
      </c>
      <c r="AS22" s="5">
        <v>2769908.7</v>
      </c>
      <c r="AT22" s="5">
        <v>2703018.3</v>
      </c>
      <c r="AU22" s="5">
        <v>2589647.2999999998</v>
      </c>
      <c r="AV22" s="5">
        <f t="shared" ref="AV22:BE22" si="17">AR22*(1+AV46/100)</f>
        <v>2818887.4</v>
      </c>
      <c r="AW22" s="5">
        <f t="shared" si="17"/>
        <v>2769908.7</v>
      </c>
      <c r="AX22" s="5">
        <f t="shared" si="17"/>
        <v>2703018.3</v>
      </c>
      <c r="AY22" s="5">
        <f t="shared" si="17"/>
        <v>2589647.2999999998</v>
      </c>
      <c r="AZ22" s="5">
        <f t="shared" si="17"/>
        <v>2818887.4</v>
      </c>
      <c r="BA22" s="5">
        <f t="shared" si="17"/>
        <v>2769908.7</v>
      </c>
      <c r="BB22" s="5">
        <f t="shared" si="17"/>
        <v>2702917.3370500584</v>
      </c>
      <c r="BC22" s="5">
        <f t="shared" si="17"/>
        <v>2589647.2999999998</v>
      </c>
      <c r="BD22" s="5">
        <f t="shared" si="17"/>
        <v>2814940.9576400002</v>
      </c>
      <c r="BE22" s="5">
        <f t="shared" si="17"/>
        <v>2764091.8917300003</v>
      </c>
      <c r="BF22" s="5">
        <f t="shared" ref="BF22" si="18">BB22*(1+BF46/100)</f>
        <v>2696700.6271748436</v>
      </c>
      <c r="BG22" s="5">
        <f t="shared" ref="BG22" si="19">BC22*(1+BG46/100)</f>
        <v>2585503.8643199997</v>
      </c>
      <c r="BH22" s="5">
        <f t="shared" ref="BH22" si="20">BD22*(1+BH46/100)</f>
        <v>2814659.463544236</v>
      </c>
      <c r="BI22" s="5">
        <f t="shared" ref="BI22" si="21">BE22*(1+BI46/100)</f>
        <v>2762986.2549733082</v>
      </c>
      <c r="BK22" s="5">
        <f t="shared" si="7"/>
        <v>9912928.0999999996</v>
      </c>
      <c r="BL22" s="5">
        <f t="shared" si="8"/>
        <v>10425851.9</v>
      </c>
      <c r="BM22" s="5">
        <f t="shared" si="9"/>
        <v>10949243.699999999</v>
      </c>
      <c r="BN22" s="5">
        <f t="shared" si="10"/>
        <v>10881461.699999999</v>
      </c>
      <c r="BO22" s="5">
        <f t="shared" si="11"/>
        <v>10881461.699999999</v>
      </c>
      <c r="BP22" s="5">
        <f t="shared" si="12"/>
        <v>10871597.486420058</v>
      </c>
      <c r="BQ22" s="5">
        <f t="shared" si="13"/>
        <v>10865380.776544845</v>
      </c>
    </row>
    <row r="23" spans="1:69" x14ac:dyDescent="0.3">
      <c r="A23" s="2"/>
      <c r="B23" s="3"/>
      <c r="C23" s="3"/>
      <c r="D23" s="3"/>
      <c r="E23" s="4" t="s">
        <v>91</v>
      </c>
      <c r="F23" s="5">
        <f>F22-F20-F21</f>
        <v>167078.30000000005</v>
      </c>
      <c r="G23" s="5">
        <f t="shared" ref="G23:BI23" si="22">G22-G20-G21</f>
        <v>172770.1</v>
      </c>
      <c r="H23" s="5">
        <f t="shared" si="22"/>
        <v>169443.99999999983</v>
      </c>
      <c r="I23" s="5">
        <f t="shared" si="22"/>
        <v>191993.69999999995</v>
      </c>
      <c r="J23" s="5">
        <f t="shared" si="22"/>
        <v>200540.29999999996</v>
      </c>
      <c r="K23" s="5">
        <f t="shared" si="22"/>
        <v>215318.7999999999</v>
      </c>
      <c r="L23" s="5">
        <f t="shared" si="22"/>
        <v>209996.39999999997</v>
      </c>
      <c r="M23" s="5">
        <f t="shared" si="22"/>
        <v>211363.9</v>
      </c>
      <c r="N23" s="5">
        <f t="shared" si="22"/>
        <v>213223.9</v>
      </c>
      <c r="O23" s="5">
        <f t="shared" si="22"/>
        <v>219886.69999999995</v>
      </c>
      <c r="P23" s="5">
        <f t="shared" si="22"/>
        <v>218522.40000000014</v>
      </c>
      <c r="Q23" s="5">
        <f t="shared" si="22"/>
        <v>211317.3</v>
      </c>
      <c r="R23" s="5">
        <f t="shared" si="22"/>
        <v>209664.2999999999</v>
      </c>
      <c r="S23" s="5">
        <f t="shared" si="22"/>
        <v>220548.40000000014</v>
      </c>
      <c r="T23" s="5">
        <f t="shared" si="22"/>
        <v>221748.40000000014</v>
      </c>
      <c r="U23" s="5">
        <f t="shared" si="22"/>
        <v>216901.40000000014</v>
      </c>
      <c r="V23" s="5">
        <f t="shared" si="22"/>
        <v>203004.7</v>
      </c>
      <c r="W23" s="5">
        <f t="shared" si="22"/>
        <v>208366.9000000002</v>
      </c>
      <c r="X23" s="5">
        <f t="shared" si="22"/>
        <v>213711.30000000019</v>
      </c>
      <c r="Y23" s="5">
        <f t="shared" si="22"/>
        <v>212700.2999999999</v>
      </c>
      <c r="Z23" s="5">
        <f t="shared" si="22"/>
        <v>199644.50000000006</v>
      </c>
      <c r="AA23" s="5">
        <f t="shared" si="22"/>
        <v>201887.7999999999</v>
      </c>
      <c r="AB23" s="5">
        <f t="shared" si="22"/>
        <v>209245.39999999997</v>
      </c>
      <c r="AC23" s="5">
        <f t="shared" si="22"/>
        <v>215241.60000000015</v>
      </c>
      <c r="AD23" s="5">
        <f t="shared" si="22"/>
        <v>206136.1</v>
      </c>
      <c r="AE23" s="5">
        <f t="shared" si="22"/>
        <v>218059.39999999997</v>
      </c>
      <c r="AF23" s="5">
        <f t="shared" si="22"/>
        <v>221917.00000000029</v>
      </c>
      <c r="AG23" s="5">
        <f t="shared" si="22"/>
        <v>223634.29999999973</v>
      </c>
      <c r="AH23" s="5">
        <f t="shared" si="22"/>
        <v>220106.39999999982</v>
      </c>
      <c r="AI23" s="5">
        <f t="shared" si="22"/>
        <v>234808.5</v>
      </c>
      <c r="AJ23" s="5">
        <f t="shared" si="22"/>
        <v>239453.39999999991</v>
      </c>
      <c r="AK23" s="5">
        <f t="shared" si="22"/>
        <v>236042.7000000001</v>
      </c>
      <c r="AL23" s="5">
        <f t="shared" si="22"/>
        <v>233976.5</v>
      </c>
      <c r="AM23" s="5">
        <f t="shared" si="22"/>
        <v>248407.60000000009</v>
      </c>
      <c r="AN23" s="5">
        <f t="shared" si="22"/>
        <v>255071.60000000009</v>
      </c>
      <c r="AO23" s="5">
        <f t="shared" si="22"/>
        <v>253782.80000000028</v>
      </c>
      <c r="AP23" s="5">
        <f t="shared" si="22"/>
        <v>3.7834979593753815E-10</v>
      </c>
      <c r="AQ23" s="5">
        <f t="shared" si="22"/>
        <v>-1.8917489796876907E-10</v>
      </c>
      <c r="AR23" s="5">
        <f t="shared" si="22"/>
        <v>-2.7648638933897018E-10</v>
      </c>
      <c r="AS23" s="5">
        <f t="shared" si="22"/>
        <v>1.8917489796876907E-10</v>
      </c>
      <c r="AT23" s="5">
        <f t="shared" si="22"/>
        <v>-1.8917489796876907E-10</v>
      </c>
      <c r="AU23" s="5">
        <f t="shared" si="22"/>
        <v>-1.8917489796876907E-10</v>
      </c>
      <c r="AV23" s="5">
        <f t="shared" si="22"/>
        <v>0</v>
      </c>
      <c r="AW23" s="5">
        <f t="shared" si="22"/>
        <v>0</v>
      </c>
      <c r="AX23" s="5">
        <f t="shared" si="22"/>
        <v>0</v>
      </c>
      <c r="AY23" s="5">
        <f t="shared" si="22"/>
        <v>0</v>
      </c>
      <c r="AZ23" s="5">
        <f t="shared" si="22"/>
        <v>0</v>
      </c>
      <c r="BA23" s="5">
        <f t="shared" si="22"/>
        <v>0</v>
      </c>
      <c r="BB23" s="5">
        <f t="shared" si="22"/>
        <v>0</v>
      </c>
      <c r="BC23" s="5">
        <f t="shared" si="22"/>
        <v>0</v>
      </c>
      <c r="BD23" s="5">
        <f t="shared" si="22"/>
        <v>0</v>
      </c>
      <c r="BE23" s="5">
        <f t="shared" si="22"/>
        <v>0</v>
      </c>
      <c r="BF23" s="5">
        <f t="shared" si="22"/>
        <v>0</v>
      </c>
      <c r="BG23" s="5">
        <f t="shared" si="22"/>
        <v>0</v>
      </c>
      <c r="BH23" s="5">
        <f t="shared" si="22"/>
        <v>0</v>
      </c>
      <c r="BI23" s="5">
        <f t="shared" si="22"/>
        <v>0</v>
      </c>
    </row>
    <row r="25" spans="1:69" x14ac:dyDescent="0.3">
      <c r="F25" s="197" t="s">
        <v>0</v>
      </c>
      <c r="G25" s="198"/>
      <c r="H25" s="198"/>
      <c r="I25" s="199"/>
      <c r="J25" s="197" t="s">
        <v>1</v>
      </c>
      <c r="K25" s="198"/>
      <c r="L25" s="198"/>
      <c r="M25" s="199"/>
      <c r="N25" s="197" t="s">
        <v>2</v>
      </c>
      <c r="O25" s="198"/>
      <c r="P25" s="198"/>
      <c r="Q25" s="199"/>
      <c r="R25" s="197" t="s">
        <v>3</v>
      </c>
      <c r="S25" s="198"/>
      <c r="T25" s="198"/>
      <c r="U25" s="199"/>
      <c r="V25" s="197" t="s">
        <v>4</v>
      </c>
      <c r="W25" s="198"/>
      <c r="X25" s="198"/>
      <c r="Y25" s="199"/>
      <c r="Z25" s="197" t="s">
        <v>5</v>
      </c>
      <c r="AA25" s="198"/>
      <c r="AB25" s="198"/>
      <c r="AC25" s="199"/>
      <c r="AD25" s="197" t="s">
        <v>6</v>
      </c>
      <c r="AE25" s="198"/>
      <c r="AF25" s="198"/>
      <c r="AG25" s="199"/>
      <c r="AH25" s="197" t="s">
        <v>7</v>
      </c>
      <c r="AI25" s="198"/>
      <c r="AJ25" s="198"/>
      <c r="AK25" s="199"/>
      <c r="AL25" s="197" t="s">
        <v>8</v>
      </c>
      <c r="AM25" s="198"/>
      <c r="AN25" s="198"/>
      <c r="AO25" s="199"/>
      <c r="AP25" s="197" t="s">
        <v>9</v>
      </c>
      <c r="AQ25" s="198"/>
      <c r="AR25" s="198"/>
      <c r="AS25" s="199"/>
      <c r="AT25" s="197" t="s">
        <v>10</v>
      </c>
      <c r="AU25" s="198"/>
      <c r="AV25" s="198"/>
      <c r="AW25" s="199"/>
      <c r="AX25" s="197" t="s">
        <v>11</v>
      </c>
      <c r="AY25" s="198"/>
      <c r="AZ25" s="198"/>
      <c r="BA25" s="199"/>
      <c r="BB25" s="197" t="s">
        <v>12</v>
      </c>
      <c r="BC25" s="198"/>
      <c r="BD25" s="198"/>
      <c r="BE25" s="199"/>
      <c r="BF25" s="197" t="s">
        <v>121</v>
      </c>
      <c r="BG25" s="198"/>
      <c r="BH25" s="198"/>
      <c r="BI25" s="199"/>
    </row>
    <row r="26" spans="1:69" x14ac:dyDescent="0.3">
      <c r="E26" t="s">
        <v>86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13</v>
      </c>
      <c r="K26" s="1" t="s">
        <v>14</v>
      </c>
      <c r="L26" s="1" t="s">
        <v>15</v>
      </c>
      <c r="M26" s="1" t="s">
        <v>16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13</v>
      </c>
      <c r="W26" s="1" t="s">
        <v>14</v>
      </c>
      <c r="X26" s="1" t="s">
        <v>15</v>
      </c>
      <c r="Y26" s="1" t="s">
        <v>16</v>
      </c>
      <c r="Z26" s="1" t="s">
        <v>13</v>
      </c>
      <c r="AA26" s="1" t="s">
        <v>14</v>
      </c>
      <c r="AB26" s="1" t="s">
        <v>15</v>
      </c>
      <c r="AC26" s="1" t="s">
        <v>16</v>
      </c>
      <c r="AD26" s="1" t="s">
        <v>13</v>
      </c>
      <c r="AE26" s="1" t="s">
        <v>14</v>
      </c>
      <c r="AF26" s="1" t="s">
        <v>15</v>
      </c>
      <c r="AG26" s="1" t="s">
        <v>16</v>
      </c>
      <c r="AH26" s="1" t="s">
        <v>13</v>
      </c>
      <c r="AI26" s="1" t="s">
        <v>14</v>
      </c>
      <c r="AJ26" s="1" t="s">
        <v>15</v>
      </c>
      <c r="AK26" s="1" t="s">
        <v>16</v>
      </c>
      <c r="AL26" s="1" t="s">
        <v>13</v>
      </c>
      <c r="AM26" s="1" t="s">
        <v>14</v>
      </c>
      <c r="AN26" s="1" t="s">
        <v>15</v>
      </c>
      <c r="AO26" s="1" t="s">
        <v>16</v>
      </c>
      <c r="AP26" s="1" t="s">
        <v>13</v>
      </c>
      <c r="AQ26" s="1" t="s">
        <v>14</v>
      </c>
      <c r="AR26" s="1" t="s">
        <v>15</v>
      </c>
      <c r="AS26" s="1" t="s">
        <v>16</v>
      </c>
      <c r="AT26" s="1" t="s">
        <v>13</v>
      </c>
      <c r="AU26" s="1" t="s">
        <v>14</v>
      </c>
      <c r="AV26" s="1" t="s">
        <v>15</v>
      </c>
      <c r="AW26" s="1" t="s">
        <v>16</v>
      </c>
      <c r="AX26" s="1" t="s">
        <v>13</v>
      </c>
      <c r="AY26" s="1" t="s">
        <v>14</v>
      </c>
      <c r="AZ26" s="1" t="s">
        <v>15</v>
      </c>
      <c r="BA26" s="1" t="s">
        <v>16</v>
      </c>
      <c r="BB26" s="1" t="s">
        <v>13</v>
      </c>
      <c r="BC26" s="1" t="s">
        <v>14</v>
      </c>
      <c r="BD26" s="1" t="s">
        <v>15</v>
      </c>
      <c r="BE26" s="1" t="s">
        <v>16</v>
      </c>
      <c r="BF26" s="1" t="s">
        <v>13</v>
      </c>
      <c r="BG26" s="1" t="s">
        <v>14</v>
      </c>
      <c r="BH26" s="1" t="s">
        <v>15</v>
      </c>
      <c r="BI26" s="1" t="s">
        <v>16</v>
      </c>
      <c r="BL26">
        <v>2018</v>
      </c>
      <c r="BM26">
        <v>2019</v>
      </c>
      <c r="BN26">
        <v>2020</v>
      </c>
      <c r="BO26">
        <v>2021</v>
      </c>
      <c r="BP26">
        <v>2022</v>
      </c>
      <c r="BQ26">
        <v>2023</v>
      </c>
    </row>
    <row r="27" spans="1:69" x14ac:dyDescent="0.3">
      <c r="D27" s="3" t="s">
        <v>55</v>
      </c>
      <c r="E27" s="4" t="s">
        <v>36</v>
      </c>
      <c r="F27" s="5"/>
      <c r="G27" s="5"/>
      <c r="H27" s="5"/>
      <c r="I27" s="5"/>
      <c r="J27" s="5">
        <f t="shared" ref="J27:AS33" si="23">(J3/F3-1)*100</f>
        <v>5.9238352900029323</v>
      </c>
      <c r="K27" s="5">
        <f t="shared" si="23"/>
        <v>3.2169877522179036</v>
      </c>
      <c r="L27" s="5">
        <f t="shared" si="23"/>
        <v>2.561250768309109</v>
      </c>
      <c r="M27" s="5">
        <f t="shared" si="23"/>
        <v>2.0601420712955232</v>
      </c>
      <c r="N27" s="5">
        <f t="shared" si="23"/>
        <v>3.7833012876965499</v>
      </c>
      <c r="O27" s="5">
        <f t="shared" si="23"/>
        <v>4.4751196848317409</v>
      </c>
      <c r="P27" s="5">
        <f t="shared" si="23"/>
        <v>2.5989799041806316</v>
      </c>
      <c r="Q27" s="5">
        <f t="shared" si="23"/>
        <v>4.5029903386092585</v>
      </c>
      <c r="R27" s="5">
        <f t="shared" si="23"/>
        <v>4.1798215237611513</v>
      </c>
      <c r="S27" s="5">
        <f t="shared" si="23"/>
        <v>4.9513566931923991</v>
      </c>
      <c r="T27" s="5">
        <f t="shared" si="23"/>
        <v>3.6943531813471653</v>
      </c>
      <c r="U27" s="5">
        <f t="shared" si="23"/>
        <v>2.8921754355684559</v>
      </c>
      <c r="V27" s="5">
        <f t="shared" si="23"/>
        <v>5.4907915443834776</v>
      </c>
      <c r="W27" s="5">
        <f t="shared" si="23"/>
        <v>4.2116242788535985</v>
      </c>
      <c r="X27" s="5">
        <f t="shared" si="23"/>
        <v>5.6041119923960769</v>
      </c>
      <c r="Y27" s="5">
        <f t="shared" si="23"/>
        <v>2.7820399712767285</v>
      </c>
      <c r="Z27" s="5">
        <f t="shared" si="23"/>
        <v>4.2147106234431631</v>
      </c>
      <c r="AA27" s="5">
        <f t="shared" si="23"/>
        <v>4.5991134257292954</v>
      </c>
      <c r="AB27" s="5">
        <f t="shared" si="23"/>
        <v>3.5090141749466452</v>
      </c>
      <c r="AC27" s="5">
        <f t="shared" si="23"/>
        <v>4.6333138125780549</v>
      </c>
      <c r="AD27" s="5">
        <f t="shared" si="23"/>
        <v>5.1576820298623538</v>
      </c>
      <c r="AE27" s="5">
        <f t="shared" si="23"/>
        <v>4.8828559426879803</v>
      </c>
      <c r="AF27" s="5">
        <f t="shared" si="23"/>
        <v>3.5957972547909334</v>
      </c>
      <c r="AG27" s="5">
        <f t="shared" si="23"/>
        <v>3.3224008801570282</v>
      </c>
      <c r="AH27" s="5">
        <f t="shared" si="23"/>
        <v>3.7123455550122753</v>
      </c>
      <c r="AI27" s="5">
        <f t="shared" si="23"/>
        <v>6.5391999802660417</v>
      </c>
      <c r="AJ27" s="5">
        <f t="shared" si="23"/>
        <v>2.8834065907425988</v>
      </c>
      <c r="AK27" s="5">
        <f t="shared" si="23"/>
        <v>1.6378348901295192</v>
      </c>
      <c r="AL27" s="5">
        <f t="shared" si="23"/>
        <v>1.4810521110402375</v>
      </c>
      <c r="AM27" s="5">
        <f t="shared" si="23"/>
        <v>3.5250712609850021</v>
      </c>
      <c r="AN27" s="5">
        <f t="shared" si="23"/>
        <v>3.2180406123090366</v>
      </c>
      <c r="AO27" s="5">
        <f t="shared" si="23"/>
        <v>5.5031129951512936</v>
      </c>
      <c r="AP27" s="5">
        <f t="shared" si="23"/>
        <v>12.744328994523002</v>
      </c>
      <c r="AQ27" s="5">
        <f t="shared" si="23"/>
        <v>13.979837325642253</v>
      </c>
      <c r="AR27" s="5">
        <f t="shared" si="23"/>
        <v>9.9286181654420815</v>
      </c>
      <c r="AS27" s="5">
        <f t="shared" si="23"/>
        <v>10.935039699822457</v>
      </c>
      <c r="AT27" s="81">
        <f>'17to9 after'!AT27-'17to9 before'!AT27</f>
        <v>0</v>
      </c>
      <c r="AU27" s="81">
        <f>'17to9 after'!AU27-'17to9 before'!AU27</f>
        <v>0</v>
      </c>
      <c r="AV27" s="81">
        <f>'17to9 after'!AV27-'17to9 before'!AV27</f>
        <v>0</v>
      </c>
      <c r="AW27" s="81">
        <f>'17to9 after'!AW27-'17to9 before'!AW27</f>
        <v>0</v>
      </c>
      <c r="AX27" s="8">
        <f>'17to9 after'!AX27-'17to9 before'!AX27</f>
        <v>0</v>
      </c>
      <c r="AY27" s="8">
        <f>'17to9 after'!AY27-'17to9 before'!AY27</f>
        <v>0</v>
      </c>
      <c r="AZ27" s="75">
        <f>'17to9 after'!AZ27-'17to9 before'!AZ27</f>
        <v>0</v>
      </c>
      <c r="BA27" s="75">
        <f>'17to9 after'!BA27-'17to9 before'!BA27</f>
        <v>0</v>
      </c>
      <c r="BB27" s="45">
        <f>'17to9 after'!BB27-'17to9 before'!BB27</f>
        <v>0</v>
      </c>
      <c r="BC27" s="45">
        <f>'17to9 after'!BC27-'17to9 before'!BC27</f>
        <v>-0.22999010585250002</v>
      </c>
      <c r="BD27" s="45">
        <f>'17to9 after'!BD27-'17to9 before'!BD27</f>
        <v>-0.10000318725433011</v>
      </c>
      <c r="BE27" s="45">
        <f>'17to9 after'!BE27-'17to9 before'!BE27</f>
        <v>-1.3604509662199504E-3</v>
      </c>
      <c r="BF27" s="45">
        <f>'17to9 after'!BF27-'17to9 before'!BF27</f>
        <v>-5.1844546804030056E-2</v>
      </c>
      <c r="BG27" s="45">
        <f>'17to9 after'!BG27-'17to9 before'!BG27</f>
        <v>-8.2940761053979628E-2</v>
      </c>
      <c r="BH27" s="45">
        <f>'17to9 after'!BH27-'17to9 before'!BH27</f>
        <v>-0.10543180441905031</v>
      </c>
      <c r="BI27" s="45">
        <f>'17to9 after'!BI27-'17to9 before'!BI27</f>
        <v>-0.10860386526120003</v>
      </c>
      <c r="BL27" s="7">
        <f t="shared" ref="BL27:BP42" si="24">(BL3/BK3-1)*100</f>
        <v>3.3727296644880944</v>
      </c>
      <c r="BM27" s="7">
        <f t="shared" si="24"/>
        <v>11.891584785733244</v>
      </c>
      <c r="BN27" s="7">
        <f>(BN3/BM3-1)*100</f>
        <v>0.5988602002439336</v>
      </c>
      <c r="BO27" s="7">
        <f>(BO3/BN3-1)*100</f>
        <v>0</v>
      </c>
      <c r="BP27" s="7">
        <f>(BP3/BO3-1)*100</f>
        <v>-9.0768044253308755E-2</v>
      </c>
      <c r="BQ27" s="7">
        <f>(BQ3/BP3-1)*100</f>
        <v>-1.2281068548380958E-2</v>
      </c>
    </row>
    <row r="28" spans="1:69" x14ac:dyDescent="0.3">
      <c r="D28" s="3" t="s">
        <v>56</v>
      </c>
      <c r="E28" s="4" t="s">
        <v>37</v>
      </c>
      <c r="F28" s="5"/>
      <c r="G28" s="5"/>
      <c r="H28" s="5"/>
      <c r="I28" s="5"/>
      <c r="J28" s="5">
        <f t="shared" si="23"/>
        <v>2.8174881572493815</v>
      </c>
      <c r="K28" s="5">
        <f t="shared" si="23"/>
        <v>4.39968103606585</v>
      </c>
      <c r="L28" s="5">
        <f t="shared" si="23"/>
        <v>6.9247963144133173</v>
      </c>
      <c r="M28" s="5">
        <f t="shared" si="23"/>
        <v>7.2581262826648008</v>
      </c>
      <c r="N28" s="5">
        <f t="shared" si="23"/>
        <v>3.41024026143808</v>
      </c>
      <c r="O28" s="5">
        <f t="shared" si="23"/>
        <v>4.4555676888115014</v>
      </c>
      <c r="P28" s="5">
        <f t="shared" si="23"/>
        <v>4.3848574380211947</v>
      </c>
      <c r="Q28" s="5">
        <f t="shared" si="23"/>
        <v>4.1337155985225804</v>
      </c>
      <c r="R28" s="5">
        <f t="shared" si="23"/>
        <v>5.1226039343737595</v>
      </c>
      <c r="S28" s="5">
        <f t="shared" si="23"/>
        <v>2.7218622607838805</v>
      </c>
      <c r="T28" s="5">
        <f t="shared" si="23"/>
        <v>2.7975193076583693</v>
      </c>
      <c r="U28" s="5">
        <f t="shared" si="23"/>
        <v>6.5177317984492777</v>
      </c>
      <c r="V28" s="5">
        <f t="shared" si="23"/>
        <v>7.273726110580947</v>
      </c>
      <c r="W28" s="5">
        <f t="shared" si="23"/>
        <v>5.4937256608396545</v>
      </c>
      <c r="X28" s="5">
        <f t="shared" si="23"/>
        <v>0.62051774416360672</v>
      </c>
      <c r="Y28" s="5">
        <f t="shared" si="23"/>
        <v>-0.83847378609870349</v>
      </c>
      <c r="Z28" s="5">
        <f t="shared" si="23"/>
        <v>0.84221329407665468</v>
      </c>
      <c r="AA28" s="5">
        <f t="shared" si="23"/>
        <v>1.4624548800468817</v>
      </c>
      <c r="AB28" s="5">
        <f t="shared" si="23"/>
        <v>4.1671922655571514</v>
      </c>
      <c r="AC28" s="5">
        <f t="shared" si="23"/>
        <v>3.6296205417618799</v>
      </c>
      <c r="AD28" s="5">
        <f t="shared" si="23"/>
        <v>-1.2183913003739222</v>
      </c>
      <c r="AE28" s="5">
        <f t="shared" si="23"/>
        <v>0.71315832618512598</v>
      </c>
      <c r="AF28" s="5">
        <f t="shared" si="23"/>
        <v>0.73191051456837908</v>
      </c>
      <c r="AG28" s="5">
        <f t="shared" si="23"/>
        <v>1.4619578702385949</v>
      </c>
      <c r="AH28" s="5">
        <f t="shared" si="23"/>
        <v>0.58260966296177497</v>
      </c>
      <c r="AI28" s="5">
        <f t="shared" si="23"/>
        <v>-3.5945329296428352</v>
      </c>
      <c r="AJ28" s="5">
        <f t="shared" si="23"/>
        <v>-4.4098867660996692</v>
      </c>
      <c r="AK28" s="5">
        <f t="shared" si="23"/>
        <v>-6.0280526047110872</v>
      </c>
      <c r="AL28" s="5">
        <f t="shared" si="23"/>
        <v>1.2172823708530345</v>
      </c>
      <c r="AM28" s="5">
        <f t="shared" si="23"/>
        <v>1.043697453191883</v>
      </c>
      <c r="AN28" s="5">
        <f t="shared" si="23"/>
        <v>0.1695459206437322</v>
      </c>
      <c r="AO28" s="5">
        <f t="shared" si="23"/>
        <v>1.3523469342353378</v>
      </c>
      <c r="AP28" s="5">
        <f t="shared" si="23"/>
        <v>2.0614545677348106</v>
      </c>
      <c r="AQ28" s="5">
        <f t="shared" si="23"/>
        <v>4.0749848339275863</v>
      </c>
      <c r="AR28" s="5">
        <f t="shared" si="23"/>
        <v>6.9984850568676649</v>
      </c>
      <c r="AS28" s="5">
        <f t="shared" si="23"/>
        <v>3.248186192860536</v>
      </c>
      <c r="AT28" s="81">
        <f>'17to9 after'!AT28-'17to9 before'!AT28</f>
        <v>0</v>
      </c>
      <c r="AU28" s="81">
        <f>'17to9 after'!AU28-'17to9 before'!AU28</f>
        <v>0</v>
      </c>
      <c r="AV28" s="81">
        <f>'17to9 after'!AV28-'17to9 before'!AV28</f>
        <v>0</v>
      </c>
      <c r="AW28" s="81">
        <f>'17to9 after'!AW28-'17to9 before'!AW28</f>
        <v>0</v>
      </c>
      <c r="AX28" s="8">
        <f>'17to9 after'!AX28-'17to9 before'!AX28</f>
        <v>0</v>
      </c>
      <c r="AY28" s="8">
        <f>'17to9 after'!AY28-'17to9 before'!AY28</f>
        <v>0</v>
      </c>
      <c r="AZ28" s="75">
        <f>'17to9 after'!AZ28-'17to9 before'!AZ28</f>
        <v>0</v>
      </c>
      <c r="BA28" s="75">
        <f>'17to9 after'!BA28-'17to9 before'!BA28</f>
        <v>0</v>
      </c>
      <c r="BB28" s="45">
        <f>'17to9 after'!BB28-'17to9 before'!BB28</f>
        <v>0</v>
      </c>
      <c r="BC28" s="45">
        <f>'17to9 after'!BC28-'17to9 before'!BC28</f>
        <v>-1.4845878720137762E-5</v>
      </c>
      <c r="BD28" s="45">
        <f>'17to9 after'!BD28-'17to9 before'!BD28</f>
        <v>-0.11000571051287023</v>
      </c>
      <c r="BE28" s="45">
        <f>'17to9 after'!BE28-'17to9 before'!BE28</f>
        <v>-1.2658986881279866E-2</v>
      </c>
      <c r="BF28" s="45">
        <f>'17to9 after'!BF28-'17to9 before'!BF28</f>
        <v>-5.7514556945900353E-2</v>
      </c>
      <c r="BG28" s="45">
        <f>'17to9 after'!BG28-'17to9 before'!BG28</f>
        <v>-4.8558669388490072E-2</v>
      </c>
      <c r="BH28" s="45">
        <f>'17to9 after'!BH28-'17to9 before'!BH28</f>
        <v>1.4172212966510056E-2</v>
      </c>
      <c r="BI28" s="45">
        <f>'17to9 after'!BI28-'17to9 before'!BI28</f>
        <v>3.4712249302497611E-3</v>
      </c>
      <c r="BL28" s="7">
        <f t="shared" si="24"/>
        <v>0.94691026201079165</v>
      </c>
      <c r="BM28" s="7">
        <f t="shared" si="24"/>
        <v>4.0812524666176353</v>
      </c>
      <c r="BN28" s="7">
        <f t="shared" si="24"/>
        <v>-0.55924898617747409</v>
      </c>
      <c r="BO28" s="7">
        <f t="shared" si="24"/>
        <v>0</v>
      </c>
      <c r="BP28" s="7">
        <f t="shared" si="24"/>
        <v>-3.1379920070340184E-2</v>
      </c>
      <c r="BQ28" s="7">
        <f t="shared" ref="BQ28:BQ46" si="25">(BQ4/BP4-1)*100</f>
        <v>-1.4408989308811737E-2</v>
      </c>
    </row>
    <row r="29" spans="1:69" x14ac:dyDescent="0.3">
      <c r="D29" s="3" t="s">
        <v>57</v>
      </c>
      <c r="E29" s="4" t="s">
        <v>38</v>
      </c>
      <c r="F29" s="5"/>
      <c r="G29" s="5"/>
      <c r="H29" s="5"/>
      <c r="I29" s="5"/>
      <c r="J29" s="5">
        <f t="shared" si="23"/>
        <v>0.29216152220854497</v>
      </c>
      <c r="K29" s="5">
        <f t="shared" si="23"/>
        <v>0.39884808172401254</v>
      </c>
      <c r="L29" s="5">
        <f t="shared" si="23"/>
        <v>0.49416046337191766</v>
      </c>
      <c r="M29" s="5">
        <f t="shared" si="23"/>
        <v>3.0957506837196558</v>
      </c>
      <c r="N29" s="5">
        <f t="shared" si="23"/>
        <v>5.0156006702907652</v>
      </c>
      <c r="O29" s="5">
        <f t="shared" si="23"/>
        <v>4.5548250408695035</v>
      </c>
      <c r="P29" s="5">
        <f t="shared" si="23"/>
        <v>2.8856328406686949</v>
      </c>
      <c r="Q29" s="5">
        <f t="shared" si="23"/>
        <v>2.7683771494164455</v>
      </c>
      <c r="R29" s="5">
        <f t="shared" si="23"/>
        <v>4.5891849484674285</v>
      </c>
      <c r="S29" s="5">
        <f t="shared" si="23"/>
        <v>6.2559990276831678</v>
      </c>
      <c r="T29" s="5">
        <f t="shared" si="23"/>
        <v>7.143261215157648</v>
      </c>
      <c r="U29" s="5">
        <f t="shared" si="23"/>
        <v>7.0047864362159817</v>
      </c>
      <c r="V29" s="5">
        <f t="shared" si="23"/>
        <v>5.8815330831253787</v>
      </c>
      <c r="W29" s="5">
        <f t="shared" si="23"/>
        <v>5.389023404964699</v>
      </c>
      <c r="X29" s="5">
        <f t="shared" si="23"/>
        <v>5.2319483238772557</v>
      </c>
      <c r="Y29" s="5">
        <f t="shared" si="23"/>
        <v>5.9846660853439593</v>
      </c>
      <c r="Z29" s="5">
        <f t="shared" si="23"/>
        <v>4.6221673235402827</v>
      </c>
      <c r="AA29" s="5">
        <f t="shared" si="23"/>
        <v>5.2011152068381694</v>
      </c>
      <c r="AB29" s="5">
        <f t="shared" si="23"/>
        <v>3.5127509286167591</v>
      </c>
      <c r="AC29" s="5">
        <f t="shared" si="23"/>
        <v>4.1685080604610736</v>
      </c>
      <c r="AD29" s="5">
        <f t="shared" si="23"/>
        <v>4.4503912785200717</v>
      </c>
      <c r="AE29" s="5">
        <f t="shared" si="23"/>
        <v>4.8568205429475375</v>
      </c>
      <c r="AF29" s="5">
        <f t="shared" si="23"/>
        <v>5.0236912585258864</v>
      </c>
      <c r="AG29" s="5">
        <f t="shared" si="23"/>
        <v>4.2459062457029795</v>
      </c>
      <c r="AH29" s="5">
        <f t="shared" si="23"/>
        <v>4.0713276875396609</v>
      </c>
      <c r="AI29" s="5">
        <f t="shared" si="23"/>
        <v>4.2019070517433699</v>
      </c>
      <c r="AJ29" s="5">
        <f t="shared" si="23"/>
        <v>4.600787794421346</v>
      </c>
      <c r="AK29" s="5">
        <f t="shared" si="23"/>
        <v>4.4319592146327302</v>
      </c>
      <c r="AL29" s="5">
        <f t="shared" si="23"/>
        <v>4.6751183343815228</v>
      </c>
      <c r="AM29" s="5">
        <f t="shared" si="23"/>
        <v>4.6232679727782333</v>
      </c>
      <c r="AN29" s="5">
        <f t="shared" si="23"/>
        <v>4.4726981772365892</v>
      </c>
      <c r="AO29" s="5">
        <f t="shared" si="23"/>
        <v>3.2807511179432813</v>
      </c>
      <c r="AP29" s="5">
        <f t="shared" si="23"/>
        <v>13.286465902036193</v>
      </c>
      <c r="AQ29" s="5">
        <f t="shared" si="23"/>
        <v>11.331341655396887</v>
      </c>
      <c r="AR29" s="5">
        <f t="shared" si="23"/>
        <v>13.98014523195994</v>
      </c>
      <c r="AS29" s="5">
        <f t="shared" si="23"/>
        <v>12.933622428080804</v>
      </c>
      <c r="AT29" s="81">
        <f>'17to9 after'!AT29-'17to9 before'!AT29</f>
        <v>0</v>
      </c>
      <c r="AU29" s="81">
        <f>'17to9 after'!AU29-'17to9 before'!AU29</f>
        <v>0</v>
      </c>
      <c r="AV29" s="81">
        <f>'17to9 after'!AV29-'17to9 before'!AV29</f>
        <v>0</v>
      </c>
      <c r="AW29" s="81">
        <f>'17to9 after'!AW29-'17to9 before'!AW29</f>
        <v>0</v>
      </c>
      <c r="AX29" s="8">
        <f>'17to9 after'!AX29-'17to9 before'!AX29</f>
        <v>0</v>
      </c>
      <c r="AY29" s="8">
        <f>'17to9 after'!AY29-'17to9 before'!AY29</f>
        <v>0</v>
      </c>
      <c r="AZ29" s="75">
        <f>'17to9 after'!AZ29-'17to9 before'!AZ29</f>
        <v>0</v>
      </c>
      <c r="BA29" s="75">
        <f>'17to9 after'!BA29-'17to9 before'!BA29</f>
        <v>0</v>
      </c>
      <c r="BB29" s="45">
        <f>'17to9 after'!BB29-'17to9 before'!BB29</f>
        <v>0</v>
      </c>
      <c r="BC29" s="45">
        <f>'17to9 after'!BC29-'17to9 before'!BC29</f>
        <v>1.0621997699189478E-6</v>
      </c>
      <c r="BD29" s="45">
        <f>'17to9 after'!BD29-'17to9 before'!BD29</f>
        <v>-0.36000417353390013</v>
      </c>
      <c r="BE29" s="45">
        <f>'17to9 after'!BE29-'17to9 before'!BE29</f>
        <v>-6.0218061438189974E-2</v>
      </c>
      <c r="BF29" s="45">
        <f>'17to9 after'!BF29-'17to9 before'!BF29</f>
        <v>-0.11919651333171988</v>
      </c>
      <c r="BG29" s="45">
        <f>'17to9 after'!BG29-'17to9 before'!BG29</f>
        <v>-0.14913126631816009</v>
      </c>
      <c r="BH29" s="45">
        <f>'17to9 after'!BH29-'17to9 before'!BH29</f>
        <v>-0.1131845700037708</v>
      </c>
      <c r="BI29" s="45">
        <f>'17to9 after'!BI29-'17to9 before'!BI29</f>
        <v>-7.0651935721359749E-2</v>
      </c>
      <c r="BL29" s="7">
        <f t="shared" si="24"/>
        <v>4.2565152151433638</v>
      </c>
      <c r="BM29" s="7">
        <f t="shared" si="24"/>
        <v>12.88159431049063</v>
      </c>
      <c r="BN29" s="7">
        <f t="shared" si="24"/>
        <v>-1.0335036571629375</v>
      </c>
      <c r="BO29" s="7">
        <f t="shared" si="24"/>
        <v>0</v>
      </c>
      <c r="BP29" s="7">
        <f t="shared" si="24"/>
        <v>-0.10846799730248602</v>
      </c>
      <c r="BQ29" s="7">
        <f t="shared" si="25"/>
        <v>-3.0014921886667434E-2</v>
      </c>
    </row>
    <row r="30" spans="1:69" x14ac:dyDescent="0.3">
      <c r="D30" s="3" t="s">
        <v>58</v>
      </c>
      <c r="E30" s="13" t="s">
        <v>39</v>
      </c>
      <c r="F30" s="25"/>
      <c r="G30" s="25"/>
      <c r="H30" s="25"/>
      <c r="I30" s="25"/>
      <c r="J30" s="25">
        <f t="shared" si="23"/>
        <v>6.3035997159556434</v>
      </c>
      <c r="K30" s="25">
        <f t="shared" si="23"/>
        <v>10.46433750138176</v>
      </c>
      <c r="L30" s="25">
        <f t="shared" si="23"/>
        <v>10.299119711581328</v>
      </c>
      <c r="M30" s="25">
        <f t="shared" si="23"/>
        <v>13.452366071722267</v>
      </c>
      <c r="N30" s="25">
        <f t="shared" si="23"/>
        <v>11.420918760598141</v>
      </c>
      <c r="O30" s="25">
        <f t="shared" si="23"/>
        <v>7.5193369515310415</v>
      </c>
      <c r="P30" s="25">
        <f t="shared" si="23"/>
        <v>5.4607508532423354</v>
      </c>
      <c r="Q30" s="25">
        <f t="shared" si="23"/>
        <v>8.2898910415132541</v>
      </c>
      <c r="R30" s="25">
        <f t="shared" si="23"/>
        <v>6.5838853051553681</v>
      </c>
      <c r="S30" s="25">
        <f t="shared" si="23"/>
        <v>4.2040776103714261</v>
      </c>
      <c r="T30" s="25">
        <f t="shared" si="23"/>
        <v>5.2738214534084449</v>
      </c>
      <c r="U30" s="25">
        <f t="shared" si="23"/>
        <v>6.7251415016037708</v>
      </c>
      <c r="V30" s="25">
        <f t="shared" si="23"/>
        <v>6.5498404456703962</v>
      </c>
      <c r="W30" s="25">
        <f t="shared" si="23"/>
        <v>10.994824913967483</v>
      </c>
      <c r="X30" s="25">
        <f t="shared" si="23"/>
        <v>12.132119635890781</v>
      </c>
      <c r="Y30" s="25">
        <f t="shared" si="23"/>
        <v>10.430192768908132</v>
      </c>
      <c r="Z30" s="25">
        <f t="shared" si="23"/>
        <v>9.7598984771573694</v>
      </c>
      <c r="AA30" s="25">
        <f t="shared" si="23"/>
        <v>4.6979579858185572</v>
      </c>
      <c r="AB30" s="25">
        <f t="shared" si="23"/>
        <v>2.4270088229563669</v>
      </c>
      <c r="AC30" s="25">
        <f t="shared" si="23"/>
        <v>4.4240188283187987</v>
      </c>
      <c r="AD30" s="25">
        <f t="shared" si="23"/>
        <v>3.2909858620801202</v>
      </c>
      <c r="AE30" s="25">
        <f t="shared" si="23"/>
        <v>6.445225081040018</v>
      </c>
      <c r="AF30" s="25">
        <f t="shared" si="23"/>
        <v>5.9319040243471788</v>
      </c>
      <c r="AG30" s="25">
        <f t="shared" si="23"/>
        <v>7.8105216441646252</v>
      </c>
      <c r="AH30" s="25">
        <f t="shared" si="23"/>
        <v>1.7314175953578204</v>
      </c>
      <c r="AI30" s="25">
        <f t="shared" si="23"/>
        <v>0.78065603989074805</v>
      </c>
      <c r="AJ30" s="25">
        <f t="shared" si="23"/>
        <v>0.57929748956837557</v>
      </c>
      <c r="AK30" s="25">
        <f t="shared" si="23"/>
        <v>0.57147008257256715</v>
      </c>
      <c r="AL30" s="25">
        <f t="shared" si="23"/>
        <v>7.501430394788966</v>
      </c>
      <c r="AM30" s="25">
        <f t="shared" si="23"/>
        <v>6.2373304225791459</v>
      </c>
      <c r="AN30" s="25">
        <f t="shared" si="23"/>
        <v>4.8771779188043762</v>
      </c>
      <c r="AO30" s="25">
        <f t="shared" si="23"/>
        <v>3.1432836539619036</v>
      </c>
      <c r="AP30" s="25">
        <f t="shared" si="23"/>
        <v>9.2886912803884503</v>
      </c>
      <c r="AQ30" s="25">
        <f t="shared" si="23"/>
        <v>7.1540496903772954</v>
      </c>
      <c r="AR30" s="25">
        <f t="shared" si="23"/>
        <v>14.879647230001659</v>
      </c>
      <c r="AS30" s="25">
        <f t="shared" si="23"/>
        <v>14.330178071905731</v>
      </c>
      <c r="AT30" s="82">
        <f>'17to9 after'!AT30-'17to9 before'!AT30</f>
        <v>0</v>
      </c>
      <c r="AU30" s="82">
        <f>'17to9 after'!AU30-'17to9 before'!AU30</f>
        <v>0</v>
      </c>
      <c r="AV30" s="82">
        <f>'17to9 after'!AV30-'17to9 before'!AV30</f>
        <v>0</v>
      </c>
      <c r="AW30" s="82">
        <f>'17to9 after'!AW30-'17to9 before'!AW30</f>
        <v>0</v>
      </c>
      <c r="AX30" s="26">
        <f>'17to9 after'!AX30-'17to9 before'!AX30</f>
        <v>0</v>
      </c>
      <c r="AY30" s="26">
        <f>'17to9 after'!AY30-'17to9 before'!AY30</f>
        <v>0</v>
      </c>
      <c r="AZ30" s="76">
        <f>'17to9 after'!AZ30-'17to9 before'!AZ30</f>
        <v>0</v>
      </c>
      <c r="BA30" s="76">
        <f>'17to9 after'!BA30-'17to9 before'!BA30</f>
        <v>0</v>
      </c>
      <c r="BB30" s="46">
        <f>'17to9 after'!BB30-'17to9 before'!BB30</f>
        <v>0</v>
      </c>
      <c r="BC30" s="46">
        <f>'17to9 after'!BC30-'17to9 before'!BC30</f>
        <v>3.9486956699974485E-6</v>
      </c>
      <c r="BD30" s="46">
        <f>'17to9 after'!BD30-'17to9 before'!BD30</f>
        <v>0.17964345031460027</v>
      </c>
      <c r="BE30" s="46">
        <f>'17to9 after'!BE30-'17to9 before'!BE30</f>
        <v>-6.9180519605800406E-3</v>
      </c>
      <c r="BF30" s="46">
        <f>'17to9 after'!BF30-'17to9 before'!BF30</f>
        <v>-0.10816989792032983</v>
      </c>
      <c r="BG30" s="46">
        <f>'17to9 after'!BG30-'17to9 before'!BG30</f>
        <v>-0.13536928732345022</v>
      </c>
      <c r="BH30" s="46">
        <f>'17to9 after'!BH30-'17to9 before'!BH30</f>
        <v>-0.10620722054755038</v>
      </c>
      <c r="BI30" s="46">
        <f>'17to9 after'!BI30-'17to9 before'!BI30</f>
        <v>-2.594891750357009E-2</v>
      </c>
      <c r="BL30" s="7">
        <f t="shared" si="24"/>
        <v>5.3902848206645482</v>
      </c>
      <c r="BM30" s="7">
        <f t="shared" si="24"/>
        <v>11.425668858782977</v>
      </c>
      <c r="BN30" s="7">
        <f t="shared" si="24"/>
        <v>-0.40211169210859765</v>
      </c>
      <c r="BO30" s="7">
        <f t="shared" si="24"/>
        <v>0</v>
      </c>
      <c r="BP30" s="7">
        <f t="shared" si="24"/>
        <v>4.4047099712729576E-2</v>
      </c>
      <c r="BQ30" s="7">
        <f t="shared" si="25"/>
        <v>-2.7006262642848E-2</v>
      </c>
    </row>
    <row r="31" spans="1:69" x14ac:dyDescent="0.3">
      <c r="D31" s="3" t="s">
        <v>59</v>
      </c>
      <c r="E31" s="13" t="s">
        <v>40</v>
      </c>
      <c r="F31" s="25"/>
      <c r="G31" s="25"/>
      <c r="H31" s="25"/>
      <c r="I31" s="25"/>
      <c r="J31" s="25">
        <f t="shared" si="23"/>
        <v>0.74095811019001534</v>
      </c>
      <c r="K31" s="25">
        <f t="shared" si="23"/>
        <v>0.32260429650265987</v>
      </c>
      <c r="L31" s="25">
        <f t="shared" si="23"/>
        <v>-0.10963309457681092</v>
      </c>
      <c r="M31" s="25">
        <f t="shared" si="23"/>
        <v>-0.53685432385375265</v>
      </c>
      <c r="N31" s="25">
        <f t="shared" si="23"/>
        <v>1.9807748325080032</v>
      </c>
      <c r="O31" s="25">
        <f t="shared" si="23"/>
        <v>6.0147628444054746</v>
      </c>
      <c r="P31" s="25">
        <f t="shared" si="23"/>
        <v>8.2095558644911026</v>
      </c>
      <c r="Q31" s="25">
        <f t="shared" si="23"/>
        <v>10.765864332603936</v>
      </c>
      <c r="R31" s="25">
        <f t="shared" si="23"/>
        <v>8.3690374178805982</v>
      </c>
      <c r="S31" s="25">
        <f t="shared" si="23"/>
        <v>4.7842272163242772</v>
      </c>
      <c r="T31" s="25">
        <f t="shared" si="23"/>
        <v>3.543173980661285</v>
      </c>
      <c r="U31" s="25">
        <f t="shared" si="23"/>
        <v>2.4759647043329558</v>
      </c>
      <c r="V31" s="25">
        <f t="shared" si="23"/>
        <v>3.2814971006853044</v>
      </c>
      <c r="W31" s="25">
        <f t="shared" si="23"/>
        <v>3.8092105263157983</v>
      </c>
      <c r="X31" s="25">
        <f t="shared" si="23"/>
        <v>3.6243714490955314</v>
      </c>
      <c r="Y31" s="25">
        <f t="shared" si="23"/>
        <v>2.6667523454568798</v>
      </c>
      <c r="Z31" s="25">
        <f t="shared" si="23"/>
        <v>3.1963761643486022</v>
      </c>
      <c r="AA31" s="25">
        <f t="shared" si="23"/>
        <v>2.8835794410292159</v>
      </c>
      <c r="AB31" s="25">
        <f t="shared" si="23"/>
        <v>3.346357448953885</v>
      </c>
      <c r="AC31" s="25">
        <f t="shared" si="23"/>
        <v>3.843024347499524</v>
      </c>
      <c r="AD31" s="25">
        <f t="shared" si="23"/>
        <v>4.4574961360123622</v>
      </c>
      <c r="AE31" s="25">
        <f t="shared" si="23"/>
        <v>5.1620056671183967</v>
      </c>
      <c r="AF31" s="25">
        <f t="shared" si="23"/>
        <v>5.2930056710775109</v>
      </c>
      <c r="AG31" s="25">
        <f t="shared" si="23"/>
        <v>6.0213368693870173</v>
      </c>
      <c r="AH31" s="25">
        <f t="shared" si="23"/>
        <v>5.0662878787878896</v>
      </c>
      <c r="AI31" s="25">
        <f t="shared" si="23"/>
        <v>7.321930646672925</v>
      </c>
      <c r="AJ31" s="25">
        <f t="shared" si="23"/>
        <v>8.4264782533155724</v>
      </c>
      <c r="AK31" s="25">
        <f t="shared" si="23"/>
        <v>7.4133030130756117</v>
      </c>
      <c r="AL31" s="25">
        <f t="shared" si="23"/>
        <v>5.3909418657052788</v>
      </c>
      <c r="AM31" s="25">
        <f t="shared" si="23"/>
        <v>4.1207291780373412</v>
      </c>
      <c r="AN31" s="25">
        <f t="shared" si="23"/>
        <v>2.3608588825980048</v>
      </c>
      <c r="AO31" s="25">
        <f t="shared" si="23"/>
        <v>2.6569281253307819</v>
      </c>
      <c r="AP31" s="25">
        <f t="shared" si="23"/>
        <v>17.932545833556034</v>
      </c>
      <c r="AQ31" s="25">
        <f t="shared" si="23"/>
        <v>17.141059915080969</v>
      </c>
      <c r="AR31" s="25">
        <f t="shared" si="23"/>
        <v>16.713629722396139</v>
      </c>
      <c r="AS31" s="25">
        <f t="shared" si="23"/>
        <v>20.009280263971952</v>
      </c>
      <c r="AT31" s="82">
        <f>'17to9 after'!AT31-'17to9 before'!AT31</f>
        <v>0</v>
      </c>
      <c r="AU31" s="82">
        <f>'17to9 after'!AU31-'17to9 before'!AU31</f>
        <v>0</v>
      </c>
      <c r="AV31" s="82">
        <f>'17to9 after'!AV31-'17to9 before'!AV31</f>
        <v>0</v>
      </c>
      <c r="AW31" s="82">
        <f>'17to9 after'!AW31-'17to9 before'!AW31</f>
        <v>0</v>
      </c>
      <c r="AX31" s="26">
        <f>'17to9 after'!AX31-'17to9 before'!AX31</f>
        <v>0</v>
      </c>
      <c r="AY31" s="26">
        <f>'17to9 after'!AY31-'17to9 before'!AY31</f>
        <v>0</v>
      </c>
      <c r="AZ31" s="76">
        <f>'17to9 after'!AZ31-'17to9 before'!AZ31</f>
        <v>0</v>
      </c>
      <c r="BA31" s="76">
        <f>'17to9 after'!BA31-'17to9 before'!BA31</f>
        <v>0</v>
      </c>
      <c r="BB31" s="46">
        <f>'17to9 after'!BB31-'17to9 before'!BB31</f>
        <v>0</v>
      </c>
      <c r="BC31" s="46">
        <f>'17to9 after'!BC31-'17to9 before'!BC31</f>
        <v>-4.2640050982596378E-3</v>
      </c>
      <c r="BD31" s="46">
        <f>'17to9 after'!BD31-'17to9 before'!BD31</f>
        <v>0.20567916089331018</v>
      </c>
      <c r="BE31" s="46">
        <f>'17to9 after'!BE31-'17to9 before'!BE31</f>
        <v>-2.2775263878400231E-2</v>
      </c>
      <c r="BF31" s="46">
        <f>'17to9 after'!BF31-'17to9 before'!BF31</f>
        <v>2.2619958965009346E-2</v>
      </c>
      <c r="BG31" s="46">
        <f>'17to9 after'!BG31-'17to9 before'!BG31</f>
        <v>1.1576658669900652E-3</v>
      </c>
      <c r="BH31" s="46">
        <f>'17to9 after'!BH31-'17to9 before'!BH31</f>
        <v>-1.5508423577069941E-2</v>
      </c>
      <c r="BI31" s="46">
        <f>'17to9 after'!BI31-'17to9 before'!BI31</f>
        <v>-1.7773846239159674E-2</v>
      </c>
      <c r="BL31" s="7">
        <f t="shared" si="24"/>
        <v>3.604288234495856</v>
      </c>
      <c r="BM31" s="7">
        <f t="shared" si="24"/>
        <v>17.956408980169215</v>
      </c>
      <c r="BN31" s="7">
        <f t="shared" si="24"/>
        <v>2.2475154072511216</v>
      </c>
      <c r="BO31" s="7">
        <f t="shared" si="24"/>
        <v>0</v>
      </c>
      <c r="BP31" s="7">
        <f t="shared" si="24"/>
        <v>4.3122291676511715E-2</v>
      </c>
      <c r="BQ31" s="7">
        <f t="shared" si="25"/>
        <v>5.6648912335477419E-3</v>
      </c>
    </row>
    <row r="32" spans="1:69" x14ac:dyDescent="0.3">
      <c r="D32" s="3" t="s">
        <v>60</v>
      </c>
      <c r="E32" s="4" t="s">
        <v>41</v>
      </c>
      <c r="F32" s="5"/>
      <c r="G32" s="5"/>
      <c r="H32" s="5"/>
      <c r="I32" s="5"/>
      <c r="J32" s="5">
        <f t="shared" si="23"/>
        <v>6.4087572518162439</v>
      </c>
      <c r="K32" s="5">
        <f t="shared" si="23"/>
        <v>5.3964494245303252</v>
      </c>
      <c r="L32" s="5">
        <f t="shared" si="23"/>
        <v>6.6788080554649687</v>
      </c>
      <c r="M32" s="5">
        <f t="shared" si="23"/>
        <v>6.3542748884678923</v>
      </c>
      <c r="N32" s="5">
        <f t="shared" si="23"/>
        <v>6.2893483069593303</v>
      </c>
      <c r="O32" s="5">
        <f t="shared" si="23"/>
        <v>7.2806943802278035</v>
      </c>
      <c r="P32" s="5">
        <f t="shared" si="23"/>
        <v>6.6915381381100758</v>
      </c>
      <c r="Q32" s="5">
        <f t="shared" si="23"/>
        <v>7.0782308438713359</v>
      </c>
      <c r="R32" s="5">
        <f t="shared" si="23"/>
        <v>8.2398495187401277</v>
      </c>
      <c r="S32" s="5">
        <f t="shared" si="23"/>
        <v>10.399056020384112</v>
      </c>
      <c r="T32" s="5">
        <f t="shared" si="23"/>
        <v>8.1206204797345638</v>
      </c>
      <c r="U32" s="5">
        <f t="shared" si="23"/>
        <v>9.3036459022551643</v>
      </c>
      <c r="V32" s="5">
        <f t="shared" si="23"/>
        <v>6.3179683999898817</v>
      </c>
      <c r="W32" s="5">
        <f t="shared" si="23"/>
        <v>5.7889945754238559</v>
      </c>
      <c r="X32" s="5">
        <f t="shared" si="23"/>
        <v>6.8171364798464307</v>
      </c>
      <c r="Y32" s="5">
        <f t="shared" si="23"/>
        <v>7.2427787008077393</v>
      </c>
      <c r="Z32" s="5">
        <f t="shared" si="23"/>
        <v>5.4142486512052779</v>
      </c>
      <c r="AA32" s="5">
        <f t="shared" si="23"/>
        <v>6.3097774124830197</v>
      </c>
      <c r="AB32" s="5">
        <f t="shared" si="23"/>
        <v>6.4565906436929499</v>
      </c>
      <c r="AC32" s="5">
        <f t="shared" si="23"/>
        <v>6.2149299822185311</v>
      </c>
      <c r="AD32" s="5">
        <f t="shared" si="23"/>
        <v>7.2212786056493394</v>
      </c>
      <c r="AE32" s="5">
        <f t="shared" si="23"/>
        <v>6.4565329782192871</v>
      </c>
      <c r="AF32" s="5">
        <f t="shared" si="23"/>
        <v>6.5262064288261756</v>
      </c>
      <c r="AG32" s="5">
        <f t="shared" si="23"/>
        <v>7.669916750379957</v>
      </c>
      <c r="AH32" s="5">
        <f t="shared" si="23"/>
        <v>6.0291294847185872</v>
      </c>
      <c r="AI32" s="5">
        <f t="shared" si="23"/>
        <v>5.3528367594261939</v>
      </c>
      <c r="AJ32" s="5">
        <f t="shared" si="23"/>
        <v>6.817008419768622</v>
      </c>
      <c r="AK32" s="5">
        <f t="shared" si="23"/>
        <v>7.1344642442046746</v>
      </c>
      <c r="AL32" s="5">
        <f t="shared" si="23"/>
        <v>6.7604169185751184</v>
      </c>
      <c r="AM32" s="5">
        <f t="shared" si="23"/>
        <v>5.1175842485079448</v>
      </c>
      <c r="AN32" s="5">
        <f t="shared" si="23"/>
        <v>4.9527497266928844</v>
      </c>
      <c r="AO32" s="5">
        <f t="shared" si="23"/>
        <v>4.2074235613171806</v>
      </c>
      <c r="AP32" s="5">
        <f t="shared" si="23"/>
        <v>20.469890025256831</v>
      </c>
      <c r="AQ32" s="5">
        <f t="shared" si="23"/>
        <v>19.515507213144879</v>
      </c>
      <c r="AR32" s="5">
        <f t="shared" si="23"/>
        <v>19.562741797574468</v>
      </c>
      <c r="AS32" s="5">
        <f t="shared" si="23"/>
        <v>19.776645303402773</v>
      </c>
      <c r="AT32" s="81">
        <f>'17to9 after'!AT32-'17to9 before'!AT32</f>
        <v>0</v>
      </c>
      <c r="AU32" s="81">
        <f>'17to9 after'!AU32-'17to9 before'!AU32</f>
        <v>0</v>
      </c>
      <c r="AV32" s="81">
        <f>'17to9 after'!AV32-'17to9 before'!AV32</f>
        <v>0</v>
      </c>
      <c r="AW32" s="81">
        <f>'17to9 after'!AW32-'17to9 before'!AW32</f>
        <v>0</v>
      </c>
      <c r="AX32" s="8">
        <f>'17to9 after'!AX32-'17to9 before'!AX32</f>
        <v>0</v>
      </c>
      <c r="AY32" s="8">
        <f>'17to9 after'!AY32-'17to9 before'!AY32</f>
        <v>0</v>
      </c>
      <c r="AZ32" s="75">
        <f>'17to9 after'!AZ32-'17to9 before'!AZ32</f>
        <v>0</v>
      </c>
      <c r="BA32" s="75">
        <f>'17to9 after'!BA32-'17to9 before'!BA32</f>
        <v>0</v>
      </c>
      <c r="BB32" s="45">
        <f>'17to9 after'!BB32-'17to9 before'!BB32</f>
        <v>0</v>
      </c>
      <c r="BC32" s="45">
        <f>'17to9 after'!BC32-'17to9 before'!BC32</f>
        <v>1.4558097710448692E-5</v>
      </c>
      <c r="BD32" s="45">
        <f>'17to9 after'!BD32-'17to9 before'!BD32</f>
        <v>-0.69977818040536999</v>
      </c>
      <c r="BE32" s="45">
        <f>'17to9 after'!BE32-'17to9 before'!BE32</f>
        <v>-0.11190129304389984</v>
      </c>
      <c r="BF32" s="45">
        <f>'17to9 after'!BF32-'17to9 before'!BF32</f>
        <v>-9.0817150530710045E-2</v>
      </c>
      <c r="BG32" s="45">
        <f>'17to9 after'!BG32-'17to9 before'!BG32</f>
        <v>-5.1795542400280503E-2</v>
      </c>
      <c r="BH32" s="45">
        <f>'17to9 after'!BH32-'17to9 before'!BH32</f>
        <v>-5.4017335514400244E-2</v>
      </c>
      <c r="BI32" s="45">
        <f>'17to9 after'!BI32-'17to9 before'!BI32</f>
        <v>-3.5149534652229697E-2</v>
      </c>
      <c r="BL32" s="7">
        <f t="shared" si="24"/>
        <v>5.2181851415873837</v>
      </c>
      <c r="BM32" s="7">
        <f t="shared" si="24"/>
        <v>19.824509267325972</v>
      </c>
      <c r="BN32" s="7">
        <f t="shared" si="24"/>
        <v>-0.60796174752462129</v>
      </c>
      <c r="BO32" s="7">
        <f t="shared" si="24"/>
        <v>0</v>
      </c>
      <c r="BP32" s="7">
        <f t="shared" si="24"/>
        <v>-0.20811725759518618</v>
      </c>
      <c r="BQ32" s="7">
        <f t="shared" si="25"/>
        <v>-2.260319778789599E-2</v>
      </c>
    </row>
    <row r="33" spans="4:69" x14ac:dyDescent="0.3">
      <c r="D33" s="3" t="s">
        <v>61</v>
      </c>
      <c r="E33" s="14" t="s">
        <v>42</v>
      </c>
      <c r="F33" s="27"/>
      <c r="G33" s="27"/>
      <c r="H33" s="27"/>
      <c r="I33" s="27"/>
      <c r="J33" s="27">
        <f t="shared" si="23"/>
        <v>0.24012636352694905</v>
      </c>
      <c r="K33" s="27">
        <f t="shared" si="23"/>
        <v>-1.0443465830446197</v>
      </c>
      <c r="L33" s="27">
        <f t="shared" si="23"/>
        <v>0.34627872270132087</v>
      </c>
      <c r="M33" s="27">
        <f t="shared" si="23"/>
        <v>2.5552718167174415</v>
      </c>
      <c r="N33" s="27">
        <f t="shared" si="23"/>
        <v>10.037281628236205</v>
      </c>
      <c r="O33" s="27">
        <f t="shared" si="23"/>
        <v>9.9549868025257773</v>
      </c>
      <c r="P33" s="27">
        <f t="shared" si="23"/>
        <v>6.8437754589536937</v>
      </c>
      <c r="Q33" s="27">
        <f t="shared" si="23"/>
        <v>9.6267385262154939</v>
      </c>
      <c r="R33" s="27">
        <f t="shared" si="23"/>
        <v>7.0692769109594655</v>
      </c>
      <c r="S33" s="27">
        <f t="shared" si="23"/>
        <v>11.251415392523967</v>
      </c>
      <c r="T33" s="27">
        <f t="shared" si="23"/>
        <v>11.94608588396957</v>
      </c>
      <c r="U33" s="27">
        <f t="shared" si="23"/>
        <v>8.280718908896322</v>
      </c>
      <c r="V33" s="27">
        <f t="shared" si="23"/>
        <v>7.4570584374325177</v>
      </c>
      <c r="W33" s="27">
        <f t="shared" si="23"/>
        <v>5.4587191050875727</v>
      </c>
      <c r="X33" s="27">
        <f t="shared" si="23"/>
        <v>4.4887624323991737</v>
      </c>
      <c r="Y33" s="27">
        <f t="shared" si="23"/>
        <v>4.3589997848249462</v>
      </c>
      <c r="Z33" s="27">
        <f t="shared" si="23"/>
        <v>3.0757798049838581</v>
      </c>
      <c r="AA33" s="27">
        <f t="shared" si="23"/>
        <v>4.9038771107254187</v>
      </c>
      <c r="AB33" s="27">
        <f t="shared" si="23"/>
        <v>4.98406472798123</v>
      </c>
      <c r="AC33" s="27">
        <f t="shared" si="23"/>
        <v>6.2013567803526293</v>
      </c>
      <c r="AD33" s="27">
        <f t="shared" si="23"/>
        <v>6.0944287914249218</v>
      </c>
      <c r="AE33" s="27">
        <f t="shared" si="23"/>
        <v>5.0815828778609795</v>
      </c>
      <c r="AF33" s="27">
        <f t="shared" si="23"/>
        <v>5.1837233095531232</v>
      </c>
      <c r="AG33" s="27">
        <f t="shared" si="23"/>
        <v>4.4374919105181432</v>
      </c>
      <c r="AH33" s="27">
        <f t="shared" si="23"/>
        <v>3.7777882468492896</v>
      </c>
      <c r="AI33" s="27">
        <f t="shared" si="23"/>
        <v>1.5684639446656767</v>
      </c>
      <c r="AJ33" s="27">
        <f t="shared" si="23"/>
        <v>1.4492567635602027</v>
      </c>
      <c r="AK33" s="27">
        <f t="shared" ref="AK33:AT46" si="26">(AK9/AG9-1)*100</f>
        <v>3.4557113286584507</v>
      </c>
      <c r="AL33" s="27">
        <f t="shared" si="26"/>
        <v>4.3129508204614364</v>
      </c>
      <c r="AM33" s="27">
        <f t="shared" si="26"/>
        <v>4.2886936633218298</v>
      </c>
      <c r="AN33" s="27">
        <f t="shared" si="26"/>
        <v>3.6594617860436163</v>
      </c>
      <c r="AO33" s="27">
        <f t="shared" si="26"/>
        <v>3.8612802353432452</v>
      </c>
      <c r="AP33" s="27">
        <f t="shared" si="26"/>
        <v>15.54465897656705</v>
      </c>
      <c r="AQ33" s="27">
        <f t="shared" si="26"/>
        <v>13.896068128812411</v>
      </c>
      <c r="AR33" s="27">
        <f t="shared" si="26"/>
        <v>15.657260365871961</v>
      </c>
      <c r="AS33" s="27">
        <f t="shared" si="26"/>
        <v>13.780109067818369</v>
      </c>
      <c r="AT33" s="83">
        <f>'17to9 after'!AT33-'17to9 before'!AT33</f>
        <v>0</v>
      </c>
      <c r="AU33" s="83">
        <f>'17to9 after'!AU33-'17to9 before'!AU33</f>
        <v>0</v>
      </c>
      <c r="AV33" s="83">
        <f>'17to9 after'!AV33-'17to9 before'!AV33</f>
        <v>0</v>
      </c>
      <c r="AW33" s="83">
        <f>'17to9 after'!AW33-'17to9 before'!AW33</f>
        <v>0</v>
      </c>
      <c r="AX33" s="28">
        <f>'17to9 after'!AX33-'17to9 before'!AX33</f>
        <v>0</v>
      </c>
      <c r="AY33" s="28">
        <f>'17to9 after'!AY33-'17to9 before'!AY33</f>
        <v>0</v>
      </c>
      <c r="AZ33" s="77">
        <f>'17to9 after'!AZ33-'17to9 before'!AZ33</f>
        <v>0</v>
      </c>
      <c r="BA33" s="77">
        <f>'17to9 after'!BA33-'17to9 before'!BA33</f>
        <v>0</v>
      </c>
      <c r="BB33" s="47">
        <f>'17to9 after'!BB33-'17to9 before'!BB33</f>
        <v>0</v>
      </c>
      <c r="BC33" s="47">
        <f>'17to9 after'!BC33-'17to9 before'!BC33</f>
        <v>-4.0034213405100161E-3</v>
      </c>
      <c r="BD33" s="47">
        <f>'17to9 after'!BD33-'17to9 before'!BD33</f>
        <v>3.8036801376106766E-3</v>
      </c>
      <c r="BE33" s="47">
        <f>'17to9 after'!BE33-'17to9 before'!BE33</f>
        <v>-1.2239592912750119E-2</v>
      </c>
      <c r="BF33" s="47">
        <f>'17to9 after'!BF33-'17to9 before'!BF33</f>
        <v>-0.11813672202058001</v>
      </c>
      <c r="BG33" s="47">
        <f>'17to9 after'!BG33-'17to9 before'!BG33</f>
        <v>-0.21580572346966065</v>
      </c>
      <c r="BH33" s="47">
        <f>'17to9 after'!BH33-'17to9 before'!BH33</f>
        <v>-0.13936102306336995</v>
      </c>
      <c r="BI33" s="47">
        <f>'17to9 after'!BI33-'17to9 before'!BI33</f>
        <v>-9.8480048064010006E-2</v>
      </c>
      <c r="BL33" s="7">
        <f t="shared" si="24"/>
        <v>4.025656818105583</v>
      </c>
      <c r="BM33" s="7">
        <f t="shared" si="24"/>
        <v>14.713184230627373</v>
      </c>
      <c r="BN33" s="7">
        <f t="shared" si="24"/>
        <v>-1.4979002073691072</v>
      </c>
      <c r="BO33" s="7">
        <f t="shared" si="24"/>
        <v>0</v>
      </c>
      <c r="BP33" s="7">
        <f t="shared" si="24"/>
        <v>-3.0607690667872056E-3</v>
      </c>
      <c r="BQ33" s="7">
        <f t="shared" si="25"/>
        <v>-2.9647467833515684E-2</v>
      </c>
    </row>
    <row r="34" spans="4:69" x14ac:dyDescent="0.3">
      <c r="D34" s="3" t="s">
        <v>62</v>
      </c>
      <c r="E34" s="15" t="s">
        <v>43</v>
      </c>
      <c r="F34" s="29"/>
      <c r="G34" s="29"/>
      <c r="H34" s="29"/>
      <c r="I34" s="29"/>
      <c r="J34" s="29">
        <f t="shared" ref="J34:AJ43" si="27">(J10/F10-1)*100</f>
        <v>0.79372476775829703</v>
      </c>
      <c r="K34" s="29">
        <f t="shared" si="27"/>
        <v>2.4372291130524415</v>
      </c>
      <c r="L34" s="29">
        <f t="shared" si="27"/>
        <v>4.9037484414526711</v>
      </c>
      <c r="M34" s="29">
        <f t="shared" si="27"/>
        <v>6.674332754794432</v>
      </c>
      <c r="N34" s="29">
        <f t="shared" si="27"/>
        <v>5.9445884934089976</v>
      </c>
      <c r="O34" s="29">
        <f t="shared" si="27"/>
        <v>7.2297276816837286</v>
      </c>
      <c r="P34" s="29">
        <f t="shared" si="27"/>
        <v>7.3635395554944916</v>
      </c>
      <c r="Q34" s="29">
        <f t="shared" si="27"/>
        <v>7.9591514626422777</v>
      </c>
      <c r="R34" s="29">
        <f t="shared" si="27"/>
        <v>9.4026134058994302</v>
      </c>
      <c r="S34" s="29">
        <f t="shared" si="27"/>
        <v>9.1300451114817207</v>
      </c>
      <c r="T34" s="29">
        <f t="shared" si="27"/>
        <v>8.3126963710941748</v>
      </c>
      <c r="U34" s="29">
        <f t="shared" si="27"/>
        <v>6.5597354767266802</v>
      </c>
      <c r="V34" s="29">
        <f t="shared" si="27"/>
        <v>7.1759324441440731</v>
      </c>
      <c r="W34" s="29">
        <f t="shared" si="27"/>
        <v>6.3299644830849155</v>
      </c>
      <c r="X34" s="29">
        <f t="shared" si="27"/>
        <v>7.4472641768603465</v>
      </c>
      <c r="Y34" s="29">
        <f t="shared" si="27"/>
        <v>7.4508315757978227</v>
      </c>
      <c r="Z34" s="29">
        <f t="shared" si="27"/>
        <v>6.9307624378744936</v>
      </c>
      <c r="AA34" s="29">
        <f t="shared" si="27"/>
        <v>7.9719023115249588</v>
      </c>
      <c r="AB34" s="29">
        <f t="shared" si="27"/>
        <v>6.3191088090878589</v>
      </c>
      <c r="AC34" s="29">
        <f t="shared" si="27"/>
        <v>6.7035319494589851</v>
      </c>
      <c r="AD34" s="29">
        <f t="shared" si="27"/>
        <v>6.9889214674551114</v>
      </c>
      <c r="AE34" s="29">
        <f t="shared" si="27"/>
        <v>7.5618162586282622</v>
      </c>
      <c r="AF34" s="29">
        <f t="shared" si="27"/>
        <v>7.6956891625271862</v>
      </c>
      <c r="AG34" s="29">
        <f t="shared" si="27"/>
        <v>7.2012424495095706</v>
      </c>
      <c r="AH34" s="29">
        <f t="shared" si="27"/>
        <v>6.2626628629170122</v>
      </c>
      <c r="AI34" s="29">
        <f t="shared" si="27"/>
        <v>6.0294153937270334</v>
      </c>
      <c r="AJ34" s="29">
        <f t="shared" si="27"/>
        <v>6.9624523391054627</v>
      </c>
      <c r="AK34" s="29">
        <f t="shared" si="26"/>
        <v>7.5146595354073309</v>
      </c>
      <c r="AL34" s="29">
        <f t="shared" si="26"/>
        <v>7.4186491594166792</v>
      </c>
      <c r="AM34" s="29">
        <f t="shared" si="26"/>
        <v>6.5180152817440495</v>
      </c>
      <c r="AN34" s="29">
        <f t="shared" si="26"/>
        <v>8.1833925763471491</v>
      </c>
      <c r="AO34" s="29">
        <f t="shared" si="26"/>
        <v>7.6391987594378596</v>
      </c>
      <c r="AP34" s="29">
        <f t="shared" si="26"/>
        <v>23.624452586563429</v>
      </c>
      <c r="AQ34" s="29">
        <f t="shared" si="26"/>
        <v>25.250918514164745</v>
      </c>
      <c r="AR34" s="29">
        <f t="shared" si="26"/>
        <v>22.795718112533404</v>
      </c>
      <c r="AS34" s="29">
        <f t="shared" si="26"/>
        <v>22.769431569701638</v>
      </c>
      <c r="AT34" s="84">
        <f>'17to9 after'!AT34-'17to9 before'!AT34</f>
        <v>0</v>
      </c>
      <c r="AU34" s="84">
        <f>'17to9 after'!AU34-'17to9 before'!AU34</f>
        <v>0</v>
      </c>
      <c r="AV34" s="84">
        <f>'17to9 after'!AV34-'17to9 before'!AV34</f>
        <v>0</v>
      </c>
      <c r="AW34" s="84">
        <f>'17to9 after'!AW34-'17to9 before'!AW34</f>
        <v>0</v>
      </c>
      <c r="AX34" s="30">
        <f>'17to9 after'!AX34-'17to9 before'!AX34</f>
        <v>0</v>
      </c>
      <c r="AY34" s="30">
        <f>'17to9 after'!AY34-'17to9 before'!AY34</f>
        <v>0</v>
      </c>
      <c r="AZ34" s="78">
        <f>'17to9 after'!AZ34-'17to9 before'!AZ34</f>
        <v>0</v>
      </c>
      <c r="BA34" s="78">
        <f>'17to9 after'!BA34-'17to9 before'!BA34</f>
        <v>0</v>
      </c>
      <c r="BB34" s="48">
        <f>'17to9 after'!BB34-'17to9 before'!BB34</f>
        <v>0</v>
      </c>
      <c r="BC34" s="48">
        <f>'17to9 after'!BC34-'17to9 before'!BC34</f>
        <v>2.1060855721017901E-3</v>
      </c>
      <c r="BD34" s="48">
        <f>'17to9 after'!BD34-'17to9 before'!BD34</f>
        <v>-2.9634898055981296E-3</v>
      </c>
      <c r="BE34" s="48">
        <f>'17to9 after'!BE34-'17to9 before'!BE34</f>
        <v>-1.0718729510150293E-2</v>
      </c>
      <c r="BF34" s="48">
        <f>'17to9 after'!BF34-'17to9 before'!BF34</f>
        <v>-0.17235503966775934</v>
      </c>
      <c r="BG34" s="48">
        <f>'17to9 after'!BG34-'17to9 before'!BG34</f>
        <v>-7.8159447972319995E-2</v>
      </c>
      <c r="BH34" s="48">
        <f>'17to9 after'!BH34-'17to9 before'!BH34</f>
        <v>-8.4373835536201369E-2</v>
      </c>
      <c r="BI34" s="48">
        <f>'17to9 after'!BI34-'17to9 before'!BI34</f>
        <v>-9.2106302052969546E-2</v>
      </c>
      <c r="BL34" s="7">
        <f t="shared" si="24"/>
        <v>7.4493508637807127</v>
      </c>
      <c r="BM34" s="7">
        <f t="shared" si="24"/>
        <v>23.586222940033075</v>
      </c>
      <c r="BN34" s="7">
        <f t="shared" si="24"/>
        <v>-7.3257093072753854</v>
      </c>
      <c r="BO34" s="7">
        <f t="shared" si="24"/>
        <v>0</v>
      </c>
      <c r="BP34" s="7">
        <f t="shared" si="24"/>
        <v>-3.4152474232773677E-3</v>
      </c>
      <c r="BQ34" s="7">
        <f t="shared" si="25"/>
        <v>-4.4975231772192981E-2</v>
      </c>
    </row>
    <row r="35" spans="4:69" x14ac:dyDescent="0.3">
      <c r="D35" s="3" t="s">
        <v>63</v>
      </c>
      <c r="E35" s="14" t="s">
        <v>44</v>
      </c>
      <c r="F35" s="27"/>
      <c r="G35" s="27"/>
      <c r="H35" s="27"/>
      <c r="I35" s="27"/>
      <c r="J35" s="27">
        <f t="shared" si="27"/>
        <v>6.8037749532950498</v>
      </c>
      <c r="K35" s="27">
        <f t="shared" si="27"/>
        <v>6.4172869409027111</v>
      </c>
      <c r="L35" s="27">
        <f t="shared" si="27"/>
        <v>5.0673582722886135</v>
      </c>
      <c r="M35" s="27">
        <f t="shared" si="27"/>
        <v>3.8968152477053986</v>
      </c>
      <c r="N35" s="27">
        <f t="shared" si="27"/>
        <v>3.734965908040877</v>
      </c>
      <c r="O35" s="27">
        <f t="shared" si="27"/>
        <v>5.8116488715555192</v>
      </c>
      <c r="P35" s="27">
        <f t="shared" si="27"/>
        <v>7.526829453858408</v>
      </c>
      <c r="Q35" s="27">
        <f t="shared" si="27"/>
        <v>8.1255526640243723</v>
      </c>
      <c r="R35" s="27">
        <f t="shared" si="27"/>
        <v>7.8781538716493404</v>
      </c>
      <c r="S35" s="27">
        <f t="shared" si="27"/>
        <v>6.9893252769385628</v>
      </c>
      <c r="T35" s="27">
        <f t="shared" si="27"/>
        <v>6.1390871264905389</v>
      </c>
      <c r="U35" s="27">
        <f t="shared" si="27"/>
        <v>6.494699770197121</v>
      </c>
      <c r="V35" s="27">
        <f t="shared" si="27"/>
        <v>6.8869042246976209</v>
      </c>
      <c r="W35" s="27">
        <f t="shared" si="27"/>
        <v>6.3028753656801051</v>
      </c>
      <c r="X35" s="27">
        <f t="shared" si="27"/>
        <v>6.1306534524391498</v>
      </c>
      <c r="Y35" s="27">
        <f t="shared" si="27"/>
        <v>7.2330055470128052</v>
      </c>
      <c r="Z35" s="27">
        <f t="shared" si="27"/>
        <v>6.9699049288942883</v>
      </c>
      <c r="AA35" s="27">
        <f t="shared" si="27"/>
        <v>6.9973772895589148</v>
      </c>
      <c r="AB35" s="27">
        <f t="shared" si="27"/>
        <v>6.9443111609736707</v>
      </c>
      <c r="AC35" s="27">
        <f t="shared" si="27"/>
        <v>6.3018391633609783</v>
      </c>
      <c r="AD35" s="27">
        <f t="shared" si="27"/>
        <v>6.4369962699413641</v>
      </c>
      <c r="AE35" s="27">
        <f t="shared" si="27"/>
        <v>6.354560440651702</v>
      </c>
      <c r="AF35" s="27">
        <f t="shared" si="27"/>
        <v>5.7756909015859836</v>
      </c>
      <c r="AG35" s="27">
        <f t="shared" si="27"/>
        <v>4.5684028272283017</v>
      </c>
      <c r="AH35" s="27">
        <f t="shared" si="27"/>
        <v>3.310553978550268</v>
      </c>
      <c r="AI35" s="27">
        <f t="shared" si="27"/>
        <v>3.7054731632923055</v>
      </c>
      <c r="AJ35" s="27">
        <f t="shared" si="27"/>
        <v>4.4450991158850872</v>
      </c>
      <c r="AK35" s="27">
        <f t="shared" si="26"/>
        <v>5.7321507271925976</v>
      </c>
      <c r="AL35" s="27">
        <f t="shared" si="26"/>
        <v>5.728363233151379</v>
      </c>
      <c r="AM35" s="27">
        <f t="shared" si="26"/>
        <v>5.1553043887989425</v>
      </c>
      <c r="AN35" s="27">
        <f t="shared" si="26"/>
        <v>4.9975559365636135</v>
      </c>
      <c r="AO35" s="27">
        <f t="shared" si="26"/>
        <v>4.8207488457586267</v>
      </c>
      <c r="AP35" s="27">
        <f t="shared" si="26"/>
        <v>17.339450601518536</v>
      </c>
      <c r="AQ35" s="27">
        <f t="shared" si="26"/>
        <v>17.723858233108224</v>
      </c>
      <c r="AR35" s="27">
        <f t="shared" si="26"/>
        <v>17.838878637171728</v>
      </c>
      <c r="AS35" s="27">
        <f t="shared" si="26"/>
        <v>18.541142552586297</v>
      </c>
      <c r="AT35" s="83">
        <f>'17to9 after'!AT35-'17to9 before'!AT35</f>
        <v>0</v>
      </c>
      <c r="AU35" s="83">
        <f>'17to9 after'!AU35-'17to9 before'!AU35</f>
        <v>0</v>
      </c>
      <c r="AV35" s="83">
        <f>'17to9 after'!AV35-'17to9 before'!AV35</f>
        <v>0</v>
      </c>
      <c r="AW35" s="83">
        <f>'17to9 after'!AW35-'17to9 before'!AW35</f>
        <v>0</v>
      </c>
      <c r="AX35" s="28">
        <f>'17to9 after'!AX35-'17to9 before'!AX35</f>
        <v>0</v>
      </c>
      <c r="AY35" s="28">
        <f>'17to9 after'!AY35-'17to9 before'!AY35</f>
        <v>0</v>
      </c>
      <c r="AZ35" s="77">
        <f>'17to9 after'!AZ35-'17to9 before'!AZ35</f>
        <v>0</v>
      </c>
      <c r="BA35" s="77">
        <f>'17to9 after'!BA35-'17to9 before'!BA35</f>
        <v>0</v>
      </c>
      <c r="BB35" s="47">
        <f>'17to9 after'!BB35-'17to9 before'!BB35</f>
        <v>0</v>
      </c>
      <c r="BC35" s="47">
        <f>'17to9 after'!BC35-'17to9 before'!BC35</f>
        <v>-3.3368747605067028E-6</v>
      </c>
      <c r="BD35" s="47">
        <f>'17to9 after'!BD35-'17to9 before'!BD35</f>
        <v>6.2930955984086268E-6</v>
      </c>
      <c r="BE35" s="47">
        <f>'17to9 after'!BE35-'17to9 before'!BE35</f>
        <v>-5.2014067080739856E-2</v>
      </c>
      <c r="BF35" s="47">
        <f>'17to9 after'!BF35-'17to9 before'!BF35</f>
        <v>-0.11545476215211004</v>
      </c>
      <c r="BG35" s="47">
        <f>'17to9 after'!BG35-'17to9 before'!BG35</f>
        <v>-0.16566297615768022</v>
      </c>
      <c r="BH35" s="47">
        <f>'17to9 after'!BH35-'17to9 before'!BH35</f>
        <v>-0.10289368936185994</v>
      </c>
      <c r="BI35" s="47">
        <f>'17to9 after'!BI35-'17to9 before'!BI35</f>
        <v>-7.8508430700390264E-2</v>
      </c>
      <c r="BL35" s="7">
        <f t="shared" si="24"/>
        <v>5.1691491671947087</v>
      </c>
      <c r="BM35" s="7">
        <f t="shared" si="24"/>
        <v>17.86796990630901</v>
      </c>
      <c r="BN35" s="7">
        <f t="shared" si="24"/>
        <v>-4.974018938187208</v>
      </c>
      <c r="BO35" s="7">
        <f t="shared" si="24"/>
        <v>0</v>
      </c>
      <c r="BP35" s="7">
        <f t="shared" si="24"/>
        <v>-1.4095721962570362E-2</v>
      </c>
      <c r="BQ35" s="7">
        <f t="shared" si="25"/>
        <v>-3.0185594256793014E-2</v>
      </c>
    </row>
    <row r="36" spans="4:69" x14ac:dyDescent="0.3">
      <c r="D36" s="3" t="s">
        <v>64</v>
      </c>
      <c r="E36" s="15" t="s">
        <v>45</v>
      </c>
      <c r="F36" s="29"/>
      <c r="G36" s="29"/>
      <c r="H36" s="29"/>
      <c r="I36" s="29"/>
      <c r="J36" s="29">
        <f t="shared" si="27"/>
        <v>20.442842430484042</v>
      </c>
      <c r="K36" s="29">
        <f t="shared" si="27"/>
        <v>16.845004857945135</v>
      </c>
      <c r="L36" s="29">
        <f t="shared" si="27"/>
        <v>15.089361943182244</v>
      </c>
      <c r="M36" s="29">
        <f t="shared" si="27"/>
        <v>11.650866824953932</v>
      </c>
      <c r="N36" s="29">
        <f t="shared" si="27"/>
        <v>12.605851953526415</v>
      </c>
      <c r="O36" s="29">
        <f t="shared" si="27"/>
        <v>14.699437673499748</v>
      </c>
      <c r="P36" s="29">
        <f t="shared" si="27"/>
        <v>15.677154198000952</v>
      </c>
      <c r="Q36" s="29">
        <f t="shared" si="27"/>
        <v>16.294391467593861</v>
      </c>
      <c r="R36" s="29">
        <f t="shared" si="27"/>
        <v>13.158639707719001</v>
      </c>
      <c r="S36" s="29">
        <f t="shared" si="27"/>
        <v>9.4263294164508959</v>
      </c>
      <c r="T36" s="29">
        <f t="shared" si="27"/>
        <v>8.1577635673993232</v>
      </c>
      <c r="U36" s="29">
        <f t="shared" si="27"/>
        <v>9.5794094529060292</v>
      </c>
      <c r="V36" s="29">
        <f t="shared" si="27"/>
        <v>12.267010822058499</v>
      </c>
      <c r="W36" s="29">
        <f t="shared" si="27"/>
        <v>12.424230511060941</v>
      </c>
      <c r="X36" s="29">
        <f t="shared" si="27"/>
        <v>12.809070855521053</v>
      </c>
      <c r="Y36" s="29">
        <f t="shared" si="27"/>
        <v>11.638649150136082</v>
      </c>
      <c r="Z36" s="29">
        <f t="shared" si="27"/>
        <v>10.617684956160534</v>
      </c>
      <c r="AA36" s="29">
        <f t="shared" si="27"/>
        <v>11.405295843235773</v>
      </c>
      <c r="AB36" s="29">
        <f t="shared" si="27"/>
        <v>10.129830015344442</v>
      </c>
      <c r="AC36" s="29">
        <f t="shared" si="27"/>
        <v>9.4944834333277939</v>
      </c>
      <c r="AD36" s="29">
        <f t="shared" si="27"/>
        <v>9.8909940644555725</v>
      </c>
      <c r="AE36" s="29">
        <f t="shared" si="27"/>
        <v>10.718026638703449</v>
      </c>
      <c r="AF36" s="29">
        <f t="shared" si="27"/>
        <v>9.7508787326345612</v>
      </c>
      <c r="AG36" s="29">
        <f t="shared" si="27"/>
        <v>10.11639764082477</v>
      </c>
      <c r="AH36" s="29">
        <f t="shared" si="27"/>
        <v>9.6564582167400594</v>
      </c>
      <c r="AI36" s="29">
        <f t="shared" si="27"/>
        <v>9.2545867104311128</v>
      </c>
      <c r="AJ36" s="29">
        <f t="shared" si="27"/>
        <v>10.649823586632134</v>
      </c>
      <c r="AK36" s="29">
        <f t="shared" si="26"/>
        <v>9.2403938192260338</v>
      </c>
      <c r="AL36" s="29">
        <f t="shared" si="26"/>
        <v>7.5849624355898149</v>
      </c>
      <c r="AM36" s="29">
        <f t="shared" si="26"/>
        <v>9.3080405839834235</v>
      </c>
      <c r="AN36" s="29">
        <f t="shared" si="26"/>
        <v>8.9321185808517214</v>
      </c>
      <c r="AO36" s="29">
        <f t="shared" si="26"/>
        <v>9.617016576619708</v>
      </c>
      <c r="AP36" s="29">
        <f t="shared" si="26"/>
        <v>29.847000099629529</v>
      </c>
      <c r="AQ36" s="29">
        <f t="shared" si="26"/>
        <v>27.943307308152221</v>
      </c>
      <c r="AR36" s="29">
        <f t="shared" si="26"/>
        <v>28.553011339543421</v>
      </c>
      <c r="AS36" s="29">
        <f t="shared" si="26"/>
        <v>27.19873782070874</v>
      </c>
      <c r="AT36" s="84">
        <f>'17to9 after'!AT36-'17to9 before'!AT36</f>
        <v>0</v>
      </c>
      <c r="AU36" s="84">
        <f>'17to9 after'!AU36-'17to9 before'!AU36</f>
        <v>0</v>
      </c>
      <c r="AV36" s="84">
        <f>'17to9 after'!AV36-'17to9 before'!AV36</f>
        <v>0</v>
      </c>
      <c r="AW36" s="84">
        <f>'17to9 after'!AW36-'17to9 before'!AW36</f>
        <v>0</v>
      </c>
      <c r="AX36" s="30">
        <f>'17to9 after'!AX36-'17to9 before'!AX36</f>
        <v>0</v>
      </c>
      <c r="AY36" s="30">
        <f>'17to9 after'!AY36-'17to9 before'!AY36</f>
        <v>0</v>
      </c>
      <c r="AZ36" s="78">
        <f>'17to9 after'!AZ36-'17to9 before'!AZ36</f>
        <v>0</v>
      </c>
      <c r="BA36" s="78">
        <f>'17to9 after'!BA36-'17to9 before'!BA36</f>
        <v>0</v>
      </c>
      <c r="BB36" s="48">
        <f>'17to9 after'!BB36-'17to9 before'!BB36</f>
        <v>0</v>
      </c>
      <c r="BC36" s="48">
        <f>'17to9 after'!BC36-'17to9 before'!BC36</f>
        <v>3.1317710049005854E-3</v>
      </c>
      <c r="BD36" s="48">
        <f>'17to9 after'!BD36-'17to9 before'!BD36</f>
        <v>-4.2114728488105158E-3</v>
      </c>
      <c r="BE36" s="48">
        <f>'17to9 after'!BE36-'17to9 before'!BE36</f>
        <v>5.6234625792592752E-3</v>
      </c>
      <c r="BF36" s="48">
        <f>'17to9 after'!BF36-'17to9 before'!BF36</f>
        <v>-7.7223614710030475E-2</v>
      </c>
      <c r="BG36" s="48">
        <f>'17to9 after'!BG36-'17to9 before'!BG36</f>
        <v>-8.6764037511610326E-2</v>
      </c>
      <c r="BH36" s="48">
        <f>'17to9 after'!BH36-'17to9 before'!BH36</f>
        <v>-8.9568315627300166E-2</v>
      </c>
      <c r="BI36" s="48">
        <f>'17to9 after'!BI36-'17to9 before'!BI36</f>
        <v>-9.090221408970045E-2</v>
      </c>
      <c r="BL36" s="7">
        <f t="shared" si="24"/>
        <v>8.8764771683510713</v>
      </c>
      <c r="BM36" s="7">
        <f t="shared" si="24"/>
        <v>28.359059868499692</v>
      </c>
      <c r="BN36" s="7">
        <f t="shared" si="24"/>
        <v>5.0484429840633949</v>
      </c>
      <c r="BO36" s="7">
        <f t="shared" si="24"/>
        <v>0</v>
      </c>
      <c r="BP36" s="7">
        <f t="shared" si="24"/>
        <v>1.1691498573718206E-3</v>
      </c>
      <c r="BQ36" s="7">
        <f t="shared" si="25"/>
        <v>-1.9453262806168325E-2</v>
      </c>
    </row>
    <row r="37" spans="4:69" x14ac:dyDescent="0.3">
      <c r="D37" s="3" t="s">
        <v>65</v>
      </c>
      <c r="E37" s="16" t="s">
        <v>46</v>
      </c>
      <c r="F37" s="31"/>
      <c r="G37" s="31"/>
      <c r="H37" s="31"/>
      <c r="I37" s="31"/>
      <c r="J37" s="31">
        <f t="shared" si="27"/>
        <v>3.9286336302874592</v>
      </c>
      <c r="K37" s="31">
        <f t="shared" si="27"/>
        <v>3.6574882843912082</v>
      </c>
      <c r="L37" s="31">
        <f t="shared" si="27"/>
        <v>5.4529174804464953</v>
      </c>
      <c r="M37" s="31">
        <f t="shared" si="27"/>
        <v>3.8452987544442152</v>
      </c>
      <c r="N37" s="31">
        <f t="shared" si="27"/>
        <v>6.4668306439260803</v>
      </c>
      <c r="O37" s="31">
        <f t="shared" si="27"/>
        <v>7.0948584880423882</v>
      </c>
      <c r="P37" s="31">
        <f t="shared" si="27"/>
        <v>3.7814581103258194</v>
      </c>
      <c r="Q37" s="31">
        <f t="shared" si="27"/>
        <v>5.4429690124468966</v>
      </c>
      <c r="R37" s="31">
        <f t="shared" si="27"/>
        <v>8.609393696802691</v>
      </c>
      <c r="S37" s="31">
        <f t="shared" si="27"/>
        <v>9.4875548073064095</v>
      </c>
      <c r="T37" s="31">
        <f t="shared" si="27"/>
        <v>6.4498713624911774</v>
      </c>
      <c r="U37" s="31">
        <f t="shared" si="27"/>
        <v>3.3998468121071435</v>
      </c>
      <c r="V37" s="31">
        <f t="shared" si="27"/>
        <v>3.6475921403871903</v>
      </c>
      <c r="W37" s="31">
        <f t="shared" si="27"/>
        <v>5.3035269138401286</v>
      </c>
      <c r="X37" s="31">
        <f t="shared" si="27"/>
        <v>13.225764036290567</v>
      </c>
      <c r="Y37" s="31">
        <f t="shared" si="27"/>
        <v>16.245841235783566</v>
      </c>
      <c r="Z37" s="31">
        <f t="shared" si="27"/>
        <v>12.56754440565433</v>
      </c>
      <c r="AA37" s="31">
        <f t="shared" si="27"/>
        <v>10.322131501523057</v>
      </c>
      <c r="AB37" s="31">
        <f t="shared" si="27"/>
        <v>8.8238384374619727</v>
      </c>
      <c r="AC37" s="31">
        <f t="shared" si="27"/>
        <v>3.7504635033990263</v>
      </c>
      <c r="AD37" s="31">
        <f t="shared" si="27"/>
        <v>3.6019430832087806</v>
      </c>
      <c r="AE37" s="31">
        <f t="shared" si="27"/>
        <v>5.4597727483985281</v>
      </c>
      <c r="AF37" s="31">
        <f t="shared" si="27"/>
        <v>1.9038012505685042</v>
      </c>
      <c r="AG37" s="31">
        <f t="shared" si="27"/>
        <v>7.8689909048671236</v>
      </c>
      <c r="AH37" s="31">
        <f t="shared" si="27"/>
        <v>8.5534534437747833</v>
      </c>
      <c r="AI37" s="31">
        <f t="shared" si="27"/>
        <v>2.6128268982006819</v>
      </c>
      <c r="AJ37" s="31">
        <f t="shared" si="27"/>
        <v>10.343228431661</v>
      </c>
      <c r="AK37" s="31">
        <f t="shared" si="26"/>
        <v>12.771166244941124</v>
      </c>
      <c r="AL37" s="31">
        <f t="shared" si="26"/>
        <v>9.325765835096945</v>
      </c>
      <c r="AM37" s="31">
        <f t="shared" si="26"/>
        <v>13.61743003945206</v>
      </c>
      <c r="AN37" s="31">
        <f t="shared" si="26"/>
        <v>9.0781321318335717</v>
      </c>
      <c r="AO37" s="31">
        <f t="shared" si="26"/>
        <v>4.2078219415242479</v>
      </c>
      <c r="AP37" s="31">
        <f t="shared" si="26"/>
        <v>18.550383630602241</v>
      </c>
      <c r="AQ37" s="31">
        <f t="shared" si="26"/>
        <v>14.101972994182921</v>
      </c>
      <c r="AR37" s="31">
        <f t="shared" si="26"/>
        <v>16.164906553091352</v>
      </c>
      <c r="AS37" s="31">
        <f t="shared" si="26"/>
        <v>19.66839590329641</v>
      </c>
      <c r="AT37" s="85">
        <f>'17to9 after'!AT37-'17to9 before'!AT37</f>
        <v>0</v>
      </c>
      <c r="AU37" s="85">
        <f>'17to9 after'!AU37-'17to9 before'!AU37</f>
        <v>0</v>
      </c>
      <c r="AV37" s="85">
        <f>'17to9 after'!AV37-'17to9 before'!AV37</f>
        <v>0</v>
      </c>
      <c r="AW37" s="85">
        <f>'17to9 after'!AW37-'17to9 before'!AW37</f>
        <v>0</v>
      </c>
      <c r="AX37" s="32">
        <f>'17to9 after'!AX37-'17to9 before'!AX37</f>
        <v>0</v>
      </c>
      <c r="AY37" s="32">
        <f>'17to9 after'!AY37-'17to9 before'!AY37</f>
        <v>0</v>
      </c>
      <c r="AZ37" s="79">
        <f>'17to9 after'!AZ37-'17to9 before'!AZ37</f>
        <v>0</v>
      </c>
      <c r="BA37" s="79">
        <f>'17to9 after'!BA37-'17to9 before'!BA37</f>
        <v>0</v>
      </c>
      <c r="BB37" s="49">
        <f>'17to9 after'!BB37-'17to9 before'!BB37</f>
        <v>0</v>
      </c>
      <c r="BC37" s="49">
        <f>'17to9 after'!BC37-'17to9 before'!BC37</f>
        <v>-2.0531196115691763E-4</v>
      </c>
      <c r="BD37" s="49">
        <f>'17to9 after'!BD37-'17to9 before'!BD37</f>
        <v>0.11172377248807042</v>
      </c>
      <c r="BE37" s="49">
        <f>'17to9 after'!BE37-'17to9 before'!BE37</f>
        <v>7.7034932045005888E-4</v>
      </c>
      <c r="BF37" s="49">
        <f>'17to9 after'!BF37-'17to9 before'!BF37</f>
        <v>-0.21500646721875061</v>
      </c>
      <c r="BG37" s="49">
        <f>'17to9 after'!BG37-'17to9 before'!BG37</f>
        <v>-0.22599049960304995</v>
      </c>
      <c r="BH37" s="49">
        <f>'17to9 after'!BH37-'17to9 before'!BH37</f>
        <v>0.12115536996966014</v>
      </c>
      <c r="BI37" s="49">
        <f>'17to9 after'!BI37-'17to9 before'!BI37</f>
        <v>-3.4170603204080052E-2</v>
      </c>
      <c r="BL37" s="7">
        <f t="shared" si="24"/>
        <v>8.9297921783977117</v>
      </c>
      <c r="BM37" s="7">
        <f t="shared" si="24"/>
        <v>17.120202686162678</v>
      </c>
      <c r="BN37" s="7">
        <f t="shared" si="24"/>
        <v>2.8633202841448657</v>
      </c>
      <c r="BO37" s="7">
        <f t="shared" si="24"/>
        <v>0</v>
      </c>
      <c r="BP37" s="7">
        <f t="shared" si="24"/>
        <v>2.7639924658995341E-2</v>
      </c>
      <c r="BQ37" s="7">
        <f t="shared" si="25"/>
        <v>-5.6937748038088376E-2</v>
      </c>
    </row>
    <row r="38" spans="4:69" x14ac:dyDescent="0.3">
      <c r="D38" s="3" t="s">
        <v>66</v>
      </c>
      <c r="E38" s="16" t="s">
        <v>47</v>
      </c>
      <c r="F38" s="31"/>
      <c r="G38" s="31"/>
      <c r="H38" s="31"/>
      <c r="I38" s="31"/>
      <c r="J38" s="31">
        <f t="shared" si="27"/>
        <v>1.8261974757912913</v>
      </c>
      <c r="K38" s="31">
        <f t="shared" si="27"/>
        <v>2.0434933780067555</v>
      </c>
      <c r="L38" s="31">
        <f t="shared" si="27"/>
        <v>2.8637161170193881</v>
      </c>
      <c r="M38" s="31">
        <f t="shared" si="27"/>
        <v>3.6494164241619442</v>
      </c>
      <c r="N38" s="31">
        <f t="shared" si="27"/>
        <v>5.6750764201646486</v>
      </c>
      <c r="O38" s="31">
        <f t="shared" si="27"/>
        <v>7.4168803612637113</v>
      </c>
      <c r="P38" s="31">
        <f t="shared" si="27"/>
        <v>9.7013236791492208</v>
      </c>
      <c r="Q38" s="31">
        <f t="shared" si="27"/>
        <v>11.949532283036678</v>
      </c>
      <c r="R38" s="31">
        <f t="shared" si="27"/>
        <v>10.72265455797865</v>
      </c>
      <c r="S38" s="31">
        <f t="shared" si="27"/>
        <v>9.1078928342646961</v>
      </c>
      <c r="T38" s="31">
        <f t="shared" si="27"/>
        <v>6.535268475143674</v>
      </c>
      <c r="U38" s="31">
        <f t="shared" si="27"/>
        <v>4.6926074385975847</v>
      </c>
      <c r="V38" s="31">
        <f t="shared" si="27"/>
        <v>5.1967878843394155</v>
      </c>
      <c r="W38" s="31">
        <f t="shared" si="27"/>
        <v>6.3668920105189875</v>
      </c>
      <c r="X38" s="31">
        <f t="shared" si="27"/>
        <v>8.4956345291062441</v>
      </c>
      <c r="Y38" s="31">
        <f t="shared" si="27"/>
        <v>9.4815452633670638</v>
      </c>
      <c r="Z38" s="31">
        <f t="shared" si="27"/>
        <v>8.9119597712826071</v>
      </c>
      <c r="AA38" s="31">
        <f t="shared" si="27"/>
        <v>7.6610434211577205</v>
      </c>
      <c r="AB38" s="31">
        <f t="shared" si="27"/>
        <v>5.4488114398273169</v>
      </c>
      <c r="AC38" s="31">
        <f t="shared" si="27"/>
        <v>4.3332274604110932</v>
      </c>
      <c r="AD38" s="31">
        <f t="shared" si="27"/>
        <v>4.6635852592129989</v>
      </c>
      <c r="AE38" s="31">
        <f t="shared" si="27"/>
        <v>4.9347181008902119</v>
      </c>
      <c r="AF38" s="31">
        <f t="shared" si="27"/>
        <v>5.0736947614724137</v>
      </c>
      <c r="AG38" s="31">
        <f t="shared" si="27"/>
        <v>5.3013829694702919</v>
      </c>
      <c r="AH38" s="31">
        <f t="shared" si="27"/>
        <v>4.5417219681272547</v>
      </c>
      <c r="AI38" s="31">
        <f t="shared" si="27"/>
        <v>4.3113172273594014</v>
      </c>
      <c r="AJ38" s="31">
        <f t="shared" si="27"/>
        <v>4.0657041578460618</v>
      </c>
      <c r="AK38" s="31">
        <f t="shared" si="26"/>
        <v>3.5423272775108483</v>
      </c>
      <c r="AL38" s="31">
        <f t="shared" si="26"/>
        <v>5.2533592728412959</v>
      </c>
      <c r="AM38" s="31">
        <f t="shared" si="26"/>
        <v>5.1450577354336113</v>
      </c>
      <c r="AN38" s="31">
        <f t="shared" si="26"/>
        <v>4.3558230170670509</v>
      </c>
      <c r="AO38" s="31">
        <f t="shared" si="26"/>
        <v>4.0280155825967778</v>
      </c>
      <c r="AP38" s="31">
        <f t="shared" si="26"/>
        <v>12.598799866362542</v>
      </c>
      <c r="AQ38" s="31">
        <f t="shared" si="26"/>
        <v>12.844147082457802</v>
      </c>
      <c r="AR38" s="31">
        <f t="shared" si="26"/>
        <v>13.783318217856809</v>
      </c>
      <c r="AS38" s="31">
        <f t="shared" si="26"/>
        <v>14.190648631377133</v>
      </c>
      <c r="AT38" s="85">
        <f>'17to9 after'!AT38-'17to9 before'!AT38</f>
        <v>0</v>
      </c>
      <c r="AU38" s="85">
        <f>'17to9 after'!AU38-'17to9 before'!AU38</f>
        <v>0</v>
      </c>
      <c r="AV38" s="85">
        <f>'17to9 after'!AV38-'17to9 before'!AV38</f>
        <v>0</v>
      </c>
      <c r="AW38" s="85">
        <f>'17to9 after'!AW38-'17to9 before'!AW38</f>
        <v>0</v>
      </c>
      <c r="AX38" s="32">
        <f>'17to9 after'!AX38-'17to9 before'!AX38</f>
        <v>0</v>
      </c>
      <c r="AY38" s="32">
        <f>'17to9 after'!AY38-'17to9 before'!AY38</f>
        <v>0</v>
      </c>
      <c r="AZ38" s="79">
        <f>'17to9 after'!AZ38-'17to9 before'!AZ38</f>
        <v>0</v>
      </c>
      <c r="BA38" s="79">
        <f>'17to9 after'!BA38-'17to9 before'!BA38</f>
        <v>0</v>
      </c>
      <c r="BB38" s="49">
        <f>'17to9 after'!BB38-'17to9 before'!BB38</f>
        <v>0</v>
      </c>
      <c r="BC38" s="49">
        <f>'17to9 after'!BC38-'17to9 before'!BC38</f>
        <v>-2.2922691398363781E-6</v>
      </c>
      <c r="BD38" s="49">
        <f>'17to9 after'!BD38-'17to9 before'!BD38</f>
        <v>8.7459017659480054E-2</v>
      </c>
      <c r="BE38" s="49">
        <f>'17to9 after'!BE38-'17to9 before'!BE38</f>
        <v>-4.4326722917810368E-2</v>
      </c>
      <c r="BF38" s="49">
        <f>'17to9 after'!BF38-'17to9 before'!BF38</f>
        <v>-3.6002003096780033E-2</v>
      </c>
      <c r="BG38" s="49">
        <f>'17to9 after'!BG38-'17to9 before'!BG38</f>
        <v>-2.9204036276069267E-2</v>
      </c>
      <c r="BH38" s="49">
        <f>'17to9 after'!BH38-'17to9 before'!BH38</f>
        <v>5.3113056403404357E-3</v>
      </c>
      <c r="BI38" s="49">
        <f>'17to9 after'!BI38-'17to9 before'!BI38</f>
        <v>-5.0678003541895222E-3</v>
      </c>
      <c r="BL38" s="7">
        <f t="shared" si="24"/>
        <v>4.6898339798246758</v>
      </c>
      <c r="BM38" s="7">
        <f t="shared" si="24"/>
        <v>13.358330307101408</v>
      </c>
      <c r="BN38" s="7">
        <f t="shared" si="24"/>
        <v>1.5029174298085923</v>
      </c>
      <c r="BO38" s="7">
        <f t="shared" si="24"/>
        <v>0</v>
      </c>
      <c r="BP38" s="7">
        <f t="shared" si="24"/>
        <v>1.0615947428105343E-2</v>
      </c>
      <c r="BQ38" s="7">
        <f t="shared" si="25"/>
        <v>-9.0446412111866437E-3</v>
      </c>
    </row>
    <row r="39" spans="4:69" x14ac:dyDescent="0.3">
      <c r="D39" s="3" t="s">
        <v>67</v>
      </c>
      <c r="E39" s="16" t="s">
        <v>48</v>
      </c>
      <c r="F39" s="31"/>
      <c r="G39" s="31"/>
      <c r="H39" s="31"/>
      <c r="I39" s="31"/>
      <c r="J39" s="31">
        <f t="shared" si="27"/>
        <v>8.9988020350853404</v>
      </c>
      <c r="K39" s="31">
        <f t="shared" si="27"/>
        <v>8.3277527982397395</v>
      </c>
      <c r="L39" s="31">
        <f t="shared" si="27"/>
        <v>9.2713006606470305</v>
      </c>
      <c r="M39" s="31">
        <f t="shared" si="27"/>
        <v>6.8888213739895843</v>
      </c>
      <c r="N39" s="31">
        <f t="shared" si="27"/>
        <v>5.6203473393344083</v>
      </c>
      <c r="O39" s="31">
        <f t="shared" si="27"/>
        <v>7.4650064026140273</v>
      </c>
      <c r="P39" s="31">
        <f t="shared" si="27"/>
        <v>8.9532652804906085</v>
      </c>
      <c r="Q39" s="31">
        <f t="shared" si="27"/>
        <v>11.342328413744983</v>
      </c>
      <c r="R39" s="31">
        <f t="shared" si="27"/>
        <v>10.239796434228721</v>
      </c>
      <c r="S39" s="31">
        <f t="shared" si="27"/>
        <v>9.5753073433699321</v>
      </c>
      <c r="T39" s="31">
        <f t="shared" si="27"/>
        <v>8.9171290922678068</v>
      </c>
      <c r="U39" s="31">
        <f t="shared" si="27"/>
        <v>8.3144450719043306</v>
      </c>
      <c r="V39" s="31">
        <f t="shared" si="27"/>
        <v>7.9862729961708068</v>
      </c>
      <c r="W39" s="31">
        <f t="shared" si="27"/>
        <v>8.0710964451777389</v>
      </c>
      <c r="X39" s="31">
        <f t="shared" si="27"/>
        <v>7.4473093556686853</v>
      </c>
      <c r="Y39" s="31">
        <f t="shared" si="27"/>
        <v>6.3249462565259762</v>
      </c>
      <c r="Z39" s="31">
        <f t="shared" si="27"/>
        <v>7.8015514629899529</v>
      </c>
      <c r="AA39" s="31">
        <f t="shared" si="27"/>
        <v>7.5713730551970171</v>
      </c>
      <c r="AB39" s="31">
        <f t="shared" si="27"/>
        <v>8.2493520962192424</v>
      </c>
      <c r="AC39" s="31">
        <f t="shared" si="27"/>
        <v>8.0004433308927823</v>
      </c>
      <c r="AD39" s="31">
        <f t="shared" si="27"/>
        <v>10.268960694905417</v>
      </c>
      <c r="AE39" s="31">
        <f t="shared" si="27"/>
        <v>9.9853237642125503</v>
      </c>
      <c r="AF39" s="31">
        <f t="shared" si="27"/>
        <v>9.3037923049407389</v>
      </c>
      <c r="AG39" s="31">
        <f t="shared" si="27"/>
        <v>9.6891161095510547</v>
      </c>
      <c r="AH39" s="31">
        <f t="shared" si="27"/>
        <v>7.3584838254469931</v>
      </c>
      <c r="AI39" s="31">
        <f t="shared" si="27"/>
        <v>7.6396994562762943</v>
      </c>
      <c r="AJ39" s="31">
        <f t="shared" si="27"/>
        <v>7.6259728031370821</v>
      </c>
      <c r="AK39" s="31">
        <f t="shared" si="26"/>
        <v>8.1281681994987522</v>
      </c>
      <c r="AL39" s="31">
        <f t="shared" si="26"/>
        <v>8.1413696047030868</v>
      </c>
      <c r="AM39" s="31">
        <f t="shared" si="26"/>
        <v>7.5666426905556028</v>
      </c>
      <c r="AN39" s="31">
        <f t="shared" si="26"/>
        <v>6.9519943240316406</v>
      </c>
      <c r="AO39" s="31">
        <f t="shared" si="26"/>
        <v>6.8346644152765812</v>
      </c>
      <c r="AP39" s="31">
        <f t="shared" si="26"/>
        <v>27.384902583249151</v>
      </c>
      <c r="AQ39" s="31">
        <f t="shared" si="26"/>
        <v>29.573155287180477</v>
      </c>
      <c r="AR39" s="31">
        <f t="shared" si="26"/>
        <v>30.992224012289938</v>
      </c>
      <c r="AS39" s="31">
        <f t="shared" si="26"/>
        <v>31.493320833159501</v>
      </c>
      <c r="AT39" s="85">
        <f>'17to9 after'!AT39-'17to9 before'!AT39</f>
        <v>0</v>
      </c>
      <c r="AU39" s="85">
        <f>'17to9 after'!AU39-'17to9 before'!AU39</f>
        <v>0</v>
      </c>
      <c r="AV39" s="85">
        <f>'17to9 after'!AV39-'17to9 before'!AV39</f>
        <v>0</v>
      </c>
      <c r="AW39" s="85">
        <f>'17to9 after'!AW39-'17to9 before'!AW39</f>
        <v>0</v>
      </c>
      <c r="AX39" s="32">
        <f>'17to9 after'!AX39-'17to9 before'!AX39</f>
        <v>0</v>
      </c>
      <c r="AY39" s="32">
        <f>'17to9 after'!AY39-'17to9 before'!AY39</f>
        <v>0</v>
      </c>
      <c r="AZ39" s="79">
        <f>'17to9 after'!AZ39-'17to9 before'!AZ39</f>
        <v>0</v>
      </c>
      <c r="BA39" s="79">
        <f>'17to9 after'!BA39-'17to9 before'!BA39</f>
        <v>0</v>
      </c>
      <c r="BB39" s="49">
        <f>'17to9 after'!BB39-'17to9 before'!BB39</f>
        <v>0</v>
      </c>
      <c r="BC39" s="49">
        <f>'17to9 after'!BC39-'17to9 before'!BC39</f>
        <v>-2.6699893188819601E-5</v>
      </c>
      <c r="BD39" s="49">
        <f>'17to9 after'!BD39-'17to9 before'!BD39</f>
        <v>8.2618122722291076E-3</v>
      </c>
      <c r="BE39" s="49">
        <f>'17to9 after'!BE39-'17to9 before'!BE39</f>
        <v>-5.8098171226579787E-2</v>
      </c>
      <c r="BF39" s="49">
        <f>'17to9 after'!BF39-'17to9 before'!BF39</f>
        <v>-0.24221191574964962</v>
      </c>
      <c r="BG39" s="49">
        <f>'17to9 after'!BG39-'17to9 before'!BG39</f>
        <v>-0.12712269011146127</v>
      </c>
      <c r="BH39" s="49">
        <f>'17to9 after'!BH39-'17to9 before'!BH39</f>
        <v>-7.6828387251349994E-2</v>
      </c>
      <c r="BI39" s="49">
        <f>'17to9 after'!BI39-'17to9 before'!BI39</f>
        <v>-8.4783321137789969E-2</v>
      </c>
      <c r="BL39" s="7">
        <f t="shared" si="24"/>
        <v>7.3628917318921516</v>
      </c>
      <c r="BM39" s="7">
        <f t="shared" si="24"/>
        <v>29.885759441431993</v>
      </c>
      <c r="BN39" s="7">
        <f t="shared" si="24"/>
        <v>-1.6951601508097602</v>
      </c>
      <c r="BO39" s="7">
        <f t="shared" si="24"/>
        <v>0</v>
      </c>
      <c r="BP39" s="7">
        <f t="shared" si="24"/>
        <v>-1.317445037466447E-2</v>
      </c>
      <c r="BQ39" s="7">
        <f t="shared" si="25"/>
        <v>-6.2345411470232648E-2</v>
      </c>
    </row>
    <row r="40" spans="4:69" x14ac:dyDescent="0.3">
      <c r="D40" s="3" t="s">
        <v>68</v>
      </c>
      <c r="E40" s="12" t="s">
        <v>49</v>
      </c>
      <c r="F40" s="23"/>
      <c r="G40" s="23"/>
      <c r="H40" s="23"/>
      <c r="I40" s="23"/>
      <c r="J40" s="23">
        <f t="shared" si="27"/>
        <v>12.194816914199524</v>
      </c>
      <c r="K40" s="23">
        <f t="shared" si="27"/>
        <v>10.151564990764395</v>
      </c>
      <c r="L40" s="23">
        <f t="shared" si="27"/>
        <v>4.8643746392942555</v>
      </c>
      <c r="M40" s="23">
        <f t="shared" si="27"/>
        <v>7.6386877140075748</v>
      </c>
      <c r="N40" s="23">
        <f t="shared" si="27"/>
        <v>0.14336942149753007</v>
      </c>
      <c r="O40" s="23">
        <f t="shared" si="27"/>
        <v>3.4049265308309984</v>
      </c>
      <c r="P40" s="23">
        <f t="shared" si="27"/>
        <v>13.822540206689915</v>
      </c>
      <c r="Q40" s="23">
        <f t="shared" si="27"/>
        <v>14.643874453374718</v>
      </c>
      <c r="R40" s="23">
        <f t="shared" si="27"/>
        <v>13.669438046391358</v>
      </c>
      <c r="S40" s="23">
        <f t="shared" si="27"/>
        <v>1.142575333701612</v>
      </c>
      <c r="T40" s="23">
        <f t="shared" si="27"/>
        <v>8.3566524270533229</v>
      </c>
      <c r="U40" s="23">
        <f t="shared" si="27"/>
        <v>3.6349293835973961</v>
      </c>
      <c r="V40" s="23">
        <f t="shared" si="27"/>
        <v>2.3684515801478678</v>
      </c>
      <c r="W40" s="23">
        <f t="shared" si="27"/>
        <v>7.5988660856527224</v>
      </c>
      <c r="X40" s="23">
        <f t="shared" si="27"/>
        <v>-2.0080463515179003</v>
      </c>
      <c r="Y40" s="23">
        <f t="shared" si="27"/>
        <v>0.77988369982568972</v>
      </c>
      <c r="Z40" s="23">
        <f t="shared" si="27"/>
        <v>1.7929676462277611</v>
      </c>
      <c r="AA40" s="23">
        <f t="shared" si="27"/>
        <v>-1.8122312340101199</v>
      </c>
      <c r="AB40" s="23">
        <f t="shared" si="27"/>
        <v>6.6246467216491967</v>
      </c>
      <c r="AC40" s="23">
        <f t="shared" si="27"/>
        <v>3.8315486744195715</v>
      </c>
      <c r="AD40" s="23">
        <f t="shared" si="27"/>
        <v>2.6582002136853911</v>
      </c>
      <c r="AE40" s="23">
        <f t="shared" si="27"/>
        <v>-2.4908422877718328</v>
      </c>
      <c r="AF40" s="23">
        <f t="shared" si="27"/>
        <v>2.3777048646889787</v>
      </c>
      <c r="AG40" s="23">
        <f t="shared" si="27"/>
        <v>6.838053876716832</v>
      </c>
      <c r="AH40" s="23">
        <f t="shared" si="27"/>
        <v>4.7342678123023951</v>
      </c>
      <c r="AI40" s="23">
        <f t="shared" si="27"/>
        <v>6.2875328156736243</v>
      </c>
      <c r="AJ40" s="23">
        <f t="shared" si="27"/>
        <v>1.2685787388905023</v>
      </c>
      <c r="AK40" s="23">
        <f t="shared" si="26"/>
        <v>6.2696327171680499</v>
      </c>
      <c r="AL40" s="23">
        <f t="shared" si="26"/>
        <v>4.6168141105028537</v>
      </c>
      <c r="AM40" s="23">
        <f t="shared" si="26"/>
        <v>4.4425752252981177</v>
      </c>
      <c r="AN40" s="23">
        <f t="shared" si="26"/>
        <v>3.8192646297255273</v>
      </c>
      <c r="AO40" s="23">
        <f t="shared" si="26"/>
        <v>0.27759027012943527</v>
      </c>
      <c r="AP40" s="23">
        <f t="shared" si="26"/>
        <v>12.800013367488972</v>
      </c>
      <c r="AQ40" s="23">
        <f t="shared" si="26"/>
        <v>16.61109745354721</v>
      </c>
      <c r="AR40" s="23">
        <f t="shared" si="26"/>
        <v>10.661295584602716</v>
      </c>
      <c r="AS40" s="23">
        <f t="shared" si="26"/>
        <v>16.908688946258298</v>
      </c>
      <c r="AT40" s="86">
        <f>'17to9 after'!AT40-'17to9 before'!AT40</f>
        <v>0</v>
      </c>
      <c r="AU40" s="86">
        <f>'17to9 after'!AU40-'17to9 before'!AU40</f>
        <v>0</v>
      </c>
      <c r="AV40" s="86">
        <f>'17to9 after'!AV40-'17to9 before'!AV40</f>
        <v>0</v>
      </c>
      <c r="AW40" s="86">
        <f>'17to9 after'!AW40-'17to9 before'!AW40</f>
        <v>0</v>
      </c>
      <c r="AX40" s="33">
        <f>'17to9 after'!AX40-'17to9 before'!AX40</f>
        <v>0</v>
      </c>
      <c r="AY40" s="33">
        <f>'17to9 after'!AY40-'17to9 before'!AY40</f>
        <v>0</v>
      </c>
      <c r="AZ40" s="80">
        <f>'17to9 after'!AZ40-'17to9 before'!AZ40</f>
        <v>0</v>
      </c>
      <c r="BA40" s="80">
        <f>'17to9 after'!BA40-'17to9 before'!BA40</f>
        <v>0</v>
      </c>
      <c r="BB40" s="50">
        <f>'17to9 after'!BB40-'17to9 before'!BB40</f>
        <v>0</v>
      </c>
      <c r="BC40" s="50">
        <f>'17to9 after'!BC40-'17to9 before'!BC40</f>
        <v>7.5367510501944679E-4</v>
      </c>
      <c r="BD40" s="50">
        <f>'17to9 after'!BD40-'17to9 before'!BD40</f>
        <v>0</v>
      </c>
      <c r="BE40" s="50">
        <f>'17to9 after'!BE40-'17to9 before'!BE40</f>
        <v>-2.0410702541100445E-3</v>
      </c>
      <c r="BF40" s="50">
        <f>'17to9 after'!BF40-'17to9 before'!BF40</f>
        <v>-4.4696846264880019E-2</v>
      </c>
      <c r="BG40" s="50">
        <f>'17to9 after'!BG40-'17to9 before'!BG40</f>
        <v>-2.3840269228268984E-2</v>
      </c>
      <c r="BH40" s="50">
        <f>'17to9 after'!BH40-'17to9 before'!BH40</f>
        <v>-6.2302252302659955E-2</v>
      </c>
      <c r="BI40" s="50">
        <f>'17to9 after'!BI40-'17to9 before'!BI40</f>
        <v>-8.143462875759E-2</v>
      </c>
      <c r="BL40" s="7">
        <f t="shared" si="24"/>
        <v>3.1963402574901378</v>
      </c>
      <c r="BM40" s="7">
        <f t="shared" si="24"/>
        <v>14.286937633803687</v>
      </c>
      <c r="BN40" s="7">
        <f t="shared" si="24"/>
        <v>-4.3617585078903343E-2</v>
      </c>
      <c r="BO40" s="7">
        <f t="shared" si="24"/>
        <v>0</v>
      </c>
      <c r="BP40" s="7">
        <f t="shared" si="24"/>
        <v>-3.7104564695189524E-4</v>
      </c>
      <c r="BQ40" s="7">
        <f t="shared" si="25"/>
        <v>-1.1071085250902168E-2</v>
      </c>
    </row>
    <row r="41" spans="4:69" x14ac:dyDescent="0.3">
      <c r="D41" s="3" t="s">
        <v>69</v>
      </c>
      <c r="E41" s="12" t="s">
        <v>50</v>
      </c>
      <c r="F41" s="23"/>
      <c r="G41" s="23"/>
      <c r="H41" s="23"/>
      <c r="I41" s="23"/>
      <c r="J41" s="23">
        <f t="shared" si="27"/>
        <v>13.39276341819884</v>
      </c>
      <c r="K41" s="23">
        <f t="shared" si="27"/>
        <v>8.4973618677785403</v>
      </c>
      <c r="L41" s="23">
        <f t="shared" si="27"/>
        <v>4.7178742517101302</v>
      </c>
      <c r="M41" s="23">
        <f t="shared" si="27"/>
        <v>8.7442158404221537</v>
      </c>
      <c r="N41" s="23">
        <f t="shared" si="27"/>
        <v>2.9424121798204306</v>
      </c>
      <c r="O41" s="23">
        <f t="shared" si="27"/>
        <v>10.402541441322599</v>
      </c>
      <c r="P41" s="23">
        <f t="shared" si="27"/>
        <v>20.067520873692899</v>
      </c>
      <c r="Q41" s="23">
        <f t="shared" si="27"/>
        <v>13.244383844916463</v>
      </c>
      <c r="R41" s="23">
        <f t="shared" si="27"/>
        <v>14.253267939946902</v>
      </c>
      <c r="S41" s="23">
        <f t="shared" si="27"/>
        <v>4.3823193814133354</v>
      </c>
      <c r="T41" s="23">
        <f t="shared" si="27"/>
        <v>4.1167212669273479</v>
      </c>
      <c r="U41" s="23">
        <f t="shared" si="27"/>
        <v>5.285337281270519</v>
      </c>
      <c r="V41" s="23">
        <f t="shared" si="27"/>
        <v>8.1072135653697419</v>
      </c>
      <c r="W41" s="23">
        <f t="shared" si="27"/>
        <v>10.739740243883823</v>
      </c>
      <c r="X41" s="23">
        <f t="shared" si="27"/>
        <v>3.8330551160265847</v>
      </c>
      <c r="Y41" s="23">
        <f t="shared" si="27"/>
        <v>10.215708528320921</v>
      </c>
      <c r="Z41" s="23">
        <f t="shared" si="27"/>
        <v>11.148323215125778</v>
      </c>
      <c r="AA41" s="23">
        <f t="shared" si="27"/>
        <v>2.7608186328555551</v>
      </c>
      <c r="AB41" s="23">
        <f t="shared" si="27"/>
        <v>7.7324023565350064</v>
      </c>
      <c r="AC41" s="23">
        <f t="shared" si="27"/>
        <v>8.3191749474938135</v>
      </c>
      <c r="AD41" s="23">
        <f t="shared" si="27"/>
        <v>4.5199248890635646</v>
      </c>
      <c r="AE41" s="23">
        <f t="shared" si="27"/>
        <v>4.3986145990149383</v>
      </c>
      <c r="AF41" s="23">
        <f t="shared" si="27"/>
        <v>6.2229005852501462</v>
      </c>
      <c r="AG41" s="23">
        <f t="shared" si="27"/>
        <v>6.5306222851173157</v>
      </c>
      <c r="AH41" s="23">
        <f t="shared" si="27"/>
        <v>4.9064996295980823</v>
      </c>
      <c r="AI41" s="23">
        <f t="shared" si="27"/>
        <v>11.604447413383356</v>
      </c>
      <c r="AJ41" s="23">
        <f t="shared" si="27"/>
        <v>7.930558987641434</v>
      </c>
      <c r="AK41" s="23">
        <f t="shared" si="26"/>
        <v>5.2376224310032971</v>
      </c>
      <c r="AL41" s="23">
        <f t="shared" si="26"/>
        <v>5.3347732181425522</v>
      </c>
      <c r="AM41" s="23">
        <f t="shared" si="26"/>
        <v>5.1495661932921877</v>
      </c>
      <c r="AN41" s="23">
        <f t="shared" si="26"/>
        <v>1.9535903918911135</v>
      </c>
      <c r="AO41" s="23">
        <f t="shared" si="26"/>
        <v>3.1279362719284665</v>
      </c>
      <c r="AP41" s="23">
        <f t="shared" si="26"/>
        <v>15.291780640639164</v>
      </c>
      <c r="AQ41" s="23">
        <f t="shared" si="26"/>
        <v>12.730569239189936</v>
      </c>
      <c r="AR41" s="23">
        <f t="shared" si="26"/>
        <v>19.179308891698277</v>
      </c>
      <c r="AS41" s="23">
        <f t="shared" si="26"/>
        <v>17.253609702801032</v>
      </c>
      <c r="AT41" s="86">
        <f>'17to9 after'!AT41-'17to9 before'!AT41</f>
        <v>0</v>
      </c>
      <c r="AU41" s="86">
        <f>'17to9 after'!AU41-'17to9 before'!AU41</f>
        <v>0</v>
      </c>
      <c r="AV41" s="86">
        <f>'17to9 after'!AV41-'17to9 before'!AV41</f>
        <v>0</v>
      </c>
      <c r="AW41" s="86">
        <f>'17to9 after'!AW41-'17to9 before'!AW41</f>
        <v>0</v>
      </c>
      <c r="AX41" s="33">
        <f>'17to9 after'!AX41-'17to9 before'!AX41</f>
        <v>0</v>
      </c>
      <c r="AY41" s="33">
        <f>'17to9 after'!AY41-'17to9 before'!AY41</f>
        <v>0</v>
      </c>
      <c r="AZ41" s="80">
        <f>'17to9 after'!AZ41-'17to9 before'!AZ41</f>
        <v>0</v>
      </c>
      <c r="BA41" s="80">
        <f>'17to9 after'!BA41-'17to9 before'!BA41</f>
        <v>0</v>
      </c>
      <c r="BB41" s="50">
        <f>'17to9 after'!BB41-'17to9 before'!BB41</f>
        <v>0</v>
      </c>
      <c r="BC41" s="50">
        <f>'17to9 after'!BC41-'17to9 before'!BC41</f>
        <v>-5.3695046200452623E-6</v>
      </c>
      <c r="BD41" s="50">
        <f>'17to9 after'!BD41-'17to9 before'!BD41</f>
        <v>0.19000199638511006</v>
      </c>
      <c r="BE41" s="50">
        <f>'17to9 after'!BE41-'17to9 before'!BE41</f>
        <v>-5.1272100810004773E-3</v>
      </c>
      <c r="BF41" s="50">
        <f>'17to9 after'!BF41-'17to9 before'!BF41</f>
        <v>-2.827974913880027E-2</v>
      </c>
      <c r="BG41" s="50">
        <f>'17to9 after'!BG41-'17to9 before'!BG41</f>
        <v>-5.7100448389809877E-2</v>
      </c>
      <c r="BH41" s="50">
        <f>'17to9 after'!BH41-'17to9 before'!BH41</f>
        <v>-3.8823728282540326E-2</v>
      </c>
      <c r="BI41" s="50">
        <f>'17to9 after'!BI41-'17to9 before'!BI41</f>
        <v>-9.5194509268194949E-3</v>
      </c>
      <c r="BL41" s="7">
        <f t="shared" si="24"/>
        <v>3.8398332839257865</v>
      </c>
      <c r="BM41" s="7">
        <f t="shared" si="24"/>
        <v>16.142532042862623</v>
      </c>
      <c r="BN41" s="7">
        <f t="shared" si="24"/>
        <v>1.6620059561390343</v>
      </c>
      <c r="BO41" s="7">
        <f t="shared" si="24"/>
        <v>0</v>
      </c>
      <c r="BP41" s="7">
        <f t="shared" si="24"/>
        <v>4.5690339443660299E-2</v>
      </c>
      <c r="BQ41" s="7">
        <f t="shared" si="25"/>
        <v>-6.8389577358440867E-3</v>
      </c>
    </row>
    <row r="42" spans="4:69" x14ac:dyDescent="0.3">
      <c r="D42" s="3" t="s">
        <v>70</v>
      </c>
      <c r="E42" s="12" t="s">
        <v>51</v>
      </c>
      <c r="F42" s="23"/>
      <c r="G42" s="23"/>
      <c r="H42" s="23"/>
      <c r="I42" s="23"/>
      <c r="J42" s="23">
        <f t="shared" si="27"/>
        <v>7.3934502299028315</v>
      </c>
      <c r="K42" s="23">
        <f t="shared" si="27"/>
        <v>3.3058724821130037</v>
      </c>
      <c r="L42" s="23">
        <f t="shared" si="27"/>
        <v>-6.0108971748773499E-2</v>
      </c>
      <c r="M42" s="23">
        <f t="shared" si="27"/>
        <v>2.514328666729293</v>
      </c>
      <c r="N42" s="23">
        <f t="shared" si="27"/>
        <v>0.55515548281506177</v>
      </c>
      <c r="O42" s="23">
        <f t="shared" si="27"/>
        <v>5.4319534952133042</v>
      </c>
      <c r="P42" s="23">
        <f t="shared" si="27"/>
        <v>11.271713683339147</v>
      </c>
      <c r="Q42" s="23">
        <f t="shared" si="27"/>
        <v>6.2752430358244959</v>
      </c>
      <c r="R42" s="23">
        <f t="shared" si="27"/>
        <v>11.970858995559851</v>
      </c>
      <c r="S42" s="23">
        <f t="shared" si="27"/>
        <v>8.1042064719619056</v>
      </c>
      <c r="T42" s="23">
        <f t="shared" si="27"/>
        <v>7.4133271337653683</v>
      </c>
      <c r="U42" s="23">
        <f t="shared" si="27"/>
        <v>9.7574297558199028</v>
      </c>
      <c r="V42" s="23">
        <f t="shared" si="27"/>
        <v>8.3902665930168254</v>
      </c>
      <c r="W42" s="23">
        <f t="shared" si="27"/>
        <v>8.1839911124078633</v>
      </c>
      <c r="X42" s="23">
        <f t="shared" si="27"/>
        <v>5.4791407391374891</v>
      </c>
      <c r="Y42" s="23">
        <f t="shared" si="27"/>
        <v>9.8156102671555843</v>
      </c>
      <c r="Z42" s="23">
        <f t="shared" si="27"/>
        <v>7.0418153045624043</v>
      </c>
      <c r="AA42" s="23">
        <f t="shared" si="27"/>
        <v>5.4016347530236652</v>
      </c>
      <c r="AB42" s="23">
        <f t="shared" si="27"/>
        <v>8.4484138383879923</v>
      </c>
      <c r="AC42" s="23">
        <f t="shared" si="27"/>
        <v>10.686039744702768</v>
      </c>
      <c r="AD42" s="23">
        <f t="shared" si="27"/>
        <v>7.6384921470166622</v>
      </c>
      <c r="AE42" s="23">
        <f t="shared" si="27"/>
        <v>8.7434248402033177</v>
      </c>
      <c r="AF42" s="23">
        <f t="shared" si="27"/>
        <v>9.6284383056219003</v>
      </c>
      <c r="AG42" s="23">
        <f t="shared" si="27"/>
        <v>6.0295638682985597</v>
      </c>
      <c r="AH42" s="23">
        <f t="shared" si="27"/>
        <v>8.5462604290822419</v>
      </c>
      <c r="AI42" s="23">
        <f t="shared" si="27"/>
        <v>8.3223225759742281</v>
      </c>
      <c r="AJ42" s="23">
        <f t="shared" si="27"/>
        <v>4.5076803589920722</v>
      </c>
      <c r="AK42" s="23">
        <f t="shared" si="26"/>
        <v>5.6464429279237116</v>
      </c>
      <c r="AL42" s="23">
        <f t="shared" si="26"/>
        <v>6.6483657887964398</v>
      </c>
      <c r="AM42" s="23">
        <f t="shared" si="26"/>
        <v>5.204103798018278</v>
      </c>
      <c r="AN42" s="23">
        <f t="shared" si="26"/>
        <v>4.6414843501632941</v>
      </c>
      <c r="AO42" s="23">
        <f t="shared" si="26"/>
        <v>4.2489506507696673</v>
      </c>
      <c r="AP42" s="23">
        <f t="shared" si="26"/>
        <v>23.400096525096536</v>
      </c>
      <c r="AQ42" s="23">
        <f t="shared" si="26"/>
        <v>24.297785154419781</v>
      </c>
      <c r="AR42" s="23">
        <f t="shared" si="26"/>
        <v>26.32048262175033</v>
      </c>
      <c r="AS42" s="23">
        <f t="shared" si="26"/>
        <v>23.648636180789538</v>
      </c>
      <c r="AT42" s="86">
        <f>'17to9 after'!AT42-'17to9 before'!AT42</f>
        <v>0</v>
      </c>
      <c r="AU42" s="86">
        <f>'17to9 after'!AU42-'17to9 before'!AU42</f>
        <v>0</v>
      </c>
      <c r="AV42" s="86">
        <f>'17to9 after'!AV42-'17to9 before'!AV42</f>
        <v>0</v>
      </c>
      <c r="AW42" s="86">
        <f>'17to9 after'!AW42-'17to9 before'!AW42</f>
        <v>0</v>
      </c>
      <c r="AX42" s="33">
        <f>'17to9 after'!AX42-'17to9 before'!AX42</f>
        <v>0</v>
      </c>
      <c r="AY42" s="33">
        <f>'17to9 after'!AY42-'17to9 before'!AY42</f>
        <v>0</v>
      </c>
      <c r="AZ42" s="80">
        <f>'17to9 after'!AZ42-'17to9 before'!AZ42</f>
        <v>0</v>
      </c>
      <c r="BA42" s="80">
        <f>'17to9 after'!BA42-'17to9 before'!BA42</f>
        <v>0</v>
      </c>
      <c r="BB42" s="50">
        <f>'17to9 after'!BB42-'17to9 before'!BB42</f>
        <v>0</v>
      </c>
      <c r="BC42" s="50">
        <f>'17to9 after'!BC42-'17to9 before'!BC42</f>
        <v>4.0899372370502007E-3</v>
      </c>
      <c r="BD42" s="50">
        <f>'17to9 after'!BD42-'17to9 before'!BD42</f>
        <v>0.190535971445291</v>
      </c>
      <c r="BE42" s="50">
        <f>'17to9 after'!BE42-'17to9 before'!BE42</f>
        <v>-3.1467732724169473E-2</v>
      </c>
      <c r="BF42" s="50">
        <f>'17to9 after'!BF42-'17to9 before'!BF42</f>
        <v>-0.10278063918653935</v>
      </c>
      <c r="BG42" s="50">
        <f>'17to9 after'!BG42-'17to9 before'!BG42</f>
        <v>-4.8351412114359782E-2</v>
      </c>
      <c r="BH42" s="50">
        <f>'17to9 after'!BH42-'17to9 before'!BH42</f>
        <v>-0.12140239607777037</v>
      </c>
      <c r="BI42" s="50">
        <f>'17to9 after'!BI42-'17to9 before'!BI42</f>
        <v>-0.13801331964982921</v>
      </c>
      <c r="BL42" s="7">
        <f t="shared" si="24"/>
        <v>5.1550389982947697</v>
      </c>
      <c r="BM42" s="7">
        <f t="shared" si="24"/>
        <v>24.408577600590121</v>
      </c>
      <c r="BN42" s="7">
        <f t="shared" si="24"/>
        <v>3.4091568593312083</v>
      </c>
      <c r="BO42" s="7">
        <f t="shared" si="24"/>
        <v>0</v>
      </c>
      <c r="BP42" s="7">
        <f t="shared" si="24"/>
        <v>3.927557454623809E-2</v>
      </c>
      <c r="BQ42" s="7">
        <f t="shared" si="25"/>
        <v>-2.639042343273168E-2</v>
      </c>
    </row>
    <row r="43" spans="4:69" x14ac:dyDescent="0.3">
      <c r="D43" s="3" t="s">
        <v>71</v>
      </c>
      <c r="E43" s="12" t="s">
        <v>52</v>
      </c>
      <c r="F43" s="23"/>
      <c r="G43" s="23"/>
      <c r="H43" s="23"/>
      <c r="I43" s="23"/>
      <c r="J43" s="23">
        <f t="shared" si="27"/>
        <v>4.3715698650342194</v>
      </c>
      <c r="K43" s="23">
        <f t="shared" si="27"/>
        <v>3.3510793788588789</v>
      </c>
      <c r="L43" s="23">
        <f t="shared" si="27"/>
        <v>2.5006232968686426</v>
      </c>
      <c r="M43" s="23">
        <f t="shared" si="27"/>
        <v>3.08556128881321</v>
      </c>
      <c r="N43" s="23">
        <f t="shared" si="27"/>
        <v>5.9736172463271897</v>
      </c>
      <c r="O43" s="23">
        <f t="shared" si="27"/>
        <v>6.8624005759736706</v>
      </c>
      <c r="P43" s="23">
        <f t="shared" si="27"/>
        <v>8.4996159426474307</v>
      </c>
      <c r="Q43" s="23">
        <f t="shared" si="27"/>
        <v>10.336682931339535</v>
      </c>
      <c r="R43" s="23">
        <f t="shared" si="27"/>
        <v>8.9077603380498296</v>
      </c>
      <c r="S43" s="23">
        <f t="shared" si="27"/>
        <v>8.6141556082243618</v>
      </c>
      <c r="T43" s="23">
        <f t="shared" si="27"/>
        <v>8.4441787475713745</v>
      </c>
      <c r="U43" s="23">
        <f t="shared" si="27"/>
        <v>7.004045190337238</v>
      </c>
      <c r="V43" s="23">
        <f t="shared" ref="V43:AK46" si="28">(V19/R19-1)*100</f>
        <v>6.7931955363078611</v>
      </c>
      <c r="W43" s="23">
        <f t="shared" si="28"/>
        <v>5.957457806725075</v>
      </c>
      <c r="X43" s="23">
        <f t="shared" si="28"/>
        <v>5.6004468171531485</v>
      </c>
      <c r="Y43" s="23">
        <f t="shared" si="28"/>
        <v>4.758260300012096</v>
      </c>
      <c r="Z43" s="23">
        <f t="shared" si="28"/>
        <v>5.6129824178838827</v>
      </c>
      <c r="AA43" s="23">
        <f t="shared" si="28"/>
        <v>5.5855623545154165</v>
      </c>
      <c r="AB43" s="23">
        <f t="shared" si="28"/>
        <v>6.1706219734176004</v>
      </c>
      <c r="AC43" s="23">
        <f t="shared" si="28"/>
        <v>8.1967045999000945</v>
      </c>
      <c r="AD43" s="23">
        <f t="shared" si="28"/>
        <v>8.3694660352601868</v>
      </c>
      <c r="AE43" s="23">
        <f t="shared" si="28"/>
        <v>9.4630050725905246</v>
      </c>
      <c r="AF43" s="23">
        <f t="shared" si="28"/>
        <v>9.5006421101323966</v>
      </c>
      <c r="AG43" s="23">
        <f t="shared" si="28"/>
        <v>8.3838183982337213</v>
      </c>
      <c r="AH43" s="23">
        <f t="shared" si="28"/>
        <v>7.9849053820671534</v>
      </c>
      <c r="AI43" s="23">
        <f t="shared" si="28"/>
        <v>8.0660528108926108</v>
      </c>
      <c r="AJ43" s="23">
        <f t="shared" si="28"/>
        <v>8.1135692910338619</v>
      </c>
      <c r="AK43" s="23">
        <f t="shared" si="26"/>
        <v>8.1537266810776998</v>
      </c>
      <c r="AL43" s="23">
        <f t="shared" si="26"/>
        <v>8.1246905218584011</v>
      </c>
      <c r="AM43" s="23">
        <f t="shared" si="26"/>
        <v>8.0883973584579429</v>
      </c>
      <c r="AN43" s="23">
        <f t="shared" si="26"/>
        <v>7.9194583192156776</v>
      </c>
      <c r="AO43" s="23">
        <f t="shared" si="26"/>
        <v>7.9060670605098471</v>
      </c>
      <c r="AP43" s="23">
        <f t="shared" si="26"/>
        <v>28.726299388337353</v>
      </c>
      <c r="AQ43" s="23">
        <f t="shared" si="26"/>
        <v>31.297719775539591</v>
      </c>
      <c r="AR43" s="23">
        <f t="shared" si="26"/>
        <v>32.19835171095442</v>
      </c>
      <c r="AS43" s="23">
        <f t="shared" si="26"/>
        <v>31.618059659246089</v>
      </c>
      <c r="AT43" s="86">
        <f>'17to9 after'!AT43-'17to9 before'!AT43</f>
        <v>0</v>
      </c>
      <c r="AU43" s="86">
        <f>'17to9 after'!AU43-'17to9 before'!AU43</f>
        <v>0</v>
      </c>
      <c r="AV43" s="86">
        <f>'17to9 after'!AV43-'17to9 before'!AV43</f>
        <v>0</v>
      </c>
      <c r="AW43" s="86">
        <f>'17to9 after'!AW43-'17to9 before'!AW43</f>
        <v>0</v>
      </c>
      <c r="AX43" s="33">
        <f>'17to9 after'!AX43-'17to9 before'!AX43</f>
        <v>0</v>
      </c>
      <c r="AY43" s="33">
        <f>'17to9 after'!AY43-'17to9 before'!AY43</f>
        <v>0</v>
      </c>
      <c r="AZ43" s="80">
        <f>'17to9 after'!AZ43-'17to9 before'!AZ43</f>
        <v>0</v>
      </c>
      <c r="BA43" s="80">
        <f>'17to9 after'!BA43-'17to9 before'!BA43</f>
        <v>0</v>
      </c>
      <c r="BB43" s="50">
        <f>'17to9 after'!BB43-'17to9 before'!BB43</f>
        <v>0</v>
      </c>
      <c r="BC43" s="50">
        <f>'17to9 after'!BC43-'17to9 before'!BC43</f>
        <v>-3.9845087058196782E-3</v>
      </c>
      <c r="BD43" s="50">
        <f>'17to9 after'!BD43-'17to9 before'!BD43</f>
        <v>9.5886159615705679E-3</v>
      </c>
      <c r="BE43" s="50">
        <f>'17to9 after'!BE43-'17to9 before'!BE43</f>
        <v>-2.2113049915799987E-2</v>
      </c>
      <c r="BF43" s="50">
        <f>'17to9 after'!BF43-'17to9 before'!BF43</f>
        <v>-0.25457365263672305</v>
      </c>
      <c r="BG43" s="50">
        <f>'17to9 after'!BG43-'17to9 before'!BG43</f>
        <v>-0.12661942739807941</v>
      </c>
      <c r="BH43" s="50">
        <f>'17to9 after'!BH43-'17to9 before'!BH43</f>
        <v>3.940049103760046E-2</v>
      </c>
      <c r="BI43" s="50">
        <f>'17to9 after'!BI43-'17to9 before'!BI43</f>
        <v>-2.1514186447429973E-2</v>
      </c>
      <c r="BL43" s="7">
        <f t="shared" ref="BL43:BP46" si="29">(BL19/BK19-1)*100</f>
        <v>8.0075663783382378</v>
      </c>
      <c r="BM43" s="7">
        <f t="shared" si="29"/>
        <v>30.983179719821742</v>
      </c>
      <c r="BN43" s="7">
        <f t="shared" si="29"/>
        <v>-1.4356202606360502</v>
      </c>
      <c r="BO43" s="7">
        <f t="shared" si="29"/>
        <v>0</v>
      </c>
      <c r="BP43" s="7">
        <f t="shared" si="29"/>
        <v>-4.2003369968846016E-3</v>
      </c>
      <c r="BQ43" s="7">
        <f t="shared" si="25"/>
        <v>-6.5992690539740106E-2</v>
      </c>
    </row>
    <row r="44" spans="4:69" x14ac:dyDescent="0.3">
      <c r="D44" s="3" t="s">
        <v>87</v>
      </c>
      <c r="E44" s="4" t="s">
        <v>53</v>
      </c>
      <c r="F44" s="5"/>
      <c r="G44" s="5"/>
      <c r="H44" s="5"/>
      <c r="I44" s="5"/>
      <c r="J44" s="5">
        <f t="shared" ref="J44:Y46" si="30">(J20/F20-1)*100</f>
        <v>3.9964213407608362</v>
      </c>
      <c r="K44" s="5">
        <f t="shared" si="30"/>
        <v>3.3048372102850276</v>
      </c>
      <c r="L44" s="5">
        <f t="shared" si="30"/>
        <v>3.5263199612622698</v>
      </c>
      <c r="M44" s="5">
        <f t="shared" si="30"/>
        <v>4.622692846091403</v>
      </c>
      <c r="N44" s="5">
        <f t="shared" si="30"/>
        <v>5.5838027468990914</v>
      </c>
      <c r="O44" s="5">
        <f t="shared" si="30"/>
        <v>6.4066983040517389</v>
      </c>
      <c r="P44" s="5">
        <f t="shared" si="30"/>
        <v>5.9789559185942087</v>
      </c>
      <c r="Q44" s="5">
        <f t="shared" si="30"/>
        <v>6.8238139409727117</v>
      </c>
      <c r="R44" s="5">
        <f t="shared" si="30"/>
        <v>7.0434534452930464</v>
      </c>
      <c r="S44" s="5">
        <f t="shared" si="30"/>
        <v>7.021260876851243</v>
      </c>
      <c r="T44" s="5">
        <f t="shared" si="30"/>
        <v>6.8704339145860382</v>
      </c>
      <c r="U44" s="5">
        <f t="shared" si="30"/>
        <v>6.5443167312479344</v>
      </c>
      <c r="V44" s="5">
        <f t="shared" si="28"/>
        <v>6.4676971623101487</v>
      </c>
      <c r="W44" s="5">
        <f t="shared" si="28"/>
        <v>6.0153547127902884</v>
      </c>
      <c r="X44" s="5">
        <f t="shared" si="28"/>
        <v>5.4205655264930597</v>
      </c>
      <c r="Y44" s="5">
        <f t="shared" si="28"/>
        <v>5.5282079557082087</v>
      </c>
      <c r="Z44" s="5">
        <f t="shared" si="28"/>
        <v>5.0832470013613795</v>
      </c>
      <c r="AA44" s="5">
        <f t="shared" si="28"/>
        <v>5.1586214446751155</v>
      </c>
      <c r="AB44" s="5">
        <f t="shared" si="28"/>
        <v>5.1815508664897481</v>
      </c>
      <c r="AC44" s="5">
        <f t="shared" si="28"/>
        <v>5.3672721433859039</v>
      </c>
      <c r="AD44" s="5">
        <f t="shared" si="28"/>
        <v>4.9431006948097211</v>
      </c>
      <c r="AE44" s="5">
        <f t="shared" si="28"/>
        <v>4.9946775855242542</v>
      </c>
      <c r="AF44" s="5">
        <f t="shared" si="28"/>
        <v>4.9012615526386805</v>
      </c>
      <c r="AG44" s="5">
        <f t="shared" si="28"/>
        <v>5.1798687214543504</v>
      </c>
      <c r="AH44" s="5">
        <f t="shared" si="28"/>
        <v>4.5351529340090346</v>
      </c>
      <c r="AI44" s="5">
        <f t="shared" si="28"/>
        <v>4.177097391367468</v>
      </c>
      <c r="AJ44" s="5">
        <f t="shared" si="28"/>
        <v>3.8815462517221011</v>
      </c>
      <c r="AK44" s="5">
        <f t="shared" si="26"/>
        <v>4.1047881649170836</v>
      </c>
      <c r="AL44" s="5">
        <f t="shared" si="26"/>
        <v>4.7588025639074605</v>
      </c>
      <c r="AM44" s="5">
        <f t="shared" si="26"/>
        <v>4.9715983554251331</v>
      </c>
      <c r="AN44" s="5">
        <f t="shared" si="26"/>
        <v>4.4132307130923421</v>
      </c>
      <c r="AO44" s="5">
        <f t="shared" si="26"/>
        <v>4.1783520106047689</v>
      </c>
      <c r="AP44" s="5">
        <f t="shared" si="26"/>
        <v>15.454654125069013</v>
      </c>
      <c r="AQ44" s="5">
        <f t="shared" si="26"/>
        <v>14.983295071300674</v>
      </c>
      <c r="AR44" s="5">
        <f t="shared" si="26"/>
        <v>15.705587989955848</v>
      </c>
      <c r="AS44" s="5">
        <f t="shared" si="26"/>
        <v>15.489704063460973</v>
      </c>
      <c r="AT44" s="5">
        <f t="shared" si="26"/>
        <v>2.9576447999657418</v>
      </c>
      <c r="AU44" s="5">
        <f>'17to9 after'!AU44-'17to9 before'!AU44</f>
        <v>0</v>
      </c>
      <c r="AV44" s="5">
        <f>'17to9 after'!AV44-'17to9 before'!AV44</f>
        <v>0</v>
      </c>
      <c r="AW44" s="5">
        <f>'17to9 after'!AW44-'17to9 before'!AW44</f>
        <v>0</v>
      </c>
      <c r="AX44" s="5">
        <f>'17to9 after'!AX44-'17to9 before'!AX44</f>
        <v>0</v>
      </c>
      <c r="AY44" s="5">
        <f>'17to9 after'!AY44-'17to9 before'!AY44</f>
        <v>0</v>
      </c>
      <c r="AZ44" s="5">
        <f>'17to9 after'!AZ44-'17to9 before'!AZ44</f>
        <v>0</v>
      </c>
      <c r="BA44" s="5">
        <f>'17to9 after'!BA44-'17to9 before'!BA44</f>
        <v>0</v>
      </c>
      <c r="BB44" s="5">
        <f>'17to9 after'!BB44-'17to9 before'!BB44</f>
        <v>0</v>
      </c>
      <c r="BC44" s="5">
        <f>'17to9 after'!BC44-'17to9 before'!BC44</f>
        <v>-3.2674848765612552E-2</v>
      </c>
      <c r="BD44" s="5">
        <f>'17to9 after'!BD44-'17to9 before'!BD44</f>
        <v>-0.15288236754094076</v>
      </c>
      <c r="BE44" s="5">
        <f>'17to9 after'!BE44-'17to9 before'!BE44</f>
        <v>-3.3107774765905873E-2</v>
      </c>
      <c r="BF44" s="5">
        <f>'17to9 after'!BF44-'17to9 before'!BF44</f>
        <v>-0.10337597467620085</v>
      </c>
      <c r="BG44" s="5">
        <f>'17to9 after'!BG44-'17to9 before'!BG44</f>
        <v>-0.11512983166830359</v>
      </c>
      <c r="BH44" s="5">
        <f>'17to9 after'!BH44-'17to9 before'!BH44</f>
        <v>-7.6485164611206358E-2</v>
      </c>
      <c r="BI44" s="5">
        <f>'17to9 after'!BI44-'17to9 before'!BI44</f>
        <v>-6.6233684300209816E-2</v>
      </c>
      <c r="BL44" s="7">
        <f t="shared" si="29"/>
        <v>4.5768260748364042</v>
      </c>
      <c r="BM44" s="7">
        <f t="shared" si="29"/>
        <v>15.409543330736476</v>
      </c>
      <c r="BN44" s="7">
        <f t="shared" si="29"/>
        <v>-0.46087323839676397</v>
      </c>
      <c r="BO44" s="7">
        <f t="shared" si="29"/>
        <v>0</v>
      </c>
      <c r="BP44" s="7">
        <f t="shared" si="29"/>
        <v>-5.6781978512121523E-2</v>
      </c>
      <c r="BQ44" s="7">
        <f t="shared" si="25"/>
        <v>-2.5981678444952916E-2</v>
      </c>
    </row>
    <row r="45" spans="4:69" x14ac:dyDescent="0.3">
      <c r="D45" s="3" t="s">
        <v>88</v>
      </c>
      <c r="E45" s="4" t="s">
        <v>54</v>
      </c>
      <c r="F45" s="5"/>
      <c r="G45" s="5"/>
      <c r="H45" s="5"/>
      <c r="I45" s="5"/>
      <c r="J45" s="5">
        <f t="shared" si="30"/>
        <v>75.832797096599847</v>
      </c>
      <c r="K45" s="5">
        <f t="shared" si="30"/>
        <v>66.755933651509622</v>
      </c>
      <c r="L45" s="5">
        <f t="shared" si="30"/>
        <v>34.207496399970516</v>
      </c>
      <c r="M45" s="5">
        <f t="shared" si="30"/>
        <v>44.818825354753209</v>
      </c>
      <c r="N45" s="5">
        <f t="shared" si="30"/>
        <v>28.178320900329055</v>
      </c>
      <c r="O45" s="5">
        <f t="shared" si="30"/>
        <v>21.87281351748911</v>
      </c>
      <c r="P45" s="5">
        <f t="shared" si="30"/>
        <v>13.858333950671863</v>
      </c>
      <c r="Q45" s="5">
        <f t="shared" si="30"/>
        <v>-4.2185051760390557E-2</v>
      </c>
      <c r="R45" s="5">
        <f t="shared" si="30"/>
        <v>-14.207043678664999</v>
      </c>
      <c r="S45" s="5">
        <f t="shared" si="30"/>
        <v>-22.059986890581563</v>
      </c>
      <c r="T45" s="5">
        <f t="shared" si="30"/>
        <v>-25.069523879484944</v>
      </c>
      <c r="U45" s="5">
        <f t="shared" si="30"/>
        <v>-16.809017566659289</v>
      </c>
      <c r="V45" s="5">
        <f t="shared" si="28"/>
        <v>-10.181544203976978</v>
      </c>
      <c r="W45" s="5">
        <f t="shared" si="28"/>
        <v>16.152306933851477</v>
      </c>
      <c r="X45" s="5">
        <f t="shared" si="28"/>
        <v>32.802722612811962</v>
      </c>
      <c r="Y45" s="5">
        <f t="shared" si="28"/>
        <v>22.447659437406053</v>
      </c>
      <c r="Z45" s="5">
        <f t="shared" si="28"/>
        <v>30.253313888691281</v>
      </c>
      <c r="AA45" s="5">
        <f t="shared" si="28"/>
        <v>25.849129149522621</v>
      </c>
      <c r="AB45" s="5">
        <f t="shared" si="28"/>
        <v>19.238629964207309</v>
      </c>
      <c r="AC45" s="5">
        <f t="shared" si="28"/>
        <v>14.651100087463377</v>
      </c>
      <c r="AD45" s="5">
        <f t="shared" si="28"/>
        <v>12.643793251758506</v>
      </c>
      <c r="AE45" s="5">
        <f t="shared" si="28"/>
        <v>2.6865796004848619</v>
      </c>
      <c r="AF45" s="5">
        <f t="shared" si="28"/>
        <v>6.0380342205390347</v>
      </c>
      <c r="AG45" s="5">
        <f t="shared" si="28"/>
        <v>-2.1796156228737207E-2</v>
      </c>
      <c r="AH45" s="5">
        <f t="shared" si="28"/>
        <v>16.848689075019085</v>
      </c>
      <c r="AI45" s="5">
        <f t="shared" si="28"/>
        <v>27.434539598881756</v>
      </c>
      <c r="AJ45" s="5">
        <f t="shared" si="28"/>
        <v>36.945591758025451</v>
      </c>
      <c r="AK45" s="5">
        <f t="shared" si="26"/>
        <v>47.418887235759598</v>
      </c>
      <c r="AL45" s="5">
        <f t="shared" si="26"/>
        <v>11.647077943408824</v>
      </c>
      <c r="AM45" s="5">
        <f t="shared" si="26"/>
        <v>13.220791231115591</v>
      </c>
      <c r="AN45" s="5">
        <f t="shared" si="26"/>
        <v>21.888189830012973</v>
      </c>
      <c r="AO45" s="5">
        <f t="shared" si="26"/>
        <v>26.6030505633865</v>
      </c>
      <c r="AP45" s="5">
        <f t="shared" si="26"/>
        <v>31.606788899900874</v>
      </c>
      <c r="AQ45" s="5">
        <f t="shared" si="26"/>
        <v>51.034131840762711</v>
      </c>
      <c r="AR45" s="5">
        <f t="shared" si="26"/>
        <v>23.797588531282642</v>
      </c>
      <c r="AS45" s="5">
        <f t="shared" si="26"/>
        <v>31.129361135304066</v>
      </c>
      <c r="AT45" s="5">
        <f t="shared" si="26"/>
        <v>3.215690981145225</v>
      </c>
      <c r="AU45" s="45">
        <f>'17to9 after'!AU45-'17to9 before'!AU45</f>
        <v>0</v>
      </c>
      <c r="AV45" s="45">
        <f>'17to9 after'!AV45-'17to9 before'!AV45</f>
        <v>0</v>
      </c>
      <c r="AW45" s="45">
        <f>'17to9 after'!AW45-'17to9 before'!AW45</f>
        <v>0</v>
      </c>
      <c r="AX45" s="45">
        <f>'17to9 after'!AX45-'17to9 before'!AX45</f>
        <v>0</v>
      </c>
      <c r="AY45" s="45">
        <f>'17to9 after'!AY45-'17to9 before'!AY45</f>
        <v>0</v>
      </c>
      <c r="AZ45" s="45">
        <f>'17to9 after'!AZ45-'17to9 before'!AZ45</f>
        <v>0</v>
      </c>
      <c r="BA45" s="45">
        <f>'17to9 after'!BA45-'17to9 before'!BA45</f>
        <v>0</v>
      </c>
      <c r="BB45" s="45">
        <f>'17to9 after'!BB45-'17to9 before'!BB45</f>
        <v>-0.10631706978447752</v>
      </c>
      <c r="BC45" s="45">
        <f>'17to9 after'!BC45-'17to9 before'!BC45</f>
        <v>0.88397631059944359</v>
      </c>
      <c r="BD45" s="45">
        <f>'17to9 after'!BD45-'17to9 before'!BD45</f>
        <v>0.17031566469994885</v>
      </c>
      <c r="BE45" s="45">
        <f>'17to9 after'!BE45-'17to9 before'!BE45</f>
        <v>-3.5258325264373234</v>
      </c>
      <c r="BF45" s="45">
        <f>'17to9 after'!BF45-'17to9 before'!BF45</f>
        <v>-3.3209659862559739</v>
      </c>
      <c r="BG45" s="45">
        <f>'17to9 after'!BG45-'17to9 before'!BG45</f>
        <v>-1.2823580041576799</v>
      </c>
      <c r="BH45" s="45">
        <f>'17to9 after'!BH45-'17to9 before'!BH45</f>
        <v>2.1963217507574804</v>
      </c>
      <c r="BI45" s="45">
        <f>'17to9 after'!BI45-'17to9 before'!BI45</f>
        <v>9.1585065217369532E-2</v>
      </c>
      <c r="BL45" s="7">
        <f t="shared" si="29"/>
        <v>19.059070229958252</v>
      </c>
      <c r="BM45" s="7">
        <f t="shared" si="29"/>
        <v>33.455450995872859</v>
      </c>
      <c r="BN45" s="7">
        <f t="shared" si="29"/>
        <v>-4.3128815758483814</v>
      </c>
      <c r="BO45" s="7">
        <f t="shared" si="29"/>
        <v>2.2204460492503131E-14</v>
      </c>
      <c r="BP45" s="7">
        <f t="shared" si="29"/>
        <v>-0.91339789884526956</v>
      </c>
      <c r="BQ45" s="7">
        <f t="shared" si="25"/>
        <v>-0.82166669824693672</v>
      </c>
    </row>
    <row r="46" spans="4:69" x14ac:dyDescent="0.3">
      <c r="E46" s="4" t="s">
        <v>90</v>
      </c>
      <c r="J46" s="5">
        <f>(J22/F22-1)*100</f>
        <v>6.4769684872886479</v>
      </c>
      <c r="K46" s="5">
        <f t="shared" si="30"/>
        <v>6.2684567371039668</v>
      </c>
      <c r="L46" s="5">
        <f t="shared" si="30"/>
        <v>6.0131375527791242</v>
      </c>
      <c r="M46" s="5">
        <f t="shared" si="30"/>
        <v>5.9424015022662369</v>
      </c>
      <c r="N46" s="5">
        <f t="shared" si="30"/>
        <v>6.1100871306007498</v>
      </c>
      <c r="O46" s="5">
        <f t="shared" si="30"/>
        <v>6.2078111591669094</v>
      </c>
      <c r="P46" s="5">
        <f t="shared" si="30"/>
        <v>5.9400386757773482</v>
      </c>
      <c r="Q46" s="5">
        <f t="shared" si="30"/>
        <v>5.8706437499368436</v>
      </c>
      <c r="R46" s="5">
        <f t="shared" si="30"/>
        <v>5.5408707206511476</v>
      </c>
      <c r="S46" s="5">
        <f t="shared" si="30"/>
        <v>5.5882247279406938</v>
      </c>
      <c r="T46" s="5">
        <f t="shared" si="30"/>
        <v>5.5158516442575634</v>
      </c>
      <c r="U46" s="5">
        <f t="shared" si="30"/>
        <v>5.5845897395400357</v>
      </c>
      <c r="V46" s="5">
        <f t="shared" si="30"/>
        <v>5.1158920657242035</v>
      </c>
      <c r="W46" s="5">
        <f t="shared" si="30"/>
        <v>4.9375579519530532</v>
      </c>
      <c r="X46" s="5">
        <f t="shared" si="30"/>
        <v>4.9318118323077087</v>
      </c>
      <c r="Y46" s="5">
        <f t="shared" si="30"/>
        <v>5.0476515482719586</v>
      </c>
      <c r="Z46" s="5">
        <f t="shared" si="28"/>
        <v>4.831236253603155</v>
      </c>
      <c r="AA46" s="5">
        <f t="shared" si="28"/>
        <v>4.7403145225643817</v>
      </c>
      <c r="AB46" s="5">
        <f t="shared" si="28"/>
        <v>4.7794960422110844</v>
      </c>
      <c r="AC46" s="5">
        <f t="shared" si="28"/>
        <v>5.1526252543021789</v>
      </c>
      <c r="AD46" s="5">
        <f t="shared" si="28"/>
        <v>4.9434208819113534</v>
      </c>
      <c r="AE46" s="5">
        <f t="shared" si="28"/>
        <v>5.2146500449099076</v>
      </c>
      <c r="AF46" s="5">
        <f t="shared" si="28"/>
        <v>5.033505293375895</v>
      </c>
      <c r="AG46" s="5">
        <f t="shared" si="28"/>
        <v>4.9388955890046882</v>
      </c>
      <c r="AH46" s="5">
        <f t="shared" si="28"/>
        <v>5.0083608532794921</v>
      </c>
      <c r="AI46" s="5">
        <f t="shared" si="28"/>
        <v>5.0125517683494936</v>
      </c>
      <c r="AJ46" s="5">
        <f t="shared" si="28"/>
        <v>5.064763327573818</v>
      </c>
      <c r="AK46" s="5">
        <f t="shared" si="28"/>
        <v>5.1897444678127513</v>
      </c>
      <c r="AL46" s="5">
        <f t="shared" si="26"/>
        <v>5.0691202190075391</v>
      </c>
      <c r="AM46" s="5">
        <f t="shared" si="26"/>
        <v>5.2694166260462971</v>
      </c>
      <c r="AN46" s="5">
        <f t="shared" si="26"/>
        <v>5.1731951717686186</v>
      </c>
      <c r="AO46" s="5">
        <f t="shared" si="26"/>
        <v>5.1813135093302654</v>
      </c>
      <c r="AP46" s="5">
        <f t="shared" si="26"/>
        <v>5.060984773066779</v>
      </c>
      <c r="AQ46" s="5">
        <f t="shared" si="26"/>
        <v>5.0478586998357722</v>
      </c>
      <c r="AR46" s="5">
        <f t="shared" si="26"/>
        <v>5.0126135654893877</v>
      </c>
      <c r="AS46" s="5">
        <f t="shared" si="26"/>
        <v>4.9617509803826509</v>
      </c>
      <c r="AT46" s="5">
        <f t="shared" si="26"/>
        <v>2.9659987470459726</v>
      </c>
      <c r="AU46" s="45">
        <f>'17to9 after'!AU46-'17to9 before'!AU46</f>
        <v>0</v>
      </c>
      <c r="AV46" s="45">
        <f>'17to9 after'!AV46-'17to9 before'!AV46</f>
        <v>0</v>
      </c>
      <c r="AW46" s="45">
        <f>'17to9 after'!AW46-'17to9 before'!AW46</f>
        <v>0</v>
      </c>
      <c r="AX46" s="45">
        <f>'17to9 after'!AX46-'17to9 before'!AX46</f>
        <v>0</v>
      </c>
      <c r="AY46" s="45">
        <f>'17to9 after'!AY46-'17to9 before'!AY46</f>
        <v>0</v>
      </c>
      <c r="AZ46" s="45">
        <f>'17to9 after'!AZ46-'17to9 before'!AZ46</f>
        <v>0</v>
      </c>
      <c r="BA46" s="45">
        <f>'17to9 after'!BA46-'17to9 before'!BA46</f>
        <v>0</v>
      </c>
      <c r="BB46" s="45">
        <f>'17to9 after'!BB46-'17to9 before'!BB46</f>
        <v>-3.7351929856095367E-3</v>
      </c>
      <c r="BC46" s="45">
        <f>'17to9 after'!BC46-'17to9 before'!BC46</f>
        <v>0</v>
      </c>
      <c r="BD46" s="45">
        <f>'17to9 after'!BD46-'17to9 before'!BD46</f>
        <v>-0.13999999999999968</v>
      </c>
      <c r="BE46" s="45">
        <f>'17to9 after'!BE46-'17to9 before'!BE46</f>
        <v>-0.20999999999999996</v>
      </c>
      <c r="BF46" s="45">
        <f>'17to9 after'!BF46-'17to9 before'!BF46</f>
        <v>-0.22999999999999954</v>
      </c>
      <c r="BG46" s="45">
        <f>'17to9 after'!BG46-'17to9 before'!BG46</f>
        <v>-0.16000000000000014</v>
      </c>
      <c r="BH46" s="45">
        <f>'17to9 after'!BH46-'17to9 before'!BH46</f>
        <v>-9.9999999999997868E-3</v>
      </c>
      <c r="BI46" s="45">
        <f>'17to9 after'!BI46-'17to9 before'!BI46</f>
        <v>-4.0000000000000036E-2</v>
      </c>
      <c r="BL46" s="7">
        <f t="shared" si="29"/>
        <v>5.1742915395502687</v>
      </c>
      <c r="BM46" s="7">
        <f t="shared" si="29"/>
        <v>5.0201346136520497</v>
      </c>
      <c r="BN46" s="7">
        <f t="shared" si="29"/>
        <v>-0.61905645592672531</v>
      </c>
      <c r="BO46" s="7">
        <f t="shared" si="29"/>
        <v>0</v>
      </c>
      <c r="BP46" s="7">
        <f t="shared" si="29"/>
        <v>-9.0651548954512329E-2</v>
      </c>
      <c r="BQ46" s="7">
        <f t="shared" si="25"/>
        <v>-5.7183039410524383E-2</v>
      </c>
    </row>
    <row r="47" spans="4:69" x14ac:dyDescent="0.3">
      <c r="E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4:69" x14ac:dyDescent="0.3">
      <c r="E48" s="4"/>
      <c r="F48" s="197" t="s">
        <v>0</v>
      </c>
      <c r="G48" s="198"/>
      <c r="H48" s="198"/>
      <c r="I48" s="199"/>
      <c r="J48" s="197" t="s">
        <v>1</v>
      </c>
      <c r="K48" s="198"/>
      <c r="L48" s="198"/>
      <c r="M48" s="199"/>
      <c r="N48" s="197" t="s">
        <v>2</v>
      </c>
      <c r="O48" s="198"/>
      <c r="P48" s="198"/>
      <c r="Q48" s="199"/>
      <c r="R48" s="197" t="s">
        <v>3</v>
      </c>
      <c r="S48" s="198"/>
      <c r="T48" s="198"/>
      <c r="U48" s="199"/>
      <c r="V48" s="197" t="s">
        <v>4</v>
      </c>
      <c r="W48" s="198"/>
      <c r="X48" s="198"/>
      <c r="Y48" s="199"/>
      <c r="Z48" s="197" t="s">
        <v>5</v>
      </c>
      <c r="AA48" s="198"/>
      <c r="AB48" s="198"/>
      <c r="AC48" s="199"/>
      <c r="AD48" s="197" t="s">
        <v>6</v>
      </c>
      <c r="AE48" s="198"/>
      <c r="AF48" s="198"/>
      <c r="AG48" s="199"/>
      <c r="AH48" s="197" t="s">
        <v>7</v>
      </c>
      <c r="AI48" s="198"/>
      <c r="AJ48" s="198"/>
      <c r="AK48" s="199"/>
      <c r="AL48" s="197" t="s">
        <v>8</v>
      </c>
      <c r="AM48" s="198"/>
      <c r="AN48" s="198"/>
      <c r="AO48" s="199"/>
      <c r="AP48" s="197" t="s">
        <v>9</v>
      </c>
      <c r="AQ48" s="198"/>
      <c r="AR48" s="198"/>
      <c r="AS48" s="199"/>
      <c r="AT48" s="197" t="s">
        <v>10</v>
      </c>
      <c r="AU48" s="198"/>
      <c r="AV48" s="198"/>
      <c r="AW48" s="199"/>
      <c r="AX48" s="197" t="s">
        <v>11</v>
      </c>
      <c r="AY48" s="198"/>
      <c r="AZ48" s="198"/>
      <c r="BA48" s="199"/>
      <c r="BB48" s="197" t="s">
        <v>12</v>
      </c>
      <c r="BC48" s="198"/>
      <c r="BD48" s="198"/>
      <c r="BE48" s="199"/>
      <c r="BF48" s="197" t="s">
        <v>121</v>
      </c>
      <c r="BG48" s="198"/>
      <c r="BH48" s="198"/>
      <c r="BI48" s="199"/>
    </row>
    <row r="49" spans="4:69" x14ac:dyDescent="0.3">
      <c r="E49" s="4" t="s">
        <v>103</v>
      </c>
      <c r="F49" s="1" t="s">
        <v>13</v>
      </c>
      <c r="G49" s="1" t="s">
        <v>14</v>
      </c>
      <c r="H49" s="1" t="s">
        <v>15</v>
      </c>
      <c r="I49" s="1" t="s">
        <v>16</v>
      </c>
      <c r="J49" s="1" t="s">
        <v>13</v>
      </c>
      <c r="K49" s="1" t="s">
        <v>14</v>
      </c>
      <c r="L49" s="1" t="s">
        <v>15</v>
      </c>
      <c r="M49" s="1" t="s">
        <v>16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13</v>
      </c>
      <c r="S49" s="1" t="s">
        <v>14</v>
      </c>
      <c r="T49" s="1" t="s">
        <v>15</v>
      </c>
      <c r="U49" s="1" t="s">
        <v>16</v>
      </c>
      <c r="V49" s="1" t="s">
        <v>13</v>
      </c>
      <c r="W49" s="1" t="s">
        <v>14</v>
      </c>
      <c r="X49" s="1" t="s">
        <v>15</v>
      </c>
      <c r="Y49" s="1" t="s">
        <v>16</v>
      </c>
      <c r="Z49" s="1" t="s">
        <v>13</v>
      </c>
      <c r="AA49" s="1" t="s">
        <v>14</v>
      </c>
      <c r="AB49" s="1" t="s">
        <v>15</v>
      </c>
      <c r="AC49" s="1" t="s">
        <v>16</v>
      </c>
      <c r="AD49" s="1" t="s">
        <v>13</v>
      </c>
      <c r="AE49" s="1" t="s">
        <v>14</v>
      </c>
      <c r="AF49" s="1" t="s">
        <v>15</v>
      </c>
      <c r="AG49" s="1" t="s">
        <v>16</v>
      </c>
      <c r="AH49" s="1" t="s">
        <v>13</v>
      </c>
      <c r="AI49" s="1" t="s">
        <v>14</v>
      </c>
      <c r="AJ49" s="1" t="s">
        <v>15</v>
      </c>
      <c r="AK49" s="1" t="s">
        <v>16</v>
      </c>
      <c r="AL49" s="1" t="s">
        <v>13</v>
      </c>
      <c r="AM49" s="1" t="s">
        <v>14</v>
      </c>
      <c r="AN49" s="1" t="s">
        <v>15</v>
      </c>
      <c r="AO49" s="1" t="s">
        <v>16</v>
      </c>
      <c r="AP49" s="1" t="s">
        <v>13</v>
      </c>
      <c r="AQ49" s="1" t="s">
        <v>14</v>
      </c>
      <c r="AR49" s="1" t="s">
        <v>15</v>
      </c>
      <c r="AS49" s="1" t="s">
        <v>16</v>
      </c>
      <c r="AT49" s="1" t="s">
        <v>13</v>
      </c>
      <c r="AU49" s="1" t="s">
        <v>14</v>
      </c>
      <c r="AV49" s="1" t="s">
        <v>15</v>
      </c>
      <c r="AW49" s="1" t="s">
        <v>16</v>
      </c>
      <c r="AX49" s="1" t="s">
        <v>13</v>
      </c>
      <c r="AY49" s="1" t="s">
        <v>14</v>
      </c>
      <c r="AZ49" s="1" t="s">
        <v>15</v>
      </c>
      <c r="BA49" s="1" t="s">
        <v>16</v>
      </c>
      <c r="BB49" s="1" t="s">
        <v>13</v>
      </c>
      <c r="BC49" s="1" t="s">
        <v>14</v>
      </c>
      <c r="BD49" s="1" t="s">
        <v>15</v>
      </c>
      <c r="BE49" s="1" t="s">
        <v>16</v>
      </c>
      <c r="BF49" s="1" t="s">
        <v>13</v>
      </c>
      <c r="BG49" s="1" t="s">
        <v>14</v>
      </c>
      <c r="BH49" s="1" t="s">
        <v>15</v>
      </c>
      <c r="BI49" s="1" t="s">
        <v>16</v>
      </c>
      <c r="BK49">
        <v>2017</v>
      </c>
      <c r="BL49">
        <v>2018</v>
      </c>
      <c r="BM49">
        <v>2019</v>
      </c>
      <c r="BN49">
        <v>2020</v>
      </c>
      <c r="BO49">
        <v>2021</v>
      </c>
      <c r="BP49">
        <v>2022</v>
      </c>
      <c r="BQ49">
        <v>2023</v>
      </c>
    </row>
    <row r="50" spans="4:69" x14ac:dyDescent="0.3">
      <c r="D50" t="s">
        <v>77</v>
      </c>
      <c r="E50" s="9" t="s">
        <v>92</v>
      </c>
      <c r="F50" s="5">
        <f t="shared" ref="F50:BF52" si="31">F3</f>
        <v>205289.3</v>
      </c>
      <c r="G50" s="5">
        <f t="shared" si="31"/>
        <v>225583.7</v>
      </c>
      <c r="H50" s="5">
        <f t="shared" si="31"/>
        <v>257058</v>
      </c>
      <c r="I50" s="5">
        <f t="shared" si="31"/>
        <v>203165.6</v>
      </c>
      <c r="J50" s="5">
        <f t="shared" si="31"/>
        <v>217450.3</v>
      </c>
      <c r="K50" s="5">
        <f t="shared" si="31"/>
        <v>232840.7</v>
      </c>
      <c r="L50" s="5">
        <f t="shared" si="31"/>
        <v>263641.90000000002</v>
      </c>
      <c r="M50" s="5">
        <f t="shared" si="31"/>
        <v>207351.1</v>
      </c>
      <c r="N50" s="5">
        <f t="shared" si="31"/>
        <v>225677.1</v>
      </c>
      <c r="O50" s="5">
        <f t="shared" si="31"/>
        <v>243260.6</v>
      </c>
      <c r="P50" s="5">
        <f t="shared" si="31"/>
        <v>270493.90000000002</v>
      </c>
      <c r="Q50" s="5">
        <f t="shared" si="31"/>
        <v>216688.1</v>
      </c>
      <c r="R50" s="5">
        <f t="shared" si="31"/>
        <v>235110</v>
      </c>
      <c r="S50" s="5">
        <f t="shared" si="31"/>
        <v>255305.3</v>
      </c>
      <c r="T50" s="5">
        <f t="shared" si="31"/>
        <v>280486.90000000002</v>
      </c>
      <c r="U50" s="5">
        <f t="shared" si="31"/>
        <v>222955.1</v>
      </c>
      <c r="V50" s="5">
        <f t="shared" si="31"/>
        <v>248019.4</v>
      </c>
      <c r="W50" s="5">
        <f t="shared" si="31"/>
        <v>266057.8</v>
      </c>
      <c r="X50" s="5">
        <f t="shared" si="31"/>
        <v>296205.7</v>
      </c>
      <c r="Y50" s="5">
        <f t="shared" si="31"/>
        <v>229157.8</v>
      </c>
      <c r="Z50" s="5">
        <f t="shared" si="31"/>
        <v>258472.7</v>
      </c>
      <c r="AA50" s="5">
        <f t="shared" si="31"/>
        <v>278294.09999999998</v>
      </c>
      <c r="AB50" s="5">
        <f t="shared" si="31"/>
        <v>306599.59999999998</v>
      </c>
      <c r="AC50" s="5">
        <f t="shared" si="31"/>
        <v>239775.4</v>
      </c>
      <c r="AD50" s="5">
        <f t="shared" si="31"/>
        <v>271803.90000000002</v>
      </c>
      <c r="AE50" s="5">
        <f t="shared" si="31"/>
        <v>291882.8</v>
      </c>
      <c r="AF50" s="5">
        <f t="shared" si="31"/>
        <v>317624.3</v>
      </c>
      <c r="AG50" s="5">
        <f t="shared" si="31"/>
        <v>247741.7</v>
      </c>
      <c r="AH50" s="5">
        <f t="shared" si="31"/>
        <v>281894.2</v>
      </c>
      <c r="AI50" s="5">
        <f t="shared" si="31"/>
        <v>310969.59999999998</v>
      </c>
      <c r="AJ50" s="5">
        <f t="shared" si="31"/>
        <v>326782.7</v>
      </c>
      <c r="AK50" s="5">
        <f t="shared" si="31"/>
        <v>251799.3</v>
      </c>
      <c r="AL50" s="5">
        <f t="shared" si="31"/>
        <v>286069.2</v>
      </c>
      <c r="AM50" s="5">
        <f t="shared" si="31"/>
        <v>321931.5</v>
      </c>
      <c r="AN50" s="5">
        <f t="shared" si="31"/>
        <v>337298.7</v>
      </c>
      <c r="AO50" s="5">
        <f t="shared" si="31"/>
        <v>265656.09999999998</v>
      </c>
      <c r="AP50" s="5">
        <f t="shared" si="31"/>
        <v>322526.8</v>
      </c>
      <c r="AQ50" s="5">
        <f t="shared" si="31"/>
        <v>366937</v>
      </c>
      <c r="AR50" s="5">
        <f t="shared" si="31"/>
        <v>370787.8</v>
      </c>
      <c r="AS50" s="5">
        <f t="shared" si="31"/>
        <v>294705.7</v>
      </c>
      <c r="AT50" s="5">
        <f t="shared" si="31"/>
        <v>322594.8</v>
      </c>
      <c r="AU50" s="5">
        <f t="shared" si="31"/>
        <v>374983.3</v>
      </c>
      <c r="AV50" s="5">
        <f t="shared" si="31"/>
        <v>370787.8</v>
      </c>
      <c r="AW50" s="5">
        <f t="shared" si="31"/>
        <v>294705.7</v>
      </c>
      <c r="AX50" s="5">
        <f t="shared" si="31"/>
        <v>322594.8</v>
      </c>
      <c r="AY50" s="5">
        <f t="shared" si="31"/>
        <v>374983.3</v>
      </c>
      <c r="AZ50" s="5">
        <f t="shared" si="31"/>
        <v>370787.8</v>
      </c>
      <c r="BA50" s="5">
        <f t="shared" si="31"/>
        <v>294705.7</v>
      </c>
      <c r="BB50" s="5">
        <f t="shared" si="31"/>
        <v>322594.8</v>
      </c>
      <c r="BC50" s="5">
        <f t="shared" si="31"/>
        <v>374120.87551140081</v>
      </c>
      <c r="BD50" s="5">
        <f t="shared" si="31"/>
        <v>370417.00038204977</v>
      </c>
      <c r="BE50" s="5">
        <f t="shared" si="31"/>
        <v>294701.69067345688</v>
      </c>
      <c r="BF50" s="5">
        <f t="shared" si="31"/>
        <v>322427.55218792666</v>
      </c>
      <c r="BG50" s="5">
        <f t="shared" ref="BG50:BI52" si="32">BG3</f>
        <v>373810.57680998981</v>
      </c>
      <c r="BH50" s="5">
        <f t="shared" si="32"/>
        <v>370026.46305467206</v>
      </c>
      <c r="BI50" s="5">
        <f t="shared" si="32"/>
        <v>294381.63324639539</v>
      </c>
      <c r="BK50" s="5">
        <f>SUM(AH50:AK50)</f>
        <v>1171445.8</v>
      </c>
      <c r="BL50" s="5">
        <f>SUM(AL50:AO50)</f>
        <v>1210955.5</v>
      </c>
      <c r="BM50" s="5">
        <f>SUM(AP50:AS50)</f>
        <v>1354957.3</v>
      </c>
      <c r="BN50" s="5">
        <f>SUM(AT50:AW50)</f>
        <v>1363071.5999999999</v>
      </c>
      <c r="BO50" s="5">
        <f>SUM(AX50:BA50)</f>
        <v>1363071.5999999999</v>
      </c>
      <c r="BP50" s="5">
        <f>SUM(BB50:BE50)</f>
        <v>1361834.3665669076</v>
      </c>
      <c r="BQ50" s="5">
        <f>SUM(BC50:BF50)</f>
        <v>1361667.1187548342</v>
      </c>
    </row>
    <row r="51" spans="4:69" x14ac:dyDescent="0.3">
      <c r="D51" t="s">
        <v>78</v>
      </c>
      <c r="E51" s="9" t="s">
        <v>93</v>
      </c>
      <c r="F51" s="5">
        <f t="shared" si="31"/>
        <v>161069</v>
      </c>
      <c r="G51" s="5">
        <f t="shared" si="31"/>
        <v>162275.4</v>
      </c>
      <c r="H51" s="5">
        <f t="shared" si="31"/>
        <v>165487.9</v>
      </c>
      <c r="I51" s="5">
        <f t="shared" si="31"/>
        <v>165816.9</v>
      </c>
      <c r="J51" s="5">
        <f t="shared" si="31"/>
        <v>165607.1</v>
      </c>
      <c r="K51" s="5">
        <f t="shared" si="31"/>
        <v>169415</v>
      </c>
      <c r="L51" s="5">
        <f t="shared" si="31"/>
        <v>176947.6</v>
      </c>
      <c r="M51" s="5">
        <f t="shared" si="31"/>
        <v>177852.1</v>
      </c>
      <c r="N51" s="5">
        <f t="shared" si="31"/>
        <v>171254.7</v>
      </c>
      <c r="O51" s="5">
        <f t="shared" si="31"/>
        <v>176963.4</v>
      </c>
      <c r="P51" s="5">
        <f t="shared" si="31"/>
        <v>184706.5</v>
      </c>
      <c r="Q51" s="5">
        <f t="shared" si="31"/>
        <v>185204</v>
      </c>
      <c r="R51" s="5">
        <f t="shared" si="31"/>
        <v>180027.4</v>
      </c>
      <c r="S51" s="5">
        <f t="shared" si="31"/>
        <v>181780.1</v>
      </c>
      <c r="T51" s="5">
        <f t="shared" si="31"/>
        <v>189873.7</v>
      </c>
      <c r="U51" s="5">
        <f t="shared" si="31"/>
        <v>197275.1</v>
      </c>
      <c r="V51" s="5">
        <f t="shared" si="31"/>
        <v>193122.1</v>
      </c>
      <c r="W51" s="5">
        <f t="shared" si="31"/>
        <v>191766.6</v>
      </c>
      <c r="X51" s="5">
        <f t="shared" si="31"/>
        <v>191051.9</v>
      </c>
      <c r="Y51" s="5">
        <f t="shared" si="31"/>
        <v>195621</v>
      </c>
      <c r="Z51" s="5">
        <f t="shared" si="31"/>
        <v>194748.6</v>
      </c>
      <c r="AA51" s="5">
        <f t="shared" si="31"/>
        <v>194571.1</v>
      </c>
      <c r="AB51" s="5">
        <f t="shared" si="31"/>
        <v>199013.4</v>
      </c>
      <c r="AC51" s="5">
        <f t="shared" si="31"/>
        <v>202721.3</v>
      </c>
      <c r="AD51" s="5">
        <f t="shared" si="31"/>
        <v>192375.8</v>
      </c>
      <c r="AE51" s="5">
        <f t="shared" si="31"/>
        <v>195958.7</v>
      </c>
      <c r="AF51" s="5">
        <f t="shared" si="31"/>
        <v>200470</v>
      </c>
      <c r="AG51" s="5">
        <f t="shared" si="31"/>
        <v>205685</v>
      </c>
      <c r="AH51" s="5">
        <f t="shared" si="31"/>
        <v>193496.6</v>
      </c>
      <c r="AI51" s="5">
        <f t="shared" si="31"/>
        <v>188914.9</v>
      </c>
      <c r="AJ51" s="5">
        <f t="shared" si="31"/>
        <v>191629.5</v>
      </c>
      <c r="AK51" s="5">
        <f t="shared" si="31"/>
        <v>193286.2</v>
      </c>
      <c r="AL51" s="5">
        <f t="shared" si="31"/>
        <v>195852</v>
      </c>
      <c r="AM51" s="5">
        <f t="shared" si="31"/>
        <v>190886.6</v>
      </c>
      <c r="AN51" s="5">
        <f t="shared" si="31"/>
        <v>191954.4</v>
      </c>
      <c r="AO51" s="5">
        <f t="shared" si="31"/>
        <v>195900.1</v>
      </c>
      <c r="AP51" s="5">
        <f t="shared" si="31"/>
        <v>199889.4</v>
      </c>
      <c r="AQ51" s="5">
        <f t="shared" si="31"/>
        <v>198665.2</v>
      </c>
      <c r="AR51" s="5">
        <f t="shared" si="31"/>
        <v>205388.3</v>
      </c>
      <c r="AS51" s="5">
        <f t="shared" si="31"/>
        <v>202263.3</v>
      </c>
      <c r="AT51" s="5">
        <f t="shared" si="31"/>
        <v>200784.4</v>
      </c>
      <c r="AU51" s="5">
        <f t="shared" si="31"/>
        <v>193261.5</v>
      </c>
      <c r="AV51" s="5">
        <f t="shared" si="31"/>
        <v>205388.3</v>
      </c>
      <c r="AW51" s="5">
        <f t="shared" si="31"/>
        <v>202263.3</v>
      </c>
      <c r="AX51" s="5">
        <f t="shared" si="31"/>
        <v>200784.4</v>
      </c>
      <c r="AY51" s="5">
        <f t="shared" si="31"/>
        <v>193261.5</v>
      </c>
      <c r="AZ51" s="5">
        <f t="shared" si="31"/>
        <v>205388.3</v>
      </c>
      <c r="BA51" s="5">
        <f t="shared" si="31"/>
        <v>202263.3</v>
      </c>
      <c r="BB51" s="5">
        <f t="shared" si="31"/>
        <v>200784.4</v>
      </c>
      <c r="BC51" s="5">
        <f t="shared" si="31"/>
        <v>193261.47130863211</v>
      </c>
      <c r="BD51" s="5">
        <f t="shared" si="31"/>
        <v>205162.36114127468</v>
      </c>
      <c r="BE51" s="5">
        <f t="shared" si="31"/>
        <v>202237.69551538734</v>
      </c>
      <c r="BF51" s="5">
        <f t="shared" si="31"/>
        <v>200668.91974192351</v>
      </c>
      <c r="BG51" s="5">
        <f t="shared" si="32"/>
        <v>193167.62610972402</v>
      </c>
      <c r="BH51" s="5">
        <f t="shared" si="32"/>
        <v>205191.43718802274</v>
      </c>
      <c r="BI51" s="5">
        <f t="shared" si="32"/>
        <v>202244.71564069245</v>
      </c>
      <c r="BK51" s="5">
        <f t="shared" ref="BK51:BK60" si="33">SUM(AH51:AK51)</f>
        <v>767327.2</v>
      </c>
      <c r="BL51" s="5">
        <f t="shared" ref="BL51:BL60" si="34">SUM(AL51:AO51)</f>
        <v>774593.1</v>
      </c>
      <c r="BM51" s="5">
        <f t="shared" ref="BM51:BM60" si="35">SUM(AP51:AS51)</f>
        <v>806206.2</v>
      </c>
      <c r="BN51" s="5">
        <f t="shared" ref="BN51:BN60" si="36">SUM(AT51:AW51)</f>
        <v>801697.5</v>
      </c>
      <c r="BO51" s="5">
        <f t="shared" ref="BO51:BO60" si="37">SUM(AX51:BA51)</f>
        <v>801697.5</v>
      </c>
      <c r="BP51" s="5">
        <f t="shared" ref="BP51:BP60" si="38">SUM(BB51:BE51)</f>
        <v>801445.9279652941</v>
      </c>
      <c r="BQ51" s="5">
        <f t="shared" ref="BQ51:BQ60" si="39">SUM(BC51:BF51)</f>
        <v>801330.44770721765</v>
      </c>
    </row>
    <row r="52" spans="4:69" x14ac:dyDescent="0.3">
      <c r="D52" t="s">
        <v>79</v>
      </c>
      <c r="E52" s="9" t="s">
        <v>94</v>
      </c>
      <c r="F52" s="5">
        <f t="shared" si="31"/>
        <v>353023.9</v>
      </c>
      <c r="G52" s="5">
        <f t="shared" si="31"/>
        <v>358983.8</v>
      </c>
      <c r="H52" s="5">
        <f t="shared" si="31"/>
        <v>369293</v>
      </c>
      <c r="I52" s="5">
        <f t="shared" si="31"/>
        <v>360820.4</v>
      </c>
      <c r="J52" s="5">
        <f t="shared" si="31"/>
        <v>354055.3</v>
      </c>
      <c r="K52" s="5">
        <f t="shared" si="31"/>
        <v>360415.6</v>
      </c>
      <c r="L52" s="5">
        <f t="shared" si="31"/>
        <v>371117.9</v>
      </c>
      <c r="M52" s="5">
        <f t="shared" si="31"/>
        <v>371990.5</v>
      </c>
      <c r="N52" s="5">
        <f t="shared" si="31"/>
        <v>371813.3</v>
      </c>
      <c r="O52" s="5">
        <f t="shared" si="31"/>
        <v>376831.9</v>
      </c>
      <c r="P52" s="5">
        <f t="shared" si="31"/>
        <v>381827</v>
      </c>
      <c r="Q52" s="5">
        <f t="shared" si="31"/>
        <v>382288.6</v>
      </c>
      <c r="R52" s="5">
        <f t="shared" si="31"/>
        <v>388876.5</v>
      </c>
      <c r="S52" s="5">
        <f t="shared" si="31"/>
        <v>400406.5</v>
      </c>
      <c r="T52" s="5">
        <f t="shared" si="31"/>
        <v>409101.9</v>
      </c>
      <c r="U52" s="5">
        <f t="shared" si="31"/>
        <v>409067.1</v>
      </c>
      <c r="V52" s="5">
        <f t="shared" si="31"/>
        <v>411748.4</v>
      </c>
      <c r="W52" s="5">
        <f t="shared" si="31"/>
        <v>421984.5</v>
      </c>
      <c r="X52" s="5">
        <f t="shared" si="31"/>
        <v>430505.9</v>
      </c>
      <c r="Y52" s="5">
        <f t="shared" si="31"/>
        <v>433548.4</v>
      </c>
      <c r="Z52" s="5">
        <f t="shared" si="31"/>
        <v>430780.1</v>
      </c>
      <c r="AA52" s="5">
        <f t="shared" si="31"/>
        <v>443932.4</v>
      </c>
      <c r="AB52" s="5">
        <f t="shared" si="31"/>
        <v>445628.5</v>
      </c>
      <c r="AC52" s="5">
        <f t="shared" si="31"/>
        <v>451620.9</v>
      </c>
      <c r="AD52" s="5">
        <f t="shared" si="31"/>
        <v>449951.5</v>
      </c>
      <c r="AE52" s="5">
        <f t="shared" si="31"/>
        <v>465493.4</v>
      </c>
      <c r="AF52" s="5">
        <f t="shared" si="31"/>
        <v>468015.5</v>
      </c>
      <c r="AG52" s="5">
        <f t="shared" si="31"/>
        <v>470796.3</v>
      </c>
      <c r="AH52" s="5">
        <f t="shared" si="31"/>
        <v>468270.5</v>
      </c>
      <c r="AI52" s="5">
        <f t="shared" si="31"/>
        <v>485053</v>
      </c>
      <c r="AJ52" s="5">
        <f t="shared" si="31"/>
        <v>489547.9</v>
      </c>
      <c r="AK52" s="5">
        <f t="shared" si="31"/>
        <v>491661.8</v>
      </c>
      <c r="AL52" s="5">
        <f t="shared" si="31"/>
        <v>490162.7</v>
      </c>
      <c r="AM52" s="5">
        <f t="shared" si="31"/>
        <v>507478.3</v>
      </c>
      <c r="AN52" s="5">
        <f t="shared" si="31"/>
        <v>511443.9</v>
      </c>
      <c r="AO52" s="5">
        <f t="shared" si="31"/>
        <v>507792</v>
      </c>
      <c r="AP52" s="5">
        <f t="shared" si="31"/>
        <v>555288</v>
      </c>
      <c r="AQ52" s="5">
        <f t="shared" si="31"/>
        <v>564982.4</v>
      </c>
      <c r="AR52" s="5">
        <f t="shared" si="31"/>
        <v>582944.5</v>
      </c>
      <c r="AS52" s="5">
        <f t="shared" si="31"/>
        <v>573467.9</v>
      </c>
      <c r="AT52" s="5">
        <f t="shared" si="31"/>
        <v>566752</v>
      </c>
      <c r="AU52" s="5">
        <f t="shared" si="31"/>
        <v>529988.80000000005</v>
      </c>
      <c r="AV52" s="5">
        <f t="shared" si="31"/>
        <v>582944.5</v>
      </c>
      <c r="AW52" s="5">
        <f t="shared" si="31"/>
        <v>573467.9</v>
      </c>
      <c r="AX52" s="5">
        <f t="shared" si="31"/>
        <v>566752</v>
      </c>
      <c r="AY52" s="5">
        <f t="shared" si="31"/>
        <v>529988.80000000005</v>
      </c>
      <c r="AZ52" s="5">
        <f t="shared" si="31"/>
        <v>582944.5</v>
      </c>
      <c r="BA52" s="5">
        <f t="shared" si="31"/>
        <v>573467.9</v>
      </c>
      <c r="BB52" s="5">
        <f t="shared" si="31"/>
        <v>566752</v>
      </c>
      <c r="BC52" s="5">
        <f t="shared" si="31"/>
        <v>529988.80562953989</v>
      </c>
      <c r="BD52" s="5">
        <f t="shared" si="31"/>
        <v>580845.87547061371</v>
      </c>
      <c r="BE52" s="5">
        <f t="shared" si="31"/>
        <v>573122.56874764978</v>
      </c>
      <c r="BF52" s="5">
        <f t="shared" si="31"/>
        <v>566076.45137676224</v>
      </c>
      <c r="BG52" s="5">
        <f t="shared" si="32"/>
        <v>529198.42661236005</v>
      </c>
      <c r="BH52" s="5">
        <f t="shared" si="32"/>
        <v>580188.44756407768</v>
      </c>
      <c r="BI52" s="5">
        <f t="shared" si="32"/>
        <v>572717.64655877359</v>
      </c>
      <c r="BK52" s="5">
        <f t="shared" si="33"/>
        <v>1934533.2</v>
      </c>
      <c r="BL52" s="5">
        <f t="shared" si="34"/>
        <v>2016876.9</v>
      </c>
      <c r="BM52" s="5">
        <f t="shared" si="35"/>
        <v>2276682.7999999998</v>
      </c>
      <c r="BN52" s="5">
        <f t="shared" si="36"/>
        <v>2253153.2000000002</v>
      </c>
      <c r="BO52" s="5">
        <f t="shared" si="37"/>
        <v>2253153.2000000002</v>
      </c>
      <c r="BP52" s="5">
        <f t="shared" si="38"/>
        <v>2250709.2498478033</v>
      </c>
      <c r="BQ52" s="5">
        <f t="shared" si="39"/>
        <v>2250033.7012245655</v>
      </c>
    </row>
    <row r="53" spans="4:69" x14ac:dyDescent="0.3">
      <c r="D53" t="s">
        <v>80</v>
      </c>
      <c r="E53" s="35" t="s">
        <v>95</v>
      </c>
      <c r="F53" s="25">
        <f>F6+F7</f>
        <v>16008.7</v>
      </c>
      <c r="G53" s="25">
        <f t="shared" ref="G53:BI53" si="40">G6+G7</f>
        <v>16742.8</v>
      </c>
      <c r="H53" s="25">
        <f t="shared" si="40"/>
        <v>17067.599999999999</v>
      </c>
      <c r="I53" s="25">
        <f t="shared" si="40"/>
        <v>16578.7</v>
      </c>
      <c r="J53" s="25">
        <f t="shared" si="40"/>
        <v>16942</v>
      </c>
      <c r="K53" s="25">
        <f t="shared" si="40"/>
        <v>18356.5</v>
      </c>
      <c r="L53" s="25">
        <f t="shared" si="40"/>
        <v>18683</v>
      </c>
      <c r="M53" s="25">
        <f t="shared" si="40"/>
        <v>18616.099999999999</v>
      </c>
      <c r="N53" s="25">
        <f t="shared" si="40"/>
        <v>18747.300000000003</v>
      </c>
      <c r="O53" s="25">
        <f t="shared" si="40"/>
        <v>19716.199999999997</v>
      </c>
      <c r="P53" s="25">
        <f t="shared" si="40"/>
        <v>19740.800000000003</v>
      </c>
      <c r="Q53" s="25">
        <f t="shared" si="40"/>
        <v>20193.3</v>
      </c>
      <c r="R53" s="25">
        <f t="shared" si="40"/>
        <v>20006.599999999999</v>
      </c>
      <c r="S53" s="25">
        <f t="shared" si="40"/>
        <v>20553.5</v>
      </c>
      <c r="T53" s="25">
        <f t="shared" si="40"/>
        <v>20756.3</v>
      </c>
      <c r="U53" s="25">
        <f t="shared" si="40"/>
        <v>21486.799999999999</v>
      </c>
      <c r="V53" s="25">
        <f t="shared" si="40"/>
        <v>21267.4</v>
      </c>
      <c r="W53" s="25">
        <f t="shared" si="40"/>
        <v>22704.100000000002</v>
      </c>
      <c r="X53" s="25">
        <f t="shared" si="40"/>
        <v>23144.2</v>
      </c>
      <c r="Y53" s="25">
        <f t="shared" si="40"/>
        <v>23607.100000000002</v>
      </c>
      <c r="Z53" s="25">
        <f t="shared" si="40"/>
        <v>23240.2</v>
      </c>
      <c r="AA53" s="25">
        <f t="shared" si="40"/>
        <v>23742.100000000002</v>
      </c>
      <c r="AB53" s="25">
        <f t="shared" si="40"/>
        <v>23720.5</v>
      </c>
      <c r="AC53" s="25">
        <f t="shared" si="40"/>
        <v>24642.199999999997</v>
      </c>
      <c r="AD53" s="25">
        <f t="shared" si="40"/>
        <v>24023.899999999998</v>
      </c>
      <c r="AE53" s="25">
        <f t="shared" si="40"/>
        <v>25251.5</v>
      </c>
      <c r="AF53" s="25">
        <f t="shared" si="40"/>
        <v>25117.100000000002</v>
      </c>
      <c r="AG53" s="25">
        <f t="shared" si="40"/>
        <v>26537.200000000001</v>
      </c>
      <c r="AH53" s="25">
        <f t="shared" si="40"/>
        <v>24496.2</v>
      </c>
      <c r="AI53" s="25">
        <f t="shared" si="40"/>
        <v>25560.3</v>
      </c>
      <c r="AJ53" s="25">
        <f t="shared" si="40"/>
        <v>25398.100000000002</v>
      </c>
      <c r="AK53" s="25">
        <f t="shared" si="40"/>
        <v>26809.200000000001</v>
      </c>
      <c r="AL53" s="25">
        <f t="shared" si="40"/>
        <v>26296.300000000003</v>
      </c>
      <c r="AM53" s="25">
        <f t="shared" si="40"/>
        <v>27115.8</v>
      </c>
      <c r="AN53" s="25">
        <f t="shared" si="40"/>
        <v>26589.7</v>
      </c>
      <c r="AO53" s="25">
        <f t="shared" si="40"/>
        <v>27642.699999999997</v>
      </c>
      <c r="AP53" s="25">
        <f t="shared" si="40"/>
        <v>28900.600000000002</v>
      </c>
      <c r="AQ53" s="25">
        <f t="shared" si="40"/>
        <v>29246.2</v>
      </c>
      <c r="AR53" s="25">
        <f t="shared" si="40"/>
        <v>30581.3</v>
      </c>
      <c r="AS53" s="25">
        <f t="shared" si="40"/>
        <v>31714.100000000002</v>
      </c>
      <c r="AT53" s="25">
        <f t="shared" si="40"/>
        <v>30029.200000000001</v>
      </c>
      <c r="AU53" s="25">
        <f t="shared" si="40"/>
        <v>27871.9</v>
      </c>
      <c r="AV53" s="25">
        <f t="shared" si="40"/>
        <v>30581.3</v>
      </c>
      <c r="AW53" s="25">
        <f t="shared" si="40"/>
        <v>31714.100000000002</v>
      </c>
      <c r="AX53" s="25">
        <f t="shared" si="40"/>
        <v>30029.200000000001</v>
      </c>
      <c r="AY53" s="25">
        <f t="shared" si="40"/>
        <v>27871.9</v>
      </c>
      <c r="AZ53" s="25">
        <f t="shared" si="40"/>
        <v>30581.3</v>
      </c>
      <c r="BA53" s="25">
        <f t="shared" si="40"/>
        <v>31714.100000000002</v>
      </c>
      <c r="BB53" s="25">
        <f t="shared" si="40"/>
        <v>30029.200000000001</v>
      </c>
      <c r="BC53" s="25">
        <f t="shared" si="40"/>
        <v>27871.80137983611</v>
      </c>
      <c r="BD53" s="25">
        <f t="shared" si="40"/>
        <v>30636.819643209572</v>
      </c>
      <c r="BE53" s="25">
        <f t="shared" si="40"/>
        <v>31711.53689376136</v>
      </c>
      <c r="BF53" s="25">
        <f t="shared" si="40"/>
        <v>29999.734767012054</v>
      </c>
      <c r="BG53" s="25">
        <f t="shared" si="40"/>
        <v>27837.261337185584</v>
      </c>
      <c r="BH53" s="25">
        <f t="shared" si="40"/>
        <v>30606.313961125041</v>
      </c>
      <c r="BI53" s="25">
        <f t="shared" si="40"/>
        <v>31703.498341008199</v>
      </c>
      <c r="BK53" s="5">
        <f t="shared" si="33"/>
        <v>102263.8</v>
      </c>
      <c r="BL53" s="5">
        <f t="shared" si="34"/>
        <v>107644.5</v>
      </c>
      <c r="BM53" s="5">
        <f t="shared" si="35"/>
        <v>120442.20000000001</v>
      </c>
      <c r="BN53" s="5">
        <f t="shared" si="36"/>
        <v>120196.50000000001</v>
      </c>
      <c r="BO53" s="5">
        <f t="shared" si="37"/>
        <v>120196.50000000001</v>
      </c>
      <c r="BP53" s="5">
        <f t="shared" si="38"/>
        <v>120249.35791680706</v>
      </c>
      <c r="BQ53" s="5">
        <f t="shared" si="39"/>
        <v>120219.8926838191</v>
      </c>
    </row>
    <row r="54" spans="4:69" x14ac:dyDescent="0.3">
      <c r="D54" t="s">
        <v>81</v>
      </c>
      <c r="E54" s="9" t="s">
        <v>96</v>
      </c>
      <c r="F54" s="5">
        <f>F8</f>
        <v>132553</v>
      </c>
      <c r="G54" s="5">
        <f t="shared" ref="G54:BI54" si="41">G8</f>
        <v>135437.20000000001</v>
      </c>
      <c r="H54" s="5">
        <f t="shared" si="41"/>
        <v>140456.20000000001</v>
      </c>
      <c r="I54" s="5">
        <f t="shared" si="41"/>
        <v>143994.4</v>
      </c>
      <c r="J54" s="5">
        <f t="shared" si="41"/>
        <v>141048</v>
      </c>
      <c r="K54" s="5">
        <f t="shared" si="41"/>
        <v>142746</v>
      </c>
      <c r="L54" s="5">
        <f t="shared" si="41"/>
        <v>149837</v>
      </c>
      <c r="M54" s="5">
        <f t="shared" si="41"/>
        <v>153144.20000000001</v>
      </c>
      <c r="N54" s="5">
        <f t="shared" si="41"/>
        <v>149919</v>
      </c>
      <c r="O54" s="5">
        <f t="shared" si="41"/>
        <v>153138.9</v>
      </c>
      <c r="P54" s="5">
        <f t="shared" si="41"/>
        <v>159863.4</v>
      </c>
      <c r="Q54" s="5">
        <f t="shared" si="41"/>
        <v>163984.1</v>
      </c>
      <c r="R54" s="5">
        <f t="shared" si="41"/>
        <v>162272.1</v>
      </c>
      <c r="S54" s="5">
        <f t="shared" si="41"/>
        <v>169063.9</v>
      </c>
      <c r="T54" s="5">
        <f t="shared" si="41"/>
        <v>172845.3</v>
      </c>
      <c r="U54" s="5">
        <f t="shared" si="41"/>
        <v>179240.6</v>
      </c>
      <c r="V54" s="5">
        <f t="shared" si="41"/>
        <v>172524.4</v>
      </c>
      <c r="W54" s="5">
        <f t="shared" si="41"/>
        <v>178851</v>
      </c>
      <c r="X54" s="5">
        <f t="shared" si="41"/>
        <v>184628.4</v>
      </c>
      <c r="Y54" s="5">
        <f t="shared" si="41"/>
        <v>192222.6</v>
      </c>
      <c r="Z54" s="5">
        <f t="shared" si="41"/>
        <v>181865.3</v>
      </c>
      <c r="AA54" s="5">
        <f t="shared" si="41"/>
        <v>190136.1</v>
      </c>
      <c r="AB54" s="5">
        <f t="shared" si="41"/>
        <v>196549.1</v>
      </c>
      <c r="AC54" s="5">
        <f t="shared" si="41"/>
        <v>204169.1</v>
      </c>
      <c r="AD54" s="5">
        <f t="shared" si="41"/>
        <v>194998.3</v>
      </c>
      <c r="AE54" s="5">
        <f t="shared" si="41"/>
        <v>202412.3</v>
      </c>
      <c r="AF54" s="5">
        <f t="shared" si="41"/>
        <v>209376.3</v>
      </c>
      <c r="AG54" s="5">
        <f t="shared" si="41"/>
        <v>219828.7</v>
      </c>
      <c r="AH54" s="5">
        <f t="shared" si="41"/>
        <v>206755</v>
      </c>
      <c r="AI54" s="5">
        <f t="shared" si="41"/>
        <v>213247.1</v>
      </c>
      <c r="AJ54" s="5">
        <f t="shared" si="41"/>
        <v>223649.5</v>
      </c>
      <c r="AK54" s="5">
        <f t="shared" si="41"/>
        <v>235512.3</v>
      </c>
      <c r="AL54" s="5">
        <f t="shared" si="41"/>
        <v>220732.5</v>
      </c>
      <c r="AM54" s="5">
        <f t="shared" si="41"/>
        <v>224160.2</v>
      </c>
      <c r="AN54" s="5">
        <f t="shared" si="41"/>
        <v>234726.3</v>
      </c>
      <c r="AO54" s="5">
        <f t="shared" si="41"/>
        <v>245421.3</v>
      </c>
      <c r="AP54" s="5">
        <f t="shared" si="41"/>
        <v>265916.2</v>
      </c>
      <c r="AQ54" s="5">
        <f t="shared" si="41"/>
        <v>267906.2</v>
      </c>
      <c r="AR54" s="5">
        <f t="shared" si="41"/>
        <v>280645.2</v>
      </c>
      <c r="AS54" s="5">
        <f t="shared" si="41"/>
        <v>293957.40000000002</v>
      </c>
      <c r="AT54" s="5">
        <f t="shared" si="41"/>
        <v>273624.59999999998</v>
      </c>
      <c r="AU54" s="5">
        <f t="shared" si="41"/>
        <v>253459</v>
      </c>
      <c r="AV54" s="5">
        <f t="shared" si="41"/>
        <v>280645.2</v>
      </c>
      <c r="AW54" s="5">
        <f t="shared" si="41"/>
        <v>293957.40000000002</v>
      </c>
      <c r="AX54" s="5">
        <f t="shared" si="41"/>
        <v>273624.59999999998</v>
      </c>
      <c r="AY54" s="5">
        <f t="shared" si="41"/>
        <v>253459</v>
      </c>
      <c r="AZ54" s="5">
        <f t="shared" si="41"/>
        <v>280645.2</v>
      </c>
      <c r="BA54" s="5">
        <f t="shared" si="41"/>
        <v>293957.40000000002</v>
      </c>
      <c r="BB54" s="5">
        <f t="shared" si="41"/>
        <v>273624.59999999998</v>
      </c>
      <c r="BC54" s="5">
        <f t="shared" si="41"/>
        <v>253459.03689880887</v>
      </c>
      <c r="BD54" s="5">
        <f t="shared" si="41"/>
        <v>278681.306126045</v>
      </c>
      <c r="BE54" s="5">
        <f t="shared" si="41"/>
        <v>293628.45786840178</v>
      </c>
      <c r="BF54" s="5">
        <f t="shared" si="41"/>
        <v>273376.10193512891</v>
      </c>
      <c r="BG54" s="5">
        <f t="shared" si="41"/>
        <v>253327.75641588462</v>
      </c>
      <c r="BH54" s="5">
        <f t="shared" si="41"/>
        <v>278530.76990989898</v>
      </c>
      <c r="BI54" s="5">
        <f t="shared" si="41"/>
        <v>293525.24883185449</v>
      </c>
      <c r="BK54" s="5">
        <f t="shared" si="33"/>
        <v>879163.89999999991</v>
      </c>
      <c r="BL54" s="5">
        <f t="shared" si="34"/>
        <v>925040.3</v>
      </c>
      <c r="BM54" s="5">
        <f t="shared" si="35"/>
        <v>1108425</v>
      </c>
      <c r="BN54" s="5">
        <f t="shared" si="36"/>
        <v>1101686.2000000002</v>
      </c>
      <c r="BO54" s="5">
        <f t="shared" si="37"/>
        <v>1101686.2000000002</v>
      </c>
      <c r="BP54" s="5">
        <f t="shared" si="38"/>
        <v>1099393.4008932556</v>
      </c>
      <c r="BQ54" s="5">
        <f t="shared" si="39"/>
        <v>1099144.9028283847</v>
      </c>
    </row>
    <row r="55" spans="4:69" x14ac:dyDescent="0.3">
      <c r="D55" t="s">
        <v>82</v>
      </c>
      <c r="E55" s="34" t="s">
        <v>97</v>
      </c>
      <c r="F55" s="27">
        <f t="shared" ref="F55:BF56" si="42">F9+F11</f>
        <v>245465.1</v>
      </c>
      <c r="G55" s="27">
        <f t="shared" si="42"/>
        <v>255776</v>
      </c>
      <c r="H55" s="27">
        <f t="shared" si="42"/>
        <v>264482.8</v>
      </c>
      <c r="I55" s="27">
        <f t="shared" si="42"/>
        <v>255407</v>
      </c>
      <c r="J55" s="27">
        <f t="shared" si="42"/>
        <v>248914.4</v>
      </c>
      <c r="K55" s="27">
        <f t="shared" si="42"/>
        <v>256394.9</v>
      </c>
      <c r="L55" s="27">
        <f t="shared" si="42"/>
        <v>267524.8</v>
      </c>
      <c r="M55" s="27">
        <f t="shared" si="42"/>
        <v>262548.09999999998</v>
      </c>
      <c r="N55" s="27">
        <f t="shared" si="42"/>
        <v>270965.8</v>
      </c>
      <c r="O55" s="27">
        <f t="shared" si="42"/>
        <v>279974.8</v>
      </c>
      <c r="P55" s="27">
        <f t="shared" si="42"/>
        <v>286156.79999999999</v>
      </c>
      <c r="Q55" s="27">
        <f t="shared" si="42"/>
        <v>287108.2</v>
      </c>
      <c r="R55" s="27">
        <f t="shared" si="42"/>
        <v>290511.59999999998</v>
      </c>
      <c r="S55" s="27">
        <f t="shared" si="42"/>
        <v>309359.8</v>
      </c>
      <c r="T55" s="27">
        <f t="shared" si="42"/>
        <v>317386.80000000005</v>
      </c>
      <c r="U55" s="27">
        <f t="shared" si="42"/>
        <v>309963.40000000002</v>
      </c>
      <c r="V55" s="27">
        <f t="shared" si="42"/>
        <v>311878.3</v>
      </c>
      <c r="W55" s="27">
        <f t="shared" si="42"/>
        <v>326695.3</v>
      </c>
      <c r="X55" s="27">
        <f t="shared" si="42"/>
        <v>332520.19999999995</v>
      </c>
      <c r="Y55" s="27">
        <f t="shared" si="42"/>
        <v>325050.3</v>
      </c>
      <c r="Z55" s="27">
        <f t="shared" si="42"/>
        <v>323638.59999999998</v>
      </c>
      <c r="AA55" s="27">
        <f t="shared" si="42"/>
        <v>343898.19999999995</v>
      </c>
      <c r="AB55" s="27">
        <f t="shared" si="42"/>
        <v>350216.69999999995</v>
      </c>
      <c r="AC55" s="27">
        <f t="shared" si="42"/>
        <v>345266.89999999997</v>
      </c>
      <c r="AD55" s="27">
        <f t="shared" si="42"/>
        <v>343566.5</v>
      </c>
      <c r="AE55" s="27">
        <f t="shared" si="42"/>
        <v>362142.8</v>
      </c>
      <c r="AF55" s="27">
        <f t="shared" si="42"/>
        <v>368733.8</v>
      </c>
      <c r="AG55" s="27">
        <f t="shared" si="42"/>
        <v>360669.9</v>
      </c>
      <c r="AH55" s="27">
        <f t="shared" si="42"/>
        <v>356249.60000000003</v>
      </c>
      <c r="AI55" s="27">
        <f t="shared" si="42"/>
        <v>369196.1</v>
      </c>
      <c r="AJ55" s="27">
        <f t="shared" si="42"/>
        <v>376020</v>
      </c>
      <c r="AK55" s="27">
        <f t="shared" si="42"/>
        <v>374621.2</v>
      </c>
      <c r="AL55" s="27">
        <f t="shared" si="42"/>
        <v>372541.2</v>
      </c>
      <c r="AM55" s="27">
        <f t="shared" si="42"/>
        <v>385607.30000000005</v>
      </c>
      <c r="AN55" s="27">
        <f t="shared" si="42"/>
        <v>390686.4</v>
      </c>
      <c r="AO55" s="27">
        <f t="shared" si="42"/>
        <v>389749.3</v>
      </c>
      <c r="AP55" s="27">
        <f t="shared" si="42"/>
        <v>431693.9</v>
      </c>
      <c r="AQ55" s="27">
        <f t="shared" si="42"/>
        <v>441873.9</v>
      </c>
      <c r="AR55" s="27">
        <f t="shared" si="42"/>
        <v>453408.3</v>
      </c>
      <c r="AS55" s="27">
        <f t="shared" si="42"/>
        <v>446905.3</v>
      </c>
      <c r="AT55" s="27">
        <f t="shared" si="42"/>
        <v>438895.7</v>
      </c>
      <c r="AU55" s="27">
        <f t="shared" si="42"/>
        <v>396513.2</v>
      </c>
      <c r="AV55" s="27">
        <f t="shared" si="42"/>
        <v>453408.3</v>
      </c>
      <c r="AW55" s="27">
        <f t="shared" si="42"/>
        <v>446905.3</v>
      </c>
      <c r="AX55" s="27">
        <f t="shared" si="42"/>
        <v>438895.7</v>
      </c>
      <c r="AY55" s="27">
        <f t="shared" si="42"/>
        <v>396513.2</v>
      </c>
      <c r="AZ55" s="27">
        <f t="shared" si="42"/>
        <v>453408.3</v>
      </c>
      <c r="BA55" s="27">
        <f t="shared" si="42"/>
        <v>446905.3</v>
      </c>
      <c r="BB55" s="27">
        <f t="shared" si="42"/>
        <v>438895.7</v>
      </c>
      <c r="BC55" s="27">
        <f t="shared" si="42"/>
        <v>396499.89927627251</v>
      </c>
      <c r="BD55" s="27">
        <f t="shared" si="42"/>
        <v>453422.36465565092</v>
      </c>
      <c r="BE55" s="27">
        <f t="shared" si="42"/>
        <v>446816.45342901174</v>
      </c>
      <c r="BF55" s="27">
        <f t="shared" si="42"/>
        <v>438379.42392448802</v>
      </c>
      <c r="BG55" s="27">
        <f t="shared" ref="BG55:BI56" si="43">BG9+BG11</f>
        <v>395676.48808249191</v>
      </c>
      <c r="BH55" s="27">
        <f t="shared" si="43"/>
        <v>452821.02385524986</v>
      </c>
      <c r="BI55" s="27">
        <f t="shared" si="43"/>
        <v>446393.5654855069</v>
      </c>
      <c r="BK55" s="5">
        <f t="shared" si="33"/>
        <v>1476086.9</v>
      </c>
      <c r="BL55" s="5">
        <f t="shared" si="34"/>
        <v>1538584.2</v>
      </c>
      <c r="BM55" s="5">
        <f t="shared" si="35"/>
        <v>1773881.4000000001</v>
      </c>
      <c r="BN55" s="5">
        <f t="shared" si="36"/>
        <v>1735722.5</v>
      </c>
      <c r="BO55" s="5">
        <f t="shared" si="37"/>
        <v>1735722.5</v>
      </c>
      <c r="BP55" s="5">
        <f t="shared" si="38"/>
        <v>1735634.4173609354</v>
      </c>
      <c r="BQ55" s="5">
        <f t="shared" si="39"/>
        <v>1735118.1412854232</v>
      </c>
    </row>
    <row r="56" spans="4:69" x14ac:dyDescent="0.3">
      <c r="D56" t="s">
        <v>83</v>
      </c>
      <c r="E56" s="37" t="s">
        <v>98</v>
      </c>
      <c r="F56" s="29">
        <f t="shared" si="42"/>
        <v>98994.299999999988</v>
      </c>
      <c r="G56" s="29">
        <f t="shared" si="42"/>
        <v>101581.2</v>
      </c>
      <c r="H56" s="29">
        <f t="shared" si="42"/>
        <v>104928.6</v>
      </c>
      <c r="I56" s="29">
        <f t="shared" si="42"/>
        <v>107761.20000000001</v>
      </c>
      <c r="J56" s="29">
        <f t="shared" si="42"/>
        <v>108480.2</v>
      </c>
      <c r="K56" s="29">
        <f t="shared" si="42"/>
        <v>110804.2</v>
      </c>
      <c r="L56" s="29">
        <f t="shared" si="42"/>
        <v>115108.6</v>
      </c>
      <c r="M56" s="29">
        <f t="shared" si="42"/>
        <v>117537.9</v>
      </c>
      <c r="N56" s="29">
        <f t="shared" si="42"/>
        <v>118481.3</v>
      </c>
      <c r="O56" s="29">
        <f t="shared" si="42"/>
        <v>122902.39999999999</v>
      </c>
      <c r="P56" s="29">
        <f t="shared" si="42"/>
        <v>128314</v>
      </c>
      <c r="Q56" s="29">
        <f t="shared" si="42"/>
        <v>131725.79999999999</v>
      </c>
      <c r="R56" s="29">
        <f t="shared" si="42"/>
        <v>131877.20000000001</v>
      </c>
      <c r="S56" s="29">
        <f t="shared" si="42"/>
        <v>134309.4</v>
      </c>
      <c r="T56" s="29">
        <f t="shared" si="42"/>
        <v>138878.39999999999</v>
      </c>
      <c r="U56" s="29">
        <f t="shared" si="42"/>
        <v>142402.79999999999</v>
      </c>
      <c r="V56" s="29">
        <f t="shared" si="42"/>
        <v>144800.20000000001</v>
      </c>
      <c r="W56" s="29">
        <f t="shared" si="42"/>
        <v>146996.6</v>
      </c>
      <c r="X56" s="29">
        <f t="shared" si="42"/>
        <v>153037.20000000001</v>
      </c>
      <c r="Y56" s="29">
        <f t="shared" si="42"/>
        <v>156107.29999999999</v>
      </c>
      <c r="Z56" s="29">
        <f t="shared" si="42"/>
        <v>157648.70000000001</v>
      </c>
      <c r="AA56" s="29">
        <f t="shared" si="42"/>
        <v>161366</v>
      </c>
      <c r="AB56" s="29">
        <f t="shared" si="42"/>
        <v>165767.40000000002</v>
      </c>
      <c r="AC56" s="29">
        <f t="shared" si="42"/>
        <v>168874.2</v>
      </c>
      <c r="AD56" s="29">
        <f t="shared" si="42"/>
        <v>171115.7</v>
      </c>
      <c r="AE56" s="29">
        <f t="shared" si="42"/>
        <v>176283.1</v>
      </c>
      <c r="AF56" s="29">
        <f t="shared" si="42"/>
        <v>180341.6</v>
      </c>
      <c r="AG56" s="29">
        <f t="shared" si="42"/>
        <v>183668.2</v>
      </c>
      <c r="AH56" s="29">
        <f t="shared" si="42"/>
        <v>184979.4</v>
      </c>
      <c r="AI56" s="29">
        <f t="shared" si="42"/>
        <v>189983.5</v>
      </c>
      <c r="AJ56" s="29">
        <f t="shared" si="42"/>
        <v>196476.2</v>
      </c>
      <c r="AK56" s="29">
        <f t="shared" si="42"/>
        <v>199186.6</v>
      </c>
      <c r="AL56" s="29">
        <f t="shared" si="42"/>
        <v>198871.5</v>
      </c>
      <c r="AM56" s="29">
        <f t="shared" si="42"/>
        <v>205269.7</v>
      </c>
      <c r="AN56" s="29">
        <f t="shared" si="42"/>
        <v>213358.59999999998</v>
      </c>
      <c r="AO56" s="29">
        <f t="shared" si="42"/>
        <v>216551.7</v>
      </c>
      <c r="AP56" s="29">
        <f t="shared" si="42"/>
        <v>252661.6</v>
      </c>
      <c r="AQ56" s="29">
        <f t="shared" si="42"/>
        <v>260164.40000000002</v>
      </c>
      <c r="AR56" s="29">
        <f t="shared" si="42"/>
        <v>268729.59999999998</v>
      </c>
      <c r="AS56" s="29">
        <f t="shared" si="42"/>
        <v>271134.40000000002</v>
      </c>
      <c r="AT56" s="29">
        <f t="shared" si="42"/>
        <v>268006.2</v>
      </c>
      <c r="AU56" s="29">
        <f t="shared" si="42"/>
        <v>240640.4</v>
      </c>
      <c r="AV56" s="29">
        <f t="shared" si="42"/>
        <v>268729.59999999998</v>
      </c>
      <c r="AW56" s="29">
        <f t="shared" si="42"/>
        <v>271134.40000000002</v>
      </c>
      <c r="AX56" s="29">
        <f t="shared" si="42"/>
        <v>268006.2</v>
      </c>
      <c r="AY56" s="29">
        <f t="shared" si="42"/>
        <v>240640.4</v>
      </c>
      <c r="AZ56" s="29">
        <f t="shared" si="42"/>
        <v>268729.59999999998</v>
      </c>
      <c r="BA56" s="29">
        <f t="shared" si="42"/>
        <v>271134.40000000002</v>
      </c>
      <c r="BB56" s="29">
        <f t="shared" si="42"/>
        <v>268006.2</v>
      </c>
      <c r="BC56" s="29">
        <f t="shared" si="42"/>
        <v>240647.12306593574</v>
      </c>
      <c r="BD56" s="29">
        <f t="shared" si="42"/>
        <v>268719.75963359734</v>
      </c>
      <c r="BE56" s="29">
        <f t="shared" si="42"/>
        <v>271130.09431334963</v>
      </c>
      <c r="BF56" s="29">
        <f t="shared" si="42"/>
        <v>267692.66523129842</v>
      </c>
      <c r="BG56" s="29">
        <f t="shared" si="43"/>
        <v>240445.15041342401</v>
      </c>
      <c r="BH56" s="29">
        <f t="shared" si="43"/>
        <v>268485.21985479339</v>
      </c>
      <c r="BI56" s="29">
        <f t="shared" si="43"/>
        <v>270882.19056227751</v>
      </c>
      <c r="BK56" s="5">
        <f t="shared" si="33"/>
        <v>770625.70000000007</v>
      </c>
      <c r="BL56" s="5">
        <f t="shared" si="34"/>
        <v>834051.5</v>
      </c>
      <c r="BM56" s="5">
        <f t="shared" si="35"/>
        <v>1052690</v>
      </c>
      <c r="BN56" s="5">
        <f t="shared" si="36"/>
        <v>1048510.6</v>
      </c>
      <c r="BO56" s="5">
        <f t="shared" si="37"/>
        <v>1048510.6</v>
      </c>
      <c r="BP56" s="5">
        <f t="shared" si="38"/>
        <v>1048503.1770128827</v>
      </c>
      <c r="BQ56" s="5">
        <f t="shared" si="39"/>
        <v>1048189.6422441811</v>
      </c>
    </row>
    <row r="57" spans="4:69" x14ac:dyDescent="0.3">
      <c r="D57" t="s">
        <v>84</v>
      </c>
      <c r="E57" s="38" t="s">
        <v>99</v>
      </c>
      <c r="F57" s="31">
        <f>F13+F14+F15</f>
        <v>117998.09999999999</v>
      </c>
      <c r="G57" s="31">
        <f t="shared" ref="G57:BI57" si="44">G13+G14+G15</f>
        <v>119292.3</v>
      </c>
      <c r="H57" s="31">
        <f t="shared" si="44"/>
        <v>120650.7</v>
      </c>
      <c r="I57" s="31">
        <f t="shared" si="44"/>
        <v>121789.70000000001</v>
      </c>
      <c r="J57" s="31">
        <f t="shared" si="44"/>
        <v>122754.5</v>
      </c>
      <c r="K57" s="31">
        <f t="shared" si="44"/>
        <v>123916.9</v>
      </c>
      <c r="L57" s="31">
        <f t="shared" si="44"/>
        <v>126879.6</v>
      </c>
      <c r="M57" s="31">
        <f t="shared" si="44"/>
        <v>127046.39999999999</v>
      </c>
      <c r="N57" s="31">
        <f t="shared" si="44"/>
        <v>130148.00000000001</v>
      </c>
      <c r="O57" s="31">
        <f t="shared" si="44"/>
        <v>132938</v>
      </c>
      <c r="P57" s="31">
        <f t="shared" si="44"/>
        <v>135592.6</v>
      </c>
      <c r="Q57" s="31">
        <f t="shared" si="44"/>
        <v>138348.69999999998</v>
      </c>
      <c r="R57" s="31">
        <f t="shared" si="44"/>
        <v>142740.1</v>
      </c>
      <c r="S57" s="31">
        <f t="shared" si="44"/>
        <v>145387.6</v>
      </c>
      <c r="T57" s="31">
        <f t="shared" si="44"/>
        <v>145001.9</v>
      </c>
      <c r="U57" s="31">
        <f t="shared" si="44"/>
        <v>144994.1</v>
      </c>
      <c r="V57" s="31">
        <f t="shared" si="44"/>
        <v>149893.80000000002</v>
      </c>
      <c r="W57" s="31">
        <f t="shared" si="44"/>
        <v>154399.6</v>
      </c>
      <c r="X57" s="31">
        <f t="shared" si="44"/>
        <v>160055.30000000002</v>
      </c>
      <c r="Y57" s="31">
        <f t="shared" si="44"/>
        <v>162094.9</v>
      </c>
      <c r="Z57" s="31">
        <f t="shared" si="44"/>
        <v>165369.90000000002</v>
      </c>
      <c r="AA57" s="31">
        <f t="shared" si="44"/>
        <v>168044.79999999999</v>
      </c>
      <c r="AB57" s="31">
        <f t="shared" si="44"/>
        <v>172042.19999999998</v>
      </c>
      <c r="AC57" s="31">
        <f t="shared" si="44"/>
        <v>169786.40000000002</v>
      </c>
      <c r="AD57" s="31">
        <f t="shared" si="44"/>
        <v>173994.7</v>
      </c>
      <c r="AE57" s="31">
        <f t="shared" si="44"/>
        <v>178304.2</v>
      </c>
      <c r="AF57" s="31">
        <f t="shared" si="44"/>
        <v>179624</v>
      </c>
      <c r="AG57" s="31">
        <f t="shared" si="44"/>
        <v>182138.1</v>
      </c>
      <c r="AH57" s="31">
        <f t="shared" si="44"/>
        <v>185955</v>
      </c>
      <c r="AI57" s="31">
        <f t="shared" si="44"/>
        <v>185758.2</v>
      </c>
      <c r="AJ57" s="31">
        <f t="shared" si="44"/>
        <v>193202.69999999998</v>
      </c>
      <c r="AK57" s="31">
        <f t="shared" si="44"/>
        <v>197728.19999999998</v>
      </c>
      <c r="AL57" s="31">
        <f t="shared" si="44"/>
        <v>200194.4</v>
      </c>
      <c r="AM57" s="31">
        <f t="shared" si="44"/>
        <v>203207.4</v>
      </c>
      <c r="AN57" s="31">
        <f t="shared" si="44"/>
        <v>206771.40000000002</v>
      </c>
      <c r="AO57" s="31">
        <f t="shared" si="44"/>
        <v>206928.4</v>
      </c>
      <c r="AP57" s="31">
        <f t="shared" si="44"/>
        <v>236661.39999999997</v>
      </c>
      <c r="AQ57" s="31">
        <f t="shared" si="44"/>
        <v>237093.59999999998</v>
      </c>
      <c r="AR57" s="31">
        <f t="shared" si="44"/>
        <v>244471.1</v>
      </c>
      <c r="AS57" s="31">
        <f t="shared" si="44"/>
        <v>248588.79999999999</v>
      </c>
      <c r="AT57" s="31">
        <f t="shared" si="44"/>
        <v>253876.7</v>
      </c>
      <c r="AU57" s="31">
        <f t="shared" si="44"/>
        <v>233817.90000000002</v>
      </c>
      <c r="AV57" s="31">
        <f t="shared" si="44"/>
        <v>244471.1</v>
      </c>
      <c r="AW57" s="31">
        <f t="shared" si="44"/>
        <v>248588.79999999999</v>
      </c>
      <c r="AX57" s="31">
        <f t="shared" si="44"/>
        <v>253876.7</v>
      </c>
      <c r="AY57" s="31">
        <f t="shared" si="44"/>
        <v>233817.90000000002</v>
      </c>
      <c r="AZ57" s="31">
        <f t="shared" si="44"/>
        <v>244471.1</v>
      </c>
      <c r="BA57" s="31">
        <f t="shared" si="44"/>
        <v>248588.79999999999</v>
      </c>
      <c r="BB57" s="31">
        <f t="shared" si="44"/>
        <v>253876.7</v>
      </c>
      <c r="BC57" s="31">
        <f t="shared" si="44"/>
        <v>233817.66388515616</v>
      </c>
      <c r="BD57" s="31">
        <f t="shared" si="44"/>
        <v>244670.52746219834</v>
      </c>
      <c r="BE57" s="31">
        <f t="shared" si="44"/>
        <v>248522.91154473781</v>
      </c>
      <c r="BF57" s="31">
        <f t="shared" si="44"/>
        <v>253461.24536155406</v>
      </c>
      <c r="BG57" s="31">
        <f t="shared" si="44"/>
        <v>233492.31542305075</v>
      </c>
      <c r="BH57" s="31">
        <f t="shared" si="44"/>
        <v>244770.44355132393</v>
      </c>
      <c r="BI57" s="31">
        <f t="shared" si="44"/>
        <v>248434.27928586485</v>
      </c>
      <c r="BK57" s="5">
        <f t="shared" si="33"/>
        <v>762644.1</v>
      </c>
      <c r="BL57" s="5">
        <f t="shared" si="34"/>
        <v>817101.6</v>
      </c>
      <c r="BM57" s="5">
        <f t="shared" si="35"/>
        <v>966814.89999999991</v>
      </c>
      <c r="BN57" s="5">
        <f t="shared" si="36"/>
        <v>980754.5</v>
      </c>
      <c r="BO57" s="5">
        <f t="shared" si="37"/>
        <v>980754.5</v>
      </c>
      <c r="BP57" s="5">
        <f t="shared" si="38"/>
        <v>980887.80289209238</v>
      </c>
      <c r="BQ57" s="5">
        <f t="shared" si="39"/>
        <v>980472.3482536464</v>
      </c>
    </row>
    <row r="58" spans="4:69" x14ac:dyDescent="0.3">
      <c r="D58" t="s">
        <v>85</v>
      </c>
      <c r="E58" s="36" t="s">
        <v>100</v>
      </c>
      <c r="F58" s="23">
        <f>F16+F17+F18+F19</f>
        <v>125451.1</v>
      </c>
      <c r="G58" s="23">
        <f t="shared" ref="G58:BI58" si="45">G16+G17+G18+G19</f>
        <v>138919.6</v>
      </c>
      <c r="H58" s="23">
        <f t="shared" si="45"/>
        <v>135060.79999999999</v>
      </c>
      <c r="I58" s="23">
        <f t="shared" si="45"/>
        <v>139270.30000000002</v>
      </c>
      <c r="J58" s="23">
        <f t="shared" si="45"/>
        <v>138782.70000000001</v>
      </c>
      <c r="K58" s="23">
        <f t="shared" si="45"/>
        <v>149757</v>
      </c>
      <c r="L58" s="23">
        <f t="shared" si="45"/>
        <v>140266.6</v>
      </c>
      <c r="M58" s="23">
        <f t="shared" si="45"/>
        <v>148533.29999999999</v>
      </c>
      <c r="N58" s="23">
        <f t="shared" si="45"/>
        <v>141568.70000000001</v>
      </c>
      <c r="O58" s="23">
        <f t="shared" si="45"/>
        <v>159162.79999999999</v>
      </c>
      <c r="P58" s="23">
        <f t="shared" si="45"/>
        <v>160769.4</v>
      </c>
      <c r="Q58" s="23">
        <f t="shared" si="45"/>
        <v>167210.4</v>
      </c>
      <c r="R58" s="23">
        <f t="shared" si="45"/>
        <v>159748.6</v>
      </c>
      <c r="S58" s="23">
        <f t="shared" si="45"/>
        <v>165619.1</v>
      </c>
      <c r="T58" s="23">
        <f t="shared" si="45"/>
        <v>171817.5</v>
      </c>
      <c r="U58" s="23">
        <f t="shared" si="45"/>
        <v>176145.2</v>
      </c>
      <c r="V58" s="23">
        <f t="shared" si="45"/>
        <v>168589.4</v>
      </c>
      <c r="W58" s="23">
        <f t="shared" si="45"/>
        <v>179510.40000000002</v>
      </c>
      <c r="X58" s="23">
        <f t="shared" si="45"/>
        <v>175071.6</v>
      </c>
      <c r="Y58" s="23">
        <f t="shared" si="45"/>
        <v>185823.69999999998</v>
      </c>
      <c r="Z58" s="23">
        <f t="shared" si="45"/>
        <v>178688.10000000003</v>
      </c>
      <c r="AA58" s="23">
        <f t="shared" si="45"/>
        <v>182425.7</v>
      </c>
      <c r="AB58" s="23">
        <f t="shared" si="45"/>
        <v>187527.40000000002</v>
      </c>
      <c r="AC58" s="23">
        <f t="shared" si="45"/>
        <v>198528.4</v>
      </c>
      <c r="AD58" s="23">
        <f t="shared" si="45"/>
        <v>187255.19999999998</v>
      </c>
      <c r="AE58" s="23">
        <f t="shared" si="45"/>
        <v>187896.5</v>
      </c>
      <c r="AF58" s="23">
        <f t="shared" si="45"/>
        <v>198094.2</v>
      </c>
      <c r="AG58" s="23">
        <f t="shared" si="45"/>
        <v>212196</v>
      </c>
      <c r="AH58" s="23">
        <f t="shared" si="45"/>
        <v>198104.09999999998</v>
      </c>
      <c r="AI58" s="23">
        <f t="shared" si="45"/>
        <v>204061.2</v>
      </c>
      <c r="AJ58" s="23">
        <f t="shared" si="45"/>
        <v>208042.40000000002</v>
      </c>
      <c r="AK58" s="23">
        <f t="shared" si="45"/>
        <v>225237</v>
      </c>
      <c r="AL58" s="23">
        <f t="shared" si="45"/>
        <v>209425.2</v>
      </c>
      <c r="AM58" s="23">
        <f t="shared" si="45"/>
        <v>215107.20000000001</v>
      </c>
      <c r="AN58" s="23">
        <f t="shared" si="45"/>
        <v>216367.69999999998</v>
      </c>
      <c r="AO58" s="23">
        <f t="shared" si="45"/>
        <v>231950.19999999998</v>
      </c>
      <c r="AP58" s="23">
        <f t="shared" si="45"/>
        <v>246631.90000000002</v>
      </c>
      <c r="AQ58" s="23">
        <f t="shared" si="45"/>
        <v>255628.7</v>
      </c>
      <c r="AR58" s="23">
        <f t="shared" si="45"/>
        <v>258055.09999999998</v>
      </c>
      <c r="AS58" s="23">
        <f t="shared" si="45"/>
        <v>279196.10000000003</v>
      </c>
      <c r="AT58" s="23">
        <f t="shared" si="45"/>
        <v>260735.40000000002</v>
      </c>
      <c r="AU58" s="23">
        <f t="shared" si="45"/>
        <v>248442.5</v>
      </c>
      <c r="AV58" s="23">
        <f t="shared" si="45"/>
        <v>258055.09999999998</v>
      </c>
      <c r="AW58" s="23">
        <f t="shared" si="45"/>
        <v>279196.10000000003</v>
      </c>
      <c r="AX58" s="23">
        <f t="shared" si="45"/>
        <v>260735.40000000002</v>
      </c>
      <c r="AY58" s="23">
        <f t="shared" si="45"/>
        <v>248442.5</v>
      </c>
      <c r="AZ58" s="23">
        <f t="shared" si="45"/>
        <v>258055.09999999998</v>
      </c>
      <c r="BA58" s="23">
        <f t="shared" si="45"/>
        <v>279196.10000000003</v>
      </c>
      <c r="BB58" s="23">
        <f t="shared" si="45"/>
        <v>260735.40000000002</v>
      </c>
      <c r="BC58" s="23">
        <f t="shared" si="45"/>
        <v>248442.71617271547</v>
      </c>
      <c r="BD58" s="23">
        <f t="shared" si="45"/>
        <v>258284.46227845841</v>
      </c>
      <c r="BE58" s="23">
        <f t="shared" si="45"/>
        <v>279167.01063289877</v>
      </c>
      <c r="BF58" s="23">
        <f t="shared" si="45"/>
        <v>260503.04451768543</v>
      </c>
      <c r="BG58" s="23">
        <f t="shared" si="45"/>
        <v>248302.10485991722</v>
      </c>
      <c r="BH58" s="23">
        <f t="shared" si="45"/>
        <v>258177.91835428035</v>
      </c>
      <c r="BI58" s="23">
        <f t="shared" si="45"/>
        <v>279019.85109410685</v>
      </c>
      <c r="BK58" s="5">
        <f t="shared" si="33"/>
        <v>835444.7</v>
      </c>
      <c r="BL58" s="5">
        <f t="shared" si="34"/>
        <v>872850.29999999993</v>
      </c>
      <c r="BM58" s="5">
        <f t="shared" si="35"/>
        <v>1039511.8</v>
      </c>
      <c r="BN58" s="5">
        <f t="shared" si="36"/>
        <v>1046429.1000000001</v>
      </c>
      <c r="BO58" s="5">
        <f t="shared" si="37"/>
        <v>1046429.1000000001</v>
      </c>
      <c r="BP58" s="5">
        <f t="shared" si="38"/>
        <v>1046629.5890840726</v>
      </c>
      <c r="BQ58" s="5">
        <f t="shared" si="39"/>
        <v>1046397.233601758</v>
      </c>
    </row>
    <row r="59" spans="4:69" x14ac:dyDescent="0.3">
      <c r="E59" s="10" t="s">
        <v>101</v>
      </c>
      <c r="F59" s="5">
        <f>F21</f>
        <v>19425.5</v>
      </c>
      <c r="G59" s="5">
        <f t="shared" ref="G59:BI59" si="46">G21</f>
        <v>21769.9</v>
      </c>
      <c r="H59" s="5">
        <f t="shared" si="46"/>
        <v>31180.3</v>
      </c>
      <c r="I59" s="5">
        <f t="shared" si="46"/>
        <v>30937</v>
      </c>
      <c r="J59" s="5">
        <f t="shared" si="46"/>
        <v>34156.400000000001</v>
      </c>
      <c r="K59" s="5">
        <f t="shared" si="46"/>
        <v>36302.6</v>
      </c>
      <c r="L59" s="5">
        <f t="shared" si="46"/>
        <v>41846.300000000003</v>
      </c>
      <c r="M59" s="5">
        <f t="shared" si="46"/>
        <v>44802.6</v>
      </c>
      <c r="N59" s="5">
        <f t="shared" si="46"/>
        <v>43781.1</v>
      </c>
      <c r="O59" s="5">
        <f t="shared" si="46"/>
        <v>44243</v>
      </c>
      <c r="P59" s="5">
        <f t="shared" si="46"/>
        <v>47645.5</v>
      </c>
      <c r="Q59" s="5">
        <f t="shared" si="46"/>
        <v>44783.7</v>
      </c>
      <c r="R59" s="5">
        <f t="shared" si="46"/>
        <v>37561.1</v>
      </c>
      <c r="S59" s="5">
        <f t="shared" si="46"/>
        <v>34483</v>
      </c>
      <c r="T59" s="5">
        <f t="shared" si="46"/>
        <v>35701</v>
      </c>
      <c r="U59" s="5">
        <f t="shared" si="46"/>
        <v>37256</v>
      </c>
      <c r="V59" s="5">
        <f t="shared" si="46"/>
        <v>33736.800000000003</v>
      </c>
      <c r="W59" s="5">
        <f t="shared" si="46"/>
        <v>40052.800000000003</v>
      </c>
      <c r="X59" s="5">
        <f t="shared" si="46"/>
        <v>47411.9</v>
      </c>
      <c r="Y59" s="5">
        <f t="shared" si="46"/>
        <v>45619.1</v>
      </c>
      <c r="Z59" s="5">
        <f t="shared" si="46"/>
        <v>43943.3</v>
      </c>
      <c r="AA59" s="5">
        <f t="shared" si="46"/>
        <v>50406.1</v>
      </c>
      <c r="AB59" s="5">
        <f t="shared" si="46"/>
        <v>56533.3</v>
      </c>
      <c r="AC59" s="5">
        <f t="shared" si="46"/>
        <v>52302.8</v>
      </c>
      <c r="AD59" s="5">
        <f t="shared" si="46"/>
        <v>49499.4</v>
      </c>
      <c r="AE59" s="5">
        <f t="shared" si="46"/>
        <v>51760.3</v>
      </c>
      <c r="AF59" s="5">
        <f t="shared" si="46"/>
        <v>59946.8</v>
      </c>
      <c r="AG59" s="5">
        <f t="shared" si="46"/>
        <v>52291.4</v>
      </c>
      <c r="AH59" s="5">
        <f t="shared" si="46"/>
        <v>57839.4</v>
      </c>
      <c r="AI59" s="5">
        <f t="shared" si="46"/>
        <v>65960.5</v>
      </c>
      <c r="AJ59" s="5">
        <f t="shared" si="46"/>
        <v>82094.5</v>
      </c>
      <c r="AK59" s="5">
        <f t="shared" si="46"/>
        <v>77087.399999999994</v>
      </c>
      <c r="AL59" s="5">
        <f t="shared" si="46"/>
        <v>64576</v>
      </c>
      <c r="AM59" s="5">
        <f t="shared" si="46"/>
        <v>74681</v>
      </c>
      <c r="AN59" s="5">
        <f t="shared" si="46"/>
        <v>100063.5</v>
      </c>
      <c r="AO59" s="5">
        <f t="shared" si="46"/>
        <v>97595</v>
      </c>
      <c r="AP59" s="5">
        <f t="shared" si="46"/>
        <v>84986.4</v>
      </c>
      <c r="AQ59" s="5">
        <f t="shared" si="46"/>
        <v>112793.8</v>
      </c>
      <c r="AR59" s="5">
        <f t="shared" si="46"/>
        <v>123876.2</v>
      </c>
      <c r="AS59" s="5">
        <f t="shared" si="46"/>
        <v>127975.7</v>
      </c>
      <c r="AT59" s="5">
        <f t="shared" si="46"/>
        <v>87719.3</v>
      </c>
      <c r="AU59" s="5">
        <f t="shared" si="46"/>
        <v>90668.800000000003</v>
      </c>
      <c r="AV59" s="5">
        <f t="shared" si="46"/>
        <v>123876.20000000019</v>
      </c>
      <c r="AW59" s="5">
        <f t="shared" si="46"/>
        <v>127975.69999999972</v>
      </c>
      <c r="AX59" s="5">
        <f t="shared" si="46"/>
        <v>87719.299999999814</v>
      </c>
      <c r="AY59" s="5">
        <f t="shared" si="46"/>
        <v>90668.800000000279</v>
      </c>
      <c r="AZ59" s="5">
        <f t="shared" si="46"/>
        <v>123876.20000000019</v>
      </c>
      <c r="BA59" s="5">
        <f t="shared" si="46"/>
        <v>127975.69999999972</v>
      </c>
      <c r="BB59" s="5">
        <f t="shared" si="46"/>
        <v>87618.337050058413</v>
      </c>
      <c r="BC59" s="5">
        <f t="shared" si="46"/>
        <v>91537.906871702522</v>
      </c>
      <c r="BD59" s="5">
        <f t="shared" si="46"/>
        <v>124100.48084690282</v>
      </c>
      <c r="BE59" s="5">
        <f t="shared" si="46"/>
        <v>123053.47211134434</v>
      </c>
      <c r="BF59" s="5">
        <f t="shared" si="46"/>
        <v>84115.488131064456</v>
      </c>
      <c r="BG59" s="5">
        <f t="shared" si="46"/>
        <v>90246.158255971503</v>
      </c>
      <c r="BH59" s="5">
        <f t="shared" si="46"/>
        <v>125861.42625079211</v>
      </c>
      <c r="BI59" s="5">
        <f t="shared" si="46"/>
        <v>123683.62592682755</v>
      </c>
      <c r="BK59" s="5">
        <f t="shared" si="33"/>
        <v>282981.8</v>
      </c>
      <c r="BL59" s="5">
        <f t="shared" si="34"/>
        <v>336915.5</v>
      </c>
      <c r="BM59" s="5">
        <f t="shared" si="35"/>
        <v>449632.10000000003</v>
      </c>
      <c r="BN59" s="5">
        <f t="shared" si="36"/>
        <v>430239.99999999988</v>
      </c>
      <c r="BO59" s="5">
        <f t="shared" si="37"/>
        <v>430240</v>
      </c>
      <c r="BP59" s="5">
        <f t="shared" si="38"/>
        <v>426310.19688000809</v>
      </c>
      <c r="BQ59" s="5">
        <f t="shared" si="39"/>
        <v>422807.34796101414</v>
      </c>
    </row>
    <row r="60" spans="4:69" x14ac:dyDescent="0.3">
      <c r="E60" s="11" t="s">
        <v>102</v>
      </c>
      <c r="F60" s="5">
        <f>SUM(F50:F59)</f>
        <v>1475278.0000000002</v>
      </c>
      <c r="G60" s="5">
        <f t="shared" ref="G60:BI60" si="47">SUM(G50:G59)</f>
        <v>1536361.9</v>
      </c>
      <c r="H60" s="5">
        <f t="shared" si="47"/>
        <v>1605665.9000000001</v>
      </c>
      <c r="I60" s="5">
        <f t="shared" si="47"/>
        <v>1545541.2</v>
      </c>
      <c r="J60" s="5">
        <f t="shared" si="47"/>
        <v>1548190.8999999997</v>
      </c>
      <c r="K60" s="5">
        <f t="shared" si="47"/>
        <v>1600949.4</v>
      </c>
      <c r="L60" s="5">
        <f t="shared" si="47"/>
        <v>1671853.3000000003</v>
      </c>
      <c r="M60" s="5">
        <f t="shared" si="47"/>
        <v>1629422.3</v>
      </c>
      <c r="N60" s="5">
        <f t="shared" si="47"/>
        <v>1642356.3000000003</v>
      </c>
      <c r="O60" s="5">
        <f t="shared" si="47"/>
        <v>1709132</v>
      </c>
      <c r="P60" s="5">
        <f t="shared" si="47"/>
        <v>1775109.9000000001</v>
      </c>
      <c r="Q60" s="5">
        <f t="shared" si="47"/>
        <v>1737534.9</v>
      </c>
      <c r="R60" s="5">
        <f t="shared" si="47"/>
        <v>1748731.2000000002</v>
      </c>
      <c r="S60" s="5">
        <f t="shared" si="47"/>
        <v>1816268.2000000002</v>
      </c>
      <c r="T60" s="5">
        <f t="shared" si="47"/>
        <v>1881849.7</v>
      </c>
      <c r="U60" s="5">
        <f t="shared" si="47"/>
        <v>1840786.2000000002</v>
      </c>
      <c r="V60" s="5">
        <f t="shared" si="47"/>
        <v>1855580.2</v>
      </c>
      <c r="W60" s="5">
        <f t="shared" si="47"/>
        <v>1929018.7000000004</v>
      </c>
      <c r="X60" s="5">
        <f t="shared" si="47"/>
        <v>1993632.2999999998</v>
      </c>
      <c r="Y60" s="5">
        <f t="shared" si="47"/>
        <v>1948852.2</v>
      </c>
      <c r="Z60" s="5">
        <f t="shared" si="47"/>
        <v>1958395.5000000002</v>
      </c>
      <c r="AA60" s="5">
        <f t="shared" si="47"/>
        <v>2036816.6</v>
      </c>
      <c r="AB60" s="5">
        <f t="shared" si="47"/>
        <v>2103598.1</v>
      </c>
      <c r="AC60" s="5">
        <f t="shared" si="47"/>
        <v>2057687.5999999999</v>
      </c>
      <c r="AD60" s="5">
        <f t="shared" si="47"/>
        <v>2058584.8999999997</v>
      </c>
      <c r="AE60" s="5">
        <f t="shared" si="47"/>
        <v>2137385.6</v>
      </c>
      <c r="AF60" s="5">
        <f t="shared" si="47"/>
        <v>2207343.6</v>
      </c>
      <c r="AG60" s="5">
        <f t="shared" si="47"/>
        <v>2161552.4999999995</v>
      </c>
      <c r="AH60" s="5">
        <f t="shared" si="47"/>
        <v>2158040</v>
      </c>
      <c r="AI60" s="5">
        <f t="shared" si="47"/>
        <v>2238704.4</v>
      </c>
      <c r="AJ60" s="5">
        <f t="shared" si="47"/>
        <v>2312843.5</v>
      </c>
      <c r="AK60" s="5">
        <f t="shared" si="47"/>
        <v>2272929.1999999997</v>
      </c>
      <c r="AL60" s="5">
        <f t="shared" si="47"/>
        <v>2264721</v>
      </c>
      <c r="AM60" s="5">
        <f t="shared" si="47"/>
        <v>2355445</v>
      </c>
      <c r="AN60" s="5">
        <f t="shared" si="47"/>
        <v>2429260.6</v>
      </c>
      <c r="AO60" s="5">
        <f t="shared" si="47"/>
        <v>2385186.7999999998</v>
      </c>
      <c r="AP60" s="5">
        <f t="shared" si="47"/>
        <v>2625156.1999999997</v>
      </c>
      <c r="AQ60" s="5">
        <f t="shared" si="47"/>
        <v>2735291.4</v>
      </c>
      <c r="AR60" s="5">
        <f t="shared" si="47"/>
        <v>2818887.4000000004</v>
      </c>
      <c r="AS60" s="5">
        <f t="shared" si="47"/>
        <v>2769908.7</v>
      </c>
      <c r="AT60" s="5">
        <f t="shared" si="47"/>
        <v>2703018.3</v>
      </c>
      <c r="AU60" s="5">
        <f t="shared" si="47"/>
        <v>2589647.2999999998</v>
      </c>
      <c r="AV60" s="5">
        <f t="shared" si="47"/>
        <v>2818887.4000000004</v>
      </c>
      <c r="AW60" s="5">
        <f t="shared" si="47"/>
        <v>2769908.6999999997</v>
      </c>
      <c r="AX60" s="5">
        <f t="shared" si="47"/>
        <v>2703018.3</v>
      </c>
      <c r="AY60" s="5">
        <f t="shared" si="47"/>
        <v>2589647.3000000003</v>
      </c>
      <c r="AZ60" s="5">
        <f t="shared" si="47"/>
        <v>2818887.4000000004</v>
      </c>
      <c r="BA60" s="5">
        <f t="shared" si="47"/>
        <v>2769908.6999999997</v>
      </c>
      <c r="BB60" s="5">
        <f t="shared" si="47"/>
        <v>2702917.3370500584</v>
      </c>
      <c r="BC60" s="5">
        <f t="shared" si="47"/>
        <v>2589647.3000000007</v>
      </c>
      <c r="BD60" s="5">
        <f t="shared" si="47"/>
        <v>2814940.9576400006</v>
      </c>
      <c r="BE60" s="5">
        <f t="shared" si="47"/>
        <v>2764091.8917299993</v>
      </c>
      <c r="BF60" s="5">
        <f t="shared" si="47"/>
        <v>2696700.6271748436</v>
      </c>
      <c r="BG60" s="5">
        <f t="shared" si="47"/>
        <v>2585503.8643199997</v>
      </c>
      <c r="BH60" s="5">
        <f t="shared" si="47"/>
        <v>2814659.463544236</v>
      </c>
      <c r="BI60" s="5">
        <f t="shared" si="47"/>
        <v>2762986.2549733077</v>
      </c>
      <c r="BK60" s="5">
        <f t="shared" si="33"/>
        <v>8982517.0999999996</v>
      </c>
      <c r="BL60" s="5">
        <f t="shared" si="34"/>
        <v>9434613.3999999985</v>
      </c>
      <c r="BM60" s="5">
        <f t="shared" si="35"/>
        <v>10949243.699999999</v>
      </c>
      <c r="BN60" s="5">
        <f t="shared" si="36"/>
        <v>10881461.699999999</v>
      </c>
      <c r="BO60" s="5">
        <f t="shared" si="37"/>
        <v>10881461.699999999</v>
      </c>
      <c r="BP60" s="5">
        <f t="shared" si="38"/>
        <v>10871597.486420058</v>
      </c>
      <c r="BQ60" s="5">
        <f t="shared" si="39"/>
        <v>10865380.776544845</v>
      </c>
    </row>
    <row r="61" spans="4:69" x14ac:dyDescent="0.3">
      <c r="E61" s="9" t="s">
        <v>91</v>
      </c>
      <c r="F61" s="5">
        <f>F60-F22</f>
        <v>-167078.29999999981</v>
      </c>
      <c r="G61" s="5">
        <f t="shared" ref="G61:AT61" si="48">G60-G22</f>
        <v>-172770.10000000009</v>
      </c>
      <c r="H61" s="5">
        <f t="shared" si="48"/>
        <v>-169443.99999999977</v>
      </c>
      <c r="I61" s="5">
        <f t="shared" si="48"/>
        <v>-191993.69999999995</v>
      </c>
      <c r="J61" s="5">
        <f t="shared" si="48"/>
        <v>-200540.30000000028</v>
      </c>
      <c r="K61" s="5">
        <f t="shared" si="48"/>
        <v>-215318.80000000005</v>
      </c>
      <c r="L61" s="5">
        <f t="shared" si="48"/>
        <v>-209996.39999999967</v>
      </c>
      <c r="M61" s="5">
        <f t="shared" si="48"/>
        <v>-211363.89999999991</v>
      </c>
      <c r="N61" s="5">
        <f t="shared" si="48"/>
        <v>-213223.89999999967</v>
      </c>
      <c r="O61" s="5">
        <f t="shared" si="48"/>
        <v>-219886.69999999995</v>
      </c>
      <c r="P61" s="5">
        <f t="shared" si="48"/>
        <v>-218522.39999999991</v>
      </c>
      <c r="Q61" s="5">
        <f t="shared" si="48"/>
        <v>-211317.30000000005</v>
      </c>
      <c r="R61" s="5">
        <f t="shared" si="48"/>
        <v>-209664.29999999981</v>
      </c>
      <c r="S61" s="5">
        <f t="shared" si="48"/>
        <v>-220548.39999999991</v>
      </c>
      <c r="T61" s="5">
        <f t="shared" si="48"/>
        <v>-221748.40000000014</v>
      </c>
      <c r="U61" s="5">
        <f t="shared" si="48"/>
        <v>-216901.39999999991</v>
      </c>
      <c r="V61" s="5">
        <f t="shared" si="48"/>
        <v>-203004.69999999995</v>
      </c>
      <c r="W61" s="5">
        <f t="shared" si="48"/>
        <v>-208366.89999999967</v>
      </c>
      <c r="X61" s="5">
        <f t="shared" si="48"/>
        <v>-213711.30000000028</v>
      </c>
      <c r="Y61" s="5">
        <f t="shared" si="48"/>
        <v>-212700.30000000005</v>
      </c>
      <c r="Z61" s="5">
        <f t="shared" si="48"/>
        <v>-199644.49999999977</v>
      </c>
      <c r="AA61" s="5">
        <f t="shared" si="48"/>
        <v>-201887.79999999981</v>
      </c>
      <c r="AB61" s="5">
        <f t="shared" si="48"/>
        <v>-209245.39999999991</v>
      </c>
      <c r="AC61" s="5">
        <f t="shared" si="48"/>
        <v>-215241.60000000033</v>
      </c>
      <c r="AD61" s="5">
        <f t="shared" si="48"/>
        <v>-206136.10000000033</v>
      </c>
      <c r="AE61" s="5">
        <f t="shared" si="48"/>
        <v>-218059.39999999991</v>
      </c>
      <c r="AF61" s="5">
        <f t="shared" si="48"/>
        <v>-221917</v>
      </c>
      <c r="AG61" s="5">
        <f t="shared" si="48"/>
        <v>-223634.30000000028</v>
      </c>
      <c r="AH61" s="5">
        <f t="shared" si="48"/>
        <v>-220106.39999999991</v>
      </c>
      <c r="AI61" s="5">
        <f t="shared" si="48"/>
        <v>-234808.5</v>
      </c>
      <c r="AJ61" s="5">
        <f t="shared" si="48"/>
        <v>-239453.39999999991</v>
      </c>
      <c r="AK61" s="5">
        <f t="shared" si="48"/>
        <v>-236042.70000000019</v>
      </c>
      <c r="AL61" s="5">
        <f t="shared" si="48"/>
        <v>-233976.5</v>
      </c>
      <c r="AM61" s="5">
        <f t="shared" si="48"/>
        <v>-248407.60000000009</v>
      </c>
      <c r="AN61" s="5">
        <f t="shared" si="48"/>
        <v>-255071.60000000009</v>
      </c>
      <c r="AO61" s="5">
        <f t="shared" si="48"/>
        <v>-253782.80000000028</v>
      </c>
      <c r="AP61" s="5">
        <f t="shared" si="48"/>
        <v>0</v>
      </c>
      <c r="AQ61" s="5">
        <f t="shared" si="48"/>
        <v>0</v>
      </c>
      <c r="AR61" s="5">
        <f t="shared" si="48"/>
        <v>0</v>
      </c>
      <c r="AS61" s="5">
        <f t="shared" si="48"/>
        <v>0</v>
      </c>
      <c r="AT61" s="5">
        <f t="shared" si="48"/>
        <v>0</v>
      </c>
      <c r="AU61" s="5">
        <f>AU60-AU22</f>
        <v>0</v>
      </c>
      <c r="AV61" s="5">
        <f t="shared" ref="AV61:BI61" si="49">AV60-AV22</f>
        <v>0</v>
      </c>
      <c r="AW61" s="5">
        <f t="shared" si="49"/>
        <v>0</v>
      </c>
      <c r="AX61" s="5">
        <f t="shared" si="49"/>
        <v>0</v>
      </c>
      <c r="AY61" s="5">
        <f t="shared" si="49"/>
        <v>0</v>
      </c>
      <c r="AZ61" s="5">
        <f t="shared" si="49"/>
        <v>0</v>
      </c>
      <c r="BA61" s="5">
        <f t="shared" si="49"/>
        <v>0</v>
      </c>
      <c r="BB61" s="5">
        <f t="shared" si="49"/>
        <v>0</v>
      </c>
      <c r="BC61" s="5">
        <f t="shared" si="49"/>
        <v>0</v>
      </c>
      <c r="BD61" s="5">
        <f t="shared" si="49"/>
        <v>0</v>
      </c>
      <c r="BE61" s="5">
        <f t="shared" si="49"/>
        <v>0</v>
      </c>
      <c r="BF61" s="5">
        <f t="shared" si="49"/>
        <v>0</v>
      </c>
      <c r="BG61" s="5">
        <f t="shared" si="49"/>
        <v>0</v>
      </c>
      <c r="BH61" s="5">
        <f t="shared" si="49"/>
        <v>0</v>
      </c>
      <c r="BI61" s="5">
        <f t="shared" si="49"/>
        <v>0</v>
      </c>
    </row>
    <row r="62" spans="4:69" x14ac:dyDescent="0.3">
      <c r="E62" s="1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4:69" x14ac:dyDescent="0.3">
      <c r="E63" s="17"/>
      <c r="F63" s="197" t="s">
        <v>0</v>
      </c>
      <c r="G63" s="198"/>
      <c r="H63" s="198"/>
      <c r="I63" s="199"/>
      <c r="J63" s="197" t="s">
        <v>1</v>
      </c>
      <c r="K63" s="198"/>
      <c r="L63" s="198"/>
      <c r="M63" s="199"/>
      <c r="N63" s="197" t="s">
        <v>2</v>
      </c>
      <c r="O63" s="198"/>
      <c r="P63" s="198"/>
      <c r="Q63" s="199"/>
      <c r="R63" s="197" t="s">
        <v>3</v>
      </c>
      <c r="S63" s="198"/>
      <c r="T63" s="198"/>
      <c r="U63" s="199"/>
      <c r="V63" s="197" t="s">
        <v>4</v>
      </c>
      <c r="W63" s="198"/>
      <c r="X63" s="198"/>
      <c r="Y63" s="199"/>
      <c r="Z63" s="197" t="s">
        <v>5</v>
      </c>
      <c r="AA63" s="198"/>
      <c r="AB63" s="198"/>
      <c r="AC63" s="199"/>
      <c r="AD63" s="197" t="s">
        <v>6</v>
      </c>
      <c r="AE63" s="198"/>
      <c r="AF63" s="198"/>
      <c r="AG63" s="199"/>
      <c r="AH63" s="197" t="s">
        <v>7</v>
      </c>
      <c r="AI63" s="198"/>
      <c r="AJ63" s="198"/>
      <c r="AK63" s="199"/>
      <c r="AL63" s="197" t="s">
        <v>8</v>
      </c>
      <c r="AM63" s="198"/>
      <c r="AN63" s="198"/>
      <c r="AO63" s="199"/>
      <c r="AP63" s="197" t="s">
        <v>9</v>
      </c>
      <c r="AQ63" s="198"/>
      <c r="AR63" s="198"/>
      <c r="AS63" s="199"/>
      <c r="AT63" s="197" t="s">
        <v>10</v>
      </c>
      <c r="AU63" s="198"/>
      <c r="AV63" s="198"/>
      <c r="AW63" s="199"/>
      <c r="AX63" s="197" t="s">
        <v>11</v>
      </c>
      <c r="AY63" s="198"/>
      <c r="AZ63" s="198"/>
      <c r="BA63" s="199"/>
      <c r="BB63" s="197" t="s">
        <v>12</v>
      </c>
      <c r="BC63" s="198"/>
      <c r="BD63" s="198"/>
      <c r="BE63" s="199"/>
      <c r="BF63" s="197" t="s">
        <v>121</v>
      </c>
      <c r="BG63" s="198"/>
      <c r="BH63" s="198"/>
      <c r="BI63" s="199"/>
    </row>
    <row r="64" spans="4:69" x14ac:dyDescent="0.3">
      <c r="F64" s="1" t="s">
        <v>13</v>
      </c>
      <c r="G64" s="1" t="s">
        <v>14</v>
      </c>
      <c r="H64" s="1" t="s">
        <v>15</v>
      </c>
      <c r="I64" s="1" t="s">
        <v>16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13</v>
      </c>
      <c r="O64" s="1" t="s">
        <v>14</v>
      </c>
      <c r="P64" s="1" t="s">
        <v>15</v>
      </c>
      <c r="Q64" s="1" t="s">
        <v>16</v>
      </c>
      <c r="R64" s="1" t="s">
        <v>13</v>
      </c>
      <c r="S64" s="1" t="s">
        <v>14</v>
      </c>
      <c r="T64" s="1" t="s">
        <v>15</v>
      </c>
      <c r="U64" s="1" t="s">
        <v>16</v>
      </c>
      <c r="V64" s="1" t="s">
        <v>13</v>
      </c>
      <c r="W64" s="1" t="s">
        <v>14</v>
      </c>
      <c r="X64" s="1" t="s">
        <v>15</v>
      </c>
      <c r="Y64" s="1" t="s">
        <v>16</v>
      </c>
      <c r="Z64" s="1" t="s">
        <v>13</v>
      </c>
      <c r="AA64" s="1" t="s">
        <v>14</v>
      </c>
      <c r="AB64" s="1" t="s">
        <v>15</v>
      </c>
      <c r="AC64" s="1" t="s">
        <v>16</v>
      </c>
      <c r="AD64" s="1" t="s">
        <v>13</v>
      </c>
      <c r="AE64" s="1" t="s">
        <v>14</v>
      </c>
      <c r="AF64" s="1" t="s">
        <v>15</v>
      </c>
      <c r="AG64" s="1" t="s">
        <v>16</v>
      </c>
      <c r="AH64" s="1" t="s">
        <v>13</v>
      </c>
      <c r="AI64" s="1" t="s">
        <v>14</v>
      </c>
      <c r="AJ64" s="1" t="s">
        <v>15</v>
      </c>
      <c r="AK64" s="1" t="s">
        <v>16</v>
      </c>
      <c r="AL64" s="1" t="s">
        <v>13</v>
      </c>
      <c r="AM64" s="1" t="s">
        <v>14</v>
      </c>
      <c r="AN64" s="1" t="s">
        <v>15</v>
      </c>
      <c r="AO64" s="1" t="s">
        <v>16</v>
      </c>
      <c r="AP64" s="1" t="s">
        <v>13</v>
      </c>
      <c r="AQ64" s="1" t="s">
        <v>14</v>
      </c>
      <c r="AR64" s="1" t="s">
        <v>15</v>
      </c>
      <c r="AS64" s="1" t="s">
        <v>16</v>
      </c>
      <c r="AT64" s="1" t="s">
        <v>13</v>
      </c>
      <c r="AU64" s="1" t="s">
        <v>14</v>
      </c>
      <c r="AV64" s="1" t="s">
        <v>15</v>
      </c>
      <c r="AW64" s="1" t="s">
        <v>16</v>
      </c>
      <c r="AX64" s="1" t="s">
        <v>13</v>
      </c>
      <c r="AY64" s="1" t="s">
        <v>14</v>
      </c>
      <c r="AZ64" s="1" t="s">
        <v>15</v>
      </c>
      <c r="BA64" s="1" t="s">
        <v>16</v>
      </c>
      <c r="BB64" s="1" t="s">
        <v>13</v>
      </c>
      <c r="BC64" s="1" t="s">
        <v>14</v>
      </c>
      <c r="BD64" s="1" t="s">
        <v>15</v>
      </c>
      <c r="BE64" s="1" t="s">
        <v>16</v>
      </c>
      <c r="BF64" s="1" t="s">
        <v>13</v>
      </c>
      <c r="BG64" s="1" t="s">
        <v>14</v>
      </c>
      <c r="BH64" s="1" t="s">
        <v>15</v>
      </c>
      <c r="BI64" s="1" t="s">
        <v>16</v>
      </c>
      <c r="BL64">
        <v>2018</v>
      </c>
      <c r="BM64">
        <v>2019</v>
      </c>
      <c r="BN64">
        <v>2020</v>
      </c>
      <c r="BO64">
        <v>2021</v>
      </c>
      <c r="BP64">
        <v>2022</v>
      </c>
      <c r="BQ64">
        <v>2023</v>
      </c>
    </row>
    <row r="65" spans="2:69" x14ac:dyDescent="0.3">
      <c r="D65" t="s">
        <v>77</v>
      </c>
      <c r="E65" s="9" t="s">
        <v>92</v>
      </c>
      <c r="J65" s="5">
        <f>(J50/F50-1)*100</f>
        <v>5.9238352900029323</v>
      </c>
      <c r="K65" s="5">
        <f t="shared" ref="K65:BE70" si="50">(K50/G50-1)*100</f>
        <v>3.2169877522179036</v>
      </c>
      <c r="L65" s="5">
        <f t="shared" si="50"/>
        <v>2.561250768309109</v>
      </c>
      <c r="M65" s="5">
        <f t="shared" si="50"/>
        <v>2.0601420712955232</v>
      </c>
      <c r="N65" s="5">
        <f t="shared" si="50"/>
        <v>3.7833012876965499</v>
      </c>
      <c r="O65" s="5">
        <f t="shared" si="50"/>
        <v>4.4751196848317409</v>
      </c>
      <c r="P65" s="5">
        <f t="shared" si="50"/>
        <v>2.5989799041806316</v>
      </c>
      <c r="Q65" s="5">
        <f t="shared" si="50"/>
        <v>4.5029903386092585</v>
      </c>
      <c r="R65" s="5">
        <f t="shared" si="50"/>
        <v>4.1798215237611513</v>
      </c>
      <c r="S65" s="5">
        <f t="shared" si="50"/>
        <v>4.9513566931923991</v>
      </c>
      <c r="T65" s="5">
        <f t="shared" si="50"/>
        <v>3.6943531813471653</v>
      </c>
      <c r="U65" s="5">
        <f t="shared" si="50"/>
        <v>2.8921754355684559</v>
      </c>
      <c r="V65" s="5">
        <f t="shared" si="50"/>
        <v>5.4907915443834776</v>
      </c>
      <c r="W65" s="5">
        <f t="shared" si="50"/>
        <v>4.2116242788535985</v>
      </c>
      <c r="X65" s="5">
        <f t="shared" si="50"/>
        <v>5.6041119923960769</v>
      </c>
      <c r="Y65" s="5">
        <f t="shared" si="50"/>
        <v>2.7820399712767285</v>
      </c>
      <c r="Z65" s="5">
        <f t="shared" si="50"/>
        <v>4.2147106234431631</v>
      </c>
      <c r="AA65" s="5">
        <f t="shared" si="50"/>
        <v>4.5991134257292954</v>
      </c>
      <c r="AB65" s="5">
        <f t="shared" si="50"/>
        <v>3.5090141749466452</v>
      </c>
      <c r="AC65" s="5">
        <f t="shared" si="50"/>
        <v>4.6333138125780549</v>
      </c>
      <c r="AD65" s="5">
        <f t="shared" si="50"/>
        <v>5.1576820298623538</v>
      </c>
      <c r="AE65" s="5">
        <f t="shared" si="50"/>
        <v>4.8828559426879803</v>
      </c>
      <c r="AF65" s="5">
        <f t="shared" si="50"/>
        <v>3.5957972547909334</v>
      </c>
      <c r="AG65" s="5">
        <f t="shared" si="50"/>
        <v>3.3224008801570282</v>
      </c>
      <c r="AH65" s="5">
        <f t="shared" si="50"/>
        <v>3.7123455550122753</v>
      </c>
      <c r="AI65" s="5">
        <f t="shared" si="50"/>
        <v>6.5391999802660417</v>
      </c>
      <c r="AJ65" s="5">
        <f t="shared" si="50"/>
        <v>2.8834065907425988</v>
      </c>
      <c r="AK65" s="5">
        <f t="shared" si="50"/>
        <v>1.6378348901295192</v>
      </c>
      <c r="AL65" s="5">
        <f t="shared" si="50"/>
        <v>1.4810521110402375</v>
      </c>
      <c r="AM65" s="5">
        <f t="shared" si="50"/>
        <v>3.5250712609850021</v>
      </c>
      <c r="AN65" s="5">
        <f t="shared" si="50"/>
        <v>3.2180406123090366</v>
      </c>
      <c r="AO65" s="5">
        <f t="shared" si="50"/>
        <v>5.5031129951512936</v>
      </c>
      <c r="AP65" s="5">
        <f t="shared" si="50"/>
        <v>12.744328994523002</v>
      </c>
      <c r="AQ65" s="5">
        <f t="shared" si="50"/>
        <v>13.979837325642253</v>
      </c>
      <c r="AR65" s="5">
        <f t="shared" si="50"/>
        <v>9.9286181654420815</v>
      </c>
      <c r="AS65" s="5">
        <f t="shared" si="50"/>
        <v>10.935039699822457</v>
      </c>
      <c r="AT65" s="5">
        <f t="shared" si="50"/>
        <v>2.1083519261044792E-2</v>
      </c>
      <c r="AU65" s="5">
        <f t="shared" si="50"/>
        <v>2.1928287417185999</v>
      </c>
      <c r="AV65" s="5">
        <f t="shared" si="50"/>
        <v>0</v>
      </c>
      <c r="AW65" s="5">
        <f t="shared" si="50"/>
        <v>0</v>
      </c>
      <c r="AX65" s="5">
        <f t="shared" si="50"/>
        <v>0</v>
      </c>
      <c r="AY65" s="5">
        <f t="shared" si="50"/>
        <v>0</v>
      </c>
      <c r="AZ65" s="5">
        <f t="shared" si="50"/>
        <v>0</v>
      </c>
      <c r="BA65" s="5">
        <f t="shared" si="50"/>
        <v>0</v>
      </c>
      <c r="BB65" s="5">
        <f t="shared" si="50"/>
        <v>0</v>
      </c>
      <c r="BC65" s="5">
        <f t="shared" si="50"/>
        <v>-0.22999010585249557</v>
      </c>
      <c r="BD65" s="5">
        <f t="shared" si="50"/>
        <v>-0.10000318725433832</v>
      </c>
      <c r="BE65" s="5">
        <f t="shared" si="50"/>
        <v>-1.3604509662146214E-3</v>
      </c>
      <c r="BF65" s="5">
        <f t="shared" ref="BF65:BI74" si="51">(BF50/BB50-1)*100</f>
        <v>-5.1844546804014069E-2</v>
      </c>
      <c r="BG65" s="5">
        <f t="shared" si="51"/>
        <v>-8.2940761053984513E-2</v>
      </c>
      <c r="BH65" s="5">
        <f t="shared" si="51"/>
        <v>-0.10543180441904276</v>
      </c>
      <c r="BI65" s="5">
        <f t="shared" si="51"/>
        <v>-0.10860386526120314</v>
      </c>
      <c r="BL65" s="7">
        <f t="shared" ref="BL65:BP75" si="52">(BL50/BK50-1)*100</f>
        <v>3.3727296644880944</v>
      </c>
      <c r="BM65" s="7">
        <f t="shared" si="52"/>
        <v>11.891584785733244</v>
      </c>
      <c r="BN65" s="7">
        <f>(BN50/BM50-1)*100</f>
        <v>0.5988602002439336</v>
      </c>
      <c r="BO65" s="7">
        <f>(BO50/BN50-1)*100</f>
        <v>0</v>
      </c>
      <c r="BP65" s="7">
        <f>(BP50/BO50-1)*100</f>
        <v>-9.0768044253308755E-2</v>
      </c>
      <c r="BQ65" s="7">
        <f>(BQ50/BP50-1)*100</f>
        <v>-1.2281068548380958E-2</v>
      </c>
    </row>
    <row r="66" spans="2:69" x14ac:dyDescent="0.3">
      <c r="D66" t="s">
        <v>78</v>
      </c>
      <c r="E66" s="9" t="s">
        <v>93</v>
      </c>
      <c r="J66" s="5">
        <f t="shared" ref="J66:Y75" si="53">(J51/F51-1)*100</f>
        <v>2.8174881572493815</v>
      </c>
      <c r="K66" s="5">
        <f t="shared" si="50"/>
        <v>4.39968103606585</v>
      </c>
      <c r="L66" s="5">
        <f t="shared" si="50"/>
        <v>6.9247963144133173</v>
      </c>
      <c r="M66" s="5">
        <f t="shared" si="50"/>
        <v>7.2581262826648008</v>
      </c>
      <c r="N66" s="5">
        <f t="shared" si="50"/>
        <v>3.41024026143808</v>
      </c>
      <c r="O66" s="5">
        <f t="shared" si="50"/>
        <v>4.4555676888115014</v>
      </c>
      <c r="P66" s="5">
        <f t="shared" si="50"/>
        <v>4.3848574380211947</v>
      </c>
      <c r="Q66" s="5">
        <f t="shared" si="50"/>
        <v>4.1337155985225804</v>
      </c>
      <c r="R66" s="5">
        <f t="shared" si="50"/>
        <v>5.1226039343737595</v>
      </c>
      <c r="S66" s="5">
        <f t="shared" si="50"/>
        <v>2.7218622607838805</v>
      </c>
      <c r="T66" s="5">
        <f t="shared" si="50"/>
        <v>2.7975193076583693</v>
      </c>
      <c r="U66" s="5">
        <f t="shared" si="50"/>
        <v>6.5177317984492777</v>
      </c>
      <c r="V66" s="5">
        <f t="shared" si="50"/>
        <v>7.273726110580947</v>
      </c>
      <c r="W66" s="5">
        <f t="shared" si="50"/>
        <v>5.4937256608396545</v>
      </c>
      <c r="X66" s="5">
        <f t="shared" si="50"/>
        <v>0.62051774416360672</v>
      </c>
      <c r="Y66" s="5">
        <f t="shared" si="50"/>
        <v>-0.83847378609870349</v>
      </c>
      <c r="Z66" s="5">
        <f t="shared" si="50"/>
        <v>0.84221329407665468</v>
      </c>
      <c r="AA66" s="5">
        <f t="shared" si="50"/>
        <v>1.4624548800468817</v>
      </c>
      <c r="AB66" s="5">
        <f t="shared" si="50"/>
        <v>4.1671922655571514</v>
      </c>
      <c r="AC66" s="5">
        <f t="shared" si="50"/>
        <v>3.6296205417618799</v>
      </c>
      <c r="AD66" s="5">
        <f t="shared" si="50"/>
        <v>-1.2183913003739222</v>
      </c>
      <c r="AE66" s="5">
        <f t="shared" si="50"/>
        <v>0.71315832618512598</v>
      </c>
      <c r="AF66" s="5">
        <f t="shared" si="50"/>
        <v>0.73191051456837908</v>
      </c>
      <c r="AG66" s="5">
        <f t="shared" si="50"/>
        <v>1.4619578702385949</v>
      </c>
      <c r="AH66" s="5">
        <f t="shared" si="50"/>
        <v>0.58260966296177497</v>
      </c>
      <c r="AI66" s="5">
        <f t="shared" si="50"/>
        <v>-3.5945329296428352</v>
      </c>
      <c r="AJ66" s="5">
        <f t="shared" si="50"/>
        <v>-4.4098867660996692</v>
      </c>
      <c r="AK66" s="5">
        <f t="shared" si="50"/>
        <v>-6.0280526047110872</v>
      </c>
      <c r="AL66" s="5">
        <f t="shared" si="50"/>
        <v>1.2172823708530345</v>
      </c>
      <c r="AM66" s="5">
        <f t="shared" si="50"/>
        <v>1.043697453191883</v>
      </c>
      <c r="AN66" s="5">
        <f t="shared" si="50"/>
        <v>0.1695459206437322</v>
      </c>
      <c r="AO66" s="5">
        <f t="shared" si="50"/>
        <v>1.3523469342353378</v>
      </c>
      <c r="AP66" s="5">
        <f t="shared" si="50"/>
        <v>2.0614545677348106</v>
      </c>
      <c r="AQ66" s="5">
        <f t="shared" si="50"/>
        <v>4.0749848339275863</v>
      </c>
      <c r="AR66" s="5">
        <f t="shared" si="50"/>
        <v>6.9984850568676649</v>
      </c>
      <c r="AS66" s="5">
        <f t="shared" si="50"/>
        <v>3.248186192860536</v>
      </c>
      <c r="AT66" s="5">
        <f t="shared" si="50"/>
        <v>0.44774760442525263</v>
      </c>
      <c r="AU66" s="5">
        <f t="shared" si="50"/>
        <v>-2.72000330203781</v>
      </c>
      <c r="AV66" s="5">
        <f t="shared" si="50"/>
        <v>0</v>
      </c>
      <c r="AW66" s="5">
        <f t="shared" si="50"/>
        <v>0</v>
      </c>
      <c r="AX66" s="5">
        <f t="shared" si="50"/>
        <v>0</v>
      </c>
      <c r="AY66" s="5">
        <f t="shared" si="50"/>
        <v>0</v>
      </c>
      <c r="AZ66" s="5">
        <f t="shared" si="50"/>
        <v>0</v>
      </c>
      <c r="BA66" s="5">
        <f t="shared" si="50"/>
        <v>0</v>
      </c>
      <c r="BB66" s="5">
        <f t="shared" si="50"/>
        <v>0</v>
      </c>
      <c r="BC66" s="5">
        <f t="shared" si="50"/>
        <v>-1.484587871525278E-5</v>
      </c>
      <c r="BD66" s="5">
        <f t="shared" si="50"/>
        <v>-0.11000571051287267</v>
      </c>
      <c r="BE66" s="5">
        <f t="shared" si="50"/>
        <v>-1.2658986881286527E-2</v>
      </c>
      <c r="BF66" s="5">
        <f t="shared" si="51"/>
        <v>-5.7514556945903461E-2</v>
      </c>
      <c r="BG66" s="5">
        <f t="shared" si="51"/>
        <v>-4.855866938848763E-2</v>
      </c>
      <c r="BH66" s="5">
        <f t="shared" si="51"/>
        <v>1.4172212966512276E-2</v>
      </c>
      <c r="BI66" s="5">
        <f t="shared" si="51"/>
        <v>3.4712249302515374E-3</v>
      </c>
      <c r="BL66" s="7">
        <f t="shared" si="52"/>
        <v>0.94691026201079165</v>
      </c>
      <c r="BM66" s="7">
        <f t="shared" si="52"/>
        <v>4.0812524666176353</v>
      </c>
      <c r="BN66" s="7">
        <f t="shared" si="52"/>
        <v>-0.55924898617747409</v>
      </c>
      <c r="BO66" s="7">
        <f t="shared" si="52"/>
        <v>0</v>
      </c>
      <c r="BP66" s="7">
        <f t="shared" si="52"/>
        <v>-3.1379920070340184E-2</v>
      </c>
      <c r="BQ66" s="7">
        <f t="shared" ref="BQ66:BQ75" si="54">(BQ51/BP51-1)*100</f>
        <v>-1.4408989308811737E-2</v>
      </c>
    </row>
    <row r="67" spans="2:69" x14ac:dyDescent="0.3">
      <c r="D67" t="s">
        <v>79</v>
      </c>
      <c r="E67" s="9" t="s">
        <v>94</v>
      </c>
      <c r="J67" s="5">
        <f t="shared" si="53"/>
        <v>0.29216152220854497</v>
      </c>
      <c r="K67" s="5">
        <f t="shared" si="50"/>
        <v>0.39884808172401254</v>
      </c>
      <c r="L67" s="5">
        <f t="shared" si="50"/>
        <v>0.49416046337191766</v>
      </c>
      <c r="M67" s="5">
        <f t="shared" si="50"/>
        <v>3.0957506837196558</v>
      </c>
      <c r="N67" s="5">
        <f t="shared" si="50"/>
        <v>5.0156006702907652</v>
      </c>
      <c r="O67" s="5">
        <f t="shared" si="50"/>
        <v>4.5548250408695035</v>
      </c>
      <c r="P67" s="5">
        <f t="shared" si="50"/>
        <v>2.8856328406686949</v>
      </c>
      <c r="Q67" s="5">
        <f t="shared" si="50"/>
        <v>2.7683771494164455</v>
      </c>
      <c r="R67" s="5">
        <f t="shared" si="50"/>
        <v>4.5891849484674285</v>
      </c>
      <c r="S67" s="5">
        <f t="shared" si="50"/>
        <v>6.2559990276831678</v>
      </c>
      <c r="T67" s="5">
        <f t="shared" si="50"/>
        <v>7.143261215157648</v>
      </c>
      <c r="U67" s="5">
        <f t="shared" si="50"/>
        <v>7.0047864362159817</v>
      </c>
      <c r="V67" s="5">
        <f t="shared" si="50"/>
        <v>5.8815330831253787</v>
      </c>
      <c r="W67" s="5">
        <f t="shared" si="50"/>
        <v>5.389023404964699</v>
      </c>
      <c r="X67" s="5">
        <f t="shared" si="50"/>
        <v>5.2319483238772557</v>
      </c>
      <c r="Y67" s="5">
        <f t="shared" si="50"/>
        <v>5.9846660853439593</v>
      </c>
      <c r="Z67" s="5">
        <f t="shared" si="50"/>
        <v>4.6221673235402827</v>
      </c>
      <c r="AA67" s="5">
        <f t="shared" si="50"/>
        <v>5.2011152068381694</v>
      </c>
      <c r="AB67" s="5">
        <f t="shared" si="50"/>
        <v>3.5127509286167591</v>
      </c>
      <c r="AC67" s="5">
        <f t="shared" si="50"/>
        <v>4.1685080604610736</v>
      </c>
      <c r="AD67" s="5">
        <f t="shared" si="50"/>
        <v>4.4503912785200717</v>
      </c>
      <c r="AE67" s="5">
        <f t="shared" si="50"/>
        <v>4.8568205429475375</v>
      </c>
      <c r="AF67" s="5">
        <f t="shared" si="50"/>
        <v>5.0236912585258864</v>
      </c>
      <c r="AG67" s="5">
        <f t="shared" si="50"/>
        <v>4.2459062457029795</v>
      </c>
      <c r="AH67" s="5">
        <f t="shared" si="50"/>
        <v>4.0713276875396609</v>
      </c>
      <c r="AI67" s="5">
        <f t="shared" si="50"/>
        <v>4.2019070517433699</v>
      </c>
      <c r="AJ67" s="5">
        <f t="shared" si="50"/>
        <v>4.600787794421346</v>
      </c>
      <c r="AK67" s="5">
        <f t="shared" si="50"/>
        <v>4.4319592146327302</v>
      </c>
      <c r="AL67" s="5">
        <f t="shared" si="50"/>
        <v>4.6751183343815228</v>
      </c>
      <c r="AM67" s="5">
        <f t="shared" si="50"/>
        <v>4.6232679727782333</v>
      </c>
      <c r="AN67" s="5">
        <f t="shared" si="50"/>
        <v>4.4726981772365892</v>
      </c>
      <c r="AO67" s="5">
        <f t="shared" si="50"/>
        <v>3.2807511179432813</v>
      </c>
      <c r="AP67" s="5">
        <f t="shared" si="50"/>
        <v>13.286465902036193</v>
      </c>
      <c r="AQ67" s="5">
        <f t="shared" si="50"/>
        <v>11.331341655396887</v>
      </c>
      <c r="AR67" s="5">
        <f t="shared" si="50"/>
        <v>13.98014523195994</v>
      </c>
      <c r="AS67" s="5">
        <f t="shared" si="50"/>
        <v>12.933622428080804</v>
      </c>
      <c r="AT67" s="5">
        <f t="shared" si="50"/>
        <v>2.0645142700724595</v>
      </c>
      <c r="AU67" s="5">
        <f t="shared" si="50"/>
        <v>-6.1937504601913274</v>
      </c>
      <c r="AV67" s="5">
        <f t="shared" si="50"/>
        <v>0</v>
      </c>
      <c r="AW67" s="5">
        <f t="shared" si="50"/>
        <v>0</v>
      </c>
      <c r="AX67" s="5">
        <f t="shared" si="50"/>
        <v>0</v>
      </c>
      <c r="AY67" s="5">
        <f t="shared" si="50"/>
        <v>0</v>
      </c>
      <c r="AZ67" s="5">
        <f t="shared" si="50"/>
        <v>0</v>
      </c>
      <c r="BA67" s="5">
        <f t="shared" si="50"/>
        <v>0</v>
      </c>
      <c r="BB67" s="5">
        <f t="shared" si="50"/>
        <v>0</v>
      </c>
      <c r="BC67" s="5">
        <f t="shared" si="50"/>
        <v>1.0621997725834831E-6</v>
      </c>
      <c r="BD67" s="5">
        <f t="shared" si="50"/>
        <v>-0.36000417353388992</v>
      </c>
      <c r="BE67" s="5">
        <f t="shared" si="50"/>
        <v>-6.0218061438177539E-2</v>
      </c>
      <c r="BF67" s="5">
        <f t="shared" si="51"/>
        <v>-0.11919651333170966</v>
      </c>
      <c r="BG67" s="5">
        <f t="shared" si="51"/>
        <v>-0.14913126631815876</v>
      </c>
      <c r="BH67" s="5">
        <f t="shared" si="51"/>
        <v>-0.11318457000376592</v>
      </c>
      <c r="BI67" s="5">
        <f t="shared" si="51"/>
        <v>-7.0651935721355308E-2</v>
      </c>
      <c r="BL67" s="7">
        <f t="shared" si="52"/>
        <v>4.2565152151433638</v>
      </c>
      <c r="BM67" s="7">
        <f t="shared" si="52"/>
        <v>12.88159431049063</v>
      </c>
      <c r="BN67" s="7">
        <f t="shared" si="52"/>
        <v>-1.0335036571629375</v>
      </c>
      <c r="BO67" s="7">
        <f t="shared" si="52"/>
        <v>0</v>
      </c>
      <c r="BP67" s="7">
        <f t="shared" si="52"/>
        <v>-0.10846799730248602</v>
      </c>
      <c r="BQ67" s="7">
        <f t="shared" si="54"/>
        <v>-3.0014921886667434E-2</v>
      </c>
    </row>
    <row r="68" spans="2:69" x14ac:dyDescent="0.3">
      <c r="D68" t="s">
        <v>80</v>
      </c>
      <c r="E68" s="35" t="s">
        <v>95</v>
      </c>
      <c r="F68" s="39"/>
      <c r="G68" s="39"/>
      <c r="H68" s="39"/>
      <c r="I68" s="39"/>
      <c r="J68" s="25">
        <f t="shared" si="53"/>
        <v>5.8299549619894142</v>
      </c>
      <c r="K68" s="25">
        <f t="shared" si="50"/>
        <v>9.6381728265284128</v>
      </c>
      <c r="L68" s="25">
        <f t="shared" si="50"/>
        <v>9.4647167733014737</v>
      </c>
      <c r="M68" s="25">
        <f t="shared" si="50"/>
        <v>12.28926272868196</v>
      </c>
      <c r="N68" s="25">
        <f t="shared" si="50"/>
        <v>10.655766733561588</v>
      </c>
      <c r="O68" s="25">
        <f t="shared" si="50"/>
        <v>7.4071854656388547</v>
      </c>
      <c r="P68" s="25">
        <f t="shared" si="50"/>
        <v>5.6618316116255674</v>
      </c>
      <c r="Q68" s="25">
        <f t="shared" si="50"/>
        <v>8.4722363975268777</v>
      </c>
      <c r="R68" s="25">
        <f t="shared" si="50"/>
        <v>6.7172339483551946</v>
      </c>
      <c r="S68" s="25">
        <f t="shared" si="50"/>
        <v>4.2467615463426256</v>
      </c>
      <c r="T68" s="25">
        <f t="shared" si="50"/>
        <v>5.1441684227589324</v>
      </c>
      <c r="U68" s="25">
        <f t="shared" si="50"/>
        <v>6.4055899729118071</v>
      </c>
      <c r="V68" s="25">
        <f t="shared" si="50"/>
        <v>6.3019203662791456</v>
      </c>
      <c r="W68" s="25">
        <f t="shared" si="50"/>
        <v>10.463424720850467</v>
      </c>
      <c r="X68" s="25">
        <f t="shared" si="50"/>
        <v>11.504458887181258</v>
      </c>
      <c r="Y68" s="25">
        <f t="shared" si="50"/>
        <v>9.8679189083530581</v>
      </c>
      <c r="Z68" s="25">
        <f t="shared" si="50"/>
        <v>9.2761691603110883</v>
      </c>
      <c r="AA68" s="25">
        <f t="shared" si="50"/>
        <v>4.5718614699547633</v>
      </c>
      <c r="AB68" s="25">
        <f t="shared" si="50"/>
        <v>2.4900407013420223</v>
      </c>
      <c r="AC68" s="25">
        <f t="shared" si="50"/>
        <v>4.3846978239597156</v>
      </c>
      <c r="AD68" s="25">
        <f t="shared" si="50"/>
        <v>3.3721740776757381</v>
      </c>
      <c r="AE68" s="25">
        <f t="shared" si="50"/>
        <v>6.3574831207011906</v>
      </c>
      <c r="AF68" s="25">
        <f t="shared" si="50"/>
        <v>5.8877342383170772</v>
      </c>
      <c r="AG68" s="25">
        <f t="shared" si="50"/>
        <v>7.6900601407342117</v>
      </c>
      <c r="AH68" s="25">
        <f t="shared" si="50"/>
        <v>1.9659588992628318</v>
      </c>
      <c r="AI68" s="25">
        <f t="shared" si="50"/>
        <v>1.2228976496445831</v>
      </c>
      <c r="AJ68" s="25">
        <f t="shared" si="50"/>
        <v>1.1187597294273655</v>
      </c>
      <c r="AK68" s="25">
        <f t="shared" si="50"/>
        <v>1.0249762597410506</v>
      </c>
      <c r="AL68" s="25">
        <f t="shared" si="50"/>
        <v>7.3484867040602309</v>
      </c>
      <c r="AM68" s="25">
        <f t="shared" si="50"/>
        <v>6.0856093238342179</v>
      </c>
      <c r="AN68" s="25">
        <f t="shared" si="50"/>
        <v>4.6916895358314115</v>
      </c>
      <c r="AO68" s="25">
        <f t="shared" si="50"/>
        <v>3.109007355683846</v>
      </c>
      <c r="AP68" s="25">
        <f t="shared" si="50"/>
        <v>9.903674661454275</v>
      </c>
      <c r="AQ68" s="25">
        <f t="shared" si="50"/>
        <v>7.8566739686824816</v>
      </c>
      <c r="AR68" s="25">
        <f t="shared" si="50"/>
        <v>15.011827888242424</v>
      </c>
      <c r="AS68" s="25">
        <f t="shared" si="50"/>
        <v>14.72866254020051</v>
      </c>
      <c r="AT68" s="25">
        <f t="shared" si="50"/>
        <v>3.905109236486437</v>
      </c>
      <c r="AU68" s="25">
        <f t="shared" si="50"/>
        <v>-4.6990720161935506</v>
      </c>
      <c r="AV68" s="25">
        <f t="shared" si="50"/>
        <v>0</v>
      </c>
      <c r="AW68" s="25">
        <f t="shared" si="50"/>
        <v>0</v>
      </c>
      <c r="AX68" s="25">
        <f t="shared" si="50"/>
        <v>0</v>
      </c>
      <c r="AY68" s="25">
        <f t="shared" si="50"/>
        <v>0</v>
      </c>
      <c r="AZ68" s="25">
        <f t="shared" si="50"/>
        <v>0</v>
      </c>
      <c r="BA68" s="25">
        <f t="shared" si="50"/>
        <v>0</v>
      </c>
      <c r="BB68" s="25">
        <f t="shared" si="50"/>
        <v>0</v>
      </c>
      <c r="BC68" s="25">
        <f t="shared" si="50"/>
        <v>-3.538336600383829E-4</v>
      </c>
      <c r="BD68" s="25">
        <f t="shared" si="50"/>
        <v>0.18154768832447932</v>
      </c>
      <c r="BE68" s="25">
        <f t="shared" si="50"/>
        <v>-8.0819138447596472E-3</v>
      </c>
      <c r="BF68" s="25">
        <f t="shared" si="51"/>
        <v>-9.8121937940220949E-2</v>
      </c>
      <c r="BG68" s="25">
        <f t="shared" si="51"/>
        <v>-0.12392468710513693</v>
      </c>
      <c r="BH68" s="25">
        <f t="shared" si="51"/>
        <v>-9.9571960927391512E-2</v>
      </c>
      <c r="BI68" s="25">
        <f t="shared" si="51"/>
        <v>-2.534898507156047E-2</v>
      </c>
      <c r="BL68" s="7">
        <f t="shared" si="52"/>
        <v>5.261588167073783</v>
      </c>
      <c r="BM68" s="7">
        <f t="shared" si="52"/>
        <v>11.888856374454804</v>
      </c>
      <c r="BN68" s="7">
        <f t="shared" si="52"/>
        <v>-0.20399826638836105</v>
      </c>
      <c r="BO68" s="7">
        <f t="shared" si="52"/>
        <v>0</v>
      </c>
      <c r="BP68" s="7">
        <f t="shared" si="52"/>
        <v>4.3976252891764211E-2</v>
      </c>
      <c r="BQ68" s="7">
        <f t="shared" si="54"/>
        <v>-2.4503443093926158E-2</v>
      </c>
    </row>
    <row r="69" spans="2:69" x14ac:dyDescent="0.3">
      <c r="D69" t="s">
        <v>81</v>
      </c>
      <c r="E69" s="9" t="s">
        <v>96</v>
      </c>
      <c r="J69" s="5">
        <f t="shared" si="53"/>
        <v>6.4087572518162439</v>
      </c>
      <c r="K69" s="5">
        <f t="shared" si="50"/>
        <v>5.3964494245303252</v>
      </c>
      <c r="L69" s="5">
        <f t="shared" si="50"/>
        <v>6.6788080554649687</v>
      </c>
      <c r="M69" s="5">
        <f t="shared" si="50"/>
        <v>6.3542748884678923</v>
      </c>
      <c r="N69" s="5">
        <f t="shared" si="50"/>
        <v>6.2893483069593303</v>
      </c>
      <c r="O69" s="5">
        <f t="shared" si="50"/>
        <v>7.2806943802278035</v>
      </c>
      <c r="P69" s="5">
        <f t="shared" si="50"/>
        <v>6.6915381381100758</v>
      </c>
      <c r="Q69" s="5">
        <f t="shared" si="50"/>
        <v>7.0782308438713359</v>
      </c>
      <c r="R69" s="5">
        <f t="shared" si="50"/>
        <v>8.2398495187401277</v>
      </c>
      <c r="S69" s="5">
        <f t="shared" si="50"/>
        <v>10.399056020384112</v>
      </c>
      <c r="T69" s="5">
        <f t="shared" si="50"/>
        <v>8.1206204797345638</v>
      </c>
      <c r="U69" s="5">
        <f t="shared" si="50"/>
        <v>9.3036459022551643</v>
      </c>
      <c r="V69" s="5">
        <f t="shared" si="50"/>
        <v>6.3179683999898817</v>
      </c>
      <c r="W69" s="5">
        <f t="shared" si="50"/>
        <v>5.7889945754238559</v>
      </c>
      <c r="X69" s="5">
        <f t="shared" si="50"/>
        <v>6.8171364798464307</v>
      </c>
      <c r="Y69" s="5">
        <f t="shared" si="50"/>
        <v>7.2427787008077393</v>
      </c>
      <c r="Z69" s="5">
        <f t="shared" si="50"/>
        <v>5.4142486512052779</v>
      </c>
      <c r="AA69" s="5">
        <f t="shared" si="50"/>
        <v>6.3097774124830197</v>
      </c>
      <c r="AB69" s="5">
        <f t="shared" si="50"/>
        <v>6.4565906436929499</v>
      </c>
      <c r="AC69" s="5">
        <f t="shared" si="50"/>
        <v>6.2149299822185311</v>
      </c>
      <c r="AD69" s="5">
        <f t="shared" si="50"/>
        <v>7.2212786056493394</v>
      </c>
      <c r="AE69" s="5">
        <f t="shared" si="50"/>
        <v>6.4565329782192871</v>
      </c>
      <c r="AF69" s="5">
        <f t="shared" si="50"/>
        <v>6.5262064288261756</v>
      </c>
      <c r="AG69" s="5">
        <f t="shared" si="50"/>
        <v>7.669916750379957</v>
      </c>
      <c r="AH69" s="5">
        <f t="shared" si="50"/>
        <v>6.0291294847185872</v>
      </c>
      <c r="AI69" s="5">
        <f t="shared" si="50"/>
        <v>5.3528367594261939</v>
      </c>
      <c r="AJ69" s="5">
        <f t="shared" si="50"/>
        <v>6.817008419768622</v>
      </c>
      <c r="AK69" s="5">
        <f t="shared" si="50"/>
        <v>7.1344642442046746</v>
      </c>
      <c r="AL69" s="5">
        <f t="shared" si="50"/>
        <v>6.7604169185751184</v>
      </c>
      <c r="AM69" s="5">
        <f t="shared" si="50"/>
        <v>5.1175842485079448</v>
      </c>
      <c r="AN69" s="5">
        <f t="shared" si="50"/>
        <v>4.9527497266928844</v>
      </c>
      <c r="AO69" s="5">
        <f t="shared" si="50"/>
        <v>4.2074235613171806</v>
      </c>
      <c r="AP69" s="5">
        <f t="shared" si="50"/>
        <v>20.469890025256831</v>
      </c>
      <c r="AQ69" s="5">
        <f t="shared" si="50"/>
        <v>19.515507213144879</v>
      </c>
      <c r="AR69" s="5">
        <f t="shared" si="50"/>
        <v>19.562741797574468</v>
      </c>
      <c r="AS69" s="5">
        <f t="shared" si="50"/>
        <v>19.776645303402773</v>
      </c>
      <c r="AT69" s="5">
        <f t="shared" si="50"/>
        <v>2.8988079703304859</v>
      </c>
      <c r="AU69" s="5">
        <f t="shared" si="50"/>
        <v>-5.3926336904483785</v>
      </c>
      <c r="AV69" s="5">
        <f t="shared" si="50"/>
        <v>0</v>
      </c>
      <c r="AW69" s="5">
        <f t="shared" si="50"/>
        <v>0</v>
      </c>
      <c r="AX69" s="5">
        <f t="shared" si="50"/>
        <v>0</v>
      </c>
      <c r="AY69" s="5">
        <f t="shared" si="50"/>
        <v>0</v>
      </c>
      <c r="AZ69" s="5">
        <f t="shared" si="50"/>
        <v>0</v>
      </c>
      <c r="BA69" s="5">
        <f t="shared" si="50"/>
        <v>0</v>
      </c>
      <c r="BB69" s="5">
        <f t="shared" si="50"/>
        <v>0</v>
      </c>
      <c r="BC69" s="5">
        <f t="shared" si="50"/>
        <v>1.4558097705119621E-5</v>
      </c>
      <c r="BD69" s="5">
        <f t="shared" si="50"/>
        <v>-0.69977818040536377</v>
      </c>
      <c r="BE69" s="5">
        <f t="shared" si="50"/>
        <v>-0.11190129304390339</v>
      </c>
      <c r="BF69" s="5">
        <f t="shared" si="51"/>
        <v>-9.0817150530708712E-2</v>
      </c>
      <c r="BG69" s="5">
        <f t="shared" si="51"/>
        <v>-5.1795542400279171E-2</v>
      </c>
      <c r="BH69" s="5">
        <f t="shared" si="51"/>
        <v>-5.4017335514400244E-2</v>
      </c>
      <c r="BI69" s="5">
        <f t="shared" si="51"/>
        <v>-3.5149534652234582E-2</v>
      </c>
      <c r="BL69" s="7">
        <f t="shared" si="52"/>
        <v>5.2181851415873837</v>
      </c>
      <c r="BM69" s="7">
        <f t="shared" si="52"/>
        <v>19.824509267325972</v>
      </c>
      <c r="BN69" s="7">
        <f t="shared" si="52"/>
        <v>-0.60796174752462129</v>
      </c>
      <c r="BO69" s="7">
        <f t="shared" si="52"/>
        <v>0</v>
      </c>
      <c r="BP69" s="7">
        <f t="shared" si="52"/>
        <v>-0.20811725759518618</v>
      </c>
      <c r="BQ69" s="7">
        <f t="shared" si="54"/>
        <v>-2.260319778789599E-2</v>
      </c>
    </row>
    <row r="70" spans="2:69" x14ac:dyDescent="0.3">
      <c r="D70" t="s">
        <v>82</v>
      </c>
      <c r="E70" s="34" t="s">
        <v>97</v>
      </c>
      <c r="F70" s="40"/>
      <c r="G70" s="40"/>
      <c r="H70" s="40"/>
      <c r="I70" s="40"/>
      <c r="J70" s="27">
        <f t="shared" si="53"/>
        <v>1.4052099463426782</v>
      </c>
      <c r="K70" s="27">
        <f t="shared" si="50"/>
        <v>0.24196953584385561</v>
      </c>
      <c r="L70" s="27">
        <f t="shared" si="50"/>
        <v>1.150169311577165</v>
      </c>
      <c r="M70" s="27">
        <f t="shared" si="50"/>
        <v>2.7959687870731775</v>
      </c>
      <c r="N70" s="27">
        <f t="shared" si="50"/>
        <v>8.8590294494814259</v>
      </c>
      <c r="O70" s="27">
        <f t="shared" si="50"/>
        <v>9.1967117910691556</v>
      </c>
      <c r="P70" s="27">
        <f t="shared" si="50"/>
        <v>6.9645879559577351</v>
      </c>
      <c r="Q70" s="27">
        <f t="shared" si="50"/>
        <v>9.3545144680155836</v>
      </c>
      <c r="R70" s="27">
        <f t="shared" si="50"/>
        <v>7.2133826482899233</v>
      </c>
      <c r="S70" s="27">
        <f t="shared" si="50"/>
        <v>10.495587460014267</v>
      </c>
      <c r="T70" s="27">
        <f t="shared" si="50"/>
        <v>10.913597020933995</v>
      </c>
      <c r="U70" s="27">
        <f t="shared" si="50"/>
        <v>7.9604831906577411</v>
      </c>
      <c r="V70" s="27">
        <f t="shared" si="50"/>
        <v>7.3548526117373614</v>
      </c>
      <c r="W70" s="27">
        <f t="shared" si="50"/>
        <v>5.6036692550228029</v>
      </c>
      <c r="X70" s="27">
        <f t="shared" si="50"/>
        <v>4.7681252024343479</v>
      </c>
      <c r="Y70" s="27">
        <f t="shared" si="50"/>
        <v>4.8673165928622364</v>
      </c>
      <c r="Z70" s="27">
        <f t="shared" si="50"/>
        <v>3.7707977759273481</v>
      </c>
      <c r="AA70" s="27">
        <f t="shared" si="50"/>
        <v>5.2657323199935657</v>
      </c>
      <c r="AB70" s="27">
        <f t="shared" si="50"/>
        <v>5.3219323217055692</v>
      </c>
      <c r="AC70" s="27">
        <f t="shared" si="50"/>
        <v>6.2195297158624374</v>
      </c>
      <c r="AD70" s="27">
        <f t="shared" si="50"/>
        <v>6.1574546423078136</v>
      </c>
      <c r="AE70" s="27">
        <f t="shared" ref="AE70:BE74" si="55">(AE55/AA55-1)*100</f>
        <v>5.3052327694649293</v>
      </c>
      <c r="AF70" s="27">
        <f t="shared" si="55"/>
        <v>5.2873263896324962</v>
      </c>
      <c r="AG70" s="27">
        <f t="shared" si="55"/>
        <v>4.4611864039095783</v>
      </c>
      <c r="AH70" s="27">
        <f t="shared" si="55"/>
        <v>3.6915997339670881</v>
      </c>
      <c r="AI70" s="27">
        <f t="shared" si="55"/>
        <v>1.9476571120563557</v>
      </c>
      <c r="AJ70" s="27">
        <f t="shared" si="55"/>
        <v>1.9760054543413119</v>
      </c>
      <c r="AK70" s="27">
        <f t="shared" si="55"/>
        <v>3.8681631042679188</v>
      </c>
      <c r="AL70" s="27">
        <f t="shared" si="55"/>
        <v>4.5730858364472438</v>
      </c>
      <c r="AM70" s="27">
        <f t="shared" si="55"/>
        <v>4.4451173780004849</v>
      </c>
      <c r="AN70" s="27">
        <f t="shared" si="55"/>
        <v>3.9004308281474387</v>
      </c>
      <c r="AO70" s="27">
        <f t="shared" si="55"/>
        <v>4.0382391599834699</v>
      </c>
      <c r="AP70" s="27">
        <f t="shared" si="55"/>
        <v>15.878163274290191</v>
      </c>
      <c r="AQ70" s="27">
        <f t="shared" si="55"/>
        <v>14.59168433792617</v>
      </c>
      <c r="AR70" s="27">
        <f t="shared" si="55"/>
        <v>16.054282923592922</v>
      </c>
      <c r="AS70" s="27">
        <f t="shared" si="55"/>
        <v>14.664811457005822</v>
      </c>
      <c r="AT70" s="27">
        <f t="shared" si="55"/>
        <v>1.6682654075028669</v>
      </c>
      <c r="AU70" s="27">
        <f t="shared" si="55"/>
        <v>-10.265530505422483</v>
      </c>
      <c r="AV70" s="27">
        <f t="shared" si="55"/>
        <v>0</v>
      </c>
      <c r="AW70" s="27">
        <f t="shared" si="55"/>
        <v>0</v>
      </c>
      <c r="AX70" s="27">
        <f t="shared" si="55"/>
        <v>0</v>
      </c>
      <c r="AY70" s="27">
        <f t="shared" si="55"/>
        <v>0</v>
      </c>
      <c r="AZ70" s="27">
        <f t="shared" si="55"/>
        <v>0</v>
      </c>
      <c r="BA70" s="27">
        <f t="shared" si="55"/>
        <v>0</v>
      </c>
      <c r="BB70" s="27">
        <f t="shared" si="55"/>
        <v>0</v>
      </c>
      <c r="BC70" s="27">
        <f t="shared" si="55"/>
        <v>-3.3544214234182412E-3</v>
      </c>
      <c r="BD70" s="27">
        <f t="shared" si="55"/>
        <v>3.1019846021607123E-3</v>
      </c>
      <c r="BE70" s="27">
        <f t="shared" si="55"/>
        <v>-1.9880402176530865E-2</v>
      </c>
      <c r="BF70" s="27">
        <f t="shared" si="51"/>
        <v>-0.11763069802506188</v>
      </c>
      <c r="BG70" s="27">
        <f t="shared" si="51"/>
        <v>-0.20766996291388118</v>
      </c>
      <c r="BH70" s="27">
        <f t="shared" si="51"/>
        <v>-0.13262265985881649</v>
      </c>
      <c r="BI70" s="27">
        <f t="shared" si="51"/>
        <v>-9.4644666788668008E-2</v>
      </c>
      <c r="BL70" s="7">
        <f t="shared" si="52"/>
        <v>4.2339851400347905</v>
      </c>
      <c r="BM70" s="7">
        <f t="shared" si="52"/>
        <v>15.293098681242157</v>
      </c>
      <c r="BN70" s="7">
        <f t="shared" si="52"/>
        <v>-2.1511528335547148</v>
      </c>
      <c r="BO70" s="7">
        <f t="shared" si="52"/>
        <v>0</v>
      </c>
      <c r="BP70" s="7">
        <f t="shared" si="52"/>
        <v>-5.0746959300629335E-3</v>
      </c>
      <c r="BQ70" s="7">
        <f t="shared" si="54"/>
        <v>-2.9745669384517726E-2</v>
      </c>
    </row>
    <row r="71" spans="2:69" x14ac:dyDescent="0.3">
      <c r="D71" t="s">
        <v>83</v>
      </c>
      <c r="E71" s="37" t="s">
        <v>98</v>
      </c>
      <c r="F71" s="42"/>
      <c r="G71" s="42"/>
      <c r="H71" s="42"/>
      <c r="I71" s="42"/>
      <c r="J71" s="29">
        <f t="shared" si="53"/>
        <v>9.5822688781071363</v>
      </c>
      <c r="K71" s="29">
        <f t="shared" si="53"/>
        <v>9.0794359586222626</v>
      </c>
      <c r="L71" s="29">
        <f t="shared" si="53"/>
        <v>9.7018353432715152</v>
      </c>
      <c r="M71" s="29">
        <f t="shared" si="53"/>
        <v>9.0725604391933103</v>
      </c>
      <c r="N71" s="29">
        <f t="shared" si="53"/>
        <v>9.2192861001362481</v>
      </c>
      <c r="O71" s="29">
        <f t="shared" si="53"/>
        <v>10.918539188947719</v>
      </c>
      <c r="P71" s="29">
        <f t="shared" si="53"/>
        <v>11.472122847467524</v>
      </c>
      <c r="Q71" s="29">
        <f t="shared" si="53"/>
        <v>12.070914998481342</v>
      </c>
      <c r="R71" s="29">
        <f t="shared" si="53"/>
        <v>11.306341169450373</v>
      </c>
      <c r="S71" s="29">
        <f t="shared" si="53"/>
        <v>9.2813484521050871</v>
      </c>
      <c r="T71" s="29">
        <f t="shared" si="53"/>
        <v>8.2332403323097871</v>
      </c>
      <c r="U71" s="29">
        <f t="shared" si="53"/>
        <v>8.1054736429765573</v>
      </c>
      <c r="V71" s="29">
        <f t="shared" si="53"/>
        <v>9.7992678036840317</v>
      </c>
      <c r="W71" s="29">
        <f t="shared" si="53"/>
        <v>9.446248736127183</v>
      </c>
      <c r="X71" s="29">
        <f t="shared" si="53"/>
        <v>10.195105934400184</v>
      </c>
      <c r="Y71" s="29">
        <f t="shared" si="53"/>
        <v>9.6237573980286975</v>
      </c>
      <c r="Z71" s="29">
        <f t="shared" ref="Z71:AT75" si="56">(Z56/V56-1)*100</f>
        <v>8.8732612247773179</v>
      </c>
      <c r="AA71" s="29">
        <f t="shared" si="56"/>
        <v>9.7753281368412548</v>
      </c>
      <c r="AB71" s="29">
        <f t="shared" si="56"/>
        <v>8.3183696513004826</v>
      </c>
      <c r="AC71" s="29">
        <f t="shared" si="56"/>
        <v>8.1782850641834326</v>
      </c>
      <c r="AD71" s="29">
        <f t="shared" si="56"/>
        <v>8.5424110696758149</v>
      </c>
      <c r="AE71" s="29">
        <f t="shared" si="56"/>
        <v>9.2442645910538737</v>
      </c>
      <c r="AF71" s="29">
        <f t="shared" si="56"/>
        <v>8.7919578879803737</v>
      </c>
      <c r="AG71" s="29">
        <f t="shared" si="56"/>
        <v>8.7603671845669631</v>
      </c>
      <c r="AH71" s="29">
        <f t="shared" si="56"/>
        <v>8.1019450582266792</v>
      </c>
      <c r="AI71" s="29">
        <f t="shared" si="56"/>
        <v>7.7718170374811768</v>
      </c>
      <c r="AJ71" s="29">
        <f t="shared" si="56"/>
        <v>8.9466878412967521</v>
      </c>
      <c r="AK71" s="29">
        <f t="shared" si="56"/>
        <v>8.4491490633653576</v>
      </c>
      <c r="AL71" s="29">
        <f t="shared" si="56"/>
        <v>7.5100795007444043</v>
      </c>
      <c r="AM71" s="29">
        <f t="shared" si="56"/>
        <v>8.0460671584637655</v>
      </c>
      <c r="AN71" s="29">
        <f t="shared" si="56"/>
        <v>8.5925928942029337</v>
      </c>
      <c r="AO71" s="29">
        <f t="shared" si="56"/>
        <v>8.7180061309345191</v>
      </c>
      <c r="AP71" s="29">
        <f t="shared" si="56"/>
        <v>27.047666457989216</v>
      </c>
      <c r="AQ71" s="29">
        <f t="shared" si="56"/>
        <v>26.742719456402963</v>
      </c>
      <c r="AR71" s="29">
        <f t="shared" si="56"/>
        <v>25.952082550222965</v>
      </c>
      <c r="AS71" s="29">
        <f t="shared" si="56"/>
        <v>25.205389752193131</v>
      </c>
      <c r="AT71" s="29">
        <f t="shared" si="56"/>
        <v>6.0731824701498072</v>
      </c>
      <c r="AU71" s="29">
        <f t="shared" si="55"/>
        <v>-7.5044856252431291</v>
      </c>
      <c r="AV71" s="29">
        <f t="shared" si="55"/>
        <v>0</v>
      </c>
      <c r="AW71" s="29">
        <f t="shared" si="55"/>
        <v>0</v>
      </c>
      <c r="AX71" s="29">
        <f t="shared" si="55"/>
        <v>0</v>
      </c>
      <c r="AY71" s="29">
        <f t="shared" si="55"/>
        <v>0</v>
      </c>
      <c r="AZ71" s="29">
        <f t="shared" si="55"/>
        <v>0</v>
      </c>
      <c r="BA71" s="29">
        <f t="shared" si="55"/>
        <v>0</v>
      </c>
      <c r="BB71" s="29">
        <f t="shared" si="55"/>
        <v>0</v>
      </c>
      <c r="BC71" s="29">
        <f t="shared" si="55"/>
        <v>2.7938226232038232E-3</v>
      </c>
      <c r="BD71" s="29">
        <f t="shared" si="55"/>
        <v>-3.6618096415974577E-3</v>
      </c>
      <c r="BE71" s="29">
        <f t="shared" si="55"/>
        <v>-1.5880266946544097E-3</v>
      </c>
      <c r="BF71" s="29">
        <f t="shared" si="51"/>
        <v>-0.11698787890040974</v>
      </c>
      <c r="BG71" s="29">
        <f t="shared" si="51"/>
        <v>-8.3928970327395991E-2</v>
      </c>
      <c r="BH71" s="29">
        <f t="shared" si="51"/>
        <v>-8.7280436363790237E-2</v>
      </c>
      <c r="BI71" s="29">
        <f t="shared" si="51"/>
        <v>-9.1433506007498888E-2</v>
      </c>
      <c r="BL71" s="7">
        <f t="shared" si="52"/>
        <v>8.2304288580046006</v>
      </c>
      <c r="BM71" s="7">
        <f t="shared" si="52"/>
        <v>26.214028750023232</v>
      </c>
      <c r="BN71" s="7">
        <f t="shared" si="52"/>
        <v>-0.39702096533642539</v>
      </c>
      <c r="BO71" s="7">
        <f t="shared" si="52"/>
        <v>0</v>
      </c>
      <c r="BP71" s="7">
        <f t="shared" si="52"/>
        <v>-7.0795537187029467E-4</v>
      </c>
      <c r="BQ71" s="7">
        <f t="shared" si="54"/>
        <v>-2.9903082372606526E-2</v>
      </c>
    </row>
    <row r="72" spans="2:69" x14ac:dyDescent="0.3">
      <c r="D72" t="s">
        <v>84</v>
      </c>
      <c r="E72" s="38" t="s">
        <v>99</v>
      </c>
      <c r="F72" s="43"/>
      <c r="G72" s="43"/>
      <c r="H72" s="43"/>
      <c r="I72" s="43"/>
      <c r="J72" s="31">
        <f t="shared" si="53"/>
        <v>4.030912362148209</v>
      </c>
      <c r="K72" s="31">
        <f t="shared" si="53"/>
        <v>3.8766961488712948</v>
      </c>
      <c r="L72" s="31">
        <f t="shared" si="53"/>
        <v>5.1627549612227819</v>
      </c>
      <c r="M72" s="31">
        <f t="shared" si="53"/>
        <v>4.3162106483553009</v>
      </c>
      <c r="N72" s="31">
        <f t="shared" si="53"/>
        <v>6.0229971202685251</v>
      </c>
      <c r="O72" s="31">
        <f t="shared" si="53"/>
        <v>7.2799593921410333</v>
      </c>
      <c r="P72" s="31">
        <f t="shared" si="53"/>
        <v>6.8671401864444759</v>
      </c>
      <c r="Q72" s="31">
        <f t="shared" si="53"/>
        <v>8.8961985542290059</v>
      </c>
      <c r="R72" s="31">
        <f t="shared" si="53"/>
        <v>9.6752159080431444</v>
      </c>
      <c r="S72" s="31">
        <f t="shared" si="53"/>
        <v>9.3649671275331414</v>
      </c>
      <c r="T72" s="31">
        <f t="shared" si="53"/>
        <v>6.9393904977115284</v>
      </c>
      <c r="U72" s="31">
        <f t="shared" si="53"/>
        <v>4.8033700352804409</v>
      </c>
      <c r="V72" s="31">
        <f t="shared" si="53"/>
        <v>5.0116960826004808</v>
      </c>
      <c r="W72" s="31">
        <f t="shared" si="53"/>
        <v>6.1986029069879489</v>
      </c>
      <c r="X72" s="31">
        <f t="shared" si="53"/>
        <v>10.381519138714745</v>
      </c>
      <c r="Y72" s="31">
        <f t="shared" si="53"/>
        <v>11.794135071702904</v>
      </c>
      <c r="Z72" s="31">
        <f t="shared" si="56"/>
        <v>10.324709894605387</v>
      </c>
      <c r="AA72" s="31">
        <f t="shared" si="56"/>
        <v>8.8375876621441982</v>
      </c>
      <c r="AB72" s="31">
        <f t="shared" si="56"/>
        <v>7.4892240369422103</v>
      </c>
      <c r="AC72" s="31">
        <f t="shared" si="56"/>
        <v>4.7450598384033205</v>
      </c>
      <c r="AD72" s="31">
        <f t="shared" si="56"/>
        <v>5.2154594034343527</v>
      </c>
      <c r="AE72" s="31">
        <f t="shared" si="56"/>
        <v>6.1051576722398027</v>
      </c>
      <c r="AF72" s="31">
        <f t="shared" si="56"/>
        <v>4.4069420177142771</v>
      </c>
      <c r="AG72" s="31">
        <f t="shared" si="56"/>
        <v>7.2748465130304751</v>
      </c>
      <c r="AH72" s="31">
        <f t="shared" si="56"/>
        <v>6.8739450109687183</v>
      </c>
      <c r="AI72" s="31">
        <f t="shared" si="56"/>
        <v>4.1804960286970339</v>
      </c>
      <c r="AJ72" s="31">
        <f t="shared" si="56"/>
        <v>7.5595132053623004</v>
      </c>
      <c r="AK72" s="31">
        <f t="shared" si="56"/>
        <v>8.5594941420822792</v>
      </c>
      <c r="AL72" s="31">
        <f t="shared" si="56"/>
        <v>7.6574440052700865</v>
      </c>
      <c r="AM72" s="31">
        <f t="shared" si="56"/>
        <v>9.3935018750181509</v>
      </c>
      <c r="AN72" s="31">
        <f t="shared" si="56"/>
        <v>7.0230384979092175</v>
      </c>
      <c r="AO72" s="31">
        <f t="shared" si="56"/>
        <v>4.652952891899087</v>
      </c>
      <c r="AP72" s="31">
        <f t="shared" si="56"/>
        <v>18.215794247990935</v>
      </c>
      <c r="AQ72" s="31">
        <f t="shared" si="56"/>
        <v>16.675672244219442</v>
      </c>
      <c r="AR72" s="31">
        <f t="shared" si="56"/>
        <v>18.23255053648618</v>
      </c>
      <c r="AS72" s="31">
        <f t="shared" si="56"/>
        <v>20.132760897005909</v>
      </c>
      <c r="AT72" s="31">
        <f t="shared" si="56"/>
        <v>7.2742322998174069</v>
      </c>
      <c r="AU72" s="31">
        <f t="shared" si="55"/>
        <v>-1.3816062517081673</v>
      </c>
      <c r="AV72" s="31">
        <f t="shared" si="55"/>
        <v>0</v>
      </c>
      <c r="AW72" s="31">
        <f t="shared" si="55"/>
        <v>0</v>
      </c>
      <c r="AX72" s="31">
        <f t="shared" si="55"/>
        <v>0</v>
      </c>
      <c r="AY72" s="31">
        <f t="shared" si="55"/>
        <v>0</v>
      </c>
      <c r="AZ72" s="31">
        <f t="shared" si="55"/>
        <v>0</v>
      </c>
      <c r="BA72" s="31">
        <f t="shared" si="55"/>
        <v>0</v>
      </c>
      <c r="BB72" s="31">
        <f t="shared" si="55"/>
        <v>0</v>
      </c>
      <c r="BC72" s="31">
        <f t="shared" si="55"/>
        <v>-1.009823644260166E-4</v>
      </c>
      <c r="BD72" s="31">
        <f t="shared" si="55"/>
        <v>8.1575066418215769E-2</v>
      </c>
      <c r="BE72" s="31">
        <f t="shared" si="55"/>
        <v>-2.6504997514842366E-2</v>
      </c>
      <c r="BF72" s="31">
        <f t="shared" si="51"/>
        <v>-0.16364425661983262</v>
      </c>
      <c r="BG72" s="31">
        <f t="shared" si="51"/>
        <v>-0.13914622903136165</v>
      </c>
      <c r="BH72" s="31">
        <f t="shared" si="51"/>
        <v>4.083699420684983E-2</v>
      </c>
      <c r="BI72" s="31">
        <f t="shared" si="51"/>
        <v>-3.5663616815873045E-2</v>
      </c>
      <c r="BL72" s="7">
        <f t="shared" si="52"/>
        <v>7.1406177534186765</v>
      </c>
      <c r="BM72" s="7">
        <f t="shared" si="52"/>
        <v>18.322482785494486</v>
      </c>
      <c r="BN72" s="7">
        <f t="shared" si="52"/>
        <v>1.4418064926388752</v>
      </c>
      <c r="BO72" s="7">
        <f t="shared" si="52"/>
        <v>0</v>
      </c>
      <c r="BP72" s="7">
        <f t="shared" si="52"/>
        <v>1.3591871573614966E-2</v>
      </c>
      <c r="BQ72" s="7">
        <f t="shared" si="54"/>
        <v>-4.2354960192292346E-2</v>
      </c>
    </row>
    <row r="73" spans="2:69" x14ac:dyDescent="0.3">
      <c r="D73" t="s">
        <v>85</v>
      </c>
      <c r="E73" s="36" t="s">
        <v>100</v>
      </c>
      <c r="F73" s="41"/>
      <c r="G73" s="41"/>
      <c r="H73" s="41"/>
      <c r="I73" s="41"/>
      <c r="J73" s="23">
        <f t="shared" si="53"/>
        <v>10.626929536688001</v>
      </c>
      <c r="K73" s="23">
        <f t="shared" si="53"/>
        <v>7.801202997993073</v>
      </c>
      <c r="L73" s="23">
        <f t="shared" si="53"/>
        <v>3.854412235082294</v>
      </c>
      <c r="M73" s="23">
        <f t="shared" si="53"/>
        <v>6.6510950288754866</v>
      </c>
      <c r="N73" s="23">
        <f t="shared" si="53"/>
        <v>2.0074548196569175</v>
      </c>
      <c r="O73" s="23">
        <f t="shared" si="53"/>
        <v>6.2807080804236026</v>
      </c>
      <c r="P73" s="23">
        <f t="shared" si="53"/>
        <v>14.617022156379345</v>
      </c>
      <c r="Q73" s="23">
        <f t="shared" si="53"/>
        <v>12.574352013992819</v>
      </c>
      <c r="R73" s="23">
        <f t="shared" si="53"/>
        <v>12.841751036775783</v>
      </c>
      <c r="S73" s="23">
        <f t="shared" si="53"/>
        <v>4.0564126793446897</v>
      </c>
      <c r="T73" s="23">
        <f t="shared" si="53"/>
        <v>6.8720166897431989</v>
      </c>
      <c r="U73" s="23">
        <f t="shared" si="53"/>
        <v>5.3434475367561074</v>
      </c>
      <c r="V73" s="23">
        <f t="shared" si="53"/>
        <v>5.5341956048440943</v>
      </c>
      <c r="W73" s="23">
        <f t="shared" si="53"/>
        <v>8.3874987848623803</v>
      </c>
      <c r="X73" s="23">
        <f t="shared" si="53"/>
        <v>1.8939281505085281</v>
      </c>
      <c r="Y73" s="23">
        <f t="shared" si="53"/>
        <v>5.4946146701698284</v>
      </c>
      <c r="Z73" s="23">
        <f t="shared" si="56"/>
        <v>5.9901156300455671</v>
      </c>
      <c r="AA73" s="23">
        <f t="shared" si="56"/>
        <v>1.6240284685455464</v>
      </c>
      <c r="AB73" s="23">
        <f t="shared" si="56"/>
        <v>7.1146890757838532</v>
      </c>
      <c r="AC73" s="23">
        <f t="shared" si="56"/>
        <v>6.836964283888447</v>
      </c>
      <c r="AD73" s="23">
        <f t="shared" si="56"/>
        <v>4.7944435023932419</v>
      </c>
      <c r="AE73" s="23">
        <f t="shared" si="56"/>
        <v>2.9989195601277663</v>
      </c>
      <c r="AF73" s="23">
        <f t="shared" si="56"/>
        <v>5.6348032340873822</v>
      </c>
      <c r="AG73" s="23">
        <f t="shared" si="56"/>
        <v>6.8844558259674615</v>
      </c>
      <c r="AH73" s="23">
        <f t="shared" si="56"/>
        <v>5.7936441818438045</v>
      </c>
      <c r="AI73" s="23">
        <f t="shared" si="56"/>
        <v>8.6029808963977494</v>
      </c>
      <c r="AJ73" s="23">
        <f t="shared" si="56"/>
        <v>5.0219542015869312</v>
      </c>
      <c r="AK73" s="23">
        <f t="shared" si="56"/>
        <v>6.1457331900695689</v>
      </c>
      <c r="AL73" s="23">
        <f t="shared" si="56"/>
        <v>5.7147227139670687</v>
      </c>
      <c r="AM73" s="23">
        <f t="shared" si="56"/>
        <v>5.4130819577656197</v>
      </c>
      <c r="AN73" s="23">
        <f t="shared" si="56"/>
        <v>4.0017323391769999</v>
      </c>
      <c r="AO73" s="23">
        <f t="shared" si="56"/>
        <v>2.9805049791996829</v>
      </c>
      <c r="AP73" s="23">
        <f t="shared" si="56"/>
        <v>17.766104556662722</v>
      </c>
      <c r="AQ73" s="23">
        <f t="shared" si="56"/>
        <v>18.837816679311526</v>
      </c>
      <c r="AR73" s="23">
        <f t="shared" si="56"/>
        <v>19.266923852312523</v>
      </c>
      <c r="AS73" s="23">
        <f t="shared" si="56"/>
        <v>20.368984376818844</v>
      </c>
      <c r="AT73" s="23">
        <f t="shared" si="56"/>
        <v>5.7184411262290125</v>
      </c>
      <c r="AU73" s="23">
        <f t="shared" si="55"/>
        <v>-2.8111866938258512</v>
      </c>
      <c r="AV73" s="23">
        <f t="shared" si="55"/>
        <v>0</v>
      </c>
      <c r="AW73" s="23">
        <f t="shared" si="55"/>
        <v>0</v>
      </c>
      <c r="AX73" s="23">
        <f t="shared" si="55"/>
        <v>0</v>
      </c>
      <c r="AY73" s="23">
        <f t="shared" si="55"/>
        <v>0</v>
      </c>
      <c r="AZ73" s="23">
        <f t="shared" si="55"/>
        <v>0</v>
      </c>
      <c r="BA73" s="23">
        <f t="shared" si="55"/>
        <v>0</v>
      </c>
      <c r="BB73" s="23">
        <f t="shared" si="55"/>
        <v>0</v>
      </c>
      <c r="BC73" s="23">
        <f t="shared" si="55"/>
        <v>8.7011165761374798E-5</v>
      </c>
      <c r="BD73" s="23">
        <f t="shared" si="55"/>
        <v>8.8881125952733342E-2</v>
      </c>
      <c r="BE73" s="23">
        <f t="shared" si="55"/>
        <v>-1.0418973295567291E-2</v>
      </c>
      <c r="BF73" s="23">
        <f t="shared" si="51"/>
        <v>-8.9115433621445028E-2</v>
      </c>
      <c r="BG73" s="23">
        <f t="shared" si="51"/>
        <v>-5.6597075963582544E-2</v>
      </c>
      <c r="BH73" s="23">
        <f t="shared" si="51"/>
        <v>-4.1250613079146792E-2</v>
      </c>
      <c r="BI73" s="23">
        <f t="shared" si="51"/>
        <v>-5.271379969227219E-2</v>
      </c>
      <c r="BL73" s="7">
        <f t="shared" si="52"/>
        <v>4.4773280625276524</v>
      </c>
      <c r="BM73" s="7">
        <f t="shared" si="52"/>
        <v>19.093938559682023</v>
      </c>
      <c r="BN73" s="7">
        <f t="shared" si="52"/>
        <v>0.66543737165851713</v>
      </c>
      <c r="BO73" s="7">
        <f t="shared" si="52"/>
        <v>0</v>
      </c>
      <c r="BP73" s="7">
        <f t="shared" si="52"/>
        <v>1.9159356718234655E-2</v>
      </c>
      <c r="BQ73" s="7">
        <f t="shared" si="54"/>
        <v>-2.2200354809187584E-2</v>
      </c>
    </row>
    <row r="74" spans="2:69" x14ac:dyDescent="0.3">
      <c r="E74" s="10" t="s">
        <v>101</v>
      </c>
      <c r="J74" s="5">
        <f t="shared" si="53"/>
        <v>75.832797096599847</v>
      </c>
      <c r="K74" s="5">
        <f t="shared" si="53"/>
        <v>66.755933651509622</v>
      </c>
      <c r="L74" s="5">
        <f t="shared" si="53"/>
        <v>34.207496399970516</v>
      </c>
      <c r="M74" s="5">
        <f t="shared" si="53"/>
        <v>44.818825354753209</v>
      </c>
      <c r="N74" s="5">
        <f t="shared" si="53"/>
        <v>28.178320900329055</v>
      </c>
      <c r="O74" s="5">
        <f t="shared" si="53"/>
        <v>21.87281351748911</v>
      </c>
      <c r="P74" s="5">
        <f t="shared" si="53"/>
        <v>13.858333950671863</v>
      </c>
      <c r="Q74" s="5">
        <f t="shared" si="53"/>
        <v>-4.2185051760390557E-2</v>
      </c>
      <c r="R74" s="5">
        <f t="shared" si="53"/>
        <v>-14.207043678664999</v>
      </c>
      <c r="S74" s="5">
        <f t="shared" si="53"/>
        <v>-22.059986890581563</v>
      </c>
      <c r="T74" s="5">
        <f t="shared" si="53"/>
        <v>-25.069523879484944</v>
      </c>
      <c r="U74" s="5">
        <f t="shared" si="53"/>
        <v>-16.809017566659289</v>
      </c>
      <c r="V74" s="5">
        <f t="shared" si="53"/>
        <v>-10.181544203976978</v>
      </c>
      <c r="W74" s="5">
        <f t="shared" si="53"/>
        <v>16.152306933851477</v>
      </c>
      <c r="X74" s="5">
        <f t="shared" si="53"/>
        <v>32.802722612811962</v>
      </c>
      <c r="Y74" s="5">
        <f t="shared" si="53"/>
        <v>22.447659437406053</v>
      </c>
      <c r="Z74" s="5">
        <f t="shared" si="56"/>
        <v>30.253313888691281</v>
      </c>
      <c r="AA74" s="5">
        <f t="shared" si="56"/>
        <v>25.849129149522621</v>
      </c>
      <c r="AB74" s="5">
        <f t="shared" si="56"/>
        <v>19.238629964207309</v>
      </c>
      <c r="AC74" s="5">
        <f t="shared" si="56"/>
        <v>14.651100087463377</v>
      </c>
      <c r="AD74" s="5">
        <f t="shared" si="56"/>
        <v>12.643793251758506</v>
      </c>
      <c r="AE74" s="5">
        <f t="shared" si="56"/>
        <v>2.6865796004848619</v>
      </c>
      <c r="AF74" s="5">
        <f t="shared" si="56"/>
        <v>6.0380342205390347</v>
      </c>
      <c r="AG74" s="5">
        <f t="shared" si="56"/>
        <v>-2.1796156228737207E-2</v>
      </c>
      <c r="AH74" s="5">
        <f t="shared" si="56"/>
        <v>16.848689075019085</v>
      </c>
      <c r="AI74" s="5">
        <f t="shared" si="56"/>
        <v>27.434539598881756</v>
      </c>
      <c r="AJ74" s="5">
        <f t="shared" si="56"/>
        <v>36.945591758025451</v>
      </c>
      <c r="AK74" s="5">
        <f t="shared" si="56"/>
        <v>47.418887235759598</v>
      </c>
      <c r="AL74" s="5">
        <f t="shared" si="56"/>
        <v>11.647077943408824</v>
      </c>
      <c r="AM74" s="5">
        <f t="shared" si="56"/>
        <v>13.220791231115591</v>
      </c>
      <c r="AN74" s="5">
        <f t="shared" si="56"/>
        <v>21.888189830012973</v>
      </c>
      <c r="AO74" s="5">
        <f t="shared" si="56"/>
        <v>26.6030505633865</v>
      </c>
      <c r="AP74" s="5">
        <f t="shared" si="56"/>
        <v>31.606788899900874</v>
      </c>
      <c r="AQ74" s="5">
        <f t="shared" si="56"/>
        <v>51.034131840762711</v>
      </c>
      <c r="AR74" s="5">
        <f t="shared" si="56"/>
        <v>23.797588531282642</v>
      </c>
      <c r="AS74" s="5">
        <f t="shared" si="56"/>
        <v>31.129361135304066</v>
      </c>
      <c r="AT74" s="5">
        <f t="shared" si="56"/>
        <v>3.215690981145225</v>
      </c>
      <c r="AU74" s="5">
        <f t="shared" si="55"/>
        <v>-19.615439855736749</v>
      </c>
      <c r="AV74" s="5">
        <f t="shared" si="55"/>
        <v>1.5543122344752192E-13</v>
      </c>
      <c r="AW74" s="5">
        <f t="shared" si="55"/>
        <v>-2.1094237467877974E-13</v>
      </c>
      <c r="AX74" s="5">
        <f t="shared" si="55"/>
        <v>-2.1094237467877974E-13</v>
      </c>
      <c r="AY74" s="5">
        <f t="shared" si="55"/>
        <v>3.1086244689504383E-13</v>
      </c>
      <c r="AZ74" s="5">
        <f t="shared" si="55"/>
        <v>0</v>
      </c>
      <c r="BA74" s="5">
        <f t="shared" si="55"/>
        <v>0</v>
      </c>
      <c r="BB74" s="5">
        <f t="shared" si="55"/>
        <v>-0.11509776063124422</v>
      </c>
      <c r="BC74" s="5">
        <f t="shared" si="55"/>
        <v>0.95855120140801997</v>
      </c>
      <c r="BD74" s="5">
        <f t="shared" si="55"/>
        <v>0.18105241111903148</v>
      </c>
      <c r="BE74" s="5">
        <f t="shared" si="55"/>
        <v>-3.8462207189766451</v>
      </c>
      <c r="BF74" s="5">
        <f t="shared" si="51"/>
        <v>-3.9978491226016932</v>
      </c>
      <c r="BG74" s="5">
        <f t="shared" si="51"/>
        <v>-1.4111625007348083</v>
      </c>
      <c r="BH74" s="5">
        <f t="shared" si="51"/>
        <v>1.4189674301598343</v>
      </c>
      <c r="BI74" s="5">
        <f t="shared" si="51"/>
        <v>0.51209754968395416</v>
      </c>
      <c r="BL74" s="7">
        <f t="shared" si="52"/>
        <v>19.059070229958252</v>
      </c>
      <c r="BM74" s="7">
        <f t="shared" si="52"/>
        <v>33.455450995872859</v>
      </c>
      <c r="BN74" s="7">
        <f t="shared" si="52"/>
        <v>-4.3128815758483814</v>
      </c>
      <c r="BO74" s="7">
        <f t="shared" si="52"/>
        <v>2.2204460492503131E-14</v>
      </c>
      <c r="BP74" s="7">
        <f t="shared" si="52"/>
        <v>-0.91339789884526956</v>
      </c>
      <c r="BQ74" s="7">
        <f t="shared" si="54"/>
        <v>-0.82166669824693672</v>
      </c>
    </row>
    <row r="75" spans="2:69" x14ac:dyDescent="0.3">
      <c r="E75" s="11" t="s">
        <v>102</v>
      </c>
      <c r="J75" s="5">
        <f t="shared" si="53"/>
        <v>4.9423159567213437</v>
      </c>
      <c r="K75" s="5">
        <f t="shared" si="53"/>
        <v>4.2039248695245668</v>
      </c>
      <c r="L75" s="5">
        <f t="shared" si="53"/>
        <v>4.1221153167667168</v>
      </c>
      <c r="M75" s="5">
        <f t="shared" si="53"/>
        <v>5.4272962765405497</v>
      </c>
      <c r="N75" s="5">
        <f t="shared" si="53"/>
        <v>6.0822861056734512</v>
      </c>
      <c r="O75" s="5">
        <f t="shared" si="53"/>
        <v>6.757402826098069</v>
      </c>
      <c r="P75" s="5">
        <f t="shared" si="53"/>
        <v>6.1761758642340014</v>
      </c>
      <c r="Q75" s="5">
        <f t="shared" si="53"/>
        <v>6.6350264139627857</v>
      </c>
      <c r="R75" s="5">
        <f t="shared" si="53"/>
        <v>6.4769684872886479</v>
      </c>
      <c r="S75" s="5">
        <f t="shared" si="53"/>
        <v>6.268456737103989</v>
      </c>
      <c r="T75" s="5">
        <f t="shared" si="53"/>
        <v>6.0131375527791242</v>
      </c>
      <c r="U75" s="5">
        <f t="shared" si="53"/>
        <v>5.9424015022662369</v>
      </c>
      <c r="V75" s="5">
        <f t="shared" si="53"/>
        <v>6.1100871306007276</v>
      </c>
      <c r="W75" s="5">
        <f t="shared" si="53"/>
        <v>6.2078111591669316</v>
      </c>
      <c r="X75" s="5">
        <f t="shared" si="53"/>
        <v>5.9400386757773482</v>
      </c>
      <c r="Y75" s="5">
        <f t="shared" si="53"/>
        <v>5.8706437499368436</v>
      </c>
      <c r="Z75" s="5">
        <f t="shared" si="56"/>
        <v>5.5408707206511698</v>
      </c>
      <c r="AA75" s="5">
        <f t="shared" si="56"/>
        <v>5.5882247279406716</v>
      </c>
      <c r="AB75" s="5">
        <f t="shared" si="56"/>
        <v>5.5158516442575856</v>
      </c>
      <c r="AC75" s="5">
        <f t="shared" si="56"/>
        <v>5.5845897395400135</v>
      </c>
      <c r="AD75" s="5">
        <f t="shared" si="56"/>
        <v>5.1158920657241813</v>
      </c>
      <c r="AE75" s="5">
        <f t="shared" si="56"/>
        <v>4.9375579519530532</v>
      </c>
      <c r="AF75" s="5">
        <f t="shared" si="56"/>
        <v>4.9318118323077087</v>
      </c>
      <c r="AG75" s="5">
        <f t="shared" si="56"/>
        <v>5.0476515482719364</v>
      </c>
      <c r="AH75" s="5">
        <f t="shared" si="56"/>
        <v>4.831236253603155</v>
      </c>
      <c r="AI75" s="5">
        <f t="shared" si="56"/>
        <v>4.7403145225643817</v>
      </c>
      <c r="AJ75" s="5">
        <f t="shared" si="56"/>
        <v>4.7794960422110844</v>
      </c>
      <c r="AK75" s="5">
        <f t="shared" si="56"/>
        <v>5.1526252543021789</v>
      </c>
      <c r="AL75" s="5">
        <f t="shared" si="56"/>
        <v>4.9434208819113534</v>
      </c>
      <c r="AM75" s="5">
        <f t="shared" si="56"/>
        <v>5.2146500449099076</v>
      </c>
      <c r="AN75" s="5">
        <f t="shared" si="56"/>
        <v>5.033505293375895</v>
      </c>
      <c r="AO75" s="5">
        <f t="shared" si="56"/>
        <v>4.9388955890047104</v>
      </c>
      <c r="AP75" s="5">
        <f t="shared" si="56"/>
        <v>15.915214280257906</v>
      </c>
      <c r="AQ75" s="5">
        <f t="shared" si="56"/>
        <v>16.126311588680696</v>
      </c>
      <c r="AR75" s="5">
        <f t="shared" si="56"/>
        <v>16.03890500673333</v>
      </c>
      <c r="AS75" s="5">
        <f t="shared" si="56"/>
        <v>16.129633955713672</v>
      </c>
      <c r="AT75" s="5">
        <v>2.9659987470459699</v>
      </c>
      <c r="AU75" s="24">
        <v>-5.3246283010285502</v>
      </c>
      <c r="AV75" s="24">
        <v>-3.4884330605046476</v>
      </c>
      <c r="AW75" s="24">
        <v>0.64</v>
      </c>
      <c r="AX75" s="7">
        <v>2.71</v>
      </c>
      <c r="AY75" s="7">
        <v>8.34</v>
      </c>
      <c r="AZ75" s="7">
        <v>6.82</v>
      </c>
      <c r="BA75" s="7">
        <v>3.81</v>
      </c>
      <c r="BB75" s="7">
        <v>5.59</v>
      </c>
      <c r="BC75" s="7">
        <v>5.12</v>
      </c>
      <c r="BD75" s="7">
        <v>5.42</v>
      </c>
      <c r="BE75" s="7">
        <v>5.88</v>
      </c>
      <c r="BF75" s="7"/>
      <c r="BG75" s="7"/>
      <c r="BH75" s="7"/>
      <c r="BI75" s="7"/>
      <c r="BL75" s="7">
        <f t="shared" si="52"/>
        <v>5.0330691828017748</v>
      </c>
      <c r="BM75" s="7">
        <f t="shared" si="52"/>
        <v>16.053973128353107</v>
      </c>
      <c r="BN75" s="7">
        <f t="shared" si="52"/>
        <v>-0.61905645592672531</v>
      </c>
      <c r="BO75" s="7">
        <f t="shared" si="52"/>
        <v>0</v>
      </c>
      <c r="BP75" s="7">
        <f t="shared" si="52"/>
        <v>-9.0651548954512329E-2</v>
      </c>
      <c r="BQ75" s="7">
        <f t="shared" si="54"/>
        <v>-5.7183039410524383E-2</v>
      </c>
    </row>
    <row r="76" spans="2:69" x14ac:dyDescent="0.3">
      <c r="E76" s="9" t="s">
        <v>90</v>
      </c>
      <c r="AU76" s="44"/>
      <c r="AV76" s="44"/>
      <c r="AW76" s="44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9" spans="2:69" x14ac:dyDescent="0.3">
      <c r="B79" s="6"/>
    </row>
    <row r="80" spans="2:69" x14ac:dyDescent="0.3">
      <c r="D80" t="s">
        <v>72</v>
      </c>
    </row>
    <row r="81" spans="4:30" x14ac:dyDescent="0.3">
      <c r="D81" t="s">
        <v>73</v>
      </c>
    </row>
    <row r="82" spans="4:30" x14ac:dyDescent="0.3">
      <c r="D82" t="s">
        <v>74</v>
      </c>
      <c r="E82">
        <v>2016</v>
      </c>
      <c r="F82">
        <v>2017</v>
      </c>
      <c r="J82">
        <v>2017</v>
      </c>
      <c r="K82">
        <v>2018</v>
      </c>
      <c r="O82">
        <v>2018</v>
      </c>
      <c r="P82">
        <v>2019</v>
      </c>
      <c r="T82">
        <v>2019</v>
      </c>
      <c r="U82">
        <v>2020</v>
      </c>
      <c r="Y82">
        <v>2020</v>
      </c>
      <c r="Z82">
        <v>2021</v>
      </c>
      <c r="AD82">
        <v>2021</v>
      </c>
    </row>
    <row r="83" spans="4:30" x14ac:dyDescent="0.3">
      <c r="F83" t="s">
        <v>13</v>
      </c>
      <c r="G83" t="s">
        <v>14</v>
      </c>
      <c r="H83" t="s">
        <v>15</v>
      </c>
      <c r="I83" t="s">
        <v>16</v>
      </c>
      <c r="K83" t="s">
        <v>13</v>
      </c>
      <c r="L83" t="s">
        <v>14</v>
      </c>
      <c r="M83" t="s">
        <v>15</v>
      </c>
      <c r="N83" t="s">
        <v>16</v>
      </c>
      <c r="P83" t="s">
        <v>13</v>
      </c>
      <c r="Q83" t="s">
        <v>14</v>
      </c>
      <c r="R83" t="s">
        <v>15</v>
      </c>
      <c r="S83" t="s">
        <v>16</v>
      </c>
      <c r="U83" t="s">
        <v>13</v>
      </c>
      <c r="V83" t="s">
        <v>14</v>
      </c>
      <c r="W83" t="s">
        <v>15</v>
      </c>
      <c r="X83" t="s">
        <v>16</v>
      </c>
      <c r="Z83" t="s">
        <v>13</v>
      </c>
      <c r="AA83" t="s">
        <v>14</v>
      </c>
      <c r="AB83" t="s">
        <v>15</v>
      </c>
      <c r="AC83" t="s">
        <v>16</v>
      </c>
    </row>
    <row r="84" spans="4:30" x14ac:dyDescent="0.3">
      <c r="D84" s="7" t="s">
        <v>75</v>
      </c>
    </row>
    <row r="85" spans="4:30" x14ac:dyDescent="0.3">
      <c r="D85" s="7" t="s">
        <v>76</v>
      </c>
      <c r="E85" s="7">
        <v>5.0332795915300768</v>
      </c>
      <c r="F85" s="7">
        <v>5.0115822102901673</v>
      </c>
      <c r="G85" s="7">
        <v>5.0098409113169105</v>
      </c>
      <c r="H85" s="7">
        <v>5.0603465330680191</v>
      </c>
      <c r="I85" s="7">
        <v>5.1855281891495819</v>
      </c>
      <c r="J85" s="7">
        <v>5.0676802740897493</v>
      </c>
      <c r="K85" s="7">
        <v>5.0641872093334843</v>
      </c>
      <c r="L85" s="7">
        <v>5.2689408411413625</v>
      </c>
      <c r="M85" s="7">
        <v>5.1707643140776094</v>
      </c>
      <c r="N85" s="7">
        <v>5.1800059108827918</v>
      </c>
      <c r="O85" s="7">
        <v>5.1720313354439611</v>
      </c>
      <c r="P85" s="7">
        <v>5.0659086163969977</v>
      </c>
      <c r="Q85" s="7">
        <v>5.0514130563390482</v>
      </c>
      <c r="R85" s="7">
        <v>5.0190766748320081</v>
      </c>
      <c r="S85" s="7">
        <v>4.9651000445498701</v>
      </c>
      <c r="T85" s="7">
        <v>5.0247140189292026</v>
      </c>
      <c r="U85" s="7">
        <v>2.9677999999999112</v>
      </c>
      <c r="V85" s="7">
        <v>-4.8300053670409593</v>
      </c>
      <c r="W85" s="7">
        <v>-4.459998425656873</v>
      </c>
      <c r="X85" s="7">
        <v>3.7500004438601304</v>
      </c>
      <c r="Y85" s="7">
        <v>-0.69462405725605492</v>
      </c>
      <c r="Z85" s="7">
        <v>3.8299999383098213</v>
      </c>
      <c r="AA85" s="7">
        <v>6.7200060941262212</v>
      </c>
      <c r="AB85" s="7">
        <v>7.6599980139228707</v>
      </c>
      <c r="AC85" s="7">
        <v>6.6699933074730318</v>
      </c>
      <c r="AD85" s="7">
        <v>6.2211598742732788</v>
      </c>
    </row>
    <row r="86" spans="4:30" x14ac:dyDescent="0.3">
      <c r="D86" t="s">
        <v>77</v>
      </c>
      <c r="E86" s="7">
        <v>3.3727296644881015</v>
      </c>
      <c r="F86" s="7">
        <v>7.111705839006774</v>
      </c>
      <c r="G86" s="7">
        <v>3.3175380476902729</v>
      </c>
      <c r="H86" s="7">
        <v>2.8284425644095244</v>
      </c>
      <c r="I86" s="7">
        <v>2.3922281475938387</v>
      </c>
      <c r="J86" s="7">
        <v>3.8746262765229607</v>
      </c>
      <c r="K86" s="7">
        <v>3.3372213243798616</v>
      </c>
      <c r="L86" s="7">
        <v>4.724157328199813</v>
      </c>
      <c r="M86" s="7">
        <v>3.6576913207568893</v>
      </c>
      <c r="N86" s="7">
        <v>3.8693627321227866</v>
      </c>
      <c r="O86" s="7">
        <v>3.9073978307074069</v>
      </c>
      <c r="P86" s="7">
        <v>1.8175045266560452</v>
      </c>
      <c r="Q86" s="7">
        <v>5.3289223306232234</v>
      </c>
      <c r="R86" s="7">
        <v>3.1200400667226624</v>
      </c>
      <c r="S86" s="7">
        <v>4.2605181768031786</v>
      </c>
      <c r="T86" s="7">
        <v>3.6396167849016718</v>
      </c>
      <c r="U86" s="7">
        <v>1.9999999999991764E-2</v>
      </c>
      <c r="V86" s="7">
        <v>2.0404478819418466</v>
      </c>
      <c r="W86" s="7">
        <v>1.122197885781246</v>
      </c>
      <c r="X86" s="7">
        <v>4.4071911210945034</v>
      </c>
      <c r="Y86" s="7">
        <v>1.8230006140273893</v>
      </c>
      <c r="Z86" s="7">
        <v>3.8399561896875185</v>
      </c>
      <c r="AA86" s="7">
        <v>5.3599272987871327</v>
      </c>
      <c r="AB86" s="7">
        <v>4.3000207911524297</v>
      </c>
      <c r="AC86" s="7">
        <v>3.6200035274143296</v>
      </c>
      <c r="AD86" s="7">
        <v>4.328436936913632</v>
      </c>
    </row>
    <row r="87" spans="4:30" x14ac:dyDescent="0.3">
      <c r="D87" t="s">
        <v>78</v>
      </c>
      <c r="E87" s="7">
        <v>0.94691026201078543</v>
      </c>
      <c r="F87" s="7">
        <v>-1.2994506055592998</v>
      </c>
      <c r="G87" s="7">
        <v>2.1136109082565282</v>
      </c>
      <c r="H87" s="7">
        <v>1.8341335233784752</v>
      </c>
      <c r="I87" s="7">
        <v>3.828481966063315E-2</v>
      </c>
      <c r="J87" s="7">
        <v>0.65651243214018384</v>
      </c>
      <c r="K87" s="7">
        <v>1.0557817357881476</v>
      </c>
      <c r="L87" s="7">
        <v>2.6464027514708475</v>
      </c>
      <c r="M87" s="7">
        <v>2.6730770312945138</v>
      </c>
      <c r="N87" s="7">
        <v>2.2462547537927042</v>
      </c>
      <c r="O87" s="7">
        <v>2.1581462305483869</v>
      </c>
      <c r="P87" s="7">
        <v>2.3248266324304221</v>
      </c>
      <c r="Q87" s="7">
        <v>-0.70691865567467282</v>
      </c>
      <c r="R87" s="7">
        <v>2.3358211216021632</v>
      </c>
      <c r="S87" s="7">
        <v>0.94127475326407584</v>
      </c>
      <c r="T87" s="7">
        <v>1.2179710083374398</v>
      </c>
      <c r="U87" s="7">
        <v>0.43000000000000727</v>
      </c>
      <c r="V87" s="7">
        <v>-4.9012551921158058</v>
      </c>
      <c r="W87" s="7">
        <v>-6.959788371551447</v>
      </c>
      <c r="X87" s="7">
        <v>3.9128371650240052</v>
      </c>
      <c r="Y87" s="7">
        <v>-1.892558188736198</v>
      </c>
      <c r="Z87" s="7">
        <v>0.81000681974707534</v>
      </c>
      <c r="AA87" s="7">
        <v>3.5199895907023597</v>
      </c>
      <c r="AB87" s="7">
        <v>4.6199878367387681</v>
      </c>
      <c r="AC87" s="7">
        <v>3.2500052943390179</v>
      </c>
      <c r="AD87" s="7">
        <v>3.0261924286367514</v>
      </c>
    </row>
    <row r="88" spans="4:30" x14ac:dyDescent="0.3">
      <c r="D88" t="s">
        <v>79</v>
      </c>
      <c r="E88" s="7">
        <v>4.2565152151433843</v>
      </c>
      <c r="F88" s="7">
        <v>4.2784977314675263</v>
      </c>
      <c r="G88" s="7">
        <v>3.5013122728597392</v>
      </c>
      <c r="H88" s="7">
        <v>4.8773091242265183</v>
      </c>
      <c r="I88" s="7">
        <v>4.5106067051076035</v>
      </c>
      <c r="J88" s="7">
        <v>4.2932317783004104</v>
      </c>
      <c r="K88" s="7">
        <v>4.6014521036839113</v>
      </c>
      <c r="L88" s="7">
        <v>3.8838321116534522</v>
      </c>
      <c r="M88" s="7">
        <v>4.3509873252339943</v>
      </c>
      <c r="N88" s="7">
        <v>4.2477762713716869</v>
      </c>
      <c r="O88" s="7">
        <v>4.2691584142953518</v>
      </c>
      <c r="P88" s="7">
        <v>3.8526364348185389</v>
      </c>
      <c r="Q88" s="7">
        <v>3.5371404925996566</v>
      </c>
      <c r="R88" s="7">
        <v>4.1417527622085322</v>
      </c>
      <c r="S88" s="7">
        <v>3.6565423364459773</v>
      </c>
      <c r="T88" s="7">
        <v>3.7984681584564064</v>
      </c>
      <c r="U88" s="7">
        <v>2.0599999999999952</v>
      </c>
      <c r="V88" s="7">
        <v>-6.1768876349885309</v>
      </c>
      <c r="W88" s="7">
        <v>-5.8680365952512092</v>
      </c>
      <c r="X88" s="7">
        <v>1.2161483533365902</v>
      </c>
      <c r="Y88" s="7">
        <v>-2.2265978983458199</v>
      </c>
      <c r="Z88" s="7">
        <v>3.0599808631475738</v>
      </c>
      <c r="AA88" s="7">
        <v>5.3100122864362262</v>
      </c>
      <c r="AB88" s="7">
        <v>6.6299943522485849</v>
      </c>
      <c r="AC88" s="7">
        <v>5.8700091584591165</v>
      </c>
      <c r="AD88" s="7">
        <v>5.208581248109982</v>
      </c>
    </row>
    <row r="89" spans="4:30" x14ac:dyDescent="0.3">
      <c r="D89" t="s">
        <v>80</v>
      </c>
      <c r="E89" s="7">
        <v>5.2615881670737812</v>
      </c>
      <c r="F89" s="7">
        <v>1.7998729859333655</v>
      </c>
      <c r="G89" s="7">
        <v>-2.093613317696696</v>
      </c>
      <c r="H89" s="7">
        <v>4.8793329747985039</v>
      </c>
      <c r="I89" s="7">
        <v>2.4957764617783544</v>
      </c>
      <c r="J89" s="7">
        <v>1.7584734937688355</v>
      </c>
      <c r="K89" s="7">
        <v>3.3310172733249681</v>
      </c>
      <c r="L89" s="7">
        <v>7.2939306391041221</v>
      </c>
      <c r="M89" s="7">
        <v>5.6212370594289203</v>
      </c>
      <c r="N89" s="7">
        <v>5.6376753280673118</v>
      </c>
      <c r="O89" s="7">
        <v>5.4711906618196169</v>
      </c>
      <c r="P89" s="7">
        <v>4.4764896577310758</v>
      </c>
      <c r="Q89" s="7">
        <v>2.6477793654959445</v>
      </c>
      <c r="R89" s="7">
        <v>3.825561452891252</v>
      </c>
      <c r="S89" s="7">
        <v>5.9626789486782874</v>
      </c>
      <c r="T89" s="7">
        <v>4.2445738626390197</v>
      </c>
      <c r="U89" s="7">
        <v>3.9099999999999948</v>
      </c>
      <c r="V89" s="7">
        <v>-4.7013262078311175</v>
      </c>
      <c r="W89" s="7">
        <v>-4.4662628909918762</v>
      </c>
      <c r="X89" s="7">
        <v>3.8159942535184941</v>
      </c>
      <c r="Y89" s="7">
        <v>-0.33259009332108536</v>
      </c>
      <c r="Z89" s="7">
        <v>4.6799999196691431</v>
      </c>
      <c r="AA89" s="7">
        <v>8.3700084585106165</v>
      </c>
      <c r="AB89" s="7">
        <v>9.4400063041153981</v>
      </c>
      <c r="AC89" s="7">
        <v>8.0799998890084996</v>
      </c>
      <c r="AD89" s="7">
        <v>7.6277569557562837</v>
      </c>
    </row>
    <row r="90" spans="4:30" x14ac:dyDescent="0.3">
      <c r="D90" t="s">
        <v>81</v>
      </c>
      <c r="E90" s="7">
        <v>5.2181851415873819</v>
      </c>
      <c r="F90" s="7">
        <v>5.9623299695332532</v>
      </c>
      <c r="G90" s="7">
        <v>6.9511893726004832</v>
      </c>
      <c r="H90" s="7">
        <v>6.9788515390052206</v>
      </c>
      <c r="I90" s="7">
        <v>7.2368616741904592</v>
      </c>
      <c r="J90" s="7">
        <v>6.7980389611133676</v>
      </c>
      <c r="K90" s="7">
        <v>7.3514718035959161</v>
      </c>
      <c r="L90" s="7">
        <v>5.7316198246448291</v>
      </c>
      <c r="M90" s="7">
        <v>5.7873221628187226</v>
      </c>
      <c r="N90" s="7">
        <v>5.5816106034567126</v>
      </c>
      <c r="O90" s="7">
        <v>6.0893191375174389</v>
      </c>
      <c r="P90" s="7">
        <v>5.9056211005084274</v>
      </c>
      <c r="Q90" s="7">
        <v>5.6899651330078926</v>
      </c>
      <c r="R90" s="7">
        <v>5.6487372480888007</v>
      </c>
      <c r="S90" s="7">
        <v>5.7888185125849585</v>
      </c>
      <c r="T90" s="7">
        <v>5.7573886315890803</v>
      </c>
      <c r="U90" s="7">
        <v>2.899999999999999</v>
      </c>
      <c r="V90" s="7">
        <v>-6.555149166650116</v>
      </c>
      <c r="W90" s="7">
        <v>-5.5345806582605936</v>
      </c>
      <c r="X90" s="7">
        <v>3.3909153907476708</v>
      </c>
      <c r="Y90" s="7">
        <v>-1.390691248843035</v>
      </c>
      <c r="Z90" s="7">
        <v>5.6799991172046091</v>
      </c>
      <c r="AA90" s="7">
        <v>8.729999242806457</v>
      </c>
      <c r="AB90" s="7">
        <v>9.8500013014862269</v>
      </c>
      <c r="AC90" s="7">
        <v>8.8800118966210455</v>
      </c>
      <c r="AD90" s="7">
        <v>8.2798247109619574</v>
      </c>
    </row>
    <row r="91" spans="4:30" x14ac:dyDescent="0.3">
      <c r="D91" t="s">
        <v>82</v>
      </c>
      <c r="E91" s="7">
        <v>4.2339851400347808</v>
      </c>
      <c r="F91" s="7">
        <v>4.7484680888986084</v>
      </c>
      <c r="G91" s="7">
        <v>3.8583813117645729</v>
      </c>
      <c r="H91" s="7">
        <v>5.2727968007076713</v>
      </c>
      <c r="I91" s="7">
        <v>4.6412912095031409</v>
      </c>
      <c r="J91" s="7">
        <v>4.6313812399737344</v>
      </c>
      <c r="K91" s="7">
        <v>5.0218434610046678</v>
      </c>
      <c r="L91" s="7">
        <v>5.2911528632122726</v>
      </c>
      <c r="M91" s="7">
        <v>5.3915701098869011</v>
      </c>
      <c r="N91" s="7">
        <v>4.6804778457757896</v>
      </c>
      <c r="O91" s="7">
        <v>5.0968172713109396</v>
      </c>
      <c r="P91" s="7">
        <v>5.3357958205708362</v>
      </c>
      <c r="Q91" s="7">
        <v>4.795774862290533</v>
      </c>
      <c r="R91" s="7">
        <v>4.6086246652221208</v>
      </c>
      <c r="S91" s="7">
        <v>4.6519328040773615</v>
      </c>
      <c r="T91" s="7">
        <v>4.8423314595179683</v>
      </c>
      <c r="U91" s="7">
        <v>1.6699999999999957</v>
      </c>
      <c r="V91" s="7">
        <v>-7.5819324168564028</v>
      </c>
      <c r="W91" s="7">
        <v>-7.1593450149357265</v>
      </c>
      <c r="X91" s="7">
        <v>2.1759965040028275</v>
      </c>
      <c r="Y91" s="7">
        <v>-2.7639792130256313</v>
      </c>
      <c r="Z91" s="7">
        <v>5.0500100725002248</v>
      </c>
      <c r="AA91" s="7">
        <v>8.0600230043768359</v>
      </c>
      <c r="AB91" s="7">
        <v>9.0999587494558387</v>
      </c>
      <c r="AC91" s="7">
        <v>8.2399596247060565</v>
      </c>
      <c r="AD91" s="7">
        <v>7.5955298817127019</v>
      </c>
    </row>
    <row r="92" spans="4:30" x14ac:dyDescent="0.3">
      <c r="D92" t="s">
        <v>83</v>
      </c>
      <c r="E92" s="7">
        <v>8.2304288580045952</v>
      </c>
      <c r="F92" s="7">
        <v>9.3942570956622742</v>
      </c>
      <c r="G92" s="7">
        <v>10.054869276858676</v>
      </c>
      <c r="H92" s="7">
        <v>8.8473115215416822</v>
      </c>
      <c r="I92" s="7">
        <v>8.2428814920409188</v>
      </c>
      <c r="J92" s="7">
        <v>9.1179861195621559</v>
      </c>
      <c r="K92" s="7">
        <v>8.1169272916149602</v>
      </c>
      <c r="L92" s="7">
        <v>6.6956517505034254</v>
      </c>
      <c r="M92" s="7">
        <v>7.013926835349185</v>
      </c>
      <c r="N92" s="7">
        <v>6.3506764879792028</v>
      </c>
      <c r="O92" s="7">
        <v>7.0277646351467755</v>
      </c>
      <c r="P92" s="7">
        <v>7.4514237346040693</v>
      </c>
      <c r="Q92" s="7">
        <v>7.925387706874309</v>
      </c>
      <c r="R92" s="7">
        <v>8.089575382888528</v>
      </c>
      <c r="S92" s="7">
        <v>8.7463747579312585</v>
      </c>
      <c r="T92" s="7">
        <v>8.0630124329231023</v>
      </c>
      <c r="U92" s="7">
        <v>6.0699999999999932</v>
      </c>
      <c r="V92" s="7">
        <v>-4.4489312226138571</v>
      </c>
      <c r="W92" s="7">
        <v>-4.0930723037677277</v>
      </c>
      <c r="X92" s="7">
        <v>6.9155138870278003</v>
      </c>
      <c r="Y92" s="7">
        <v>1.0936803965647679</v>
      </c>
      <c r="Z92" s="7">
        <v>4.6999723091264105</v>
      </c>
      <c r="AA92" s="7">
        <v>8.7999634003907534</v>
      </c>
      <c r="AB92" s="7">
        <v>10.430065195478267</v>
      </c>
      <c r="AC92" s="7">
        <v>9.030060456310915</v>
      </c>
      <c r="AD92" s="7">
        <v>8.2249210691292749</v>
      </c>
    </row>
    <row r="93" spans="4:30" x14ac:dyDescent="0.3">
      <c r="D93" t="s">
        <v>84</v>
      </c>
      <c r="E93" s="7">
        <v>7.140617753418665</v>
      </c>
      <c r="F93" s="7">
        <v>5.3563436339877519</v>
      </c>
      <c r="G93" s="7">
        <v>5.6196280253573443</v>
      </c>
      <c r="H93" s="7">
        <v>5.8955929108184026</v>
      </c>
      <c r="I93" s="7">
        <v>4.8417230307681276</v>
      </c>
      <c r="J93" s="7">
        <v>5.4279541246767868</v>
      </c>
      <c r="K93" s="7">
        <v>4.6302464233645999</v>
      </c>
      <c r="L93" s="7">
        <v>4.2222573218920862</v>
      </c>
      <c r="M93" s="7">
        <v>4.4716932359891031</v>
      </c>
      <c r="N93" s="7">
        <v>6.1323648646468527</v>
      </c>
      <c r="O93" s="7">
        <v>4.8665888524453038</v>
      </c>
      <c r="P93" s="7">
        <v>7.2555945631529379</v>
      </c>
      <c r="Q93" s="7">
        <v>6.0287300451546946</v>
      </c>
      <c r="R93" s="7">
        <v>6.9386217835834278</v>
      </c>
      <c r="S93" s="7">
        <v>8.0413600718570493</v>
      </c>
      <c r="T93" s="7">
        <v>7.0717426129174994</v>
      </c>
      <c r="U93" s="7">
        <v>7.3099999999999916</v>
      </c>
      <c r="V93" s="7">
        <v>-5.8087854090927635</v>
      </c>
      <c r="W93" s="7">
        <v>-5.5183464194300296</v>
      </c>
      <c r="X93" s="7">
        <v>3.5898265963930469</v>
      </c>
      <c r="Y93" s="7">
        <v>-0.10748339077839179</v>
      </c>
      <c r="Z93" s="7">
        <v>4.3399888303510243</v>
      </c>
      <c r="AA93" s="7">
        <v>7.5899990746623418</v>
      </c>
      <c r="AB93" s="7">
        <v>8.6500239432775796</v>
      </c>
      <c r="AC93" s="7">
        <v>7.3100326763425763</v>
      </c>
      <c r="AD93" s="7">
        <v>6.9142448977904394</v>
      </c>
    </row>
    <row r="94" spans="4:30" x14ac:dyDescent="0.3">
      <c r="D94" t="s">
        <v>85</v>
      </c>
      <c r="E94" s="7">
        <v>4.477328062527655</v>
      </c>
      <c r="F94" s="7">
        <v>3.7239549013203588</v>
      </c>
      <c r="G94" s="7">
        <v>2.5947527558352164</v>
      </c>
      <c r="H94" s="7">
        <v>4.0751923692861851</v>
      </c>
      <c r="I94" s="7">
        <v>6.8834172162817744</v>
      </c>
      <c r="J94" s="7">
        <v>4.3723305130329937</v>
      </c>
      <c r="K94" s="7">
        <v>6.0072524181248959</v>
      </c>
      <c r="L94" s="7">
        <v>6.8474280740246458</v>
      </c>
      <c r="M94" s="7">
        <v>7.681724945389373</v>
      </c>
      <c r="N94" s="7">
        <v>6.8172201666449519</v>
      </c>
      <c r="O94" s="7">
        <v>6.8450963772024682</v>
      </c>
      <c r="P94" s="7">
        <v>7.1186000425033882</v>
      </c>
      <c r="Q94" s="7">
        <v>8.4138995114130086</v>
      </c>
      <c r="R94" s="7">
        <v>6.4275088540745013</v>
      </c>
      <c r="S94" s="7">
        <v>5.4515671421461436</v>
      </c>
      <c r="T94" s="7">
        <v>6.806743739022707</v>
      </c>
      <c r="U94" s="7">
        <v>5.7199999999998958</v>
      </c>
      <c r="V94" s="7">
        <v>-3.5152813355561872</v>
      </c>
      <c r="W94" s="7">
        <v>3.1637605653396399</v>
      </c>
      <c r="X94" s="7">
        <v>7.6408048770559196</v>
      </c>
      <c r="Y94" s="7">
        <v>3.3302509328926115</v>
      </c>
      <c r="Z94" s="7">
        <v>4.3899974222304428</v>
      </c>
      <c r="AA94" s="7">
        <v>4.909999539200661</v>
      </c>
      <c r="AB94" s="7">
        <v>6.3800008106821791</v>
      </c>
      <c r="AC94" s="7">
        <v>6.0700314982123542</v>
      </c>
      <c r="AD94" s="7">
        <v>5.4726696950268927</v>
      </c>
    </row>
    <row r="95" spans="4:30" x14ac:dyDescent="0.3">
      <c r="D95" t="s">
        <v>89</v>
      </c>
      <c r="E95" s="7">
        <v>19.059070229958255</v>
      </c>
      <c r="F95" s="7">
        <v>9.4101523785926631</v>
      </c>
      <c r="G95" s="7">
        <v>24.065157135014267</v>
      </c>
      <c r="H95" s="7">
        <v>6.8679388588246484</v>
      </c>
      <c r="I95" s="7">
        <v>14.319278651570258</v>
      </c>
      <c r="J95" s="7">
        <v>13.325596477455029</v>
      </c>
      <c r="K95" s="7">
        <v>9.1259074317046593</v>
      </c>
      <c r="L95" s="7">
        <v>13.897322377772559</v>
      </c>
      <c r="M95" s="7">
        <v>8.3987775843075969</v>
      </c>
      <c r="N95" s="7">
        <v>10.832491559103309</v>
      </c>
      <c r="O95" s="7">
        <v>10.578806557686198</v>
      </c>
      <c r="P95" s="7">
        <v>9.9659664541299442</v>
      </c>
      <c r="Q95" s="7">
        <v>6.8699597102491046</v>
      </c>
      <c r="R95" s="7">
        <v>6.8689761271217815</v>
      </c>
      <c r="S95" s="7">
        <v>3.5457445083524823</v>
      </c>
      <c r="T95" s="7">
        <v>6.5225623872799607</v>
      </c>
      <c r="U95" s="7">
        <v>3.5403097224282178</v>
      </c>
      <c r="V95" s="7">
        <v>-7.2613645657918529</v>
      </c>
      <c r="W95" s="7">
        <v>-12.667500307326375</v>
      </c>
      <c r="X95" s="7">
        <v>4.7531680133890903</v>
      </c>
      <c r="Y95" s="7">
        <v>-3.3472381779739115</v>
      </c>
      <c r="Z95" s="7">
        <v>-2.2824275940751675</v>
      </c>
      <c r="AA95" s="7">
        <v>11.498497973539445</v>
      </c>
      <c r="AB95" s="7">
        <v>12.884903524178634</v>
      </c>
      <c r="AC95" s="7">
        <v>6.8023398035237745</v>
      </c>
      <c r="AD95" s="7">
        <v>7.611220126946348</v>
      </c>
    </row>
    <row r="96" spans="4:30" x14ac:dyDescent="0.3">
      <c r="O96" s="18">
        <v>5.1720313354439611</v>
      </c>
      <c r="P96" s="19">
        <v>5.0659086163969977</v>
      </c>
      <c r="Q96" s="20">
        <v>5.0514130563390482</v>
      </c>
      <c r="R96" s="21">
        <v>5.0190766748320081</v>
      </c>
      <c r="S96" s="22">
        <v>4.9651000445498701</v>
      </c>
      <c r="T96" s="18">
        <v>5.0247140189292026</v>
      </c>
      <c r="U96" s="19">
        <v>2.9677999999999112</v>
      </c>
      <c r="V96" s="20">
        <v>-4.8300053670409593</v>
      </c>
      <c r="W96" s="21">
        <v>-4.459998425656873</v>
      </c>
      <c r="X96" s="22">
        <v>3.7500004438601304</v>
      </c>
      <c r="Y96" s="18">
        <v>-0.69462405725605492</v>
      </c>
      <c r="Z96" s="19">
        <v>3.8299999383098213</v>
      </c>
      <c r="AA96" s="20">
        <v>6.7200060941262212</v>
      </c>
      <c r="AB96" s="21">
        <v>7.6599980139228707</v>
      </c>
      <c r="AC96" s="22">
        <v>6.6699933074730318</v>
      </c>
      <c r="AD96" s="18">
        <v>6.2211598742732788</v>
      </c>
    </row>
  </sheetData>
  <mergeCells count="56">
    <mergeCell ref="Z1:AC1"/>
    <mergeCell ref="F1:I1"/>
    <mergeCell ref="J1:M1"/>
    <mergeCell ref="N1:Q1"/>
    <mergeCell ref="R1:U1"/>
    <mergeCell ref="V1:Y1"/>
    <mergeCell ref="BB1:BE1"/>
    <mergeCell ref="F25:I25"/>
    <mergeCell ref="J25:M25"/>
    <mergeCell ref="N25:Q25"/>
    <mergeCell ref="R25:U25"/>
    <mergeCell ref="V25:Y25"/>
    <mergeCell ref="Z25:AC25"/>
    <mergeCell ref="AD25:AG25"/>
    <mergeCell ref="AH25:AK25"/>
    <mergeCell ref="AL25:AO25"/>
    <mergeCell ref="AD1:AG1"/>
    <mergeCell ref="AH1:AK1"/>
    <mergeCell ref="AL1:AO1"/>
    <mergeCell ref="AP1:AS1"/>
    <mergeCell ref="AT1:AW1"/>
    <mergeCell ref="AX1:BA1"/>
    <mergeCell ref="F48:I48"/>
    <mergeCell ref="J48:M48"/>
    <mergeCell ref="N48:Q48"/>
    <mergeCell ref="R48:U48"/>
    <mergeCell ref="V48:Y48"/>
    <mergeCell ref="Z63:AC63"/>
    <mergeCell ref="AD63:AG63"/>
    <mergeCell ref="AH63:AK63"/>
    <mergeCell ref="AL63:AO63"/>
    <mergeCell ref="AD48:AG48"/>
    <mergeCell ref="AH48:AK48"/>
    <mergeCell ref="AL48:AO48"/>
    <mergeCell ref="Z48:AC48"/>
    <mergeCell ref="F63:I63"/>
    <mergeCell ref="J63:M63"/>
    <mergeCell ref="N63:Q63"/>
    <mergeCell ref="R63:U63"/>
    <mergeCell ref="V63:Y63"/>
    <mergeCell ref="BF1:BI1"/>
    <mergeCell ref="BF25:BI25"/>
    <mergeCell ref="BF48:BI48"/>
    <mergeCell ref="BF63:BI63"/>
    <mergeCell ref="AP63:AS63"/>
    <mergeCell ref="AT63:AW63"/>
    <mergeCell ref="AX63:BA63"/>
    <mergeCell ref="BB63:BE63"/>
    <mergeCell ref="BB48:BE48"/>
    <mergeCell ref="AP48:AS48"/>
    <mergeCell ref="AT48:AW48"/>
    <mergeCell ref="AX48:BA48"/>
    <mergeCell ref="AP25:AS25"/>
    <mergeCell ref="AT25:AW25"/>
    <mergeCell ref="AX25:BA25"/>
    <mergeCell ref="BB25:BE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29EA-F1B3-4985-9C44-B8629236EA2B}">
  <sheetPr>
    <pageSetUpPr fitToPage="1"/>
  </sheetPr>
  <dimension ref="A1:AX125"/>
  <sheetViews>
    <sheetView topLeftCell="A80" zoomScale="69" zoomScaleNormal="115" workbookViewId="0">
      <selection activeCell="P107" sqref="P107:AA125"/>
    </sheetView>
  </sheetViews>
  <sheetFormatPr defaultRowHeight="14.4" x14ac:dyDescent="0.3"/>
  <cols>
    <col min="1" max="1" width="62.33203125" style="116" customWidth="1"/>
    <col min="2" max="2" width="8.88671875" style="116"/>
    <col min="3" max="6" width="0" style="116" hidden="1" customWidth="1"/>
    <col min="7" max="7" width="8.88671875" style="116"/>
    <col min="8" max="11" width="0" style="116" hidden="1" customWidth="1"/>
    <col min="12" max="22" width="8.88671875" style="116"/>
    <col min="23" max="26" width="8.88671875" style="116" customWidth="1"/>
    <col min="27" max="28" width="8.88671875" style="116"/>
    <col min="29" max="33" width="9.33203125" style="116" hidden="1" customWidth="1"/>
    <col min="34" max="16384" width="8.88671875" style="116"/>
  </cols>
  <sheetData>
    <row r="1" spans="1:27" ht="17.399999999999999" x14ac:dyDescent="0.3">
      <c r="A1" s="115" t="s">
        <v>128</v>
      </c>
    </row>
    <row r="2" spans="1:27" x14ac:dyDescent="0.3">
      <c r="A2" s="117" t="s">
        <v>73</v>
      </c>
    </row>
    <row r="3" spans="1:27" x14ac:dyDescent="0.3">
      <c r="A3" s="205" t="s">
        <v>74</v>
      </c>
      <c r="B3" s="201">
        <v>2018</v>
      </c>
      <c r="C3" s="207">
        <v>2019</v>
      </c>
      <c r="D3" s="200"/>
      <c r="E3" s="200"/>
      <c r="F3" s="200"/>
      <c r="G3" s="201">
        <v>2019</v>
      </c>
      <c r="H3" s="207">
        <v>2020</v>
      </c>
      <c r="I3" s="200"/>
      <c r="J3" s="200"/>
      <c r="K3" s="200"/>
      <c r="L3" s="201">
        <v>2020</v>
      </c>
      <c r="M3" s="207">
        <v>2021</v>
      </c>
      <c r="N3" s="200"/>
      <c r="O3" s="200"/>
      <c r="P3" s="200"/>
      <c r="Q3" s="201">
        <v>2021</v>
      </c>
      <c r="R3" s="207">
        <v>2022</v>
      </c>
      <c r="S3" s="200"/>
      <c r="T3" s="200"/>
      <c r="U3" s="208"/>
      <c r="V3" s="203">
        <v>2022</v>
      </c>
      <c r="W3" s="207">
        <v>2023</v>
      </c>
      <c r="X3" s="200"/>
      <c r="Y3" s="200"/>
      <c r="Z3" s="208"/>
      <c r="AA3" s="203">
        <v>2023</v>
      </c>
    </row>
    <row r="4" spans="1:27" x14ac:dyDescent="0.3">
      <c r="A4" s="206"/>
      <c r="B4" s="202"/>
      <c r="C4" s="118" t="s">
        <v>13</v>
      </c>
      <c r="D4" s="118" t="s">
        <v>14</v>
      </c>
      <c r="E4" s="118" t="s">
        <v>15</v>
      </c>
      <c r="F4" s="118" t="s">
        <v>16</v>
      </c>
      <c r="G4" s="202"/>
      <c r="H4" s="118" t="s">
        <v>13</v>
      </c>
      <c r="I4" s="118" t="s">
        <v>14</v>
      </c>
      <c r="J4" s="118" t="s">
        <v>15</v>
      </c>
      <c r="K4" s="118" t="s">
        <v>16</v>
      </c>
      <c r="L4" s="202"/>
      <c r="M4" s="118" t="s">
        <v>13</v>
      </c>
      <c r="N4" s="118" t="s">
        <v>14</v>
      </c>
      <c r="O4" s="118" t="s">
        <v>15</v>
      </c>
      <c r="P4" s="118" t="s">
        <v>16</v>
      </c>
      <c r="Q4" s="202"/>
      <c r="R4" s="118" t="s">
        <v>13</v>
      </c>
      <c r="S4" s="118" t="s">
        <v>14</v>
      </c>
      <c r="T4" s="118" t="s">
        <v>15</v>
      </c>
      <c r="U4" s="118" t="s">
        <v>16</v>
      </c>
      <c r="V4" s="204"/>
      <c r="W4" s="118" t="s">
        <v>13</v>
      </c>
      <c r="X4" s="118" t="s">
        <v>14</v>
      </c>
      <c r="Y4" s="118" t="s">
        <v>15</v>
      </c>
      <c r="Z4" s="118" t="s">
        <v>16</v>
      </c>
      <c r="AA4" s="204"/>
    </row>
    <row r="5" spans="1:27" x14ac:dyDescent="0.3">
      <c r="A5" s="54" t="s">
        <v>75</v>
      </c>
      <c r="B5" s="120"/>
      <c r="C5" s="135"/>
      <c r="D5" s="135"/>
      <c r="E5" s="135"/>
      <c r="F5" s="135"/>
      <c r="G5" s="120"/>
      <c r="H5" s="135"/>
      <c r="I5" s="135"/>
      <c r="J5" s="135"/>
      <c r="K5" s="135"/>
      <c r="L5" s="120"/>
      <c r="M5" s="135"/>
      <c r="N5" s="135"/>
      <c r="O5" s="135"/>
      <c r="P5" s="135"/>
      <c r="Q5" s="120"/>
      <c r="R5" s="135"/>
      <c r="S5" s="135"/>
      <c r="T5" s="135"/>
      <c r="U5" s="135"/>
      <c r="V5" s="136"/>
      <c r="W5" s="135"/>
      <c r="X5" s="135"/>
      <c r="Y5" s="135"/>
      <c r="Z5" s="135"/>
      <c r="AA5" s="135"/>
    </row>
    <row r="6" spans="1:27" ht="15" thickBot="1" x14ac:dyDescent="0.35">
      <c r="A6" s="57" t="s">
        <v>76</v>
      </c>
      <c r="B6" s="123">
        <v>5.1720313354439611</v>
      </c>
      <c r="C6" s="124">
        <v>5.0659086163969977</v>
      </c>
      <c r="D6" s="20">
        <v>5.0514130563390482</v>
      </c>
      <c r="E6" s="125">
        <v>5.0190766748320081</v>
      </c>
      <c r="F6" s="126">
        <v>4.9651000445498701</v>
      </c>
      <c r="G6" s="123">
        <v>5.0247140189292026</v>
      </c>
      <c r="H6" s="124">
        <v>2.9721738658076369</v>
      </c>
      <c r="I6" s="20">
        <v>-5.3222503111150292</v>
      </c>
      <c r="J6" s="125">
        <v>-3.4853744862697544</v>
      </c>
      <c r="K6" s="126">
        <v>-2.194767649142737</v>
      </c>
      <c r="L6" s="123">
        <v>-2.0695434990643746</v>
      </c>
      <c r="M6" s="124">
        <v>-0.71</v>
      </c>
      <c r="N6" s="20">
        <v>7.07</v>
      </c>
      <c r="O6" s="125">
        <v>3.51</v>
      </c>
      <c r="P6" s="126">
        <v>4.76</v>
      </c>
      <c r="Q6" s="123">
        <v>3.6217944916600242</v>
      </c>
      <c r="R6" s="124">
        <v>4.63</v>
      </c>
      <c r="S6" s="20">
        <v>5.0999999999999996</v>
      </c>
      <c r="T6" s="125">
        <v>5.41</v>
      </c>
      <c r="U6" s="125">
        <v>5.17</v>
      </c>
      <c r="V6" s="123">
        <v>5.08291267975165</v>
      </c>
      <c r="W6" s="123">
        <v>5.2</v>
      </c>
      <c r="X6" s="123">
        <v>5.24</v>
      </c>
      <c r="Y6" s="123">
        <v>5.29</v>
      </c>
      <c r="Z6" s="123">
        <v>5.1100000000000003</v>
      </c>
      <c r="AA6" s="123">
        <v>5.2098583405990384</v>
      </c>
    </row>
    <row r="7" spans="1:27" x14ac:dyDescent="0.3">
      <c r="A7" s="127" t="s">
        <v>77</v>
      </c>
      <c r="B7" s="59">
        <v>3.9073978307074069</v>
      </c>
      <c r="C7" s="128">
        <v>1.8175045266560452</v>
      </c>
      <c r="D7" s="129">
        <v>5.3289223306232234</v>
      </c>
      <c r="E7" s="129">
        <v>3.1200400667226624</v>
      </c>
      <c r="F7" s="62">
        <v>4.2605181768031786</v>
      </c>
      <c r="G7" s="59">
        <v>3.6396167849016718</v>
      </c>
      <c r="H7" s="128">
        <v>1.0111094879605709E-2</v>
      </c>
      <c r="I7" s="129">
        <v>2.1956290276624602</v>
      </c>
      <c r="J7" s="129">
        <v>2.1624263345860317</v>
      </c>
      <c r="K7" s="62">
        <v>2.5907156012745514</v>
      </c>
      <c r="L7" s="59">
        <v>1.7522309339986997</v>
      </c>
      <c r="M7" s="128">
        <v>3.3760509746140865</v>
      </c>
      <c r="N7" s="129">
        <v>0.42882694632953022</v>
      </c>
      <c r="O7" s="129">
        <v>1.305135565413007</v>
      </c>
      <c r="P7" s="62">
        <v>0.16000000000000458</v>
      </c>
      <c r="Q7" s="59">
        <v>1.3001642093173338</v>
      </c>
      <c r="R7" s="128">
        <v>2.0699999999999941</v>
      </c>
      <c r="S7" s="129">
        <v>4.1601360712288482</v>
      </c>
      <c r="T7" s="129">
        <v>4.0642901208976179</v>
      </c>
      <c r="U7" s="129">
        <v>6.3536930480594389</v>
      </c>
      <c r="V7" s="59">
        <v>4.1104829679107668</v>
      </c>
      <c r="W7" s="129">
        <v>4.2815485564686728</v>
      </c>
      <c r="X7" s="129">
        <v>5.1194430359405629</v>
      </c>
      <c r="Y7" s="129">
        <v>4.7081302088261445</v>
      </c>
      <c r="Z7" s="129">
        <v>4.0406845265536839</v>
      </c>
      <c r="AA7" s="140">
        <v>4.5713515559966833</v>
      </c>
    </row>
    <row r="8" spans="1:27" x14ac:dyDescent="0.3">
      <c r="A8" s="130" t="s">
        <v>78</v>
      </c>
      <c r="B8" s="64">
        <v>2.1581462305483869</v>
      </c>
      <c r="C8" s="131">
        <v>2.3248266324304221</v>
      </c>
      <c r="D8" s="132">
        <v>-0.70691865567467282</v>
      </c>
      <c r="E8" s="132">
        <v>2.3358211216021632</v>
      </c>
      <c r="F8" s="67">
        <v>0.94127475326407584</v>
      </c>
      <c r="G8" s="64">
        <v>1.2179710083374398</v>
      </c>
      <c r="H8" s="131">
        <v>0.44774760442525263</v>
      </c>
      <c r="I8" s="132">
        <v>-2.72000330203781</v>
      </c>
      <c r="J8" s="132">
        <v>-4.2813539038007438</v>
      </c>
      <c r="K8" s="67">
        <v>-1.2008604625752595</v>
      </c>
      <c r="L8" s="64">
        <v>-1.9512377850728346</v>
      </c>
      <c r="M8" s="131">
        <v>-2.0212227643183422</v>
      </c>
      <c r="N8" s="132">
        <v>5.223285548337353</v>
      </c>
      <c r="O8" s="132">
        <v>7.7799576692986427</v>
      </c>
      <c r="P8" s="67">
        <v>6.05</v>
      </c>
      <c r="Q8" s="64">
        <v>4.2279987025525934</v>
      </c>
      <c r="R8" s="131">
        <v>5.8799999999999963</v>
      </c>
      <c r="S8" s="132">
        <v>3.8010398507839271</v>
      </c>
      <c r="T8" s="132">
        <v>1.6057629457562506</v>
      </c>
      <c r="U8" s="132">
        <v>1.7766515874381161</v>
      </c>
      <c r="V8" s="64">
        <v>3.2121448588070756</v>
      </c>
      <c r="W8" s="143">
        <v>2.0256759455620221</v>
      </c>
      <c r="X8" s="143">
        <v>2.4702626897866731</v>
      </c>
      <c r="Y8" s="143">
        <v>2.7666077140725998</v>
      </c>
      <c r="Z8" s="143">
        <v>2.7787382013146233</v>
      </c>
      <c r="AA8" s="144">
        <v>2.5146334642565549</v>
      </c>
    </row>
    <row r="9" spans="1:27" x14ac:dyDescent="0.3">
      <c r="A9" s="127" t="s">
        <v>79</v>
      </c>
      <c r="B9" s="59">
        <v>4.2691584142953518</v>
      </c>
      <c r="C9" s="128">
        <v>3.8526364348185389</v>
      </c>
      <c r="D9" s="129">
        <v>3.5371404925996566</v>
      </c>
      <c r="E9" s="129">
        <v>4.1417527622085322</v>
      </c>
      <c r="F9" s="62">
        <v>3.6565423364459773</v>
      </c>
      <c r="G9" s="59">
        <v>3.7984681584564064</v>
      </c>
      <c r="H9" s="128">
        <v>2.0645142700724595</v>
      </c>
      <c r="I9" s="129">
        <v>-6.1822262897118563</v>
      </c>
      <c r="J9" s="129">
        <v>-4.3388521548792358</v>
      </c>
      <c r="K9" s="62">
        <v>-3.1374891612758637</v>
      </c>
      <c r="L9" s="59">
        <v>-2.9318067396569503</v>
      </c>
      <c r="M9" s="128">
        <v>-1.3841150979617134</v>
      </c>
      <c r="N9" s="129">
        <v>6.5806484967229295</v>
      </c>
      <c r="O9" s="129">
        <v>3.6789470984919914</v>
      </c>
      <c r="P9" s="62">
        <v>4.3800000000000061</v>
      </c>
      <c r="Q9" s="59">
        <v>3.252607380456185</v>
      </c>
      <c r="R9" s="128">
        <v>4.1299999999999892</v>
      </c>
      <c r="S9" s="129">
        <v>4.9559408390138948</v>
      </c>
      <c r="T9" s="129">
        <v>5.5443140918948863</v>
      </c>
      <c r="U9" s="129">
        <v>3.3198147960390667</v>
      </c>
      <c r="V9" s="59">
        <v>4.4869379720346769</v>
      </c>
      <c r="W9" s="129">
        <v>4.5801987425878599</v>
      </c>
      <c r="X9" s="129">
        <v>5.2374264138964177</v>
      </c>
      <c r="Y9" s="129">
        <v>5.8175214778216189</v>
      </c>
      <c r="Z9" s="129">
        <v>4.9721356304769371</v>
      </c>
      <c r="AA9" s="140">
        <v>5.1588034236103031</v>
      </c>
    </row>
    <row r="10" spans="1:27" x14ac:dyDescent="0.3">
      <c r="A10" s="130" t="s">
        <v>80</v>
      </c>
      <c r="B10" s="64">
        <v>5.4711906618196169</v>
      </c>
      <c r="C10" s="131">
        <v>4.4764896577310758</v>
      </c>
      <c r="D10" s="132">
        <v>2.6477793654959445</v>
      </c>
      <c r="E10" s="132">
        <v>3.825561452891252</v>
      </c>
      <c r="F10" s="67">
        <v>5.9626789486782874</v>
      </c>
      <c r="G10" s="64">
        <v>4.2445738626390197</v>
      </c>
      <c r="H10" s="131">
        <v>3.8912821577481438</v>
      </c>
      <c r="I10" s="132">
        <v>-4.707913767459349</v>
      </c>
      <c r="J10" s="132">
        <v>-1.8240083712108834</v>
      </c>
      <c r="K10" s="67">
        <v>-4.2751374804500415</v>
      </c>
      <c r="L10" s="64">
        <v>-1.7982989266167149</v>
      </c>
      <c r="M10" s="131">
        <v>1.9710175819564357</v>
      </c>
      <c r="N10" s="132">
        <v>8.8156988259608937</v>
      </c>
      <c r="O10" s="132">
        <v>3.9096432092515121</v>
      </c>
      <c r="P10" s="67">
        <v>3.1127387360085468</v>
      </c>
      <c r="Q10" s="64">
        <v>4.368994645561175</v>
      </c>
      <c r="R10" s="131">
        <v>1.4842294910389242</v>
      </c>
      <c r="S10" s="132">
        <v>4.3953420275996136</v>
      </c>
      <c r="T10" s="132">
        <v>6.287229861845689</v>
      </c>
      <c r="U10" s="132">
        <v>5.6796543015428913</v>
      </c>
      <c r="V10" s="64">
        <v>4.4771165140767399</v>
      </c>
      <c r="W10" s="143">
        <v>3.9773281116471049</v>
      </c>
      <c r="X10" s="143">
        <v>4.0010754841880214</v>
      </c>
      <c r="Y10" s="143">
        <v>4.960670618010532</v>
      </c>
      <c r="Z10" s="143">
        <v>4.8974892331188569</v>
      </c>
      <c r="AA10" s="144">
        <v>4.4719975544236901</v>
      </c>
    </row>
    <row r="11" spans="1:27" x14ac:dyDescent="0.3">
      <c r="A11" s="127" t="s">
        <v>81</v>
      </c>
      <c r="B11" s="59">
        <v>6.0893191375174389</v>
      </c>
      <c r="C11" s="128">
        <v>5.9056211005084274</v>
      </c>
      <c r="D11" s="129">
        <v>5.6899651330078926</v>
      </c>
      <c r="E11" s="129">
        <v>5.6487372480888007</v>
      </c>
      <c r="F11" s="62">
        <v>5.7888185125849585</v>
      </c>
      <c r="G11" s="59">
        <v>5.7573886315890803</v>
      </c>
      <c r="H11" s="128">
        <v>2.8988079703304859</v>
      </c>
      <c r="I11" s="129">
        <v>-5.3926336904483785</v>
      </c>
      <c r="J11" s="129">
        <v>-4.5205832845172438</v>
      </c>
      <c r="K11" s="62">
        <v>-5.6690527266876174</v>
      </c>
      <c r="L11" s="59">
        <v>-3.2559893542639329</v>
      </c>
      <c r="M11" s="128">
        <v>-0.78691755054185464</v>
      </c>
      <c r="N11" s="129">
        <v>4.4207149874338603</v>
      </c>
      <c r="O11" s="129">
        <v>3.8373120603795163</v>
      </c>
      <c r="P11" s="62">
        <v>5.2999999999999936</v>
      </c>
      <c r="Q11" s="59">
        <v>3.17348820536274</v>
      </c>
      <c r="R11" s="128">
        <v>2.8899999999999926</v>
      </c>
      <c r="S11" s="129">
        <v>4.928649149845632</v>
      </c>
      <c r="T11" s="129">
        <v>5.3327842645650714</v>
      </c>
      <c r="U11" s="129">
        <v>5.2718017860934552</v>
      </c>
      <c r="V11" s="59">
        <v>4.6206214288391223</v>
      </c>
      <c r="W11" s="129">
        <v>5.8359727139188022</v>
      </c>
      <c r="X11" s="129">
        <v>6.5591068014938303</v>
      </c>
      <c r="Y11" s="129">
        <v>7.613373937645096</v>
      </c>
      <c r="Z11" s="129">
        <v>7.2506272919345083</v>
      </c>
      <c r="AA11" s="140">
        <v>6.835188700131245</v>
      </c>
    </row>
    <row r="12" spans="1:27" x14ac:dyDescent="0.3">
      <c r="A12" s="130" t="s">
        <v>82</v>
      </c>
      <c r="B12" s="64">
        <v>5.0968172713109396</v>
      </c>
      <c r="C12" s="131">
        <v>5.3357958205708362</v>
      </c>
      <c r="D12" s="132">
        <v>4.795774862290533</v>
      </c>
      <c r="E12" s="132">
        <v>4.6086246652221208</v>
      </c>
      <c r="F12" s="67">
        <v>4.6519328040773615</v>
      </c>
      <c r="G12" s="64">
        <v>4.8423314595179683</v>
      </c>
      <c r="H12" s="131">
        <v>1.6388551180168465</v>
      </c>
      <c r="I12" s="132">
        <v>-10.273924698265457</v>
      </c>
      <c r="J12" s="132">
        <v>-6.2981615260178874</v>
      </c>
      <c r="K12" s="67">
        <v>-4.6465099976857438</v>
      </c>
      <c r="L12" s="64">
        <v>-4.9406795266811576</v>
      </c>
      <c r="M12" s="131">
        <v>-2.3636235998592214</v>
      </c>
      <c r="N12" s="132">
        <v>11.415913643664322</v>
      </c>
      <c r="O12" s="132">
        <v>4.2428418802915591</v>
      </c>
      <c r="P12" s="67">
        <v>6.0568078144530579</v>
      </c>
      <c r="Q12" s="64">
        <v>4.6685853210111761</v>
      </c>
      <c r="R12" s="131">
        <v>5.8366327234348647</v>
      </c>
      <c r="S12" s="132">
        <v>5.3048467931192445</v>
      </c>
      <c r="T12" s="132">
        <v>6.5465059959063154</v>
      </c>
      <c r="U12" s="132">
        <v>3.8939518447248078</v>
      </c>
      <c r="V12" s="64">
        <v>5.3842309244822806</v>
      </c>
      <c r="W12" s="143">
        <v>3.4056248095675867</v>
      </c>
      <c r="X12" s="143">
        <v>5.2626059095361555</v>
      </c>
      <c r="Y12" s="143">
        <v>7.275561193790514</v>
      </c>
      <c r="Z12" s="143">
        <v>5.8706028974044422</v>
      </c>
      <c r="AA12" s="144">
        <v>5.4740121840669786</v>
      </c>
    </row>
    <row r="13" spans="1:27" x14ac:dyDescent="0.3">
      <c r="A13" s="127" t="s">
        <v>83</v>
      </c>
      <c r="B13" s="59">
        <v>7.0277646351467755</v>
      </c>
      <c r="C13" s="128">
        <v>7.4514237346040693</v>
      </c>
      <c r="D13" s="129">
        <v>7.925387706874309</v>
      </c>
      <c r="E13" s="129">
        <v>8.089575382888528</v>
      </c>
      <c r="F13" s="62">
        <v>8.7463747579312585</v>
      </c>
      <c r="G13" s="59">
        <v>8.0630124329231023</v>
      </c>
      <c r="H13" s="128">
        <v>6.0931701014604656</v>
      </c>
      <c r="I13" s="129">
        <v>-7.5005900891169102</v>
      </c>
      <c r="J13" s="129">
        <v>-1.3609401614297578</v>
      </c>
      <c r="K13" s="62">
        <v>0.18224942915703313</v>
      </c>
      <c r="L13" s="59">
        <v>-0.69163524885111904</v>
      </c>
      <c r="M13" s="128">
        <v>-0.41145630459404892</v>
      </c>
      <c r="N13" s="129">
        <v>12.897656834105685</v>
      </c>
      <c r="O13" s="129">
        <v>3.1908933377047699</v>
      </c>
      <c r="P13" s="62">
        <v>5.475532497166169</v>
      </c>
      <c r="Q13" s="59">
        <v>5.0952980372920731</v>
      </c>
      <c r="R13" s="128">
        <v>8.187822005628643</v>
      </c>
      <c r="S13" s="129">
        <v>8.3977959022002437</v>
      </c>
      <c r="T13" s="129">
        <v>9.7313841189359493</v>
      </c>
      <c r="U13" s="129">
        <v>7.1792023446397346</v>
      </c>
      <c r="V13" s="59">
        <v>8.3609010445397924</v>
      </c>
      <c r="W13" s="129">
        <v>7.7005511475543686</v>
      </c>
      <c r="X13" s="129">
        <v>8.3479438761367764</v>
      </c>
      <c r="Y13" s="129">
        <v>9.2318980473898193</v>
      </c>
      <c r="Z13" s="129">
        <v>8.6374106529042205</v>
      </c>
      <c r="AA13" s="140">
        <v>8.4884378853935072</v>
      </c>
    </row>
    <row r="14" spans="1:27" x14ac:dyDescent="0.3">
      <c r="A14" s="130" t="s">
        <v>84</v>
      </c>
      <c r="B14" s="64">
        <v>4.8665888524453038</v>
      </c>
      <c r="C14" s="131">
        <v>7.2555945631529379</v>
      </c>
      <c r="D14" s="132">
        <v>6.0287300451546946</v>
      </c>
      <c r="E14" s="132">
        <v>6.9386217835834278</v>
      </c>
      <c r="F14" s="67">
        <v>8.0413600718570493</v>
      </c>
      <c r="G14" s="64">
        <v>7.0717426129174994</v>
      </c>
      <c r="H14" s="131">
        <v>7.285814725427775</v>
      </c>
      <c r="I14" s="132">
        <v>-1.3632234573118129</v>
      </c>
      <c r="J14" s="132">
        <v>-1.4277464354395697</v>
      </c>
      <c r="K14" s="67">
        <v>-1.5323926078358863E-2</v>
      </c>
      <c r="L14" s="64">
        <v>1.0840594111013457</v>
      </c>
      <c r="M14" s="131">
        <v>-2.3720724708684582</v>
      </c>
      <c r="N14" s="132">
        <v>6.7375891073255811</v>
      </c>
      <c r="O14" s="132">
        <v>3.0133606734566332</v>
      </c>
      <c r="P14" s="67">
        <v>2.6881041615243406</v>
      </c>
      <c r="Q14" s="64">
        <v>2.4227673284253903</v>
      </c>
      <c r="R14" s="131">
        <v>6.7881712417939166</v>
      </c>
      <c r="S14" s="132">
        <v>5.4053609925662993</v>
      </c>
      <c r="T14" s="132">
        <v>6.8206919801720556</v>
      </c>
      <c r="U14" s="132">
        <v>4.6190311335171819</v>
      </c>
      <c r="V14" s="64">
        <v>5.8982748912228544</v>
      </c>
      <c r="W14" s="143">
        <v>4.0380480691473597</v>
      </c>
      <c r="X14" s="143">
        <v>6.2671795995707269</v>
      </c>
      <c r="Y14" s="143">
        <v>8.1651915918390152</v>
      </c>
      <c r="Z14" s="143">
        <v>6.818669469456351</v>
      </c>
      <c r="AA14" s="144">
        <v>6.3243013028337014</v>
      </c>
    </row>
    <row r="15" spans="1:27" x14ac:dyDescent="0.3">
      <c r="A15" s="127" t="s">
        <v>85</v>
      </c>
      <c r="B15" s="59">
        <v>6.8450963772024682</v>
      </c>
      <c r="C15" s="128">
        <v>7.1186000425033882</v>
      </c>
      <c r="D15" s="129">
        <v>8.4138995114130086</v>
      </c>
      <c r="E15" s="129">
        <v>6.4275088540745013</v>
      </c>
      <c r="F15" s="62">
        <v>5.4515671421461436</v>
      </c>
      <c r="G15" s="59">
        <v>6.806743739022707</v>
      </c>
      <c r="H15" s="128">
        <v>5.7052639860685872</v>
      </c>
      <c r="I15" s="129">
        <v>-2.8127727137420511</v>
      </c>
      <c r="J15" s="129">
        <v>2.1978056047298189</v>
      </c>
      <c r="K15" s="62">
        <v>0.97375730685160811</v>
      </c>
      <c r="L15" s="59">
        <v>1.468767654035541</v>
      </c>
      <c r="M15" s="128">
        <v>-2.0972018509303636</v>
      </c>
      <c r="N15" s="129">
        <v>9.0597458798754804</v>
      </c>
      <c r="O15" s="129">
        <v>-2.9403846037168169</v>
      </c>
      <c r="P15" s="62">
        <v>5.7431325029397851</v>
      </c>
      <c r="Q15" s="59">
        <v>2.415650550903492</v>
      </c>
      <c r="R15" s="128">
        <v>6.7596347316003502</v>
      </c>
      <c r="S15" s="129">
        <v>1.2444929472935629</v>
      </c>
      <c r="T15" s="129">
        <v>9.2576986384003348</v>
      </c>
      <c r="U15" s="129">
        <v>1.6264960806518847</v>
      </c>
      <c r="V15" s="59">
        <v>4.5516220001496688</v>
      </c>
      <c r="W15" s="129">
        <v>3.8609198125578725</v>
      </c>
      <c r="X15" s="129">
        <v>5.2303623487477413</v>
      </c>
      <c r="Y15" s="129">
        <v>5.7448322700045074</v>
      </c>
      <c r="Z15" s="129">
        <v>4.9117132604345137</v>
      </c>
      <c r="AA15" s="140">
        <v>4.9419375760849427</v>
      </c>
    </row>
    <row r="16" spans="1:27" x14ac:dyDescent="0.3">
      <c r="A16" s="133" t="s">
        <v>89</v>
      </c>
      <c r="B16" s="69">
        <v>10.578806557686198</v>
      </c>
      <c r="C16" s="134">
        <v>9.9659664541299442</v>
      </c>
      <c r="D16" s="71">
        <v>6.8699597102491046</v>
      </c>
      <c r="E16" s="71">
        <v>6.8689761271217815</v>
      </c>
      <c r="F16" s="72">
        <v>3.5457445083524823</v>
      </c>
      <c r="G16" s="69">
        <v>6.5225623872799607</v>
      </c>
      <c r="H16" s="134">
        <v>3.5455538203210235</v>
      </c>
      <c r="I16" s="71">
        <v>-19.575081906972759</v>
      </c>
      <c r="J16" s="71">
        <v>-23.29728906119626</v>
      </c>
      <c r="K16" s="72">
        <v>-9.6934135089501652</v>
      </c>
      <c r="L16" s="69">
        <v>-13.42143666001232</v>
      </c>
      <c r="M16" s="134">
        <v>7.1988683695737299</v>
      </c>
      <c r="N16" s="71">
        <v>9.1199286414084249</v>
      </c>
      <c r="O16" s="71">
        <v>18.175908338456857</v>
      </c>
      <c r="P16" s="72">
        <v>11.126505025035382</v>
      </c>
      <c r="Q16" s="69">
        <v>11.489885288155932</v>
      </c>
      <c r="R16" s="134">
        <v>-6.8945337257960038</v>
      </c>
      <c r="S16" s="71">
        <v>12.630713194047939</v>
      </c>
      <c r="T16" s="71">
        <v>-10.435466628612932</v>
      </c>
      <c r="U16" s="71">
        <v>25.318296227016091</v>
      </c>
      <c r="V16" s="69">
        <v>6.1630375465275833</v>
      </c>
      <c r="W16" s="143">
        <v>27.453217837016375</v>
      </c>
      <c r="X16" s="143">
        <v>-2.686812246203607</v>
      </c>
      <c r="Y16" s="143">
        <v>-26.744071981935825</v>
      </c>
      <c r="Z16" s="143">
        <v>-4.5785205056765648</v>
      </c>
      <c r="AA16" s="144">
        <v>-2.8474798978802229</v>
      </c>
    </row>
    <row r="18" spans="1:48" ht="17.399999999999999" x14ac:dyDescent="0.3">
      <c r="A18" s="115" t="s">
        <v>123</v>
      </c>
    </row>
    <row r="19" spans="1:48" x14ac:dyDescent="0.3">
      <c r="A19" s="117" t="s">
        <v>73</v>
      </c>
      <c r="AH19" s="165" t="s">
        <v>129</v>
      </c>
    </row>
    <row r="20" spans="1:48" x14ac:dyDescent="0.3">
      <c r="A20" s="205" t="s">
        <v>74</v>
      </c>
      <c r="B20" s="201">
        <v>2018</v>
      </c>
      <c r="C20" s="207">
        <v>2019</v>
      </c>
      <c r="D20" s="200"/>
      <c r="E20" s="200"/>
      <c r="F20" s="200"/>
      <c r="G20" s="201">
        <v>2019</v>
      </c>
      <c r="H20" s="207">
        <v>2020</v>
      </c>
      <c r="I20" s="200"/>
      <c r="J20" s="200"/>
      <c r="K20" s="200"/>
      <c r="L20" s="201">
        <v>2020</v>
      </c>
      <c r="M20" s="207">
        <v>2021</v>
      </c>
      <c r="N20" s="200"/>
      <c r="O20" s="200"/>
      <c r="P20" s="200"/>
      <c r="Q20" s="201">
        <v>2021</v>
      </c>
      <c r="R20" s="207">
        <v>2022</v>
      </c>
      <c r="S20" s="200"/>
      <c r="T20" s="200"/>
      <c r="U20" s="208"/>
      <c r="V20" s="203">
        <v>2022</v>
      </c>
      <c r="W20" s="207">
        <v>2023</v>
      </c>
      <c r="X20" s="200"/>
      <c r="Y20" s="200"/>
      <c r="Z20" s="208"/>
      <c r="AA20" s="203">
        <v>2023</v>
      </c>
      <c r="AH20" s="209">
        <v>2021</v>
      </c>
      <c r="AI20" s="210"/>
      <c r="AJ20" s="210"/>
      <c r="AK20" s="210"/>
      <c r="AL20" s="203">
        <v>2021</v>
      </c>
      <c r="AM20" s="210">
        <v>2022</v>
      </c>
      <c r="AN20" s="210"/>
      <c r="AO20" s="210"/>
      <c r="AP20" s="210"/>
      <c r="AQ20" s="203">
        <v>2022</v>
      </c>
      <c r="AR20" s="200">
        <v>2023</v>
      </c>
      <c r="AS20" s="200"/>
      <c r="AT20" s="200"/>
      <c r="AU20" s="200"/>
      <c r="AV20" s="203">
        <v>2023</v>
      </c>
    </row>
    <row r="21" spans="1:48" x14ac:dyDescent="0.3">
      <c r="A21" s="206"/>
      <c r="B21" s="202"/>
      <c r="C21" s="118" t="s">
        <v>13</v>
      </c>
      <c r="D21" s="118" t="s">
        <v>14</v>
      </c>
      <c r="E21" s="118" t="s">
        <v>15</v>
      </c>
      <c r="F21" s="118" t="s">
        <v>16</v>
      </c>
      <c r="G21" s="202"/>
      <c r="H21" s="118" t="s">
        <v>13</v>
      </c>
      <c r="I21" s="118" t="s">
        <v>14</v>
      </c>
      <c r="J21" s="118" t="s">
        <v>15</v>
      </c>
      <c r="K21" s="118" t="s">
        <v>16</v>
      </c>
      <c r="L21" s="202"/>
      <c r="M21" s="118" t="s">
        <v>13</v>
      </c>
      <c r="N21" s="118" t="s">
        <v>14</v>
      </c>
      <c r="O21" s="118" t="s">
        <v>15</v>
      </c>
      <c r="P21" s="118" t="s">
        <v>16</v>
      </c>
      <c r="Q21" s="202"/>
      <c r="R21" s="118" t="s">
        <v>13</v>
      </c>
      <c r="S21" s="118" t="s">
        <v>14</v>
      </c>
      <c r="T21" s="118" t="s">
        <v>15</v>
      </c>
      <c r="U21" s="118" t="s">
        <v>16</v>
      </c>
      <c r="V21" s="204"/>
      <c r="W21" s="118" t="s">
        <v>13</v>
      </c>
      <c r="X21" s="118" t="s">
        <v>14</v>
      </c>
      <c r="Y21" s="118" t="s">
        <v>15</v>
      </c>
      <c r="Z21" s="118" t="s">
        <v>16</v>
      </c>
      <c r="AA21" s="204"/>
      <c r="AH21" s="119" t="s">
        <v>13</v>
      </c>
      <c r="AI21" s="118" t="s">
        <v>14</v>
      </c>
      <c r="AJ21" s="118" t="s">
        <v>15</v>
      </c>
      <c r="AK21" s="118" t="s">
        <v>16</v>
      </c>
      <c r="AL21" s="204"/>
      <c r="AM21" s="118" t="s">
        <v>13</v>
      </c>
      <c r="AN21" s="118" t="s">
        <v>14</v>
      </c>
      <c r="AO21" s="118" t="s">
        <v>15</v>
      </c>
      <c r="AP21" s="118" t="s">
        <v>16</v>
      </c>
      <c r="AQ21" s="204"/>
      <c r="AR21" s="118" t="s">
        <v>13</v>
      </c>
      <c r="AS21" s="118" t="s">
        <v>14</v>
      </c>
      <c r="AT21" s="118" t="s">
        <v>15</v>
      </c>
      <c r="AU21" s="118" t="s">
        <v>16</v>
      </c>
      <c r="AV21" s="204"/>
    </row>
    <row r="22" spans="1:48" x14ac:dyDescent="0.3">
      <c r="A22" s="54" t="s">
        <v>75</v>
      </c>
      <c r="B22" s="120"/>
      <c r="C22" s="121"/>
      <c r="D22" s="121"/>
      <c r="E22" s="121"/>
      <c r="F22" s="121"/>
      <c r="G22" s="120"/>
      <c r="H22" s="121"/>
      <c r="I22" s="121"/>
      <c r="J22" s="121"/>
      <c r="K22" s="121"/>
      <c r="L22" s="120"/>
      <c r="M22" s="121"/>
      <c r="N22" s="121"/>
      <c r="O22" s="121"/>
      <c r="P22" s="121"/>
      <c r="Q22" s="120"/>
      <c r="R22" s="121"/>
      <c r="S22" s="121"/>
      <c r="T22" s="121"/>
      <c r="U22" s="121"/>
      <c r="V22" s="136"/>
      <c r="W22" s="121"/>
      <c r="X22" s="121"/>
      <c r="Y22" s="121"/>
      <c r="Z22" s="121"/>
      <c r="AA22" s="121"/>
      <c r="AH22" s="122"/>
      <c r="AI22" s="121"/>
      <c r="AJ22" s="121"/>
      <c r="AK22" s="121"/>
      <c r="AL22" s="136"/>
      <c r="AM22" s="121"/>
      <c r="AN22" s="121"/>
      <c r="AO22" s="121"/>
      <c r="AP22" s="121"/>
      <c r="AQ22" s="136"/>
      <c r="AR22" s="135"/>
      <c r="AS22" s="135"/>
      <c r="AT22" s="135"/>
      <c r="AU22" s="135"/>
      <c r="AV22" s="135"/>
    </row>
    <row r="23" spans="1:48" ht="15" thickBot="1" x14ac:dyDescent="0.35">
      <c r="A23" s="57" t="s">
        <v>76</v>
      </c>
      <c r="B23" s="123">
        <v>5.1720313354439611</v>
      </c>
      <c r="C23" s="124">
        <v>5.0659086163969977</v>
      </c>
      <c r="D23" s="20">
        <v>5.0514130563390482</v>
      </c>
      <c r="E23" s="125">
        <v>5.0190766748320081</v>
      </c>
      <c r="F23" s="126">
        <v>4.9651000445498701</v>
      </c>
      <c r="G23" s="123">
        <v>5.0247140189292026</v>
      </c>
      <c r="H23" s="124">
        <v>2.9721738658076369</v>
      </c>
      <c r="I23" s="20">
        <v>-5.3222503111150292</v>
      </c>
      <c r="J23" s="125">
        <v>-3.4853744862697544</v>
      </c>
      <c r="K23" s="126">
        <v>-2.194767649142737</v>
      </c>
      <c r="L23" s="123">
        <v>-2.0695434990643746</v>
      </c>
      <c r="M23" s="124">
        <v>-0.71</v>
      </c>
      <c r="N23" s="20">
        <v>7.07</v>
      </c>
      <c r="O23" s="125">
        <v>3.51</v>
      </c>
      <c r="P23" s="126">
        <v>4.76</v>
      </c>
      <c r="Q23" s="123">
        <v>3.6217944916600242</v>
      </c>
      <c r="R23" s="124">
        <v>4.62</v>
      </c>
      <c r="S23" s="20">
        <v>5.09</v>
      </c>
      <c r="T23" s="125">
        <v>5.4</v>
      </c>
      <c r="U23" s="125">
        <v>5.15</v>
      </c>
      <c r="V23" s="123">
        <v>5.0703584545430891</v>
      </c>
      <c r="W23" s="123">
        <v>5.19</v>
      </c>
      <c r="X23" s="123">
        <v>5.23</v>
      </c>
      <c r="Y23" s="123">
        <v>5.29</v>
      </c>
      <c r="Z23" s="123">
        <v>5.1100000000000003</v>
      </c>
      <c r="AA23" s="123">
        <v>5.2049593302772479</v>
      </c>
      <c r="AH23" s="137">
        <f>M40-M6</f>
        <v>1.3293744471476909E-2</v>
      </c>
      <c r="AI23" s="138">
        <f t="shared" ref="AI23:AQ33" si="0">N40-N6</f>
        <v>2.0160186016564552E-3</v>
      </c>
      <c r="AJ23" s="138">
        <f t="shared" si="0"/>
        <v>-4.0972623369972538E-3</v>
      </c>
      <c r="AK23" s="138">
        <f t="shared" si="0"/>
        <v>0.26327750314717235</v>
      </c>
      <c r="AL23" s="139">
        <f t="shared" si="0"/>
        <v>6.9445620252861495E-2</v>
      </c>
      <c r="AM23" s="138">
        <f t="shared" si="0"/>
        <v>0.37626480701439036</v>
      </c>
      <c r="AN23" s="138">
        <f t="shared" si="0"/>
        <v>-2.9999999999999361E-2</v>
      </c>
      <c r="AO23" s="138">
        <f t="shared" si="0"/>
        <v>-0.24000000000000021</v>
      </c>
      <c r="AP23" s="138">
        <f t="shared" si="0"/>
        <v>-0.61000000000000032</v>
      </c>
      <c r="AQ23" s="139">
        <f t="shared" si="0"/>
        <v>-0.13350759208470286</v>
      </c>
      <c r="AR23" s="151">
        <f>W40-W6</f>
        <v>-0.37000000000000011</v>
      </c>
      <c r="AS23" s="152">
        <f t="shared" ref="AS23:AV23" si="1">X40-X6</f>
        <v>-0.25</v>
      </c>
      <c r="AT23" s="152">
        <f t="shared" si="1"/>
        <v>-3.0000000000000249E-2</v>
      </c>
      <c r="AU23" s="153">
        <f t="shared" si="1"/>
        <v>-7.0000000000000284E-2</v>
      </c>
      <c r="AV23" s="123">
        <f t="shared" si="1"/>
        <v>-0.17723322714895406</v>
      </c>
    </row>
    <row r="24" spans="1:48" x14ac:dyDescent="0.3">
      <c r="A24" s="127" t="s">
        <v>77</v>
      </c>
      <c r="B24" s="59">
        <v>3.9073978307074069</v>
      </c>
      <c r="C24" s="128">
        <v>1.8175045266560452</v>
      </c>
      <c r="D24" s="129">
        <v>5.3289223306232234</v>
      </c>
      <c r="E24" s="129">
        <v>3.1200400667226624</v>
      </c>
      <c r="F24" s="62">
        <v>4.2605181768031786</v>
      </c>
      <c r="G24" s="59">
        <v>3.6396167849016718</v>
      </c>
      <c r="H24" s="128">
        <v>1.0111094879605709E-2</v>
      </c>
      <c r="I24" s="129">
        <v>2.1956290276624602</v>
      </c>
      <c r="J24" s="129">
        <v>2.1624263345860317</v>
      </c>
      <c r="K24" s="62">
        <v>2.5907156012745514</v>
      </c>
      <c r="L24" s="59">
        <v>1.7522309339986997</v>
      </c>
      <c r="M24" s="128">
        <v>3.3760509746140865</v>
      </c>
      <c r="N24" s="129">
        <v>0.38443149814360034</v>
      </c>
      <c r="O24" s="129">
        <v>1.305135565413007</v>
      </c>
      <c r="P24" s="62">
        <v>0.27999260321995845</v>
      </c>
      <c r="Q24" s="59">
        <v>1.3144103177977096</v>
      </c>
      <c r="R24" s="128">
        <v>2.0700084719118994</v>
      </c>
      <c r="S24" s="129">
        <v>4.1601360712288482</v>
      </c>
      <c r="T24" s="129">
        <v>4.0642901208976179</v>
      </c>
      <c r="U24" s="129">
        <v>6.3536930480594389</v>
      </c>
      <c r="V24" s="59">
        <v>4.1110618356224649</v>
      </c>
      <c r="W24" s="129">
        <v>4.5015485564686708</v>
      </c>
      <c r="X24" s="129">
        <v>5.4994430359405655</v>
      </c>
      <c r="Y24" s="129">
        <v>5.0081302088261559</v>
      </c>
      <c r="Z24" s="129">
        <v>4.3406845265536953</v>
      </c>
      <c r="AA24" s="140">
        <v>4.8739889701178152</v>
      </c>
      <c r="AH24" s="128">
        <f>M41-M7</f>
        <v>6.5223229597455301E-2</v>
      </c>
      <c r="AI24" s="141">
        <f t="shared" si="0"/>
        <v>9.6921830809670872E-2</v>
      </c>
      <c r="AJ24" s="141">
        <f t="shared" si="0"/>
        <v>0.12446253229472237</v>
      </c>
      <c r="AK24" s="141">
        <f t="shared" si="0"/>
        <v>2.1208987092091292</v>
      </c>
      <c r="AL24" s="142">
        <f t="shared" si="0"/>
        <v>0.54109109401536681</v>
      </c>
      <c r="AM24" s="141">
        <f t="shared" si="0"/>
        <v>-0.91433489976100457</v>
      </c>
      <c r="AN24" s="141">
        <f t="shared" si="0"/>
        <v>-2.4701360712288567</v>
      </c>
      <c r="AO24" s="141">
        <f t="shared" si="0"/>
        <v>-2.8542901208976179</v>
      </c>
      <c r="AP24" s="141">
        <f t="shared" si="0"/>
        <v>-2.0569892966029846</v>
      </c>
      <c r="AQ24" s="142">
        <f t="shared" si="0"/>
        <v>-2.1043932399754883</v>
      </c>
      <c r="AR24" s="129">
        <f t="shared" ref="AR24:AV24" si="2">W41-W7</f>
        <v>-0.7179355035187962</v>
      </c>
      <c r="AS24" s="129">
        <f t="shared" si="2"/>
        <v>-0.73874141335419363</v>
      </c>
      <c r="AT24" s="129">
        <f t="shared" si="2"/>
        <v>-0.76255522869452808</v>
      </c>
      <c r="AU24" s="129">
        <f t="shared" si="2"/>
        <v>0.22500989683782446</v>
      </c>
      <c r="AV24" s="59">
        <f t="shared" si="2"/>
        <v>-0.52723177305198377</v>
      </c>
    </row>
    <row r="25" spans="1:48" x14ac:dyDescent="0.3">
      <c r="A25" s="130" t="s">
        <v>78</v>
      </c>
      <c r="B25" s="64">
        <v>2.1581462305483869</v>
      </c>
      <c r="C25" s="131">
        <v>2.3248266324304221</v>
      </c>
      <c r="D25" s="132">
        <v>-0.70691865567467282</v>
      </c>
      <c r="E25" s="132">
        <v>2.3358211216021632</v>
      </c>
      <c r="F25" s="67">
        <v>0.94127475326407584</v>
      </c>
      <c r="G25" s="64">
        <v>1.2179710083374398</v>
      </c>
      <c r="H25" s="131">
        <v>0.44774760442525263</v>
      </c>
      <c r="I25" s="132">
        <v>-2.72000330203781</v>
      </c>
      <c r="J25" s="132">
        <v>-4.2813539038007438</v>
      </c>
      <c r="K25" s="67">
        <v>-1.2008604625752595</v>
      </c>
      <c r="L25" s="64">
        <v>-1.9512377850728346</v>
      </c>
      <c r="M25" s="131">
        <v>-2.0212227643183422</v>
      </c>
      <c r="N25" s="132">
        <v>5.223285548337353</v>
      </c>
      <c r="O25" s="132">
        <v>7.7799576692986427</v>
      </c>
      <c r="P25" s="67">
        <v>6.1200173743859887</v>
      </c>
      <c r="Q25" s="64">
        <v>4.2456992958159745</v>
      </c>
      <c r="R25" s="131">
        <v>5.9099936409047871</v>
      </c>
      <c r="S25" s="132">
        <v>3.8002315799722686</v>
      </c>
      <c r="T25" s="132">
        <v>1.609745905774651</v>
      </c>
      <c r="U25" s="132">
        <v>1.7087802425962417</v>
      </c>
      <c r="V25" s="64">
        <v>3.2024197695635914</v>
      </c>
      <c r="W25" s="143">
        <v>1.9906091107094293</v>
      </c>
      <c r="X25" s="143">
        <v>2.4555984899059302</v>
      </c>
      <c r="Y25" s="143">
        <v>2.7584321096843389</v>
      </c>
      <c r="Z25" s="143">
        <v>2.7585642962342005</v>
      </c>
      <c r="AA25" s="144">
        <v>2.4951841604827107</v>
      </c>
      <c r="AH25" s="145">
        <f t="shared" ref="AH25:AH33" si="3">M42-M8</f>
        <v>0</v>
      </c>
      <c r="AI25" s="146">
        <f t="shared" si="0"/>
        <v>0</v>
      </c>
      <c r="AJ25" s="146">
        <f t="shared" si="0"/>
        <v>0</v>
      </c>
      <c r="AK25" s="146">
        <f t="shared" si="0"/>
        <v>-0.8992351667180376</v>
      </c>
      <c r="AL25" s="147">
        <f t="shared" si="0"/>
        <v>-0.22732923183423903</v>
      </c>
      <c r="AM25" s="146">
        <f t="shared" si="0"/>
        <v>-2.0643903782975537</v>
      </c>
      <c r="AN25" s="146">
        <f t="shared" si="0"/>
        <v>-1.5910398507839263</v>
      </c>
      <c r="AO25" s="146">
        <f t="shared" si="0"/>
        <v>0.38423705424375232</v>
      </c>
      <c r="AP25" s="146">
        <f t="shared" si="0"/>
        <v>0.92356742255297331</v>
      </c>
      <c r="AQ25" s="147">
        <f t="shared" si="0"/>
        <v>-0.5493310728845513</v>
      </c>
      <c r="AR25" s="143">
        <f t="shared" ref="AR25:AV25" si="4">W42-W8</f>
        <v>0.73716043103639883</v>
      </c>
      <c r="AS25" s="143">
        <f t="shared" si="4"/>
        <v>-0.51012844413005354</v>
      </c>
      <c r="AT25" s="143">
        <f t="shared" si="4"/>
        <v>-0.41916556809336036</v>
      </c>
      <c r="AU25" s="143">
        <f t="shared" si="4"/>
        <v>-0.424257482245749</v>
      </c>
      <c r="AV25" s="102">
        <f t="shared" si="4"/>
        <v>-0.16025540791613224</v>
      </c>
    </row>
    <row r="26" spans="1:48" x14ac:dyDescent="0.3">
      <c r="A26" s="127" t="s">
        <v>79</v>
      </c>
      <c r="B26" s="59">
        <v>4.2691584142953518</v>
      </c>
      <c r="C26" s="128">
        <v>3.8526364348185389</v>
      </c>
      <c r="D26" s="129">
        <v>3.5371404925996566</v>
      </c>
      <c r="E26" s="129">
        <v>4.1417527622085322</v>
      </c>
      <c r="F26" s="62">
        <v>3.6565423364459773</v>
      </c>
      <c r="G26" s="59">
        <v>3.7984681584564064</v>
      </c>
      <c r="H26" s="128">
        <v>2.0645142700724595</v>
      </c>
      <c r="I26" s="129">
        <v>-6.1822262897118563</v>
      </c>
      <c r="J26" s="129">
        <v>-4.3388521548792358</v>
      </c>
      <c r="K26" s="62">
        <v>-3.1374891612758637</v>
      </c>
      <c r="L26" s="59">
        <v>-2.9318067396569503</v>
      </c>
      <c r="M26" s="128">
        <v>-1.3841150979617134</v>
      </c>
      <c r="N26" s="129">
        <v>6.5806484967229295</v>
      </c>
      <c r="O26" s="129">
        <v>3.6789470984919914</v>
      </c>
      <c r="P26" s="62">
        <v>4.3799944593261753</v>
      </c>
      <c r="Q26" s="59">
        <v>3.2526059876457847</v>
      </c>
      <c r="R26" s="128">
        <v>4.1300036231397996</v>
      </c>
      <c r="S26" s="129">
        <v>4.9559408390138948</v>
      </c>
      <c r="T26" s="129">
        <v>5.5443140918948863</v>
      </c>
      <c r="U26" s="129">
        <v>3.3198147960390667</v>
      </c>
      <c r="V26" s="59">
        <v>4.4869388752355688</v>
      </c>
      <c r="W26" s="129">
        <v>4.5801987425878599</v>
      </c>
      <c r="X26" s="129">
        <v>5.2374264138964177</v>
      </c>
      <c r="Y26" s="129">
        <v>5.8175214778216189</v>
      </c>
      <c r="Z26" s="129">
        <v>4.9721356304769371</v>
      </c>
      <c r="AA26" s="140">
        <v>5.1588034211858425</v>
      </c>
      <c r="AH26" s="128">
        <f t="shared" si="3"/>
        <v>0</v>
      </c>
      <c r="AI26" s="141">
        <f t="shared" si="0"/>
        <v>0</v>
      </c>
      <c r="AJ26" s="141">
        <f t="shared" si="0"/>
        <v>0</v>
      </c>
      <c r="AK26" s="141">
        <f t="shared" si="0"/>
        <v>0.5438733378203553</v>
      </c>
      <c r="AL26" s="142">
        <f t="shared" si="0"/>
        <v>0.13671846989236069</v>
      </c>
      <c r="AM26" s="141">
        <f t="shared" si="0"/>
        <v>0.94382706440692132</v>
      </c>
      <c r="AN26" s="141">
        <f t="shared" si="0"/>
        <v>0.2440591609861098</v>
      </c>
      <c r="AO26" s="141">
        <f t="shared" si="0"/>
        <v>6.5685908105117541E-2</v>
      </c>
      <c r="AP26" s="141">
        <f t="shared" si="0"/>
        <v>-0.75682430191468253</v>
      </c>
      <c r="AQ26" s="142">
        <f t="shared" si="0"/>
        <v>0.1132188065008144</v>
      </c>
      <c r="AR26" s="129">
        <f t="shared" ref="AR26:AV26" si="5">W43-W9</f>
        <v>-0.28529294614656475</v>
      </c>
      <c r="AS26" s="129">
        <f t="shared" si="5"/>
        <v>-0.33611153779868896</v>
      </c>
      <c r="AT26" s="129">
        <f t="shared" si="5"/>
        <v>-0.25130885152326865</v>
      </c>
      <c r="AU26" s="129">
        <f t="shared" si="5"/>
        <v>-9.9342365337951044E-2</v>
      </c>
      <c r="AV26" s="59">
        <f t="shared" si="5"/>
        <v>-0.24375836508283566</v>
      </c>
    </row>
    <row r="27" spans="1:48" x14ac:dyDescent="0.3">
      <c r="A27" s="130" t="s">
        <v>80</v>
      </c>
      <c r="B27" s="64">
        <v>5.4711906618196169</v>
      </c>
      <c r="C27" s="131">
        <v>4.4764896577310758</v>
      </c>
      <c r="D27" s="132">
        <v>2.6477793654959445</v>
      </c>
      <c r="E27" s="132">
        <v>3.825561452891252</v>
      </c>
      <c r="F27" s="67">
        <v>5.9626789486782874</v>
      </c>
      <c r="G27" s="64">
        <v>4.2445738626390197</v>
      </c>
      <c r="H27" s="131">
        <v>3.8912821577481438</v>
      </c>
      <c r="I27" s="132">
        <v>-4.707913767459349</v>
      </c>
      <c r="J27" s="132">
        <v>-1.8240083712108834</v>
      </c>
      <c r="K27" s="67">
        <v>-4.2751374804500415</v>
      </c>
      <c r="L27" s="64">
        <v>-1.7982989266167149</v>
      </c>
      <c r="M27" s="131">
        <v>1.9710175819564357</v>
      </c>
      <c r="N27" s="132">
        <v>8.8153400120561276</v>
      </c>
      <c r="O27" s="132">
        <v>3.9096432092515121</v>
      </c>
      <c r="P27" s="67">
        <v>3.1130352001792039</v>
      </c>
      <c r="Q27" s="64">
        <v>4.3689861907390881</v>
      </c>
      <c r="R27" s="131">
        <v>1.4807606256675099</v>
      </c>
      <c r="S27" s="132">
        <v>4.3953386631552238</v>
      </c>
      <c r="T27" s="132">
        <v>6.287229861845689</v>
      </c>
      <c r="U27" s="132">
        <v>5.6796524577112928</v>
      </c>
      <c r="V27" s="64">
        <v>4.4762558000730035</v>
      </c>
      <c r="W27" s="143">
        <v>3.9773273294034572</v>
      </c>
      <c r="X27" s="143">
        <v>4.0010699460439891</v>
      </c>
      <c r="Y27" s="143">
        <v>4.960670618010532</v>
      </c>
      <c r="Z27" s="143">
        <v>4.8974924654030527</v>
      </c>
      <c r="AA27" s="144">
        <v>4.4720016059637491</v>
      </c>
      <c r="AH27" s="145">
        <f t="shared" si="3"/>
        <v>0</v>
      </c>
      <c r="AI27" s="146">
        <f t="shared" si="0"/>
        <v>-3.5881390476610875E-4</v>
      </c>
      <c r="AJ27" s="146">
        <f t="shared" si="0"/>
        <v>0</v>
      </c>
      <c r="AK27" s="146">
        <f t="shared" si="0"/>
        <v>4.4049338226090029</v>
      </c>
      <c r="AL27" s="147">
        <f t="shared" si="0"/>
        <v>1.1305289252145467</v>
      </c>
      <c r="AM27" s="146">
        <f t="shared" si="0"/>
        <v>5.1000425939859984</v>
      </c>
      <c r="AN27" s="146">
        <f t="shared" si="0"/>
        <v>-1.2091376314299351</v>
      </c>
      <c r="AO27" s="146">
        <f t="shared" si="0"/>
        <v>-0.58159044138859084</v>
      </c>
      <c r="AP27" s="146">
        <f t="shared" si="0"/>
        <v>-1.9808379106115215</v>
      </c>
      <c r="AQ27" s="147">
        <f t="shared" si="0"/>
        <v>0.3068462508789338</v>
      </c>
      <c r="AR27" s="143">
        <f t="shared" ref="AR27:AV27" si="6">W44-W10</f>
        <v>-0.19402726096924283</v>
      </c>
      <c r="AS27" s="143">
        <f t="shared" si="6"/>
        <v>-0.18451378607569069</v>
      </c>
      <c r="AT27" s="143">
        <f t="shared" si="6"/>
        <v>-1.1644198806030737</v>
      </c>
      <c r="AU27" s="143">
        <f t="shared" si="6"/>
        <v>-1.1619934054769132</v>
      </c>
      <c r="AV27" s="102">
        <f t="shared" si="6"/>
        <v>-0.68984547819201936</v>
      </c>
    </row>
    <row r="28" spans="1:48" x14ac:dyDescent="0.3">
      <c r="A28" s="127" t="s">
        <v>81</v>
      </c>
      <c r="B28" s="59">
        <v>6.0893191375174389</v>
      </c>
      <c r="C28" s="128">
        <v>5.9056211005084274</v>
      </c>
      <c r="D28" s="129">
        <v>5.6899651330078926</v>
      </c>
      <c r="E28" s="129">
        <v>5.6487372480888007</v>
      </c>
      <c r="F28" s="62">
        <v>5.7888185125849585</v>
      </c>
      <c r="G28" s="59">
        <v>5.7573886315890803</v>
      </c>
      <c r="H28" s="128">
        <v>2.8988079703304859</v>
      </c>
      <c r="I28" s="129">
        <v>-5.3926336904483785</v>
      </c>
      <c r="J28" s="129">
        <v>-4.5205832845172438</v>
      </c>
      <c r="K28" s="62">
        <v>-5.6690527266876174</v>
      </c>
      <c r="L28" s="59">
        <v>-3.2559893542639329</v>
      </c>
      <c r="M28" s="128">
        <v>-0.78691755054185464</v>
      </c>
      <c r="N28" s="129">
        <v>4.4207149874338603</v>
      </c>
      <c r="O28" s="129">
        <v>3.8373120603795163</v>
      </c>
      <c r="P28" s="62">
        <v>5.2399845939022027</v>
      </c>
      <c r="Q28" s="59">
        <v>3.1579689477577499</v>
      </c>
      <c r="R28" s="128">
        <v>2.8400045087622505</v>
      </c>
      <c r="S28" s="129">
        <v>4.5533289604883453</v>
      </c>
      <c r="T28" s="129">
        <v>5.0212727392963341</v>
      </c>
      <c r="U28" s="129">
        <v>4.6556426174916066</v>
      </c>
      <c r="V28" s="59">
        <v>4.2775556834811157</v>
      </c>
      <c r="W28" s="129">
        <v>5.2562122377867615</v>
      </c>
      <c r="X28" s="129">
        <v>6.0569178191530515</v>
      </c>
      <c r="Y28" s="129">
        <v>7.1886456064501392</v>
      </c>
      <c r="Z28" s="129">
        <v>6.8707490353742795</v>
      </c>
      <c r="AA28" s="140">
        <v>6.3652912473235901</v>
      </c>
      <c r="AH28" s="128">
        <f t="shared" si="3"/>
        <v>0</v>
      </c>
      <c r="AI28" s="141">
        <f t="shared" si="0"/>
        <v>0</v>
      </c>
      <c r="AJ28" s="141">
        <f t="shared" si="0"/>
        <v>0</v>
      </c>
      <c r="AK28" s="141">
        <f t="shared" si="0"/>
        <v>-1.387529138874144</v>
      </c>
      <c r="AL28" s="142">
        <f t="shared" si="0"/>
        <v>-0.35879824099711577</v>
      </c>
      <c r="AM28" s="141">
        <f t="shared" si="0"/>
        <v>1.9389801430279574</v>
      </c>
      <c r="AN28" s="141">
        <f t="shared" si="0"/>
        <v>2.7613508501543649</v>
      </c>
      <c r="AO28" s="141">
        <f t="shared" si="0"/>
        <v>1.8274278943327671</v>
      </c>
      <c r="AP28" s="141">
        <f t="shared" si="0"/>
        <v>1.3748909186789948</v>
      </c>
      <c r="AQ28" s="142">
        <f t="shared" si="0"/>
        <v>1.9585446129046336</v>
      </c>
      <c r="AR28" s="129">
        <f t="shared" ref="AR28:AV28" si="7">W45-W11</f>
        <v>-0.53779191669678372</v>
      </c>
      <c r="AS28" s="129">
        <f t="shared" si="7"/>
        <v>-0.7461036434288415</v>
      </c>
      <c r="AT28" s="129">
        <f t="shared" si="7"/>
        <v>-0.11426406006600498</v>
      </c>
      <c r="AU28" s="129">
        <f t="shared" si="7"/>
        <v>0.37760671351370068</v>
      </c>
      <c r="AV28" s="59">
        <f t="shared" si="7"/>
        <v>-0.2443185429231276</v>
      </c>
    </row>
    <row r="29" spans="1:48" x14ac:dyDescent="0.3">
      <c r="A29" s="130" t="s">
        <v>82</v>
      </c>
      <c r="B29" s="64">
        <v>5.0968172713109396</v>
      </c>
      <c r="C29" s="131">
        <v>5.3357958205708362</v>
      </c>
      <c r="D29" s="132">
        <v>4.795774862290533</v>
      </c>
      <c r="E29" s="132">
        <v>4.6086246652221208</v>
      </c>
      <c r="F29" s="67">
        <v>4.6519328040773615</v>
      </c>
      <c r="G29" s="64">
        <v>4.8423314595179683</v>
      </c>
      <c r="H29" s="131">
        <v>1.6388551180168465</v>
      </c>
      <c r="I29" s="132">
        <v>-10.273924698265457</v>
      </c>
      <c r="J29" s="132">
        <v>-6.2981615260178874</v>
      </c>
      <c r="K29" s="67">
        <v>-4.6465099976857438</v>
      </c>
      <c r="L29" s="64">
        <v>-4.9406795266811576</v>
      </c>
      <c r="M29" s="131">
        <v>-2.3636235998592214</v>
      </c>
      <c r="N29" s="132">
        <v>11.410843178066932</v>
      </c>
      <c r="O29" s="132">
        <v>4.2428418802915591</v>
      </c>
      <c r="P29" s="67">
        <v>6.3547222035095441</v>
      </c>
      <c r="Q29" s="64">
        <v>4.7426752285990137</v>
      </c>
      <c r="R29" s="131">
        <v>6.4059059031485344</v>
      </c>
      <c r="S29" s="132">
        <v>5.3091418881415997</v>
      </c>
      <c r="T29" s="132">
        <v>6.2065563598479034</v>
      </c>
      <c r="U29" s="132">
        <v>3.6998334892901052</v>
      </c>
      <c r="V29" s="64">
        <v>5.3872827421179936</v>
      </c>
      <c r="W29" s="143">
        <v>3.4086702980273609</v>
      </c>
      <c r="X29" s="143">
        <v>5.2652380927040499</v>
      </c>
      <c r="Y29" s="143">
        <v>7.276854878374972</v>
      </c>
      <c r="Z29" s="143">
        <v>5.8719266545292692</v>
      </c>
      <c r="AA29" s="144">
        <v>5.4720034333312739</v>
      </c>
      <c r="AH29" s="145">
        <f t="shared" si="3"/>
        <v>-2.9444847964288368E-2</v>
      </c>
      <c r="AI29" s="146">
        <f t="shared" si="0"/>
        <v>6.0049936278105065E-2</v>
      </c>
      <c r="AJ29" s="146">
        <f t="shared" si="0"/>
        <v>-1.1244960704104301E-2</v>
      </c>
      <c r="AK29" s="146">
        <f t="shared" si="0"/>
        <v>-0.6114360094595872</v>
      </c>
      <c r="AL29" s="147">
        <f t="shared" si="0"/>
        <v>-0.15125110325735491</v>
      </c>
      <c r="AM29" s="146">
        <f t="shared" si="0"/>
        <v>2.9811213507713319E-2</v>
      </c>
      <c r="AN29" s="146">
        <f t="shared" si="0"/>
        <v>0.95638777599391656</v>
      </c>
      <c r="AO29" s="146">
        <f t="shared" si="0"/>
        <v>1.7383967809498024</v>
      </c>
      <c r="AP29" s="146">
        <f t="shared" si="0"/>
        <v>-0.63016978416354785</v>
      </c>
      <c r="AQ29" s="147">
        <f t="shared" si="0"/>
        <v>0.52506822903446437</v>
      </c>
      <c r="AR29" s="143">
        <f t="shared" ref="AR29:AV29" si="8">W46-W12</f>
        <v>0.55128842458349592</v>
      </c>
      <c r="AS29" s="143">
        <f t="shared" si="8"/>
        <v>-0.36181902488805484</v>
      </c>
      <c r="AT29" s="143">
        <f t="shared" si="8"/>
        <v>-0.34481196087854382</v>
      </c>
      <c r="AU29" s="143">
        <f t="shared" si="8"/>
        <v>0.53253055613289302</v>
      </c>
      <c r="AV29" s="102">
        <f t="shared" si="8"/>
        <v>9.2327290682248098E-2</v>
      </c>
    </row>
    <row r="30" spans="1:48" x14ac:dyDescent="0.3">
      <c r="A30" s="127" t="s">
        <v>83</v>
      </c>
      <c r="B30" s="59">
        <v>7.0277646351467755</v>
      </c>
      <c r="C30" s="128">
        <v>7.4514237346040693</v>
      </c>
      <c r="D30" s="129">
        <v>7.925387706874309</v>
      </c>
      <c r="E30" s="129">
        <v>8.089575382888528</v>
      </c>
      <c r="F30" s="62">
        <v>8.7463747579312585</v>
      </c>
      <c r="G30" s="59">
        <v>8.0630124329231023</v>
      </c>
      <c r="H30" s="128">
        <v>6.0931701014604656</v>
      </c>
      <c r="I30" s="129">
        <v>-7.5005900891169102</v>
      </c>
      <c r="J30" s="129">
        <v>-1.3609401614297578</v>
      </c>
      <c r="K30" s="62">
        <v>0.18224942915703313</v>
      </c>
      <c r="L30" s="59">
        <v>-0.69163524885111904</v>
      </c>
      <c r="M30" s="128">
        <v>-0.41145630459404892</v>
      </c>
      <c r="N30" s="129">
        <v>12.878747263826718</v>
      </c>
      <c r="O30" s="129">
        <v>3.1908933377047699</v>
      </c>
      <c r="P30" s="62">
        <v>5.5479618425120281</v>
      </c>
      <c r="Q30" s="59">
        <v>5.1097709918990875</v>
      </c>
      <c r="R30" s="128">
        <v>8.6360073849621308</v>
      </c>
      <c r="S30" s="129">
        <v>8.2452443451022095</v>
      </c>
      <c r="T30" s="129">
        <v>9.5900961311007116</v>
      </c>
      <c r="U30" s="129">
        <v>7.0476144803132357</v>
      </c>
      <c r="V30" s="59">
        <v>8.3623384598049633</v>
      </c>
      <c r="W30" s="129">
        <v>7.7014856028445156</v>
      </c>
      <c r="X30" s="129">
        <v>8.3476604502543683</v>
      </c>
      <c r="Y30" s="129">
        <v>9.2310779165508006</v>
      </c>
      <c r="Z30" s="129">
        <v>8.6368243358250218</v>
      </c>
      <c r="AA30" s="140">
        <v>8.4872388648887345</v>
      </c>
      <c r="AH30" s="128">
        <f t="shared" si="3"/>
        <v>2.0008597380516413E-2</v>
      </c>
      <c r="AI30" s="141">
        <f t="shared" si="0"/>
        <v>-2.202653241266006E-3</v>
      </c>
      <c r="AJ30" s="141">
        <f t="shared" si="0"/>
        <v>1.6842108816939039E-2</v>
      </c>
      <c r="AK30" s="141">
        <f t="shared" si="0"/>
        <v>1.390609246703689</v>
      </c>
      <c r="AL30" s="142">
        <f t="shared" si="0"/>
        <v>0.37071404036486122</v>
      </c>
      <c r="AM30" s="141">
        <f t="shared" si="0"/>
        <v>2.1086745369183859</v>
      </c>
      <c r="AN30" s="141">
        <f t="shared" si="0"/>
        <v>3.9705684606216707</v>
      </c>
      <c r="AO30" s="141">
        <f t="shared" si="0"/>
        <v>2.9163624567795523</v>
      </c>
      <c r="AP30" s="141">
        <f t="shared" si="0"/>
        <v>-1.3962076957308556</v>
      </c>
      <c r="AQ30" s="142">
        <f t="shared" si="0"/>
        <v>1.8402489042733894</v>
      </c>
      <c r="AR30" s="129">
        <f t="shared" ref="AR30:AV30" si="9">W47-W13</f>
        <v>4.3180991184432749E-2</v>
      </c>
      <c r="AS30" s="129">
        <f t="shared" si="9"/>
        <v>0.20044952791153925</v>
      </c>
      <c r="AT30" s="129">
        <f t="shared" si="9"/>
        <v>1.1488849769484268</v>
      </c>
      <c r="AU30" s="129">
        <f t="shared" si="9"/>
        <v>0.89257082815803379</v>
      </c>
      <c r="AV30" s="59">
        <f t="shared" si="9"/>
        <v>0.57794350829862928</v>
      </c>
    </row>
    <row r="31" spans="1:48" x14ac:dyDescent="0.3">
      <c r="A31" s="130" t="s">
        <v>84</v>
      </c>
      <c r="B31" s="64">
        <v>4.8665888524453038</v>
      </c>
      <c r="C31" s="131">
        <v>7.2555945631529379</v>
      </c>
      <c r="D31" s="132">
        <v>6.0287300451546946</v>
      </c>
      <c r="E31" s="132">
        <v>6.9386217835834278</v>
      </c>
      <c r="F31" s="67">
        <v>8.0413600718570493</v>
      </c>
      <c r="G31" s="64">
        <v>7.0717426129174994</v>
      </c>
      <c r="H31" s="131">
        <v>7.285814725427775</v>
      </c>
      <c r="I31" s="132">
        <v>-1.3632234573118129</v>
      </c>
      <c r="J31" s="132">
        <v>-1.4277464354395697</v>
      </c>
      <c r="K31" s="67">
        <v>-1.5323926078358863E-2</v>
      </c>
      <c r="L31" s="64">
        <v>1.0840594111013457</v>
      </c>
      <c r="M31" s="131">
        <v>-2.3720724708684582</v>
      </c>
      <c r="N31" s="132">
        <v>6.7459263848324902</v>
      </c>
      <c r="O31" s="132">
        <v>3.0133606734566332</v>
      </c>
      <c r="P31" s="67">
        <v>2.6334079802021515</v>
      </c>
      <c r="Q31" s="64">
        <v>2.4108510992032706</v>
      </c>
      <c r="R31" s="131">
        <v>6.7219671625908139</v>
      </c>
      <c r="S31" s="132">
        <v>5.2380525053851601</v>
      </c>
      <c r="T31" s="132">
        <v>6.6662651107094906</v>
      </c>
      <c r="U31" s="132">
        <v>4.4739829003496601</v>
      </c>
      <c r="V31" s="64">
        <v>5.7650383060230181</v>
      </c>
      <c r="W31" s="143">
        <v>3.9041460818827423</v>
      </c>
      <c r="X31" s="143">
        <v>6.1400800788250498</v>
      </c>
      <c r="Y31" s="143">
        <v>8.0436062219028557</v>
      </c>
      <c r="Z31" s="143">
        <v>6.6749052921583951</v>
      </c>
      <c r="AA31" s="144">
        <v>6.1921553549409092</v>
      </c>
      <c r="AH31" s="145">
        <f t="shared" si="3"/>
        <v>7.8579057527505825E-4</v>
      </c>
      <c r="AI31" s="146">
        <f t="shared" si="0"/>
        <v>5.4141397121121315E-4</v>
      </c>
      <c r="AJ31" s="146">
        <f t="shared" si="0"/>
        <v>1.2422429775282851E-3</v>
      </c>
      <c r="AK31" s="146">
        <f t="shared" si="0"/>
        <v>-2.4425221240502726</v>
      </c>
      <c r="AL31" s="147">
        <f t="shared" si="0"/>
        <v>-0.62058209134965292</v>
      </c>
      <c r="AM31" s="146">
        <f t="shared" si="0"/>
        <v>-3.5902966500802158</v>
      </c>
      <c r="AN31" s="146">
        <f t="shared" si="0"/>
        <v>-2.7686373607239023</v>
      </c>
      <c r="AO31" s="146">
        <f t="shared" si="0"/>
        <v>-2.3696090698505756</v>
      </c>
      <c r="AP31" s="146">
        <f t="shared" si="0"/>
        <v>0.14122155946156845</v>
      </c>
      <c r="AQ31" s="147">
        <f t="shared" si="0"/>
        <v>-2.1371955901537953</v>
      </c>
      <c r="AR31" s="143">
        <f t="shared" ref="AR31:AV31" si="10">W48-W14</f>
        <v>-0.61530315107305444</v>
      </c>
      <c r="AS31" s="143">
        <f t="shared" si="10"/>
        <v>0.18970220024385753</v>
      </c>
      <c r="AT31" s="143">
        <f t="shared" si="10"/>
        <v>-1.3021020120053119</v>
      </c>
      <c r="AU31" s="143">
        <f t="shared" si="10"/>
        <v>0.38129135745339493</v>
      </c>
      <c r="AV31" s="102">
        <f t="shared" si="10"/>
        <v>-0.3292986544878973</v>
      </c>
    </row>
    <row r="32" spans="1:48" x14ac:dyDescent="0.3">
      <c r="A32" s="127" t="s">
        <v>85</v>
      </c>
      <c r="B32" s="59">
        <v>6.8450963772024682</v>
      </c>
      <c r="C32" s="128">
        <v>7.1186000425033882</v>
      </c>
      <c r="D32" s="129">
        <v>8.4138995114130086</v>
      </c>
      <c r="E32" s="129">
        <v>6.4275088540745013</v>
      </c>
      <c r="F32" s="62">
        <v>5.4515671421461436</v>
      </c>
      <c r="G32" s="59">
        <v>6.806743739022707</v>
      </c>
      <c r="H32" s="128">
        <v>5.7052639860685872</v>
      </c>
      <c r="I32" s="129">
        <v>-2.8127727137420511</v>
      </c>
      <c r="J32" s="129">
        <v>2.1978056047298189</v>
      </c>
      <c r="K32" s="62">
        <v>0.97375730685160811</v>
      </c>
      <c r="L32" s="59">
        <v>1.468767654035541</v>
      </c>
      <c r="M32" s="128">
        <v>-2.0972018509303636</v>
      </c>
      <c r="N32" s="129">
        <v>8.9489018837441989</v>
      </c>
      <c r="O32" s="129">
        <v>-2.9403846037168169</v>
      </c>
      <c r="P32" s="62">
        <v>5.7587837974471201</v>
      </c>
      <c r="Q32" s="59">
        <v>2.3937215241913279</v>
      </c>
      <c r="R32" s="128">
        <v>6.7587281184727566</v>
      </c>
      <c r="S32" s="129">
        <v>1.2429041469088409</v>
      </c>
      <c r="T32" s="129">
        <v>9.2514078770477237</v>
      </c>
      <c r="U32" s="129">
        <v>1.6155395302869913</v>
      </c>
      <c r="V32" s="59">
        <v>4.5472179685829728</v>
      </c>
      <c r="W32" s="129">
        <v>3.8574434098124444</v>
      </c>
      <c r="X32" s="129">
        <v>5.2283939058809459</v>
      </c>
      <c r="Y32" s="129">
        <v>5.7419279062620676</v>
      </c>
      <c r="Z32" s="129">
        <v>4.9091164049014369</v>
      </c>
      <c r="AA32" s="140">
        <v>4.9391229790618718</v>
      </c>
      <c r="AH32" s="128">
        <f t="shared" si="3"/>
        <v>0.22033142627683189</v>
      </c>
      <c r="AI32" s="141">
        <f t="shared" si="0"/>
        <v>0.11691583706596731</v>
      </c>
      <c r="AJ32" s="141">
        <f t="shared" si="0"/>
        <v>2.4689239981001698E-3</v>
      </c>
      <c r="AK32" s="141">
        <f t="shared" si="0"/>
        <v>-2.8813484545862522</v>
      </c>
      <c r="AL32" s="142">
        <f t="shared" si="0"/>
        <v>-0.68738204356240118</v>
      </c>
      <c r="AM32" s="141">
        <f t="shared" si="0"/>
        <v>-5.6084844806855827</v>
      </c>
      <c r="AN32" s="141">
        <f t="shared" si="0"/>
        <v>-0.99100851900602027</v>
      </c>
      <c r="AO32" s="141">
        <f t="shared" si="0"/>
        <v>-0.48892184853759346</v>
      </c>
      <c r="AP32" s="141">
        <f t="shared" si="0"/>
        <v>0.12925112500656866</v>
      </c>
      <c r="AQ32" s="142">
        <f t="shared" si="0"/>
        <v>-1.6469005738706688</v>
      </c>
      <c r="AR32" s="129">
        <f t="shared" ref="AR32:AV32" si="11">W49-W15</f>
        <v>-1.5302692765071235</v>
      </c>
      <c r="AS32" s="129">
        <f t="shared" si="11"/>
        <v>-1.0061161829390652</v>
      </c>
      <c r="AT32" s="129">
        <f t="shared" si="11"/>
        <v>-2.1214373848507773</v>
      </c>
      <c r="AU32" s="129">
        <f t="shared" si="11"/>
        <v>-2.18105456026636</v>
      </c>
      <c r="AV32" s="59">
        <f t="shared" si="11"/>
        <v>-1.7120241333826502</v>
      </c>
    </row>
    <row r="33" spans="1:50" x14ac:dyDescent="0.3">
      <c r="A33" s="133" t="s">
        <v>89</v>
      </c>
      <c r="B33" s="69">
        <v>10.578806557686198</v>
      </c>
      <c r="C33" s="134">
        <v>9.9659664541299442</v>
      </c>
      <c r="D33" s="71">
        <v>6.8699597102491046</v>
      </c>
      <c r="E33" s="71">
        <v>6.8689761271217815</v>
      </c>
      <c r="F33" s="72">
        <v>3.5457445083524823</v>
      </c>
      <c r="G33" s="69">
        <v>6.5225623872799607</v>
      </c>
      <c r="H33" s="134">
        <v>3.5455538203210235</v>
      </c>
      <c r="I33" s="71">
        <v>-19.575081906972759</v>
      </c>
      <c r="J33" s="71">
        <v>-23.29728906119626</v>
      </c>
      <c r="K33" s="72">
        <v>-9.6934135089501652</v>
      </c>
      <c r="L33" s="69">
        <v>-13.42143666001232</v>
      </c>
      <c r="M33" s="134">
        <v>7.1988683695737299</v>
      </c>
      <c r="N33" s="71">
        <v>9.6559143718866878</v>
      </c>
      <c r="O33" s="71">
        <v>18.175908338456857</v>
      </c>
      <c r="P33" s="72">
        <v>9.6452659290722664</v>
      </c>
      <c r="Q33" s="69">
        <v>11.176313533801441</v>
      </c>
      <c r="R33" s="134">
        <v>-10.765382217772201</v>
      </c>
      <c r="S33" s="71">
        <v>14.120743995627993</v>
      </c>
      <c r="T33" s="71">
        <v>-7.8848039365645883</v>
      </c>
      <c r="U33" s="71">
        <v>27.997676522892469</v>
      </c>
      <c r="V33" s="69">
        <v>7.0381076109946594</v>
      </c>
      <c r="W33" s="143">
        <v>29.632556573239199</v>
      </c>
      <c r="X33" s="143">
        <v>-2.5457964363329255</v>
      </c>
      <c r="Y33" s="143">
        <v>-25.408607494228107</v>
      </c>
      <c r="Z33" s="143">
        <v>-4.0837739147243308</v>
      </c>
      <c r="AA33" s="144">
        <v>-2.33628245522709</v>
      </c>
      <c r="AH33" s="148">
        <f t="shared" si="3"/>
        <v>-0.4158045712029601</v>
      </c>
      <c r="AI33" s="149">
        <f t="shared" si="0"/>
        <v>-0.90576413696903302</v>
      </c>
      <c r="AJ33" s="149">
        <f t="shared" si="0"/>
        <v>-0.67502633252935951</v>
      </c>
      <c r="AK33" s="149">
        <f t="shared" si="0"/>
        <v>12.891481877154387</v>
      </c>
      <c r="AL33" s="150">
        <f t="shared" si="0"/>
        <v>3.3605308159891489</v>
      </c>
      <c r="AM33" s="149">
        <f t="shared" si="0"/>
        <v>23.933246215017981</v>
      </c>
      <c r="AN33" s="149">
        <f t="shared" si="0"/>
        <v>-1.9896171345819678</v>
      </c>
      <c r="AO33" s="149">
        <f t="shared" si="0"/>
        <v>-9.3086988491064453</v>
      </c>
      <c r="AP33" s="149">
        <f t="shared" si="0"/>
        <v>-6.5151595896075349</v>
      </c>
      <c r="AQ33" s="150">
        <f t="shared" si="0"/>
        <v>0.85046571925391223</v>
      </c>
      <c r="AR33" s="160">
        <f t="shared" ref="AR33:AV33" si="12">W50-W16</f>
        <v>-8.0450051831370892</v>
      </c>
      <c r="AS33" s="161">
        <f t="shared" si="12"/>
        <v>3.160605024190144</v>
      </c>
      <c r="AT33" s="161">
        <f t="shared" si="12"/>
        <v>9.750244565118205</v>
      </c>
      <c r="AU33" s="162">
        <f t="shared" si="12"/>
        <v>-0.40550635679817937</v>
      </c>
      <c r="AV33" s="159">
        <f t="shared" si="12"/>
        <v>2.4519426347760387</v>
      </c>
    </row>
    <row r="35" spans="1:50" ht="17.399999999999999" x14ac:dyDescent="0.3">
      <c r="A35" s="115" t="s">
        <v>124</v>
      </c>
    </row>
    <row r="36" spans="1:50" x14ac:dyDescent="0.3">
      <c r="A36" s="117" t="s">
        <v>73</v>
      </c>
      <c r="AC36" s="116" t="s">
        <v>125</v>
      </c>
      <c r="AH36" s="165" t="s">
        <v>127</v>
      </c>
    </row>
    <row r="37" spans="1:50" x14ac:dyDescent="0.3">
      <c r="A37" s="205" t="s">
        <v>74</v>
      </c>
      <c r="B37" s="201">
        <v>2018</v>
      </c>
      <c r="C37" s="207">
        <v>2019</v>
      </c>
      <c r="D37" s="200"/>
      <c r="E37" s="200"/>
      <c r="F37" s="200"/>
      <c r="G37" s="201">
        <v>2019</v>
      </c>
      <c r="H37" s="207">
        <v>2020</v>
      </c>
      <c r="I37" s="200"/>
      <c r="J37" s="200"/>
      <c r="K37" s="200"/>
      <c r="L37" s="201">
        <v>2020</v>
      </c>
      <c r="M37" s="207">
        <v>2021</v>
      </c>
      <c r="N37" s="200"/>
      <c r="O37" s="200"/>
      <c r="P37" s="200"/>
      <c r="Q37" s="201">
        <v>2021</v>
      </c>
      <c r="R37" s="207">
        <v>2022</v>
      </c>
      <c r="S37" s="200"/>
      <c r="T37" s="200"/>
      <c r="U37" s="200"/>
      <c r="V37" s="201">
        <v>2022</v>
      </c>
      <c r="W37" s="207">
        <v>2023</v>
      </c>
      <c r="X37" s="200"/>
      <c r="Y37" s="200"/>
      <c r="Z37" s="200"/>
      <c r="AA37" s="203">
        <v>2023</v>
      </c>
      <c r="AC37" s="200">
        <v>2020</v>
      </c>
      <c r="AD37" s="200"/>
      <c r="AE37" s="200"/>
      <c r="AF37" s="200"/>
      <c r="AG37" s="201">
        <v>2020</v>
      </c>
      <c r="AH37" s="200">
        <v>2021</v>
      </c>
      <c r="AI37" s="200"/>
      <c r="AJ37" s="200"/>
      <c r="AK37" s="200"/>
      <c r="AL37" s="201">
        <v>2021</v>
      </c>
      <c r="AM37" s="200">
        <v>2022</v>
      </c>
      <c r="AN37" s="200"/>
      <c r="AO37" s="200"/>
      <c r="AP37" s="200"/>
      <c r="AQ37" s="203">
        <v>2022</v>
      </c>
      <c r="AR37" s="200">
        <v>2023</v>
      </c>
      <c r="AS37" s="200"/>
      <c r="AT37" s="200"/>
      <c r="AU37" s="200"/>
      <c r="AV37" s="203">
        <v>2023</v>
      </c>
    </row>
    <row r="38" spans="1:50" x14ac:dyDescent="0.3">
      <c r="A38" s="206"/>
      <c r="B38" s="202"/>
      <c r="C38" s="118" t="s">
        <v>13</v>
      </c>
      <c r="D38" s="118" t="s">
        <v>14</v>
      </c>
      <c r="E38" s="118" t="s">
        <v>15</v>
      </c>
      <c r="F38" s="118" t="s">
        <v>16</v>
      </c>
      <c r="G38" s="202"/>
      <c r="H38" s="118" t="s">
        <v>13</v>
      </c>
      <c r="I38" s="118" t="s">
        <v>14</v>
      </c>
      <c r="J38" s="118" t="s">
        <v>15</v>
      </c>
      <c r="K38" s="118" t="s">
        <v>16</v>
      </c>
      <c r="L38" s="202"/>
      <c r="M38" s="118" t="s">
        <v>13</v>
      </c>
      <c r="N38" s="118" t="s">
        <v>14</v>
      </c>
      <c r="O38" s="118" t="s">
        <v>15</v>
      </c>
      <c r="P38" s="118" t="s">
        <v>16</v>
      </c>
      <c r="Q38" s="202"/>
      <c r="R38" s="118" t="s">
        <v>13</v>
      </c>
      <c r="S38" s="118" t="s">
        <v>14</v>
      </c>
      <c r="T38" s="118" t="s">
        <v>15</v>
      </c>
      <c r="U38" s="118" t="s">
        <v>16</v>
      </c>
      <c r="V38" s="202"/>
      <c r="W38" s="119" t="s">
        <v>13</v>
      </c>
      <c r="X38" s="118" t="s">
        <v>14</v>
      </c>
      <c r="Y38" s="118" t="s">
        <v>15</v>
      </c>
      <c r="Z38" s="118" t="s">
        <v>16</v>
      </c>
      <c r="AA38" s="204"/>
      <c r="AC38" s="118" t="s">
        <v>13</v>
      </c>
      <c r="AD38" s="118" t="s">
        <v>14</v>
      </c>
      <c r="AE38" s="118" t="s">
        <v>15</v>
      </c>
      <c r="AF38" s="118" t="s">
        <v>16</v>
      </c>
      <c r="AG38" s="202"/>
      <c r="AH38" s="118" t="s">
        <v>13</v>
      </c>
      <c r="AI38" s="118" t="s">
        <v>14</v>
      </c>
      <c r="AJ38" s="118" t="s">
        <v>15</v>
      </c>
      <c r="AK38" s="118" t="s">
        <v>16</v>
      </c>
      <c r="AL38" s="202"/>
      <c r="AM38" s="118" t="s">
        <v>13</v>
      </c>
      <c r="AN38" s="118" t="s">
        <v>14</v>
      </c>
      <c r="AO38" s="118" t="s">
        <v>15</v>
      </c>
      <c r="AP38" s="118" t="s">
        <v>16</v>
      </c>
      <c r="AQ38" s="204"/>
      <c r="AR38" s="118" t="s">
        <v>13</v>
      </c>
      <c r="AS38" s="118" t="s">
        <v>14</v>
      </c>
      <c r="AT38" s="118" t="s">
        <v>15</v>
      </c>
      <c r="AU38" s="118" t="s">
        <v>16</v>
      </c>
      <c r="AV38" s="204"/>
    </row>
    <row r="39" spans="1:50" x14ac:dyDescent="0.3">
      <c r="A39" s="54" t="s">
        <v>75</v>
      </c>
      <c r="B39" s="120"/>
      <c r="C39" s="121"/>
      <c r="D39" s="121"/>
      <c r="E39" s="121"/>
      <c r="F39" s="121"/>
      <c r="G39" s="120"/>
      <c r="H39" s="121"/>
      <c r="I39" s="121"/>
      <c r="J39" s="121"/>
      <c r="K39" s="121"/>
      <c r="L39" s="120"/>
      <c r="M39" s="121"/>
      <c r="N39" s="121"/>
      <c r="O39" s="121"/>
      <c r="P39" s="121"/>
      <c r="Q39" s="120"/>
      <c r="R39" s="121"/>
      <c r="S39" s="121"/>
      <c r="T39" s="121"/>
      <c r="U39" s="121"/>
      <c r="V39" s="120"/>
      <c r="W39" s="122"/>
      <c r="X39" s="121"/>
      <c r="Y39" s="121"/>
      <c r="Z39" s="121"/>
      <c r="AA39" s="136"/>
      <c r="AC39" s="121"/>
      <c r="AD39" s="121"/>
      <c r="AE39" s="121"/>
      <c r="AF39" s="121"/>
      <c r="AG39" s="120"/>
      <c r="AH39" s="121"/>
      <c r="AI39" s="121"/>
      <c r="AJ39" s="121"/>
      <c r="AK39" s="121"/>
      <c r="AL39" s="120"/>
      <c r="AM39" s="121"/>
      <c r="AN39" s="121"/>
      <c r="AO39" s="121"/>
      <c r="AP39" s="121"/>
      <c r="AQ39" s="136"/>
      <c r="AR39" s="121"/>
      <c r="AS39" s="121"/>
      <c r="AT39" s="121"/>
      <c r="AU39" s="121"/>
      <c r="AV39" s="121"/>
    </row>
    <row r="40" spans="1:50" ht="15" thickBot="1" x14ac:dyDescent="0.35">
      <c r="A40" s="57" t="s">
        <v>76</v>
      </c>
      <c r="B40" s="123">
        <v>5.1742915395502687</v>
      </c>
      <c r="C40" s="124">
        <v>5.0597641371154412</v>
      </c>
      <c r="D40" s="20">
        <v>5.0521484971921993</v>
      </c>
      <c r="E40" s="125">
        <v>5.0064332574038195</v>
      </c>
      <c r="F40" s="126">
        <v>4.9571582787463653</v>
      </c>
      <c r="G40" s="123">
        <v>5.0181597150828594</v>
      </c>
      <c r="H40" s="124">
        <v>2.9721738658076369</v>
      </c>
      <c r="I40" s="20">
        <v>-5.3222503111150292</v>
      </c>
      <c r="J40" s="125">
        <v>-3.4853744862697544</v>
      </c>
      <c r="K40" s="126">
        <v>-2.194767649142737</v>
      </c>
      <c r="L40" s="123">
        <v>-2.0695434990643746</v>
      </c>
      <c r="M40" s="124">
        <f>akhir!M32</f>
        <v>-0.69670625552852306</v>
      </c>
      <c r="N40" s="20">
        <f>akhir!N32</f>
        <v>7.0720160186016567</v>
      </c>
      <c r="O40" s="125">
        <f>akhir!O32</f>
        <v>3.5059027376630025</v>
      </c>
      <c r="P40" s="126">
        <f>akhir!P32</f>
        <v>5.0232775031471721</v>
      </c>
      <c r="Q40" s="123">
        <f>akhir!Q32</f>
        <v>3.6912401119128857</v>
      </c>
      <c r="R40" s="124">
        <f>akhir!R32</f>
        <v>5.0062648070143903</v>
      </c>
      <c r="S40" s="20">
        <f>akhir!S32</f>
        <v>5.07</v>
      </c>
      <c r="T40" s="125">
        <f>akhir!T32</f>
        <v>5.17</v>
      </c>
      <c r="U40" s="126">
        <f>akhir!U32</f>
        <v>4.5599999999999996</v>
      </c>
      <c r="V40" s="123">
        <f>akhir!V32</f>
        <v>4.9494050876669471</v>
      </c>
      <c r="W40" s="137">
        <f>akhir!W32</f>
        <v>4.83</v>
      </c>
      <c r="X40" s="138">
        <f>akhir!X32</f>
        <v>4.99</v>
      </c>
      <c r="Y40" s="138">
        <f>akhir!Y32</f>
        <v>5.26</v>
      </c>
      <c r="Z40" s="138">
        <f>akhir!Z32</f>
        <v>5.04</v>
      </c>
      <c r="AA40" s="139">
        <f>akhir!AA32</f>
        <v>5.0326251134500843</v>
      </c>
      <c r="AC40" s="124">
        <f t="shared" ref="AC40:AQ50" si="13">H40-H23</f>
        <v>0</v>
      </c>
      <c r="AD40" s="20">
        <f t="shared" si="13"/>
        <v>0</v>
      </c>
      <c r="AE40" s="125">
        <f t="shared" si="13"/>
        <v>0</v>
      </c>
      <c r="AF40" s="126">
        <f t="shared" si="13"/>
        <v>0</v>
      </c>
      <c r="AG40" s="123">
        <f t="shared" si="13"/>
        <v>0</v>
      </c>
      <c r="AH40" s="124">
        <f t="shared" si="13"/>
        <v>1.3293744471476909E-2</v>
      </c>
      <c r="AI40" s="20">
        <f t="shared" si="13"/>
        <v>2.0160186016564552E-3</v>
      </c>
      <c r="AJ40" s="125">
        <f t="shared" si="13"/>
        <v>-4.0972623369972538E-3</v>
      </c>
      <c r="AK40" s="126">
        <f t="shared" si="13"/>
        <v>0.26327750314717235</v>
      </c>
      <c r="AL40" s="123">
        <f t="shared" si="13"/>
        <v>6.9445620252861495E-2</v>
      </c>
      <c r="AM40" s="124">
        <f t="shared" si="13"/>
        <v>0.38626480701439014</v>
      </c>
      <c r="AN40" s="20">
        <f t="shared" si="13"/>
        <v>-1.9999999999999574E-2</v>
      </c>
      <c r="AO40" s="125">
        <f t="shared" si="13"/>
        <v>-0.23000000000000043</v>
      </c>
      <c r="AP40" s="125">
        <f>U40-U23</f>
        <v>-0.59000000000000075</v>
      </c>
      <c r="AQ40" s="123">
        <f>V40-V23</f>
        <v>-0.120953366876142</v>
      </c>
      <c r="AR40" s="151">
        <f t="shared" ref="AR40:AV50" si="14">W40-W23</f>
        <v>-0.36000000000000032</v>
      </c>
      <c r="AS40" s="152">
        <f t="shared" si="14"/>
        <v>-0.24000000000000021</v>
      </c>
      <c r="AT40" s="152">
        <f t="shared" si="14"/>
        <v>-3.0000000000000249E-2</v>
      </c>
      <c r="AU40" s="153">
        <f t="shared" si="14"/>
        <v>-7.0000000000000284E-2</v>
      </c>
      <c r="AV40" s="123">
        <f t="shared" si="14"/>
        <v>-0.17233421682716354</v>
      </c>
    </row>
    <row r="41" spans="1:50" x14ac:dyDescent="0.3">
      <c r="A41" s="127" t="s">
        <v>77</v>
      </c>
      <c r="B41" s="59">
        <v>3.8841579664959935</v>
      </c>
      <c r="C41" s="128">
        <v>1.7945009429038761</v>
      </c>
      <c r="D41" s="129">
        <v>5.2849070117596986</v>
      </c>
      <c r="E41" s="129">
        <v>3.0713579412463998</v>
      </c>
      <c r="F41" s="62">
        <v>4.2491465584431953</v>
      </c>
      <c r="G41" s="59">
        <v>3.6065015723811822</v>
      </c>
      <c r="H41" s="128">
        <v>1.0111094879605709E-2</v>
      </c>
      <c r="I41" s="129">
        <v>2.1956290276624602</v>
      </c>
      <c r="J41" s="129">
        <v>2.1624263345860317</v>
      </c>
      <c r="K41" s="62">
        <v>2.5907156012745514</v>
      </c>
      <c r="L41" s="59">
        <v>1.7522309339986997</v>
      </c>
      <c r="M41" s="128">
        <f>akhir!M33</f>
        <v>3.4412742042115418</v>
      </c>
      <c r="N41" s="129">
        <f>akhir!N33</f>
        <v>0.5257487771392011</v>
      </c>
      <c r="O41" s="129">
        <f>akhir!O33</f>
        <v>1.4295980977077294</v>
      </c>
      <c r="P41" s="62">
        <f>akhir!P33</f>
        <v>2.2808987092091337</v>
      </c>
      <c r="Q41" s="59">
        <f>akhir!Q33</f>
        <v>1.8412553033327006</v>
      </c>
      <c r="R41" s="128">
        <f>akhir!R33</f>
        <v>1.1556651002389895</v>
      </c>
      <c r="S41" s="129">
        <f>akhir!S33</f>
        <v>1.6899999999999915</v>
      </c>
      <c r="T41" s="129">
        <f>akhir!T33</f>
        <v>1.21</v>
      </c>
      <c r="U41" s="62">
        <f>akhir!U33</f>
        <v>4.2967037514564543</v>
      </c>
      <c r="V41" s="59">
        <f>akhir!V33</f>
        <v>2.0060897279352785</v>
      </c>
      <c r="W41" s="154">
        <f>akhir!W33</f>
        <v>3.5636130529498766</v>
      </c>
      <c r="X41" s="129">
        <f>akhir!X33</f>
        <v>4.3807016225863693</v>
      </c>
      <c r="Y41" s="129">
        <f>akhir!Y33</f>
        <v>3.9455749801316164</v>
      </c>
      <c r="Z41" s="129">
        <f>akhir!Z33</f>
        <v>4.2656944233915084</v>
      </c>
      <c r="AA41" s="59">
        <f>akhir!AA33</f>
        <v>4.0441197829446995</v>
      </c>
      <c r="AC41" s="128">
        <f t="shared" si="13"/>
        <v>0</v>
      </c>
      <c r="AD41" s="129">
        <f t="shared" si="13"/>
        <v>0</v>
      </c>
      <c r="AE41" s="129">
        <f t="shared" si="13"/>
        <v>0</v>
      </c>
      <c r="AF41" s="62">
        <f t="shared" si="13"/>
        <v>0</v>
      </c>
      <c r="AG41" s="59">
        <f t="shared" si="13"/>
        <v>0</v>
      </c>
      <c r="AH41" s="128">
        <f t="shared" si="13"/>
        <v>6.5223229597455301E-2</v>
      </c>
      <c r="AI41" s="129">
        <f t="shared" si="13"/>
        <v>0.14131727899560076</v>
      </c>
      <c r="AJ41" s="129">
        <f t="shared" si="13"/>
        <v>0.12446253229472237</v>
      </c>
      <c r="AK41" s="62">
        <f t="shared" si="13"/>
        <v>2.0009061059891753</v>
      </c>
      <c r="AL41" s="59">
        <f t="shared" si="13"/>
        <v>0.52684498553499104</v>
      </c>
      <c r="AM41" s="128">
        <f t="shared" si="13"/>
        <v>-0.91434337167290991</v>
      </c>
      <c r="AN41" s="129">
        <f t="shared" si="13"/>
        <v>-2.4701360712288567</v>
      </c>
      <c r="AO41" s="129">
        <f t="shared" si="13"/>
        <v>-2.8542901208976179</v>
      </c>
      <c r="AP41" s="129">
        <f>U41-U24</f>
        <v>-2.0569892966029846</v>
      </c>
      <c r="AQ41" s="59">
        <f t="shared" si="13"/>
        <v>-2.1049721076871863</v>
      </c>
      <c r="AR41" s="129">
        <f t="shared" si="14"/>
        <v>-0.93793550351879418</v>
      </c>
      <c r="AS41" s="129">
        <f t="shared" si="14"/>
        <v>-1.1187414133541962</v>
      </c>
      <c r="AT41" s="129">
        <f t="shared" si="14"/>
        <v>-1.0625552286945394</v>
      </c>
      <c r="AU41" s="129">
        <f t="shared" si="14"/>
        <v>-7.4990103162186905E-2</v>
      </c>
      <c r="AV41" s="59">
        <f t="shared" si="14"/>
        <v>-0.82986918717311564</v>
      </c>
      <c r="AX41" s="155" t="s">
        <v>77</v>
      </c>
    </row>
    <row r="42" spans="1:50" x14ac:dyDescent="0.3">
      <c r="A42" s="130" t="s">
        <v>78</v>
      </c>
      <c r="B42" s="64">
        <v>2.1581462305483967</v>
      </c>
      <c r="C42" s="131">
        <v>2.3248266298230069</v>
      </c>
      <c r="D42" s="132">
        <v>-0.70691864637874025</v>
      </c>
      <c r="E42" s="132">
        <v>2.3358211223401204</v>
      </c>
      <c r="F42" s="67">
        <v>0.94127475581053943</v>
      </c>
      <c r="G42" s="64">
        <v>1.2179710108536579</v>
      </c>
      <c r="H42" s="131">
        <v>0.44774760442525263</v>
      </c>
      <c r="I42" s="132">
        <v>-2.72000330203781</v>
      </c>
      <c r="J42" s="132">
        <v>-4.2813539038007438</v>
      </c>
      <c r="K42" s="67">
        <v>-1.2008604625752595</v>
      </c>
      <c r="L42" s="64">
        <v>-1.9512377850728346</v>
      </c>
      <c r="M42" s="131">
        <f>akhir!M34</f>
        <v>-2.0212227643183422</v>
      </c>
      <c r="N42" s="132">
        <f>akhir!N34</f>
        <v>5.223285548337353</v>
      </c>
      <c r="O42" s="132">
        <f>akhir!O34</f>
        <v>7.7799576692986427</v>
      </c>
      <c r="P42" s="67">
        <f>akhir!P34</f>
        <v>5.1507648332819622</v>
      </c>
      <c r="Q42" s="64">
        <f>akhir!Q34</f>
        <v>4.0006694707183543</v>
      </c>
      <c r="R42" s="131">
        <f>akhir!R34</f>
        <v>3.8156096217024427</v>
      </c>
      <c r="S42" s="132">
        <f>akhir!S34</f>
        <v>2.2100000000000009</v>
      </c>
      <c r="T42" s="132">
        <f>akhir!T34</f>
        <v>1.9900000000000029</v>
      </c>
      <c r="U42" s="67">
        <f>akhir!U34</f>
        <v>2.7002190099910894</v>
      </c>
      <c r="V42" s="64">
        <f>akhir!V34</f>
        <v>2.6628137859225243</v>
      </c>
      <c r="W42" s="156">
        <f>akhir!W34</f>
        <v>2.762836376598421</v>
      </c>
      <c r="X42" s="132">
        <f>akhir!X34</f>
        <v>1.9601342456566195</v>
      </c>
      <c r="Y42" s="132">
        <f>akhir!Y34</f>
        <v>2.3474421459792394</v>
      </c>
      <c r="Z42" s="132">
        <f>akhir!Z34</f>
        <v>2.3544807190688744</v>
      </c>
      <c r="AA42" s="64">
        <f>akhir!AA34</f>
        <v>2.3543780563404226</v>
      </c>
      <c r="AC42" s="131">
        <f t="shared" si="13"/>
        <v>0</v>
      </c>
      <c r="AD42" s="132">
        <f t="shared" si="13"/>
        <v>0</v>
      </c>
      <c r="AE42" s="132">
        <f t="shared" si="13"/>
        <v>0</v>
      </c>
      <c r="AF42" s="67">
        <f t="shared" si="13"/>
        <v>0</v>
      </c>
      <c r="AG42" s="64">
        <f t="shared" si="13"/>
        <v>0</v>
      </c>
      <c r="AH42" s="131">
        <f t="shared" si="13"/>
        <v>0</v>
      </c>
      <c r="AI42" s="132">
        <f t="shared" si="13"/>
        <v>0</v>
      </c>
      <c r="AJ42" s="132">
        <f t="shared" si="13"/>
        <v>0</v>
      </c>
      <c r="AK42" s="67">
        <f t="shared" si="13"/>
        <v>-0.96925254110402648</v>
      </c>
      <c r="AL42" s="64">
        <f t="shared" si="13"/>
        <v>-0.24502982509762017</v>
      </c>
      <c r="AM42" s="131">
        <f t="shared" si="13"/>
        <v>-2.0943840192023444</v>
      </c>
      <c r="AN42" s="132">
        <f t="shared" si="13"/>
        <v>-1.5902315799722677</v>
      </c>
      <c r="AO42" s="132">
        <f t="shared" si="13"/>
        <v>0.38025409422535184</v>
      </c>
      <c r="AP42" s="132">
        <f>U42-U25</f>
        <v>0.99143876739484771</v>
      </c>
      <c r="AQ42" s="102">
        <f t="shared" si="13"/>
        <v>-0.53960598364106716</v>
      </c>
      <c r="AR42" s="143">
        <f t="shared" si="14"/>
        <v>0.77222726588899171</v>
      </c>
      <c r="AS42" s="143">
        <f t="shared" si="14"/>
        <v>-0.49546424424931068</v>
      </c>
      <c r="AT42" s="143">
        <f t="shared" si="14"/>
        <v>-0.41098996370509955</v>
      </c>
      <c r="AU42" s="143">
        <f t="shared" si="14"/>
        <v>-0.40408357716532617</v>
      </c>
      <c r="AV42" s="102">
        <f t="shared" si="14"/>
        <v>-0.14080610414228811</v>
      </c>
      <c r="AX42" s="157" t="s">
        <v>78</v>
      </c>
    </row>
    <row r="43" spans="1:50" x14ac:dyDescent="0.3">
      <c r="A43" s="127" t="s">
        <v>79</v>
      </c>
      <c r="B43" s="59">
        <v>4.2740075535327104</v>
      </c>
      <c r="C43" s="128">
        <v>3.852636414031041</v>
      </c>
      <c r="D43" s="129">
        <v>3.5244224234346477</v>
      </c>
      <c r="E43" s="129">
        <v>4.1417527421544253</v>
      </c>
      <c r="F43" s="62">
        <v>3.666375351679263</v>
      </c>
      <c r="G43" s="59">
        <v>3.7977842664278283</v>
      </c>
      <c r="H43" s="128">
        <v>2.0645142700724595</v>
      </c>
      <c r="I43" s="129">
        <v>-6.1822262897118563</v>
      </c>
      <c r="J43" s="129">
        <v>-4.3388521548792358</v>
      </c>
      <c r="K43" s="62">
        <v>-3.1374891612758637</v>
      </c>
      <c r="L43" s="59">
        <v>-2.9318067396569503</v>
      </c>
      <c r="M43" s="128">
        <f>akhir!M35</f>
        <v>-1.3841150979617134</v>
      </c>
      <c r="N43" s="129">
        <f>akhir!N35</f>
        <v>6.5806484967229295</v>
      </c>
      <c r="O43" s="129">
        <f>akhir!O35</f>
        <v>3.6789470984919914</v>
      </c>
      <c r="P43" s="62">
        <f>akhir!P35</f>
        <v>4.9238733378203614</v>
      </c>
      <c r="Q43" s="59">
        <f>akhir!Q35</f>
        <v>3.3893258503485457</v>
      </c>
      <c r="R43" s="128">
        <f>akhir!R35</f>
        <v>5.0738270644069106</v>
      </c>
      <c r="S43" s="129">
        <f>akhir!S35</f>
        <v>5.2000000000000046</v>
      </c>
      <c r="T43" s="129">
        <f>akhir!T35</f>
        <v>5.6100000000000039</v>
      </c>
      <c r="U43" s="62">
        <f>akhir!U35</f>
        <v>2.5629904941243842</v>
      </c>
      <c r="V43" s="59">
        <f>akhir!V35</f>
        <v>4.6001567785354913</v>
      </c>
      <c r="W43" s="154">
        <f>akhir!W35</f>
        <v>4.2949057964412951</v>
      </c>
      <c r="X43" s="129">
        <f>akhir!X35</f>
        <v>4.9013148760977288</v>
      </c>
      <c r="Y43" s="129">
        <f>akhir!Y35</f>
        <v>5.5662126262983502</v>
      </c>
      <c r="Z43" s="129">
        <f>akhir!Z35</f>
        <v>4.872793265138986</v>
      </c>
      <c r="AA43" s="59">
        <f>akhir!AA35</f>
        <v>4.9150450585274674</v>
      </c>
      <c r="AC43" s="128">
        <f t="shared" si="13"/>
        <v>0</v>
      </c>
      <c r="AD43" s="129">
        <f t="shared" si="13"/>
        <v>0</v>
      </c>
      <c r="AE43" s="129">
        <f t="shared" si="13"/>
        <v>0</v>
      </c>
      <c r="AF43" s="62">
        <f t="shared" si="13"/>
        <v>0</v>
      </c>
      <c r="AG43" s="59">
        <f t="shared" si="13"/>
        <v>0</v>
      </c>
      <c r="AH43" s="128">
        <f t="shared" si="13"/>
        <v>0</v>
      </c>
      <c r="AI43" s="129">
        <f t="shared" si="13"/>
        <v>0</v>
      </c>
      <c r="AJ43" s="129">
        <f t="shared" si="13"/>
        <v>0</v>
      </c>
      <c r="AK43" s="62">
        <f t="shared" si="13"/>
        <v>0.54387887849418615</v>
      </c>
      <c r="AL43" s="59">
        <f t="shared" si="13"/>
        <v>0.13671986270276104</v>
      </c>
      <c r="AM43" s="128">
        <f t="shared" si="13"/>
        <v>0.94382344126711093</v>
      </c>
      <c r="AN43" s="129">
        <f t="shared" si="13"/>
        <v>0.2440591609861098</v>
      </c>
      <c r="AO43" s="129">
        <f t="shared" si="13"/>
        <v>6.5685908105117541E-2</v>
      </c>
      <c r="AP43" s="129">
        <f t="shared" si="13"/>
        <v>-0.75682430191468253</v>
      </c>
      <c r="AQ43" s="59">
        <f t="shared" si="13"/>
        <v>0.11321790329992254</v>
      </c>
      <c r="AR43" s="129">
        <f t="shared" si="14"/>
        <v>-0.28529294614656475</v>
      </c>
      <c r="AS43" s="129">
        <f t="shared" si="14"/>
        <v>-0.33611153779868896</v>
      </c>
      <c r="AT43" s="129">
        <f t="shared" si="14"/>
        <v>-0.25130885152326865</v>
      </c>
      <c r="AU43" s="129">
        <f t="shared" si="14"/>
        <v>-9.9342365337951044E-2</v>
      </c>
      <c r="AV43" s="59">
        <f t="shared" si="14"/>
        <v>-0.24375836265837503</v>
      </c>
      <c r="AX43" s="155" t="s">
        <v>79</v>
      </c>
    </row>
    <row r="44" spans="1:50" x14ac:dyDescent="0.3">
      <c r="A44" s="130" t="s">
        <v>80</v>
      </c>
      <c r="B44" s="64">
        <v>5.4788992902828682</v>
      </c>
      <c r="C44" s="131">
        <v>4.4765058455220608</v>
      </c>
      <c r="D44" s="132">
        <v>2.6481117506668594</v>
      </c>
      <c r="E44" s="132">
        <v>3.8256004237086749</v>
      </c>
      <c r="F44" s="67">
        <v>5.9606543355073205</v>
      </c>
      <c r="G44" s="64">
        <v>4.2441447835344315</v>
      </c>
      <c r="H44" s="131">
        <v>3.8912821577481438</v>
      </c>
      <c r="I44" s="132">
        <v>-4.707913767459349</v>
      </c>
      <c r="J44" s="132">
        <v>-1.8240083712108834</v>
      </c>
      <c r="K44" s="67">
        <v>-4.2751374804500415</v>
      </c>
      <c r="L44" s="64">
        <v>-1.7982989266167149</v>
      </c>
      <c r="M44" s="131">
        <f>akhir!M36</f>
        <v>1.9710175819564357</v>
      </c>
      <c r="N44" s="132">
        <f>akhir!N36</f>
        <v>8.8153400120561276</v>
      </c>
      <c r="O44" s="132">
        <f>akhir!O36</f>
        <v>3.9096432092515121</v>
      </c>
      <c r="P44" s="67">
        <f>akhir!P36</f>
        <v>7.5176725586175497</v>
      </c>
      <c r="Q44" s="64">
        <f>akhir!Q36</f>
        <v>5.4995235707757217</v>
      </c>
      <c r="R44" s="131">
        <f>akhir!R36</f>
        <v>6.5842720850249226</v>
      </c>
      <c r="S44" s="132">
        <f>akhir!S36</f>
        <v>3.1862043961696784</v>
      </c>
      <c r="T44" s="132">
        <f>akhir!T36</f>
        <v>5.7056394204570982</v>
      </c>
      <c r="U44" s="67">
        <f>akhir!U36</f>
        <v>3.6988163909313698</v>
      </c>
      <c r="V44" s="64">
        <f>akhir!V36</f>
        <v>4.7839627649556737</v>
      </c>
      <c r="W44" s="156">
        <f>akhir!W36</f>
        <v>3.783300850677862</v>
      </c>
      <c r="X44" s="132">
        <f>akhir!X36</f>
        <v>3.8165616981123307</v>
      </c>
      <c r="Y44" s="132">
        <f>akhir!Y36</f>
        <v>3.7962507374074583</v>
      </c>
      <c r="Z44" s="132">
        <f>akhir!Z36</f>
        <v>3.7354958276419437</v>
      </c>
      <c r="AA44" s="64">
        <f>akhir!AA36</f>
        <v>3.7821520762316707</v>
      </c>
      <c r="AC44" s="131">
        <f t="shared" si="13"/>
        <v>0</v>
      </c>
      <c r="AD44" s="132">
        <f t="shared" si="13"/>
        <v>0</v>
      </c>
      <c r="AE44" s="132">
        <f t="shared" si="13"/>
        <v>0</v>
      </c>
      <c r="AF44" s="67">
        <f t="shared" si="13"/>
        <v>0</v>
      </c>
      <c r="AG44" s="64">
        <f t="shared" si="13"/>
        <v>0</v>
      </c>
      <c r="AH44" s="131">
        <f t="shared" si="13"/>
        <v>0</v>
      </c>
      <c r="AI44" s="132">
        <f t="shared" si="13"/>
        <v>0</v>
      </c>
      <c r="AJ44" s="132">
        <f t="shared" si="13"/>
        <v>0</v>
      </c>
      <c r="AK44" s="67">
        <f t="shared" si="13"/>
        <v>4.4046373584383458</v>
      </c>
      <c r="AL44" s="64">
        <f t="shared" si="13"/>
        <v>1.1305373800366336</v>
      </c>
      <c r="AM44" s="131">
        <f t="shared" si="13"/>
        <v>5.1035114593574127</v>
      </c>
      <c r="AN44" s="132">
        <f t="shared" si="13"/>
        <v>-1.2091342669855454</v>
      </c>
      <c r="AO44" s="132">
        <f t="shared" si="13"/>
        <v>-0.58159044138859084</v>
      </c>
      <c r="AP44" s="132">
        <f t="shared" si="13"/>
        <v>-1.980836066779923</v>
      </c>
      <c r="AQ44" s="102">
        <f t="shared" si="13"/>
        <v>0.30770696488267024</v>
      </c>
      <c r="AR44" s="143">
        <f t="shared" si="14"/>
        <v>-0.1940264787255952</v>
      </c>
      <c r="AS44" s="143">
        <f t="shared" si="14"/>
        <v>-0.18450824793165843</v>
      </c>
      <c r="AT44" s="143">
        <f t="shared" si="14"/>
        <v>-1.1644198806030737</v>
      </c>
      <c r="AU44" s="143">
        <f t="shared" si="14"/>
        <v>-1.1619966377611091</v>
      </c>
      <c r="AV44" s="102">
        <f t="shared" si="14"/>
        <v>-0.68984952973207836</v>
      </c>
      <c r="AX44" s="157" t="s">
        <v>80</v>
      </c>
    </row>
    <row r="45" spans="1:50" x14ac:dyDescent="0.3">
      <c r="A45" s="127" t="s">
        <v>81</v>
      </c>
      <c r="B45" s="59">
        <v>6.089319137517446</v>
      </c>
      <c r="C45" s="128">
        <v>5.9056210992246116</v>
      </c>
      <c r="D45" s="129">
        <v>5.6899651298252252</v>
      </c>
      <c r="E45" s="129">
        <v>5.6487372567148197</v>
      </c>
      <c r="F45" s="62">
        <v>5.7888185167337847</v>
      </c>
      <c r="G45" s="59">
        <v>5.7573886337987767</v>
      </c>
      <c r="H45" s="128">
        <v>2.8988079703304859</v>
      </c>
      <c r="I45" s="129">
        <v>-5.3926336904483785</v>
      </c>
      <c r="J45" s="129">
        <v>-4.5205832845172438</v>
      </c>
      <c r="K45" s="62">
        <v>-5.6690527266876174</v>
      </c>
      <c r="L45" s="59">
        <v>-3.2559893542639329</v>
      </c>
      <c r="M45" s="128">
        <f>akhir!M37</f>
        <v>-0.78691755054185464</v>
      </c>
      <c r="N45" s="129">
        <f>akhir!N37</f>
        <v>4.4207149874338603</v>
      </c>
      <c r="O45" s="129">
        <f>akhir!O37</f>
        <v>3.8373120603795163</v>
      </c>
      <c r="P45" s="62">
        <f>akhir!P37</f>
        <v>3.9124708611258496</v>
      </c>
      <c r="Q45" s="59">
        <f>akhir!Q37</f>
        <v>2.8146899643656242</v>
      </c>
      <c r="R45" s="128">
        <f>akhir!R37</f>
        <v>4.82898014302795</v>
      </c>
      <c r="S45" s="129">
        <f>akhir!S37</f>
        <v>7.6899999999999968</v>
      </c>
      <c r="T45" s="129">
        <f>akhir!T37</f>
        <v>7.1602121588978385</v>
      </c>
      <c r="U45" s="62">
        <f>akhir!U37</f>
        <v>6.64669270477245</v>
      </c>
      <c r="V45" s="59">
        <f>akhir!V37</f>
        <v>6.5791660417437559</v>
      </c>
      <c r="W45" s="154">
        <f>akhir!W37</f>
        <v>5.2981807972220185</v>
      </c>
      <c r="X45" s="129">
        <f>akhir!X37</f>
        <v>5.8130031580649888</v>
      </c>
      <c r="Y45" s="129">
        <f>akhir!Y37</f>
        <v>7.499109877579091</v>
      </c>
      <c r="Z45" s="129">
        <f>akhir!Z37</f>
        <v>7.628234005448209</v>
      </c>
      <c r="AA45" s="59">
        <f>akhir!AA37</f>
        <v>6.5908701572081174</v>
      </c>
      <c r="AC45" s="128">
        <f t="shared" si="13"/>
        <v>0</v>
      </c>
      <c r="AD45" s="129">
        <f t="shared" si="13"/>
        <v>0</v>
      </c>
      <c r="AE45" s="129">
        <f t="shared" si="13"/>
        <v>0</v>
      </c>
      <c r="AF45" s="62">
        <f t="shared" si="13"/>
        <v>0</v>
      </c>
      <c r="AG45" s="59">
        <f t="shared" si="13"/>
        <v>0</v>
      </c>
      <c r="AH45" s="128">
        <f t="shared" si="13"/>
        <v>0</v>
      </c>
      <c r="AI45" s="129">
        <f t="shared" si="13"/>
        <v>0</v>
      </c>
      <c r="AJ45" s="129">
        <f t="shared" si="13"/>
        <v>0</v>
      </c>
      <c r="AK45" s="62">
        <f t="shared" si="13"/>
        <v>-1.3275137327763531</v>
      </c>
      <c r="AL45" s="59">
        <f t="shared" si="13"/>
        <v>-0.3432789833921257</v>
      </c>
      <c r="AM45" s="128">
        <f t="shared" si="13"/>
        <v>1.9889756342656995</v>
      </c>
      <c r="AN45" s="129">
        <f t="shared" si="13"/>
        <v>3.1366710395116515</v>
      </c>
      <c r="AO45" s="129">
        <f t="shared" si="13"/>
        <v>2.1389394196015044</v>
      </c>
      <c r="AP45" s="129">
        <f t="shared" si="13"/>
        <v>1.9910500872808434</v>
      </c>
      <c r="AQ45" s="59">
        <f t="shared" si="13"/>
        <v>2.3016103582626402</v>
      </c>
      <c r="AR45" s="129">
        <f t="shared" si="14"/>
        <v>4.1968559435257013E-2</v>
      </c>
      <c r="AS45" s="129">
        <f t="shared" si="14"/>
        <v>-0.2439146610880627</v>
      </c>
      <c r="AT45" s="129">
        <f t="shared" si="14"/>
        <v>0.31046427112895181</v>
      </c>
      <c r="AU45" s="129">
        <f t="shared" si="14"/>
        <v>0.75748497007392945</v>
      </c>
      <c r="AV45" s="59">
        <f t="shared" si="14"/>
        <v>0.22557890988452733</v>
      </c>
      <c r="AX45" s="155" t="s">
        <v>81</v>
      </c>
    </row>
    <row r="46" spans="1:50" x14ac:dyDescent="0.3">
      <c r="A46" s="130" t="s">
        <v>82</v>
      </c>
      <c r="B46" s="64">
        <v>5.0979758567770483</v>
      </c>
      <c r="C46" s="131">
        <v>5.3297178037341242</v>
      </c>
      <c r="D46" s="132">
        <v>4.7793972036148435</v>
      </c>
      <c r="E46" s="132">
        <v>4.5851745499925212</v>
      </c>
      <c r="F46" s="67">
        <v>4.6258026776920369</v>
      </c>
      <c r="G46" s="64">
        <v>4.8241750792119786</v>
      </c>
      <c r="H46" s="131">
        <v>1.6388551180168465</v>
      </c>
      <c r="I46" s="132">
        <v>-10.273924698265457</v>
      </c>
      <c r="J46" s="132">
        <v>-6.2981615260178874</v>
      </c>
      <c r="K46" s="67">
        <v>-4.6465099976857438</v>
      </c>
      <c r="L46" s="64">
        <v>-4.9406795266811576</v>
      </c>
      <c r="M46" s="131">
        <f>akhir!M38</f>
        <v>-2.3930684478235098</v>
      </c>
      <c r="N46" s="132">
        <f>akhir!N38</f>
        <v>11.475963579942427</v>
      </c>
      <c r="O46" s="132">
        <f>akhir!O38</f>
        <v>4.2315969195874548</v>
      </c>
      <c r="P46" s="67">
        <f>akhir!P38</f>
        <v>5.4453718049934707</v>
      </c>
      <c r="Q46" s="64">
        <f>akhir!Q38</f>
        <v>4.5173342177538212</v>
      </c>
      <c r="R46" s="131">
        <f>akhir!R38</f>
        <v>5.866443936942578</v>
      </c>
      <c r="S46" s="132">
        <f>akhir!S38</f>
        <v>6.261234569113161</v>
      </c>
      <c r="T46" s="132">
        <f>akhir!T38</f>
        <v>8.2849027768561179</v>
      </c>
      <c r="U46" s="67">
        <f>akhir!U38</f>
        <v>3.26378206056126</v>
      </c>
      <c r="V46" s="64">
        <f>akhir!V38</f>
        <v>5.909299153516745</v>
      </c>
      <c r="W46" s="156">
        <f>akhir!W38</f>
        <v>3.9569132341510826</v>
      </c>
      <c r="X46" s="132">
        <f>akhir!X38</f>
        <v>4.9007868846481006</v>
      </c>
      <c r="Y46" s="132">
        <f>akhir!Y38</f>
        <v>6.9307492329119702</v>
      </c>
      <c r="Z46" s="132">
        <f>akhir!Z38</f>
        <v>6.4031334535373352</v>
      </c>
      <c r="AA46" s="64">
        <f>akhir!AA38</f>
        <v>5.5663394747492267</v>
      </c>
      <c r="AC46" s="131">
        <f t="shared" si="13"/>
        <v>0</v>
      </c>
      <c r="AD46" s="132">
        <f t="shared" si="13"/>
        <v>0</v>
      </c>
      <c r="AE46" s="132">
        <f t="shared" si="13"/>
        <v>0</v>
      </c>
      <c r="AF46" s="67">
        <f t="shared" si="13"/>
        <v>0</v>
      </c>
      <c r="AG46" s="64">
        <f>L46-L29</f>
        <v>0</v>
      </c>
      <c r="AH46" s="131">
        <f t="shared" si="13"/>
        <v>-2.9444847964288368E-2</v>
      </c>
      <c r="AI46" s="132">
        <f t="shared" si="13"/>
        <v>6.5120401875494949E-2</v>
      </c>
      <c r="AJ46" s="132">
        <f t="shared" si="13"/>
        <v>-1.1244960704104301E-2</v>
      </c>
      <c r="AK46" s="67">
        <f t="shared" si="13"/>
        <v>-0.90935039851607335</v>
      </c>
      <c r="AL46" s="64">
        <f t="shared" si="13"/>
        <v>-0.22534101084519254</v>
      </c>
      <c r="AM46" s="131">
        <f t="shared" si="13"/>
        <v>-0.53946196620595632</v>
      </c>
      <c r="AN46" s="132">
        <f t="shared" si="13"/>
        <v>0.9520926809715613</v>
      </c>
      <c r="AO46" s="132">
        <f t="shared" si="13"/>
        <v>2.0783464170082144</v>
      </c>
      <c r="AP46" s="132">
        <f t="shared" si="13"/>
        <v>-0.43605142872884528</v>
      </c>
      <c r="AQ46" s="102">
        <f t="shared" si="13"/>
        <v>0.52201641139875132</v>
      </c>
      <c r="AR46" s="143">
        <f t="shared" si="14"/>
        <v>0.54824293612372177</v>
      </c>
      <c r="AS46" s="143">
        <f t="shared" si="14"/>
        <v>-0.36445120805594922</v>
      </c>
      <c r="AT46" s="143">
        <f t="shared" si="14"/>
        <v>-0.34610564546300182</v>
      </c>
      <c r="AU46" s="143">
        <f t="shared" si="14"/>
        <v>0.531206799008066</v>
      </c>
      <c r="AV46" s="102">
        <f t="shared" si="14"/>
        <v>9.4336041417952821E-2</v>
      </c>
      <c r="AX46" s="157" t="s">
        <v>82</v>
      </c>
    </row>
    <row r="47" spans="1:50" x14ac:dyDescent="0.3">
      <c r="A47" s="127" t="s">
        <v>83</v>
      </c>
      <c r="B47" s="59">
        <v>7.0320946014619468</v>
      </c>
      <c r="C47" s="128">
        <v>7.4431812623947824</v>
      </c>
      <c r="D47" s="129">
        <v>7.9163933807347098</v>
      </c>
      <c r="E47" s="129">
        <v>8.0872143069756994</v>
      </c>
      <c r="F47" s="62">
        <v>8.7863193697957698</v>
      </c>
      <c r="G47" s="59">
        <v>8.068418493722195</v>
      </c>
      <c r="H47" s="128">
        <v>6.0931701014604656</v>
      </c>
      <c r="I47" s="129">
        <v>-7.5005900891169102</v>
      </c>
      <c r="J47" s="129">
        <v>-1.3609401614297578</v>
      </c>
      <c r="K47" s="62">
        <v>0.18224942915703313</v>
      </c>
      <c r="L47" s="59">
        <v>-0.69163524885111904</v>
      </c>
      <c r="M47" s="128">
        <f>akhir!M39</f>
        <v>-0.3914477072135325</v>
      </c>
      <c r="N47" s="129">
        <f>akhir!N39</f>
        <v>12.895454180864419</v>
      </c>
      <c r="O47" s="129">
        <f>akhir!O39</f>
        <v>3.2077354465217089</v>
      </c>
      <c r="P47" s="62">
        <f>akhir!P39</f>
        <v>6.866141743869858</v>
      </c>
      <c r="Q47" s="59">
        <f>akhir!Q39</f>
        <v>5.4660120776569343</v>
      </c>
      <c r="R47" s="128">
        <f>akhir!R39</f>
        <v>10.296496542547029</v>
      </c>
      <c r="S47" s="129">
        <f>akhir!S39</f>
        <v>12.368364362821914</v>
      </c>
      <c r="T47" s="129">
        <f>akhir!T39</f>
        <v>12.647746575715502</v>
      </c>
      <c r="U47" s="62">
        <f>akhir!U39</f>
        <v>5.782994648908879</v>
      </c>
      <c r="V47" s="59">
        <f>akhir!V39</f>
        <v>10.201149948813182</v>
      </c>
      <c r="W47" s="154">
        <f>akhir!W39</f>
        <v>7.7437321387388014</v>
      </c>
      <c r="X47" s="129">
        <f>akhir!X39</f>
        <v>8.5483934040483156</v>
      </c>
      <c r="Y47" s="129">
        <f>akhir!Y39</f>
        <v>10.380783024338246</v>
      </c>
      <c r="Z47" s="129">
        <f>akhir!Z39</f>
        <v>9.5299814810622543</v>
      </c>
      <c r="AA47" s="59">
        <f>akhir!AA39</f>
        <v>9.0663813936921365</v>
      </c>
      <c r="AC47" s="128">
        <f t="shared" si="13"/>
        <v>0</v>
      </c>
      <c r="AD47" s="129">
        <f t="shared" si="13"/>
        <v>0</v>
      </c>
      <c r="AE47" s="129">
        <f t="shared" si="13"/>
        <v>0</v>
      </c>
      <c r="AF47" s="62">
        <f t="shared" si="13"/>
        <v>0</v>
      </c>
      <c r="AG47" s="59">
        <f t="shared" si="13"/>
        <v>0</v>
      </c>
      <c r="AH47" s="128">
        <f t="shared" si="13"/>
        <v>2.0008597380516413E-2</v>
      </c>
      <c r="AI47" s="129">
        <f t="shared" si="13"/>
        <v>1.6706917037701885E-2</v>
      </c>
      <c r="AJ47" s="129">
        <f t="shared" si="13"/>
        <v>1.6842108816939039E-2</v>
      </c>
      <c r="AK47" s="62">
        <f t="shared" si="13"/>
        <v>1.3181799013578299</v>
      </c>
      <c r="AL47" s="59">
        <f t="shared" si="13"/>
        <v>0.35624108575784685</v>
      </c>
      <c r="AM47" s="128">
        <f t="shared" si="13"/>
        <v>1.6604891575848981</v>
      </c>
      <c r="AN47" s="129">
        <f t="shared" si="13"/>
        <v>4.1231200177197049</v>
      </c>
      <c r="AO47" s="129">
        <f t="shared" si="13"/>
        <v>3.0576504446147901</v>
      </c>
      <c r="AP47" s="129">
        <f t="shared" si="13"/>
        <v>-1.2646198314043566</v>
      </c>
      <c r="AQ47" s="59">
        <f t="shared" si="13"/>
        <v>1.8388114890082186</v>
      </c>
      <c r="AR47" s="129">
        <f t="shared" si="14"/>
        <v>4.2246535894285842E-2</v>
      </c>
      <c r="AS47" s="129">
        <f t="shared" si="14"/>
        <v>0.20073295379394729</v>
      </c>
      <c r="AT47" s="129">
        <f t="shared" si="14"/>
        <v>1.1497051077874456</v>
      </c>
      <c r="AU47" s="129">
        <f t="shared" si="14"/>
        <v>0.89315714523723244</v>
      </c>
      <c r="AV47" s="59">
        <f t="shared" si="14"/>
        <v>0.579142528803402</v>
      </c>
      <c r="AX47" s="155" t="s">
        <v>83</v>
      </c>
    </row>
    <row r="48" spans="1:50" x14ac:dyDescent="0.3">
      <c r="A48" s="130" t="s">
        <v>84</v>
      </c>
      <c r="B48" s="64">
        <v>4.8364125220871523</v>
      </c>
      <c r="C48" s="131">
        <v>7.2611236346134422</v>
      </c>
      <c r="D48" s="132">
        <v>6.041341140883838</v>
      </c>
      <c r="E48" s="132">
        <v>6.9531006680407792</v>
      </c>
      <c r="F48" s="67">
        <v>8.0596140498342628</v>
      </c>
      <c r="G48" s="64">
        <v>7.0845338757568488</v>
      </c>
      <c r="H48" s="131">
        <v>7.285814725427775</v>
      </c>
      <c r="I48" s="132">
        <v>-1.3632234573118129</v>
      </c>
      <c r="J48" s="132">
        <v>-1.4277464354395697</v>
      </c>
      <c r="K48" s="67">
        <v>-1.5323926078358863E-2</v>
      </c>
      <c r="L48" s="64">
        <v>1.0840594111013457</v>
      </c>
      <c r="M48" s="131">
        <f>akhir!M40</f>
        <v>-2.3712866802931831</v>
      </c>
      <c r="N48" s="132">
        <f>akhir!N40</f>
        <v>6.7381305212967924</v>
      </c>
      <c r="O48" s="132">
        <f>akhir!O40</f>
        <v>3.0146029164341615</v>
      </c>
      <c r="P48" s="67">
        <f>akhir!P40</f>
        <v>0.24558203747406804</v>
      </c>
      <c r="Q48" s="64">
        <f>akhir!Q40</f>
        <v>1.8021852370757374</v>
      </c>
      <c r="R48" s="131">
        <f>akhir!R40</f>
        <v>3.1978745917137008</v>
      </c>
      <c r="S48" s="132">
        <f>akhir!S40</f>
        <v>2.636723631842397</v>
      </c>
      <c r="T48" s="132">
        <f>akhir!T40</f>
        <v>4.45108291032148</v>
      </c>
      <c r="U48" s="67">
        <f>akhir!U40</f>
        <v>4.7602526929787503</v>
      </c>
      <c r="V48" s="64">
        <f>akhir!V40</f>
        <v>3.7610793010690591</v>
      </c>
      <c r="W48" s="156">
        <f>akhir!W40</f>
        <v>3.4227449180743053</v>
      </c>
      <c r="X48" s="132">
        <f>akhir!X40</f>
        <v>6.4568817998145844</v>
      </c>
      <c r="Y48" s="132">
        <f>akhir!Y40</f>
        <v>6.8630895798337033</v>
      </c>
      <c r="Z48" s="132">
        <f>akhir!Z40</f>
        <v>7.1999608269097459</v>
      </c>
      <c r="AA48" s="64">
        <f>akhir!AA40</f>
        <v>5.9950026483458041</v>
      </c>
      <c r="AC48" s="131">
        <f t="shared" si="13"/>
        <v>0</v>
      </c>
      <c r="AD48" s="132">
        <f t="shared" si="13"/>
        <v>0</v>
      </c>
      <c r="AE48" s="132">
        <f t="shared" si="13"/>
        <v>0</v>
      </c>
      <c r="AF48" s="67">
        <f t="shared" si="13"/>
        <v>0</v>
      </c>
      <c r="AG48" s="64">
        <f t="shared" si="13"/>
        <v>0</v>
      </c>
      <c r="AH48" s="131">
        <f t="shared" si="13"/>
        <v>7.8579057527505825E-4</v>
      </c>
      <c r="AI48" s="132">
        <f t="shared" si="13"/>
        <v>-7.7958635356978334E-3</v>
      </c>
      <c r="AJ48" s="132">
        <f t="shared" si="13"/>
        <v>1.2422429775282851E-3</v>
      </c>
      <c r="AK48" s="67">
        <f t="shared" si="13"/>
        <v>-2.3878259427280835</v>
      </c>
      <c r="AL48" s="64">
        <f t="shared" si="13"/>
        <v>-0.60866586212753315</v>
      </c>
      <c r="AM48" s="131">
        <f t="shared" si="13"/>
        <v>-3.5240925708771131</v>
      </c>
      <c r="AN48" s="132">
        <f t="shared" si="13"/>
        <v>-2.6013288735427631</v>
      </c>
      <c r="AO48" s="132">
        <f t="shared" si="13"/>
        <v>-2.2151822003880106</v>
      </c>
      <c r="AP48" s="132">
        <f t="shared" si="13"/>
        <v>0.28626979262909025</v>
      </c>
      <c r="AQ48" s="102">
        <f t="shared" si="13"/>
        <v>-2.0039590049539591</v>
      </c>
      <c r="AR48" s="143">
        <f t="shared" si="14"/>
        <v>-0.481401163808437</v>
      </c>
      <c r="AS48" s="143">
        <f t="shared" si="14"/>
        <v>0.31680172098953463</v>
      </c>
      <c r="AT48" s="143">
        <f t="shared" si="14"/>
        <v>-1.1805166420691524</v>
      </c>
      <c r="AU48" s="143">
        <f t="shared" si="14"/>
        <v>0.52505553475135081</v>
      </c>
      <c r="AV48" s="102">
        <f t="shared" si="14"/>
        <v>-0.19715270659510509</v>
      </c>
      <c r="AX48" s="157" t="s">
        <v>84</v>
      </c>
    </row>
    <row r="49" spans="1:50" x14ac:dyDescent="0.3">
      <c r="A49" s="127" t="s">
        <v>85</v>
      </c>
      <c r="B49" s="59">
        <v>6.8212927940299206</v>
      </c>
      <c r="C49" s="128">
        <v>7.1252062528836424</v>
      </c>
      <c r="D49" s="129">
        <v>8.4270015565423684</v>
      </c>
      <c r="E49" s="129">
        <v>6.4313982672465908</v>
      </c>
      <c r="F49" s="62">
        <v>5.4472187480995027</v>
      </c>
      <c r="G49" s="59">
        <v>6.8112763312792479</v>
      </c>
      <c r="H49" s="128">
        <v>5.7052639860685872</v>
      </c>
      <c r="I49" s="129">
        <v>-2.8127727137420511</v>
      </c>
      <c r="J49" s="129">
        <v>2.1978056047298189</v>
      </c>
      <c r="K49" s="62">
        <v>0.97375730685160811</v>
      </c>
      <c r="L49" s="59">
        <v>1.468767654035541</v>
      </c>
      <c r="M49" s="128">
        <f>akhir!M41</f>
        <v>-1.8768704246535317</v>
      </c>
      <c r="N49" s="129">
        <f>akhir!N41</f>
        <v>9.1766617169414477</v>
      </c>
      <c r="O49" s="129">
        <f>akhir!O41</f>
        <v>-2.9379156797187167</v>
      </c>
      <c r="P49" s="62">
        <f>akhir!P41</f>
        <v>2.8617840483535328</v>
      </c>
      <c r="Q49" s="59">
        <f>akhir!Q41</f>
        <v>1.7282685073410908</v>
      </c>
      <c r="R49" s="128">
        <f>akhir!R41</f>
        <v>1.1511502509147675</v>
      </c>
      <c r="S49" s="129">
        <f>akhir!S41</f>
        <v>0.25348442828754258</v>
      </c>
      <c r="T49" s="129">
        <f>akhir!T41</f>
        <v>8.7687767898627413</v>
      </c>
      <c r="U49" s="62">
        <f>akhir!U41</f>
        <v>1.7557472056584533</v>
      </c>
      <c r="V49" s="59">
        <f>akhir!V41</f>
        <v>2.904721426279</v>
      </c>
      <c r="W49" s="154">
        <f>akhir!W41</f>
        <v>2.330650536050749</v>
      </c>
      <c r="X49" s="129">
        <f>akhir!X41</f>
        <v>4.2242461658086761</v>
      </c>
      <c r="Y49" s="129">
        <f>akhir!Y41</f>
        <v>3.6233948851537301</v>
      </c>
      <c r="Z49" s="129">
        <f>akhir!Z41</f>
        <v>2.7306587001681537</v>
      </c>
      <c r="AA49" s="59">
        <f>akhir!AA41</f>
        <v>3.2299134427022924</v>
      </c>
      <c r="AC49" s="128">
        <f t="shared" si="13"/>
        <v>0</v>
      </c>
      <c r="AD49" s="129">
        <f t="shared" si="13"/>
        <v>0</v>
      </c>
      <c r="AE49" s="129">
        <f t="shared" si="13"/>
        <v>0</v>
      </c>
      <c r="AF49" s="62">
        <f t="shared" si="13"/>
        <v>0</v>
      </c>
      <c r="AG49" s="59">
        <f t="shared" si="13"/>
        <v>0</v>
      </c>
      <c r="AH49" s="128">
        <f t="shared" si="13"/>
        <v>0.22033142627683189</v>
      </c>
      <c r="AI49" s="129">
        <f t="shared" si="13"/>
        <v>0.2277598331972488</v>
      </c>
      <c r="AJ49" s="129">
        <f t="shared" si="13"/>
        <v>2.4689239981001698E-3</v>
      </c>
      <c r="AK49" s="62">
        <f t="shared" si="13"/>
        <v>-2.8969997490935873</v>
      </c>
      <c r="AL49" s="59">
        <f t="shared" si="13"/>
        <v>-0.66545301685023706</v>
      </c>
      <c r="AM49" s="128">
        <f t="shared" si="13"/>
        <v>-5.607577867557989</v>
      </c>
      <c r="AN49" s="129">
        <f t="shared" si="13"/>
        <v>-0.98941971862129829</v>
      </c>
      <c r="AO49" s="129">
        <f t="shared" si="13"/>
        <v>-0.48263108718498238</v>
      </c>
      <c r="AP49" s="129">
        <f t="shared" si="13"/>
        <v>0.14020767537146206</v>
      </c>
      <c r="AQ49" s="59">
        <f t="shared" si="13"/>
        <v>-1.6424965423039728</v>
      </c>
      <c r="AR49" s="129">
        <f t="shared" si="14"/>
        <v>-1.5267928737616954</v>
      </c>
      <c r="AS49" s="129">
        <f t="shared" si="14"/>
        <v>-1.0041477400722698</v>
      </c>
      <c r="AT49" s="129">
        <f t="shared" si="14"/>
        <v>-2.1185330211083375</v>
      </c>
      <c r="AU49" s="129">
        <f t="shared" si="14"/>
        <v>-2.1784577047332832</v>
      </c>
      <c r="AV49" s="59">
        <f t="shared" si="14"/>
        <v>-1.7092095363595794</v>
      </c>
      <c r="AX49" s="155" t="s">
        <v>85</v>
      </c>
    </row>
    <row r="50" spans="1:50" x14ac:dyDescent="0.3">
      <c r="A50" s="133" t="s">
        <v>89</v>
      </c>
      <c r="B50" s="69">
        <v>10.818300674144353</v>
      </c>
      <c r="C50" s="134">
        <v>10.040520774649719</v>
      </c>
      <c r="D50" s="71">
        <v>7.1276691380689039</v>
      </c>
      <c r="E50" s="71">
        <v>6.7801425033378937</v>
      </c>
      <c r="F50" s="72">
        <v>3.349188324153074</v>
      </c>
      <c r="G50" s="69">
        <v>6.4599153913463381</v>
      </c>
      <c r="H50" s="134">
        <v>3.5455538203210235</v>
      </c>
      <c r="I50" s="71">
        <v>-19.575081906972759</v>
      </c>
      <c r="J50" s="71">
        <v>-23.29728906119626</v>
      </c>
      <c r="K50" s="72">
        <v>-9.6934135089501652</v>
      </c>
      <c r="L50" s="69">
        <v>-13.42143666001232</v>
      </c>
      <c r="M50" s="134">
        <f>akhir!M42</f>
        <v>6.7830637983707698</v>
      </c>
      <c r="N50" s="71">
        <f>akhir!N42</f>
        <v>8.2141645044393918</v>
      </c>
      <c r="O50" s="71">
        <f>akhir!O42</f>
        <v>17.500882005927497</v>
      </c>
      <c r="P50" s="72">
        <f>akhir!P42</f>
        <v>24.017986902189769</v>
      </c>
      <c r="Q50" s="69">
        <f>akhir!Q42</f>
        <v>14.850416104145081</v>
      </c>
      <c r="R50" s="134">
        <f>akhir!R42</f>
        <v>17.038712489221975</v>
      </c>
      <c r="S50" s="71">
        <f>akhir!S42</f>
        <v>10.641096059465971</v>
      </c>
      <c r="T50" s="71">
        <f>akhir!T42</f>
        <v>-19.744165477719378</v>
      </c>
      <c r="U50" s="72">
        <f>akhir!U42</f>
        <v>18.803136637408556</v>
      </c>
      <c r="V50" s="69">
        <f>akhir!V42</f>
        <v>7.0135032657814955</v>
      </c>
      <c r="W50" s="158">
        <f>akhir!W42</f>
        <v>19.408212653879286</v>
      </c>
      <c r="X50" s="71">
        <f>akhir!X42</f>
        <v>0.47379277798653696</v>
      </c>
      <c r="Y50" s="71">
        <f>akhir!Y42</f>
        <v>-16.99382741681762</v>
      </c>
      <c r="Z50" s="71">
        <f>akhir!Z42</f>
        <v>-4.9840268624747441</v>
      </c>
      <c r="AA50" s="69">
        <f>akhir!AA42</f>
        <v>-0.39553726310418424</v>
      </c>
      <c r="AC50" s="134">
        <f t="shared" si="13"/>
        <v>0</v>
      </c>
      <c r="AD50" s="71">
        <f t="shared" si="13"/>
        <v>0</v>
      </c>
      <c r="AE50" s="71">
        <f t="shared" si="13"/>
        <v>0</v>
      </c>
      <c r="AF50" s="72">
        <f t="shared" si="13"/>
        <v>0</v>
      </c>
      <c r="AG50" s="69">
        <f t="shared" si="13"/>
        <v>0</v>
      </c>
      <c r="AH50" s="134">
        <f t="shared" si="13"/>
        <v>-0.4158045712029601</v>
      </c>
      <c r="AI50" s="71">
        <f t="shared" si="13"/>
        <v>-1.4417498674472959</v>
      </c>
      <c r="AJ50" s="71">
        <f t="shared" si="13"/>
        <v>-0.67502633252935951</v>
      </c>
      <c r="AK50" s="72">
        <f t="shared" si="13"/>
        <v>14.372720973117502</v>
      </c>
      <c r="AL50" s="69">
        <f t="shared" si="13"/>
        <v>3.6741025703436403</v>
      </c>
      <c r="AM50" s="134">
        <f t="shared" si="13"/>
        <v>27.804094706994178</v>
      </c>
      <c r="AN50" s="71">
        <f t="shared" si="13"/>
        <v>-3.4796479361620225</v>
      </c>
      <c r="AO50" s="71">
        <f t="shared" si="13"/>
        <v>-11.85936154115479</v>
      </c>
      <c r="AP50" s="71">
        <f t="shared" si="13"/>
        <v>-9.1945398854839127</v>
      </c>
      <c r="AQ50" s="159">
        <f t="shared" si="13"/>
        <v>-2.4604345213163903E-2</v>
      </c>
      <c r="AR50" s="160">
        <f t="shared" si="14"/>
        <v>-10.224343919359914</v>
      </c>
      <c r="AS50" s="161">
        <f t="shared" si="14"/>
        <v>3.0195892143194625</v>
      </c>
      <c r="AT50" s="161">
        <f t="shared" si="14"/>
        <v>8.4147800774104873</v>
      </c>
      <c r="AU50" s="162">
        <f t="shared" si="14"/>
        <v>-0.90025294775041331</v>
      </c>
      <c r="AV50" s="159">
        <f t="shared" si="14"/>
        <v>1.9407451921229057</v>
      </c>
      <c r="AX50" s="163" t="s">
        <v>89</v>
      </c>
    </row>
    <row r="52" spans="1:50" ht="17.399999999999999" x14ac:dyDescent="0.3">
      <c r="A52" s="115" t="s">
        <v>128</v>
      </c>
    </row>
    <row r="53" spans="1:50" x14ac:dyDescent="0.3">
      <c r="A53" s="117" t="s">
        <v>73</v>
      </c>
      <c r="AH53" s="165" t="s">
        <v>129</v>
      </c>
    </row>
    <row r="54" spans="1:50" x14ac:dyDescent="0.3">
      <c r="A54" s="205" t="s">
        <v>74</v>
      </c>
      <c r="B54" s="201">
        <v>2018</v>
      </c>
      <c r="C54" s="200">
        <v>2019</v>
      </c>
      <c r="D54" s="200"/>
      <c r="E54" s="200"/>
      <c r="F54" s="200"/>
      <c r="G54" s="201">
        <v>2019</v>
      </c>
      <c r="H54" s="200">
        <v>2020</v>
      </c>
      <c r="I54" s="200"/>
      <c r="J54" s="200"/>
      <c r="K54" s="200"/>
      <c r="L54" s="201">
        <v>2020</v>
      </c>
      <c r="M54" s="200">
        <v>2021</v>
      </c>
      <c r="N54" s="200"/>
      <c r="O54" s="200"/>
      <c r="P54" s="200"/>
      <c r="Q54" s="201">
        <v>2021</v>
      </c>
      <c r="R54" s="200">
        <v>2022</v>
      </c>
      <c r="S54" s="200"/>
      <c r="T54" s="200"/>
      <c r="U54" s="200"/>
      <c r="V54" s="203">
        <v>2022</v>
      </c>
      <c r="W54" s="200">
        <v>2023</v>
      </c>
      <c r="X54" s="200"/>
      <c r="Y54" s="200"/>
      <c r="Z54" s="200"/>
      <c r="AA54" s="203">
        <v>2023</v>
      </c>
      <c r="AH54" s="207">
        <v>2021</v>
      </c>
      <c r="AI54" s="200"/>
      <c r="AJ54" s="200"/>
      <c r="AK54" s="200"/>
      <c r="AL54" s="203">
        <v>2021</v>
      </c>
      <c r="AM54" s="200">
        <v>2022</v>
      </c>
      <c r="AN54" s="200"/>
      <c r="AO54" s="200"/>
      <c r="AP54" s="200"/>
      <c r="AQ54" s="203">
        <v>2022</v>
      </c>
      <c r="AR54" s="200">
        <v>2023</v>
      </c>
      <c r="AS54" s="200"/>
      <c r="AT54" s="200"/>
      <c r="AU54" s="200"/>
      <c r="AV54" s="203">
        <v>2023</v>
      </c>
    </row>
    <row r="55" spans="1:50" x14ac:dyDescent="0.3">
      <c r="A55" s="206"/>
      <c r="B55" s="202"/>
      <c r="C55" s="118" t="s">
        <v>13</v>
      </c>
      <c r="D55" s="118" t="s">
        <v>14</v>
      </c>
      <c r="E55" s="118" t="s">
        <v>15</v>
      </c>
      <c r="F55" s="118" t="s">
        <v>16</v>
      </c>
      <c r="G55" s="202"/>
      <c r="H55" s="118" t="s">
        <v>13</v>
      </c>
      <c r="I55" s="118" t="s">
        <v>14</v>
      </c>
      <c r="J55" s="118" t="s">
        <v>15</v>
      </c>
      <c r="K55" s="118" t="s">
        <v>16</v>
      </c>
      <c r="L55" s="202"/>
      <c r="M55" s="118" t="s">
        <v>13</v>
      </c>
      <c r="N55" s="118" t="s">
        <v>14</v>
      </c>
      <c r="O55" s="118" t="s">
        <v>15</v>
      </c>
      <c r="P55" s="118" t="s">
        <v>16</v>
      </c>
      <c r="Q55" s="202"/>
      <c r="R55" s="118" t="s">
        <v>13</v>
      </c>
      <c r="S55" s="118" t="s">
        <v>14</v>
      </c>
      <c r="T55" s="118" t="s">
        <v>15</v>
      </c>
      <c r="U55" s="118" t="s">
        <v>16</v>
      </c>
      <c r="V55" s="204"/>
      <c r="W55" s="118" t="s">
        <v>13</v>
      </c>
      <c r="X55" s="118" t="s">
        <v>14</v>
      </c>
      <c r="Y55" s="118" t="s">
        <v>15</v>
      </c>
      <c r="Z55" s="118" t="s">
        <v>16</v>
      </c>
      <c r="AA55" s="204"/>
      <c r="AH55" s="119" t="s">
        <v>13</v>
      </c>
      <c r="AI55" s="118" t="s">
        <v>14</v>
      </c>
      <c r="AJ55" s="118" t="s">
        <v>15</v>
      </c>
      <c r="AK55" s="118" t="s">
        <v>16</v>
      </c>
      <c r="AL55" s="204"/>
      <c r="AM55" s="118" t="s">
        <v>13</v>
      </c>
      <c r="AN55" s="118" t="s">
        <v>14</v>
      </c>
      <c r="AO55" s="118" t="s">
        <v>15</v>
      </c>
      <c r="AP55" s="118" t="s">
        <v>16</v>
      </c>
      <c r="AQ55" s="204"/>
      <c r="AR55" s="118" t="s">
        <v>13</v>
      </c>
      <c r="AS55" s="118" t="s">
        <v>14</v>
      </c>
      <c r="AT55" s="118" t="s">
        <v>15</v>
      </c>
      <c r="AU55" s="118" t="s">
        <v>16</v>
      </c>
      <c r="AV55" s="204"/>
    </row>
    <row r="56" spans="1:50" x14ac:dyDescent="0.3">
      <c r="A56" s="54" t="s">
        <v>75</v>
      </c>
      <c r="B56" s="120"/>
      <c r="C56" s="135"/>
      <c r="D56" s="135"/>
      <c r="E56" s="135"/>
      <c r="F56" s="135"/>
      <c r="G56" s="120"/>
      <c r="H56" s="135"/>
      <c r="I56" s="135"/>
      <c r="J56" s="135"/>
      <c r="K56" s="135"/>
      <c r="L56" s="120"/>
      <c r="M56" s="135"/>
      <c r="N56" s="135"/>
      <c r="O56" s="135"/>
      <c r="P56" s="135"/>
      <c r="Q56" s="120"/>
      <c r="R56" s="135"/>
      <c r="S56" s="135"/>
      <c r="T56" s="135"/>
      <c r="U56" s="135"/>
      <c r="V56" s="136"/>
      <c r="W56" s="135"/>
      <c r="X56" s="135"/>
      <c r="Y56" s="135"/>
      <c r="Z56" s="135"/>
      <c r="AA56" s="135"/>
      <c r="AH56" s="122"/>
      <c r="AI56" s="121"/>
      <c r="AJ56" s="121"/>
      <c r="AK56" s="121"/>
      <c r="AL56" s="136"/>
      <c r="AM56" s="121"/>
      <c r="AN56" s="121"/>
      <c r="AO56" s="121"/>
      <c r="AP56" s="121"/>
      <c r="AQ56" s="136"/>
      <c r="AR56" s="135"/>
      <c r="AS56" s="135"/>
      <c r="AT56" s="135"/>
      <c r="AU56" s="135"/>
      <c r="AV56" s="136"/>
    </row>
    <row r="57" spans="1:50" ht="15" thickBot="1" x14ac:dyDescent="0.35">
      <c r="A57" s="57" t="s">
        <v>76</v>
      </c>
      <c r="B57" s="123">
        <v>5.1697056089814897</v>
      </c>
      <c r="C57" s="124">
        <v>5.0659086255539387</v>
      </c>
      <c r="D57" s="20">
        <v>5.0514130598216411</v>
      </c>
      <c r="E57" s="125">
        <v>5.0190766818904997</v>
      </c>
      <c r="F57" s="126">
        <v>4.9651000380691146</v>
      </c>
      <c r="G57" s="123">
        <v>5.0247140221696629</v>
      </c>
      <c r="H57" s="124">
        <v>2.9721738658076369</v>
      </c>
      <c r="I57" s="20">
        <v>-5.3222503111150292</v>
      </c>
      <c r="J57" s="125">
        <v>-3.4853744862697544</v>
      </c>
      <c r="K57" s="126">
        <v>-2.194767649142737</v>
      </c>
      <c r="L57" s="123">
        <v>-2.0695434990643746</v>
      </c>
      <c r="M57" s="124">
        <v>-0.71</v>
      </c>
      <c r="N57" s="20">
        <v>7.07</v>
      </c>
      <c r="O57" s="125">
        <v>3.51</v>
      </c>
      <c r="P57" s="126">
        <v>4.76</v>
      </c>
      <c r="Q57" s="123">
        <v>3.6217944916600242</v>
      </c>
      <c r="R57" s="124">
        <v>4.63</v>
      </c>
      <c r="S57" s="20">
        <v>5.0999999999999996</v>
      </c>
      <c r="T57" s="125">
        <v>5.41</v>
      </c>
      <c r="U57" s="125">
        <v>5.17</v>
      </c>
      <c r="V57" s="123">
        <v>5.08291267975165</v>
      </c>
      <c r="W57" s="123">
        <v>5.2</v>
      </c>
      <c r="X57" s="123">
        <v>5.24</v>
      </c>
      <c r="Y57" s="123">
        <v>5.29</v>
      </c>
      <c r="Z57" s="123">
        <v>5.1100000000000003</v>
      </c>
      <c r="AA57" s="123">
        <v>5.2098583405990384</v>
      </c>
      <c r="AH57" s="153">
        <f>M107-M57</f>
        <v>1.3293744471476909E-2</v>
      </c>
      <c r="AI57" s="153">
        <f t="shared" ref="AI57:AQ57" si="15">N107-N57</f>
        <v>2.0160186016564552E-3</v>
      </c>
      <c r="AJ57" s="153">
        <f t="shared" si="15"/>
        <v>-4.0972623369972538E-3</v>
      </c>
      <c r="AK57" s="153">
        <f t="shared" si="15"/>
        <v>0.26327750314717235</v>
      </c>
      <c r="AL57" s="139">
        <f t="shared" si="15"/>
        <v>6.9445620252861495E-2</v>
      </c>
      <c r="AM57" s="164">
        <f t="shared" si="15"/>
        <v>0.37626480701439036</v>
      </c>
      <c r="AN57" s="153">
        <f t="shared" si="15"/>
        <v>-2.9999999999999361E-2</v>
      </c>
      <c r="AO57" s="153">
        <f t="shared" si="15"/>
        <v>-0.24000000000000021</v>
      </c>
      <c r="AP57" s="153">
        <f t="shared" si="15"/>
        <v>-0.61000000000000032</v>
      </c>
      <c r="AQ57" s="123">
        <f t="shared" si="15"/>
        <v>-0.13350759208470286</v>
      </c>
      <c r="AR57" s="151">
        <f>W107-W57</f>
        <v>-0.37000000000000011</v>
      </c>
      <c r="AS57" s="152">
        <f t="shared" ref="AS57:AV57" si="16">X107-X57</f>
        <v>-0.25</v>
      </c>
      <c r="AT57" s="152">
        <f t="shared" si="16"/>
        <v>-3.0000000000000249E-2</v>
      </c>
      <c r="AU57" s="153">
        <f t="shared" si="16"/>
        <v>-7.0000000000000284E-2</v>
      </c>
      <c r="AV57" s="123">
        <f t="shared" si="16"/>
        <v>-0.17723322714895406</v>
      </c>
    </row>
    <row r="58" spans="1:50" x14ac:dyDescent="0.3">
      <c r="A58" s="127" t="s">
        <v>104</v>
      </c>
      <c r="B58" s="59">
        <v>3.8937655900380008</v>
      </c>
      <c r="C58" s="128">
        <v>1.8175045261617617</v>
      </c>
      <c r="D58" s="129">
        <v>5.3289223460520008</v>
      </c>
      <c r="E58" s="129">
        <v>3.1200400701840048</v>
      </c>
      <c r="F58" s="62">
        <v>4.2605181863336838</v>
      </c>
      <c r="G58" s="59">
        <v>3.6396167921051603</v>
      </c>
      <c r="H58" s="128">
        <v>1.0111094879605709E-2</v>
      </c>
      <c r="I58" s="129">
        <v>2.1956290276624602</v>
      </c>
      <c r="J58" s="129">
        <v>2.1624263345860317</v>
      </c>
      <c r="K58" s="62">
        <v>2.59071560127455</v>
      </c>
      <c r="L58" s="59">
        <v>1.7522309339986997</v>
      </c>
      <c r="M58" s="128">
        <v>3.3760509746140799</v>
      </c>
      <c r="N58" s="129">
        <v>0.42882694632953</v>
      </c>
      <c r="O58" s="129">
        <v>1.3051355654129999</v>
      </c>
      <c r="P58" s="62">
        <v>0.16</v>
      </c>
      <c r="Q58" s="59">
        <v>1.3001642093173338</v>
      </c>
      <c r="R58" s="128">
        <v>2.0699999999999998</v>
      </c>
      <c r="S58" s="129">
        <v>4.1601360712288402</v>
      </c>
      <c r="T58" s="129">
        <v>4.0642901208976099</v>
      </c>
      <c r="U58" s="129">
        <v>6.35369304805943</v>
      </c>
      <c r="V58" s="59">
        <v>4.1104829679107668</v>
      </c>
      <c r="W58" s="129">
        <v>4.5015485564686797</v>
      </c>
      <c r="X58" s="129">
        <v>5.4994430359405699</v>
      </c>
      <c r="Y58" s="129">
        <v>5.0081302088261497</v>
      </c>
      <c r="Z58" s="129">
        <v>4.34068452655369</v>
      </c>
      <c r="AA58" s="140">
        <v>4.8739889701178152</v>
      </c>
      <c r="AH58" s="128">
        <f t="shared" ref="AH58:AQ75" si="17">M108-M58</f>
        <v>6.5223229597461962E-2</v>
      </c>
      <c r="AI58" s="141">
        <f t="shared" si="17"/>
        <v>9.6921830809671095E-2</v>
      </c>
      <c r="AJ58" s="141">
        <f t="shared" si="17"/>
        <v>0.12446253229472948</v>
      </c>
      <c r="AK58" s="141">
        <f t="shared" si="17"/>
        <v>2.1208987092091336</v>
      </c>
      <c r="AL58" s="142">
        <f t="shared" si="17"/>
        <v>0.54109109401536681</v>
      </c>
      <c r="AM58" s="141">
        <f t="shared" si="17"/>
        <v>-0.91433489976101989</v>
      </c>
      <c r="AN58" s="141">
        <f t="shared" si="17"/>
        <v>-2.4701360712288403</v>
      </c>
      <c r="AO58" s="141">
        <f t="shared" si="17"/>
        <v>-2.8542901208976099</v>
      </c>
      <c r="AP58" s="141">
        <f t="shared" si="17"/>
        <v>-2.0569892966029801</v>
      </c>
      <c r="AQ58" s="142">
        <f t="shared" si="17"/>
        <v>-2.1043932399754883</v>
      </c>
      <c r="AR58" s="129">
        <f t="shared" ref="AR58:AV58" si="18">W108-W58</f>
        <v>-0.93793550351880972</v>
      </c>
      <c r="AS58" s="129">
        <f t="shared" si="18"/>
        <v>-1.1187414133542095</v>
      </c>
      <c r="AT58" s="129">
        <f t="shared" si="18"/>
        <v>-1.0625552286945399</v>
      </c>
      <c r="AU58" s="129">
        <f t="shared" si="18"/>
        <v>-7.499010316218957E-2</v>
      </c>
      <c r="AV58" s="59">
        <f t="shared" si="18"/>
        <v>-0.82986918717311564</v>
      </c>
    </row>
    <row r="59" spans="1:50" x14ac:dyDescent="0.3">
      <c r="A59" s="130" t="s">
        <v>78</v>
      </c>
      <c r="B59" s="64">
        <v>2.1581462305483967</v>
      </c>
      <c r="C59" s="131">
        <v>2.3248266298230069</v>
      </c>
      <c r="D59" s="132">
        <v>-0.70691864637874025</v>
      </c>
      <c r="E59" s="132">
        <v>2.3358211223401204</v>
      </c>
      <c r="F59" s="67">
        <v>0.94127475581053943</v>
      </c>
      <c r="G59" s="64">
        <v>1.2179710108536579</v>
      </c>
      <c r="H59" s="131">
        <v>0.44774760442525263</v>
      </c>
      <c r="I59" s="132">
        <v>-2.72000330203781</v>
      </c>
      <c r="J59" s="132">
        <v>-4.2813539038007438</v>
      </c>
      <c r="K59" s="67">
        <v>-1.2008604625752499</v>
      </c>
      <c r="L59" s="64">
        <v>-1.9512377850728346</v>
      </c>
      <c r="M59" s="131">
        <v>-2.02122276431834</v>
      </c>
      <c r="N59" s="132">
        <v>5.2232855483373504</v>
      </c>
      <c r="O59" s="132">
        <v>7.7799576692986401</v>
      </c>
      <c r="P59" s="67">
        <v>6.05</v>
      </c>
      <c r="Q59" s="64">
        <v>4.2279987025525934</v>
      </c>
      <c r="R59" s="131">
        <v>5.88</v>
      </c>
      <c r="S59" s="132">
        <v>3.80103985078392</v>
      </c>
      <c r="T59" s="132">
        <v>1.6057629457562601</v>
      </c>
      <c r="U59" s="132">
        <v>1.7766515874381199</v>
      </c>
      <c r="V59" s="64">
        <v>3.2121448588070756</v>
      </c>
      <c r="W59" s="143">
        <v>2.0256759455620199</v>
      </c>
      <c r="X59" s="143">
        <v>2.47026268978667</v>
      </c>
      <c r="Y59" s="143">
        <v>2.76660771407261</v>
      </c>
      <c r="Z59" s="143">
        <v>2.7787382013146198</v>
      </c>
      <c r="AA59" s="144">
        <v>2.5146334642565549</v>
      </c>
      <c r="AH59" s="145">
        <f t="shared" si="17"/>
        <v>0</v>
      </c>
      <c r="AI59" s="146">
        <f t="shared" si="17"/>
        <v>0</v>
      </c>
      <c r="AJ59" s="146">
        <f t="shared" si="17"/>
        <v>0</v>
      </c>
      <c r="AK59" s="146">
        <f t="shared" si="17"/>
        <v>-0.8992351667180376</v>
      </c>
      <c r="AL59" s="147">
        <f t="shared" si="17"/>
        <v>-0.22732923183423903</v>
      </c>
      <c r="AM59" s="146">
        <f t="shared" si="17"/>
        <v>-2.0643903782975599</v>
      </c>
      <c r="AN59" s="146">
        <f t="shared" si="17"/>
        <v>-1.5910398507839201</v>
      </c>
      <c r="AO59" s="146">
        <f t="shared" si="17"/>
        <v>0.38423705424373988</v>
      </c>
      <c r="AP59" s="146">
        <f t="shared" si="17"/>
        <v>0.9235674225529602</v>
      </c>
      <c r="AQ59" s="147">
        <f t="shared" si="17"/>
        <v>-0.5493310728845513</v>
      </c>
      <c r="AR59" s="132">
        <f t="shared" ref="AR59:AV59" si="19">W109-W59</f>
        <v>0.73716043103640994</v>
      </c>
      <c r="AS59" s="132">
        <f t="shared" si="19"/>
        <v>-0.51012844413005998</v>
      </c>
      <c r="AT59" s="132">
        <f t="shared" si="19"/>
        <v>-0.4191655680933799</v>
      </c>
      <c r="AU59" s="132">
        <f t="shared" si="19"/>
        <v>-0.42425748224574988</v>
      </c>
      <c r="AV59" s="64">
        <f t="shared" si="19"/>
        <v>-0.16025540791613224</v>
      </c>
    </row>
    <row r="60" spans="1:50" x14ac:dyDescent="0.3">
      <c r="A60" s="127" t="s">
        <v>79</v>
      </c>
      <c r="B60" s="59">
        <v>4.2740075535327104</v>
      </c>
      <c r="C60" s="128">
        <v>3.852636414031041</v>
      </c>
      <c r="D60" s="129">
        <v>3.5371404789868999</v>
      </c>
      <c r="E60" s="129">
        <v>4.1417527421544253</v>
      </c>
      <c r="F60" s="62">
        <v>3.6565423411422104</v>
      </c>
      <c r="G60" s="59">
        <v>3.7984681460715874</v>
      </c>
      <c r="H60" s="128">
        <v>2.0645142700724595</v>
      </c>
      <c r="I60" s="129">
        <v>-6.1822262897118563</v>
      </c>
      <c r="J60" s="129">
        <v>-4.3388521548792358</v>
      </c>
      <c r="K60" s="62">
        <v>-3.1374891612758602</v>
      </c>
      <c r="L60" s="59">
        <v>-2.9318067396569503</v>
      </c>
      <c r="M60" s="128">
        <v>-1.3841150979617101</v>
      </c>
      <c r="N60" s="129">
        <v>6.5806484967229304</v>
      </c>
      <c r="O60" s="129">
        <v>3.6789470984919901</v>
      </c>
      <c r="P60" s="62">
        <v>4.38</v>
      </c>
      <c r="Q60" s="59">
        <v>3.252607380456185</v>
      </c>
      <c r="R60" s="128">
        <v>4.13</v>
      </c>
      <c r="S60" s="129">
        <v>4.9559408390138904</v>
      </c>
      <c r="T60" s="129">
        <v>5.5443140918948801</v>
      </c>
      <c r="U60" s="129">
        <v>3.31981479603906</v>
      </c>
      <c r="V60" s="59">
        <v>4.4869379720346769</v>
      </c>
      <c r="W60" s="129">
        <v>4.5801987425878599</v>
      </c>
      <c r="X60" s="129">
        <v>5.2374264138964097</v>
      </c>
      <c r="Y60" s="129">
        <v>5.81752147782161</v>
      </c>
      <c r="Z60" s="129">
        <v>4.9721356304769397</v>
      </c>
      <c r="AA60" s="140">
        <v>5.1588034236103031</v>
      </c>
      <c r="AH60" s="128">
        <f t="shared" si="17"/>
        <v>-3.3306690738754696E-15</v>
      </c>
      <c r="AI60" s="141">
        <f t="shared" si="17"/>
        <v>0</v>
      </c>
      <c r="AJ60" s="141">
        <f t="shared" si="17"/>
        <v>0</v>
      </c>
      <c r="AK60" s="141">
        <f t="shared" si="17"/>
        <v>0.54387333782036151</v>
      </c>
      <c r="AL60" s="142">
        <f t="shared" si="17"/>
        <v>0.13671846989236069</v>
      </c>
      <c r="AM60" s="141">
        <f t="shared" si="17"/>
        <v>0.94382706440690978</v>
      </c>
      <c r="AN60" s="141">
        <f t="shared" si="17"/>
        <v>0.2440591609861098</v>
      </c>
      <c r="AO60" s="141">
        <f t="shared" si="17"/>
        <v>6.5685908105119317E-2</v>
      </c>
      <c r="AP60" s="141">
        <f t="shared" si="17"/>
        <v>-0.75682430191467986</v>
      </c>
      <c r="AQ60" s="142">
        <f t="shared" si="17"/>
        <v>0.1132188065008144</v>
      </c>
      <c r="AR60" s="129">
        <f t="shared" ref="AR60:AV60" si="20">W110-W60</f>
        <v>-0.28529294614657008</v>
      </c>
      <c r="AS60" s="129">
        <f t="shared" si="20"/>
        <v>-0.33611153779868985</v>
      </c>
      <c r="AT60" s="129">
        <f t="shared" si="20"/>
        <v>-0.25130885152327043</v>
      </c>
      <c r="AU60" s="129">
        <f t="shared" si="20"/>
        <v>-9.9342365337959926E-2</v>
      </c>
      <c r="AV60" s="59">
        <f t="shared" si="20"/>
        <v>-0.24375836508283566</v>
      </c>
    </row>
    <row r="61" spans="1:50" x14ac:dyDescent="0.3">
      <c r="A61" s="130" t="s">
        <v>105</v>
      </c>
      <c r="B61" s="64">
        <v>5.4724065570800118</v>
      </c>
      <c r="C61" s="131">
        <v>4.1233212804880459</v>
      </c>
      <c r="D61" s="132">
        <v>2.2040183132165492</v>
      </c>
      <c r="E61" s="132">
        <v>3.7454293902559499</v>
      </c>
      <c r="F61" s="67">
        <v>6.0069549658744892</v>
      </c>
      <c r="G61" s="64">
        <v>4.0408519950778876</v>
      </c>
      <c r="H61" s="131">
        <v>3.8510238179080059</v>
      </c>
      <c r="I61" s="132">
        <v>-5.4647094755937209</v>
      </c>
      <c r="J61" s="132">
        <v>-2.4364429203446059</v>
      </c>
      <c r="K61" s="67">
        <v>-5.0077586910952103</v>
      </c>
      <c r="L61" s="64">
        <v>-2.3424060475588204</v>
      </c>
      <c r="M61" s="131">
        <v>1.6809632713132401</v>
      </c>
      <c r="N61" s="132">
        <v>9.0928671569663901</v>
      </c>
      <c r="O61" s="132">
        <v>3.85369205178274</v>
      </c>
      <c r="P61" s="67">
        <v>2.9400533050568201</v>
      </c>
      <c r="Q61" s="64">
        <v>4.2951985915182123</v>
      </c>
      <c r="R61" s="131">
        <v>1.1034049708743301</v>
      </c>
      <c r="S61" s="132">
        <v>4.3049039210547999</v>
      </c>
      <c r="T61" s="132">
        <v>6.2914793678206999</v>
      </c>
      <c r="U61" s="132">
        <v>5.7307625998505598</v>
      </c>
      <c r="V61" s="64">
        <v>4.3734685535943729</v>
      </c>
      <c r="W61" s="143">
        <v>3.8350555970981999</v>
      </c>
      <c r="X61" s="143">
        <v>3.8520780698865198</v>
      </c>
      <c r="Y61" s="143">
        <v>4.8648160736106103</v>
      </c>
      <c r="Z61" s="143">
        <v>4.8079383822975403</v>
      </c>
      <c r="AA61" s="144">
        <v>4.354097325412587</v>
      </c>
      <c r="AH61" s="145">
        <f t="shared" si="17"/>
        <v>0</v>
      </c>
      <c r="AI61" s="146">
        <f t="shared" si="17"/>
        <v>0</v>
      </c>
      <c r="AJ61" s="146">
        <f t="shared" si="17"/>
        <v>0</v>
      </c>
      <c r="AK61" s="146">
        <f t="shared" si="17"/>
        <v>4.873364666771753</v>
      </c>
      <c r="AL61" s="147">
        <f t="shared" si="17"/>
        <v>1.2500551336808163</v>
      </c>
      <c r="AM61" s="146">
        <f t="shared" si="17"/>
        <v>5.937129720947059</v>
      </c>
      <c r="AN61" s="146">
        <f t="shared" si="17"/>
        <v>-1.2548954852049401</v>
      </c>
      <c r="AO61" s="146">
        <f t="shared" si="17"/>
        <v>-0.51183870305053958</v>
      </c>
      <c r="AP61" s="146">
        <f t="shared" si="17"/>
        <v>-2.10745194956267</v>
      </c>
      <c r="AQ61" s="147">
        <f t="shared" si="17"/>
        <v>0.48858954092152462</v>
      </c>
      <c r="AR61" s="132">
        <f t="shared" ref="AR61:AV61" si="21">W111-W61</f>
        <v>-0.13165385778330974</v>
      </c>
      <c r="AS61" s="132">
        <f t="shared" si="21"/>
        <v>-0.10333429877884992</v>
      </c>
      <c r="AT61" s="132">
        <f t="shared" si="21"/>
        <v>-1.0917021683095505</v>
      </c>
      <c r="AU61" s="132">
        <f t="shared" si="21"/>
        <v>-1.1346119399139702</v>
      </c>
      <c r="AV61" s="64">
        <f t="shared" si="21"/>
        <v>-0.63009278094745547</v>
      </c>
    </row>
    <row r="62" spans="1:50" x14ac:dyDescent="0.3">
      <c r="A62" s="127" t="s">
        <v>106</v>
      </c>
      <c r="B62" s="59">
        <v>5.5627215007576503</v>
      </c>
      <c r="C62" s="128">
        <v>8.9472644677069049</v>
      </c>
      <c r="D62" s="129">
        <v>8.333333333333325</v>
      </c>
      <c r="E62" s="129">
        <v>4.8518657416088518</v>
      </c>
      <c r="F62" s="62">
        <v>5.4068740660236259</v>
      </c>
      <c r="G62" s="59">
        <v>6.8331455009193798</v>
      </c>
      <c r="H62" s="128">
        <v>4.3783710284186039</v>
      </c>
      <c r="I62" s="129">
        <v>4.438478747203578</v>
      </c>
      <c r="J62" s="129">
        <v>5.9381148274011641</v>
      </c>
      <c r="K62" s="62">
        <v>4.9759367480233898</v>
      </c>
      <c r="L62" s="59">
        <v>4.9350908949571615</v>
      </c>
      <c r="M62" s="128">
        <v>5.4626774935950104</v>
      </c>
      <c r="N62" s="129">
        <v>5.7835661040185098</v>
      </c>
      <c r="O62" s="129">
        <v>4.5627215937869403</v>
      </c>
      <c r="P62" s="62">
        <v>5.0859189521080603</v>
      </c>
      <c r="Q62" s="59">
        <v>5.2188945212872984</v>
      </c>
      <c r="R62" s="128">
        <v>5.9041898563799</v>
      </c>
      <c r="S62" s="129">
        <v>5.41565689292079</v>
      </c>
      <c r="T62" s="129">
        <v>6.2379647196544399</v>
      </c>
      <c r="U62" s="129">
        <v>5.1075933066402204</v>
      </c>
      <c r="V62" s="59">
        <v>5.6603377812718403</v>
      </c>
      <c r="W62" s="129">
        <v>5.5537306246699503</v>
      </c>
      <c r="X62" s="129">
        <v>5.6643391202111797</v>
      </c>
      <c r="Y62" s="129">
        <v>6.0724860898772901</v>
      </c>
      <c r="Z62" s="129">
        <v>5.9057849100556403</v>
      </c>
      <c r="AA62" s="140">
        <v>5.8015270497283611</v>
      </c>
      <c r="AH62" s="128">
        <f t="shared" si="17"/>
        <v>0</v>
      </c>
      <c r="AI62" s="141">
        <f t="shared" si="17"/>
        <v>-4.2841230400085806E-3</v>
      </c>
      <c r="AJ62" s="141">
        <f t="shared" si="17"/>
        <v>0</v>
      </c>
      <c r="AK62" s="141">
        <f t="shared" si="17"/>
        <v>-0.94756446991404264</v>
      </c>
      <c r="AL62" s="142">
        <f t="shared" si="17"/>
        <v>-0.24603938916112345</v>
      </c>
      <c r="AM62" s="141">
        <f t="shared" si="17"/>
        <v>-4.6154345551899603</v>
      </c>
      <c r="AN62" s="141">
        <f t="shared" si="17"/>
        <v>-0.69283926706521992</v>
      </c>
      <c r="AO62" s="141">
        <f t="shared" si="17"/>
        <v>-1.39023251120169</v>
      </c>
      <c r="AP62" s="141">
        <f t="shared" si="17"/>
        <v>-0.51556783594333044</v>
      </c>
      <c r="AQ62" s="142">
        <f t="shared" si="17"/>
        <v>-1.7806934551164888</v>
      </c>
      <c r="AR62" s="129">
        <f t="shared" ref="AR62:AV62" si="22">W112-W62</f>
        <v>-0.79043794174312065</v>
      </c>
      <c r="AS62" s="129">
        <f t="shared" si="22"/>
        <v>-1.0948526861701096</v>
      </c>
      <c r="AT62" s="129">
        <f t="shared" si="22"/>
        <v>-2.0056226131585504</v>
      </c>
      <c r="AU62" s="129">
        <f t="shared" si="22"/>
        <v>-1.44165644553813</v>
      </c>
      <c r="AV62" s="59">
        <f t="shared" si="22"/>
        <v>-1.3396776934854415</v>
      </c>
    </row>
    <row r="63" spans="1:50" x14ac:dyDescent="0.3">
      <c r="A63" s="130" t="s">
        <v>81</v>
      </c>
      <c r="B63" s="64">
        <v>6.089319137517446</v>
      </c>
      <c r="C63" s="131">
        <v>5.9056210992246116</v>
      </c>
      <c r="D63" s="132">
        <v>5.6899651298252252</v>
      </c>
      <c r="E63" s="132">
        <v>5.6487372567148197</v>
      </c>
      <c r="F63" s="67">
        <v>5.7888185167337847</v>
      </c>
      <c r="G63" s="64">
        <v>5.7573886337987767</v>
      </c>
      <c r="H63" s="131">
        <v>2.8988079703304859</v>
      </c>
      <c r="I63" s="132">
        <v>-5.3926336904483785</v>
      </c>
      <c r="J63" s="132">
        <v>-4.5205832845172438</v>
      </c>
      <c r="K63" s="67">
        <v>-5.6690527266876103</v>
      </c>
      <c r="L63" s="64">
        <v>-3.2559893542639329</v>
      </c>
      <c r="M63" s="131">
        <v>-0.78691755054185397</v>
      </c>
      <c r="N63" s="132">
        <v>4.4207149874338603</v>
      </c>
      <c r="O63" s="132">
        <v>3.8373120603795101</v>
      </c>
      <c r="P63" s="67">
        <v>5.3</v>
      </c>
      <c r="Q63" s="64">
        <v>3.17348820536274</v>
      </c>
      <c r="R63" s="131">
        <v>2.89</v>
      </c>
      <c r="S63" s="132">
        <v>4.9286491498456302</v>
      </c>
      <c r="T63" s="132">
        <v>5.3327842645650696</v>
      </c>
      <c r="U63" s="132">
        <v>5.2718017860934498</v>
      </c>
      <c r="V63" s="64">
        <v>4.6206214288391223</v>
      </c>
      <c r="W63" s="143">
        <v>5.8359727139188102</v>
      </c>
      <c r="X63" s="143">
        <v>6.5591068014938401</v>
      </c>
      <c r="Y63" s="143">
        <v>7.6133739376451004</v>
      </c>
      <c r="Z63" s="143">
        <v>7.2506272919345003</v>
      </c>
      <c r="AA63" s="144">
        <v>6.835188700131245</v>
      </c>
      <c r="AH63" s="145">
        <f t="shared" si="17"/>
        <v>0</v>
      </c>
      <c r="AI63" s="146">
        <f t="shared" si="17"/>
        <v>0</v>
      </c>
      <c r="AJ63" s="146">
        <f t="shared" si="17"/>
        <v>6.2172489379008766E-15</v>
      </c>
      <c r="AK63" s="146">
        <f t="shared" si="17"/>
        <v>-1.3875291388741502</v>
      </c>
      <c r="AL63" s="147">
        <f t="shared" si="17"/>
        <v>-0.35879824099711577</v>
      </c>
      <c r="AM63" s="146">
        <f t="shared" si="17"/>
        <v>1.9389801430279499</v>
      </c>
      <c r="AN63" s="146">
        <f t="shared" si="17"/>
        <v>2.7613508501543702</v>
      </c>
      <c r="AO63" s="146">
        <f t="shared" si="17"/>
        <v>1.8274278943327804</v>
      </c>
      <c r="AP63" s="146">
        <f t="shared" si="17"/>
        <v>1.3748909186790002</v>
      </c>
      <c r="AQ63" s="147">
        <f t="shared" si="17"/>
        <v>1.9585446129046336</v>
      </c>
      <c r="AR63" s="132">
        <f t="shared" ref="AR63:AV63" si="23">W113-W63</f>
        <v>-0.5377919166968006</v>
      </c>
      <c r="AS63" s="132">
        <f t="shared" si="23"/>
        <v>-0.74610364342885038</v>
      </c>
      <c r="AT63" s="132">
        <f t="shared" si="23"/>
        <v>-0.11426406006600054</v>
      </c>
      <c r="AU63" s="132">
        <f t="shared" si="23"/>
        <v>0.37760671351369979</v>
      </c>
      <c r="AV63" s="64">
        <f t="shared" si="23"/>
        <v>-0.2443185429231276</v>
      </c>
    </row>
    <row r="64" spans="1:50" x14ac:dyDescent="0.3">
      <c r="A64" s="127" t="s">
        <v>107</v>
      </c>
      <c r="B64" s="59">
        <v>4.9656240744686775</v>
      </c>
      <c r="C64" s="128">
        <v>5.2135457382716854</v>
      </c>
      <c r="D64" s="129">
        <v>4.6288101288229466</v>
      </c>
      <c r="E64" s="129">
        <v>4.429319197182191</v>
      </c>
      <c r="F64" s="62">
        <v>4.2434687104994318</v>
      </c>
      <c r="G64" s="59">
        <v>4.622056094966398</v>
      </c>
      <c r="H64" s="128">
        <v>1.5685936560559499</v>
      </c>
      <c r="I64" s="129">
        <v>-7.5884076670306051</v>
      </c>
      <c r="J64" s="129">
        <v>-5.0485134756647838</v>
      </c>
      <c r="K64" s="62">
        <v>-3.64085852965562</v>
      </c>
      <c r="L64" s="59">
        <v>-3.7192929346931636</v>
      </c>
      <c r="M64" s="128">
        <v>-1.22535282098048</v>
      </c>
      <c r="N64" s="129">
        <v>9.44600715567816</v>
      </c>
      <c r="O64" s="129">
        <v>5.1638963019877897</v>
      </c>
      <c r="P64" s="62">
        <v>5.4355817647267299</v>
      </c>
      <c r="Q64" s="59">
        <v>4.6173969289114547</v>
      </c>
      <c r="R64" s="128">
        <v>5.49</v>
      </c>
      <c r="S64" s="129">
        <v>5.49</v>
      </c>
      <c r="T64" s="129">
        <v>6.3703042958052896</v>
      </c>
      <c r="U64" s="129">
        <v>4.3277333476106499</v>
      </c>
      <c r="V64" s="59">
        <v>5.3366430762936234</v>
      </c>
      <c r="W64" s="129">
        <v>3.5763933181493601</v>
      </c>
      <c r="X64" s="129">
        <v>4.64048739764287</v>
      </c>
      <c r="Y64" s="129">
        <v>6.87830680714106</v>
      </c>
      <c r="Z64" s="129">
        <v>6.5849921359095704</v>
      </c>
      <c r="AA64" s="140">
        <v>5.4447207086600224</v>
      </c>
      <c r="AH64" s="128">
        <f t="shared" si="17"/>
        <v>-3.3106931330622924E-2</v>
      </c>
      <c r="AI64" s="141">
        <f t="shared" si="17"/>
        <v>7.108958954136213E-2</v>
      </c>
      <c r="AJ64" s="141">
        <f t="shared" si="17"/>
        <v>-1.2541065028124798E-2</v>
      </c>
      <c r="AK64" s="141">
        <f t="shared" si="17"/>
        <v>0.1216563904193082</v>
      </c>
      <c r="AL64" s="142">
        <f t="shared" si="17"/>
        <v>3.5608373497919565E-2</v>
      </c>
      <c r="AM64" s="141">
        <f t="shared" si="17"/>
        <v>0.22496003721547009</v>
      </c>
      <c r="AN64" s="141">
        <f t="shared" si="17"/>
        <v>0.97600184352516006</v>
      </c>
      <c r="AO64" s="141">
        <f t="shared" si="17"/>
        <v>1.1635116000019607</v>
      </c>
      <c r="AP64" s="141">
        <f t="shared" si="17"/>
        <v>-1.2303284606563798</v>
      </c>
      <c r="AQ64" s="142">
        <f t="shared" si="17"/>
        <v>0.3664098401092275</v>
      </c>
      <c r="AR64" s="129">
        <f t="shared" ref="AR64:AV64" si="24">W114-W64</f>
        <v>0.16593531409990003</v>
      </c>
      <c r="AS64" s="129">
        <f t="shared" si="24"/>
        <v>3.1265195665829637E-2</v>
      </c>
      <c r="AT64" s="129">
        <f t="shared" si="24"/>
        <v>-6.0105630350729911E-2</v>
      </c>
      <c r="AU64" s="129">
        <f t="shared" si="24"/>
        <v>0.12483940476783939</v>
      </c>
      <c r="AV64" s="59">
        <f t="shared" si="24"/>
        <v>5.9985884534663469E-2</v>
      </c>
    </row>
    <row r="65" spans="1:48" x14ac:dyDescent="0.3">
      <c r="A65" s="130" t="s">
        <v>108</v>
      </c>
      <c r="B65" s="64">
        <v>7.0577708140614037</v>
      </c>
      <c r="C65" s="131">
        <v>5.4506260177794363</v>
      </c>
      <c r="D65" s="132">
        <v>5.8768119154217979</v>
      </c>
      <c r="E65" s="132">
        <v>6.6597698642777869</v>
      </c>
      <c r="F65" s="67">
        <v>7.5528432044097649</v>
      </c>
      <c r="G65" s="64">
        <v>6.4019427541659235</v>
      </c>
      <c r="H65" s="131">
        <v>1.3039597217712862</v>
      </c>
      <c r="I65" s="132">
        <v>-30.797573739710991</v>
      </c>
      <c r="J65" s="132">
        <v>-16.705495038503038</v>
      </c>
      <c r="K65" s="67">
        <v>-13.416064336924601</v>
      </c>
      <c r="L65" s="64">
        <v>-15.0436082758025</v>
      </c>
      <c r="M65" s="131">
        <v>-13.121012170941301</v>
      </c>
      <c r="N65" s="132">
        <v>25.0983739458133</v>
      </c>
      <c r="O65" s="132">
        <v>-0.72454799445682505</v>
      </c>
      <c r="P65" s="67">
        <v>2.9842800776577696</v>
      </c>
      <c r="Q65" s="64">
        <v>1.9280424029669341</v>
      </c>
      <c r="R65" s="131">
        <v>7.81427419064795</v>
      </c>
      <c r="S65" s="132">
        <v>6.04981828516833</v>
      </c>
      <c r="T65" s="132">
        <v>9.3805627769329991</v>
      </c>
      <c r="U65" s="132">
        <v>6.4735894523319599</v>
      </c>
      <c r="V65" s="64">
        <v>7.4033352810896735</v>
      </c>
      <c r="W65" s="143">
        <v>7.3074382866793597</v>
      </c>
      <c r="X65" s="143">
        <v>8.0247299306009197</v>
      </c>
      <c r="Y65" s="143">
        <v>8.0843338818823796</v>
      </c>
      <c r="Z65" s="143">
        <v>6.6424395067654798</v>
      </c>
      <c r="AA65" s="144">
        <v>7.5003593873704366</v>
      </c>
      <c r="AH65" s="145">
        <f t="shared" si="17"/>
        <v>3.414057200338938E-2</v>
      </c>
      <c r="AI65" s="146">
        <f t="shared" si="17"/>
        <v>0</v>
      </c>
      <c r="AJ65" s="146">
        <f t="shared" si="17"/>
        <v>0</v>
      </c>
      <c r="AK65" s="146">
        <f t="shared" si="17"/>
        <v>4.9421400677912288</v>
      </c>
      <c r="AL65" s="147">
        <f t="shared" si="17"/>
        <v>1.3125452475873045</v>
      </c>
      <c r="AM65" s="146">
        <f t="shared" si="17"/>
        <v>7.9802292543325493</v>
      </c>
      <c r="AN65" s="146">
        <f t="shared" si="17"/>
        <v>12.653193048666671</v>
      </c>
      <c r="AO65" s="146">
        <f t="shared" si="17"/>
        <v>9.9862518598453018</v>
      </c>
      <c r="AP65" s="146">
        <f t="shared" si="17"/>
        <v>-4.0220193643748505</v>
      </c>
      <c r="AQ65" s="147">
        <f t="shared" si="17"/>
        <v>6.2899620740215498</v>
      </c>
      <c r="AR65" s="132">
        <f t="shared" ref="AR65:AV65" si="25">W115-W65</f>
        <v>0.62735396790417042</v>
      </c>
      <c r="AS65" s="132">
        <f t="shared" si="25"/>
        <v>1.1287634016455801</v>
      </c>
      <c r="AT65" s="132">
        <f t="shared" si="25"/>
        <v>2.1961302621109198</v>
      </c>
      <c r="AU65" s="132">
        <f t="shared" si="25"/>
        <v>0.27670664117233024</v>
      </c>
      <c r="AV65" s="64">
        <f t="shared" si="25"/>
        <v>1.086669413470486</v>
      </c>
    </row>
    <row r="66" spans="1:48" x14ac:dyDescent="0.3">
      <c r="A66" s="127" t="s">
        <v>109</v>
      </c>
      <c r="B66" s="59">
        <v>5.6817217472798109</v>
      </c>
      <c r="C66" s="128">
        <v>5.8665290354869448</v>
      </c>
      <c r="D66" s="129">
        <v>5.5293885884164951</v>
      </c>
      <c r="E66" s="129">
        <v>5.4070783433793013</v>
      </c>
      <c r="F66" s="62">
        <v>6.4053671178512683</v>
      </c>
      <c r="G66" s="59">
        <v>5.804958031362073</v>
      </c>
      <c r="H66" s="128">
        <v>1.9419914091441282</v>
      </c>
      <c r="I66" s="129">
        <v>-21.970931219240185</v>
      </c>
      <c r="J66" s="129">
        <v>-11.81084126787062</v>
      </c>
      <c r="K66" s="62">
        <v>-8.8765656662172798</v>
      </c>
      <c r="L66" s="59">
        <v>-10.21845338888977</v>
      </c>
      <c r="M66" s="128">
        <v>-7.2565948458575802</v>
      </c>
      <c r="N66" s="129">
        <v>21.577522203907701</v>
      </c>
      <c r="O66" s="129">
        <v>-0.13184433164127299</v>
      </c>
      <c r="P66" s="62">
        <v>8.82</v>
      </c>
      <c r="Q66" s="59">
        <v>4.9057889376036057</v>
      </c>
      <c r="R66" s="128">
        <v>9</v>
      </c>
      <c r="S66" s="129">
        <v>4.4450521731796702</v>
      </c>
      <c r="T66" s="129">
        <v>7.4277807898332098</v>
      </c>
      <c r="U66" s="129">
        <v>2.0245143901515399</v>
      </c>
      <c r="V66" s="59">
        <v>5.6041436400557032</v>
      </c>
      <c r="W66" s="129">
        <v>2.6514671077535201</v>
      </c>
      <c r="X66" s="129">
        <v>8.1804362130678996</v>
      </c>
      <c r="Y66" s="129">
        <v>9.24287551368705</v>
      </c>
      <c r="Z66" s="129">
        <v>2.7223468239034001</v>
      </c>
      <c r="AA66" s="140">
        <v>5.609030919556024</v>
      </c>
      <c r="AH66" s="128">
        <f t="shared" si="17"/>
        <v>-1.1729065820440532E-2</v>
      </c>
      <c r="AI66" s="141">
        <f t="shared" si="17"/>
        <v>3.7964703453852167E-4</v>
      </c>
      <c r="AJ66" s="141">
        <f t="shared" si="17"/>
        <v>-3.7342883823623108E-3</v>
      </c>
      <c r="AK66" s="141">
        <f t="shared" si="17"/>
        <v>-3.8721889420081537</v>
      </c>
      <c r="AL66" s="142">
        <f t="shared" si="17"/>
        <v>-1.016979540514007</v>
      </c>
      <c r="AM66" s="141">
        <f t="shared" si="17"/>
        <v>-2.4404662195342803</v>
      </c>
      <c r="AN66" s="141">
        <f t="shared" si="17"/>
        <v>0.86494782682032945</v>
      </c>
      <c r="AO66" s="141">
        <f t="shared" si="17"/>
        <v>4.6122192101667894</v>
      </c>
      <c r="AP66" s="141">
        <f t="shared" si="17"/>
        <v>1.9835796666896903</v>
      </c>
      <c r="AQ66" s="142">
        <f t="shared" si="17"/>
        <v>1.2676629746149803</v>
      </c>
      <c r="AR66" s="129">
        <f t="shared" ref="AR66:AV66" si="26">W116-W66</f>
        <v>2.2794613637004799</v>
      </c>
      <c r="AS66" s="129">
        <f t="shared" si="26"/>
        <v>-2.20400443954588</v>
      </c>
      <c r="AT66" s="129">
        <f t="shared" si="26"/>
        <v>-1.7720675828920402</v>
      </c>
      <c r="AU66" s="129">
        <f t="shared" si="26"/>
        <v>2.3207426908800799</v>
      </c>
      <c r="AV66" s="59">
        <f t="shared" si="26"/>
        <v>0.24179064118319271</v>
      </c>
    </row>
    <row r="67" spans="1:48" x14ac:dyDescent="0.3">
      <c r="A67" s="130" t="s">
        <v>110</v>
      </c>
      <c r="B67" s="64">
        <v>7.020370834969647</v>
      </c>
      <c r="C67" s="131">
        <v>9.0625242312968979</v>
      </c>
      <c r="D67" s="132">
        <v>9.5960649603882722</v>
      </c>
      <c r="E67" s="132">
        <v>9.2422567094956563</v>
      </c>
      <c r="F67" s="67">
        <v>9.7079222584081535</v>
      </c>
      <c r="G67" s="64">
        <v>9.4053467324296758</v>
      </c>
      <c r="H67" s="131">
        <v>9.8208145178604767</v>
      </c>
      <c r="I67" s="132">
        <v>10.848584638559178</v>
      </c>
      <c r="J67" s="132">
        <v>10.715235751812191</v>
      </c>
      <c r="K67" s="67">
        <v>10.9139185560957</v>
      </c>
      <c r="L67" s="64">
        <v>10.583711497904869</v>
      </c>
      <c r="M67" s="131">
        <v>8.7137501289974004</v>
      </c>
      <c r="N67" s="132">
        <v>6.8984564568064402</v>
      </c>
      <c r="O67" s="132">
        <v>5.5091676302313903</v>
      </c>
      <c r="P67" s="67">
        <v>7.0103304937213498</v>
      </c>
      <c r="Q67" s="64">
        <v>7.0069389255824621</v>
      </c>
      <c r="R67" s="131">
        <v>8.4021548854900097</v>
      </c>
      <c r="S67" s="132">
        <v>9.7488794113843191</v>
      </c>
      <c r="T67" s="132">
        <v>9.9268278658706404</v>
      </c>
      <c r="U67" s="132">
        <v>7.5975576004026104</v>
      </c>
      <c r="V67" s="64">
        <v>8.9114216089452913</v>
      </c>
      <c r="W67" s="143">
        <v>7.9248867484057497</v>
      </c>
      <c r="X67" s="143">
        <v>8.5276604644767904</v>
      </c>
      <c r="Y67" s="143">
        <v>9.8680329295172395</v>
      </c>
      <c r="Z67" s="143">
        <v>9.8078659271341593</v>
      </c>
      <c r="AA67" s="144">
        <v>9.0486348175652598</v>
      </c>
      <c r="AH67" s="145">
        <f t="shared" si="17"/>
        <v>6.2816123745257357E-3</v>
      </c>
      <c r="AI67" s="146">
        <f t="shared" si="17"/>
        <v>-3.2857172968805415E-3</v>
      </c>
      <c r="AJ67" s="146">
        <f t="shared" si="17"/>
        <v>2.6657449035874414E-2</v>
      </c>
      <c r="AK67" s="146">
        <f t="shared" si="17"/>
        <v>-0.79693064194954388</v>
      </c>
      <c r="AL67" s="147">
        <f t="shared" si="17"/>
        <v>-0.19816326912356352</v>
      </c>
      <c r="AM67" s="146">
        <f t="shared" si="17"/>
        <v>-1.2601020847664799</v>
      </c>
      <c r="AN67" s="146">
        <f t="shared" si="17"/>
        <v>-1.0257372475393485</v>
      </c>
      <c r="AO67" s="146">
        <f t="shared" si="17"/>
        <v>-1.0210994091193406</v>
      </c>
      <c r="AP67" s="146">
        <f t="shared" si="17"/>
        <v>0.26944809155142924</v>
      </c>
      <c r="AQ67" s="147">
        <f t="shared" si="17"/>
        <v>-0.74695166923299716</v>
      </c>
      <c r="AR67" s="132">
        <f t="shared" ref="AR67:AV67" si="27">W117-W67</f>
        <v>-0.29962655617458989</v>
      </c>
      <c r="AS67" s="132">
        <f t="shared" si="27"/>
        <v>-0.35942882286409095</v>
      </c>
      <c r="AT67" s="132">
        <f t="shared" si="27"/>
        <v>0.57398688274846066</v>
      </c>
      <c r="AU67" s="132">
        <f t="shared" si="27"/>
        <v>1.2733573917465399</v>
      </c>
      <c r="AV67" s="64">
        <f t="shared" si="27"/>
        <v>0.31160324416079632</v>
      </c>
    </row>
    <row r="68" spans="1:48" x14ac:dyDescent="0.3">
      <c r="A68" s="127" t="s">
        <v>111</v>
      </c>
      <c r="B68" s="59">
        <v>4.1730309490855655</v>
      </c>
      <c r="C68" s="128">
        <v>7.2251654588042946</v>
      </c>
      <c r="D68" s="129">
        <v>4.4871576102165855</v>
      </c>
      <c r="E68" s="129">
        <v>6.1474641816726017</v>
      </c>
      <c r="F68" s="62">
        <v>8.4921977583998434</v>
      </c>
      <c r="G68" s="59">
        <v>6.5976036798946147</v>
      </c>
      <c r="H68" s="128">
        <v>10.627164131786282</v>
      </c>
      <c r="I68" s="129">
        <v>1.0584326090181895</v>
      </c>
      <c r="J68" s="129">
        <v>-0.94687818159450154</v>
      </c>
      <c r="K68" s="62">
        <v>2.3717646155577699</v>
      </c>
      <c r="L68" s="59">
        <v>3.2473762286074681</v>
      </c>
      <c r="M68" s="128">
        <v>-2.97460150494262</v>
      </c>
      <c r="N68" s="129">
        <v>8.3284550083008604</v>
      </c>
      <c r="O68" s="129">
        <v>4.2867879016979202</v>
      </c>
      <c r="P68" s="62">
        <v>3.22605112558964</v>
      </c>
      <c r="Q68" s="59">
        <v>3.055153518092979</v>
      </c>
      <c r="R68" s="128">
        <v>8.1772023096123405</v>
      </c>
      <c r="S68" s="129">
        <v>5.6854501411072498</v>
      </c>
      <c r="T68" s="129">
        <v>8.0471389340067407</v>
      </c>
      <c r="U68" s="129">
        <v>4.0128129306857101</v>
      </c>
      <c r="V68" s="59">
        <v>6.455287107590979</v>
      </c>
      <c r="W68" s="129">
        <v>4.0589660470541897</v>
      </c>
      <c r="X68" s="129">
        <v>6.6029587651209098</v>
      </c>
      <c r="Y68" s="129">
        <v>9.1421979519532002</v>
      </c>
      <c r="Z68" s="129">
        <v>7.1592408751636603</v>
      </c>
      <c r="AA68" s="140">
        <v>6.7336558704910843</v>
      </c>
      <c r="AH68" s="128">
        <f t="shared" si="17"/>
        <v>1.6515888865753503E-3</v>
      </c>
      <c r="AI68" s="141">
        <f t="shared" si="17"/>
        <v>1.1618895234839499E-3</v>
      </c>
      <c r="AJ68" s="141">
        <f t="shared" si="17"/>
        <v>2.6923906696998401E-3</v>
      </c>
      <c r="AK68" s="141">
        <f t="shared" si="17"/>
        <v>-5.8185572318704626</v>
      </c>
      <c r="AL68" s="142">
        <f t="shared" si="17"/>
        <v>-1.4910076232409475</v>
      </c>
      <c r="AM68" s="141">
        <f t="shared" si="17"/>
        <v>-6.541549674735661</v>
      </c>
      <c r="AN68" s="141">
        <f t="shared" si="17"/>
        <v>-4.7654329920012168</v>
      </c>
      <c r="AO68" s="141">
        <f t="shared" si="17"/>
        <v>-3.9351904319449904</v>
      </c>
      <c r="AP68" s="141">
        <f t="shared" si="17"/>
        <v>2.0785660302946098</v>
      </c>
      <c r="AQ68" s="142">
        <f t="shared" si="17"/>
        <v>-3.2867306596333634</v>
      </c>
      <c r="AR68" s="129">
        <f t="shared" ref="AR68:AV68" si="28">W118-W68</f>
        <v>-0.26617825581937993</v>
      </c>
      <c r="AS68" s="129">
        <f t="shared" si="28"/>
        <v>0.4340058718444304</v>
      </c>
      <c r="AT68" s="129">
        <f t="shared" si="28"/>
        <v>-1.9884130266094999</v>
      </c>
      <c r="AU68" s="129">
        <f t="shared" si="28"/>
        <v>0.69930249917019971</v>
      </c>
      <c r="AV68" s="59">
        <f t="shared" si="28"/>
        <v>-0.26524397261495913</v>
      </c>
    </row>
    <row r="69" spans="1:48" x14ac:dyDescent="0.3">
      <c r="A69" s="130" t="s">
        <v>112</v>
      </c>
      <c r="B69" s="64">
        <v>3.4809380163933534</v>
      </c>
      <c r="C69" s="131">
        <v>5.4047174843693702</v>
      </c>
      <c r="D69" s="132">
        <v>5.7078642639580179</v>
      </c>
      <c r="E69" s="132">
        <v>5.9714753580189184</v>
      </c>
      <c r="F69" s="67">
        <v>5.8537323846320932</v>
      </c>
      <c r="G69" s="64">
        <v>5.7363601716946544</v>
      </c>
      <c r="H69" s="131">
        <v>3.8101965720303888</v>
      </c>
      <c r="I69" s="132">
        <v>2.3095793162000611</v>
      </c>
      <c r="J69" s="132">
        <v>1.9638995321423325</v>
      </c>
      <c r="K69" s="67">
        <v>1.2487396357967</v>
      </c>
      <c r="L69" s="64">
        <v>2.3219547044803779</v>
      </c>
      <c r="M69" s="131">
        <v>0.94152755112519804</v>
      </c>
      <c r="N69" s="132">
        <v>2.8151351190431799</v>
      </c>
      <c r="O69" s="132">
        <v>3.42389835090566</v>
      </c>
      <c r="P69" s="67">
        <v>0.69535533384497095</v>
      </c>
      <c r="Q69" s="64">
        <v>1.9685103963061668</v>
      </c>
      <c r="R69" s="131">
        <v>2.1336341325569999</v>
      </c>
      <c r="S69" s="132">
        <v>2.73014961278749</v>
      </c>
      <c r="T69" s="132">
        <v>3.7824372091254901</v>
      </c>
      <c r="U69" s="132">
        <v>4.9438338916058804</v>
      </c>
      <c r="V69" s="64">
        <v>3.3998383938450338</v>
      </c>
      <c r="W69" s="143">
        <v>3.7295713751683102</v>
      </c>
      <c r="X69" s="143">
        <v>4.0272568938309599</v>
      </c>
      <c r="Y69" s="143">
        <v>4.7338545944791299</v>
      </c>
      <c r="Z69" s="143">
        <v>4.1591910217103996</v>
      </c>
      <c r="AA69" s="144">
        <v>4.1684399630102842</v>
      </c>
      <c r="AH69" s="145">
        <f t="shared" si="17"/>
        <v>0</v>
      </c>
      <c r="AI69" s="146">
        <f t="shared" si="17"/>
        <v>8.4376949871511897E-15</v>
      </c>
      <c r="AJ69" s="146">
        <f t="shared" si="17"/>
        <v>0</v>
      </c>
      <c r="AK69" s="146">
        <f t="shared" si="17"/>
        <v>3.2422655410590866</v>
      </c>
      <c r="AL69" s="147">
        <f t="shared" si="17"/>
        <v>0.81429250778852769</v>
      </c>
      <c r="AM69" s="146">
        <f t="shared" si="17"/>
        <v>1.6436787024377399</v>
      </c>
      <c r="AN69" s="146">
        <f t="shared" si="17"/>
        <v>-0.91014823742599993</v>
      </c>
      <c r="AO69" s="146">
        <f t="shared" si="17"/>
        <v>-0.95498201731615007</v>
      </c>
      <c r="AP69" s="146">
        <f t="shared" si="17"/>
        <v>-1.5530876857229106</v>
      </c>
      <c r="AQ69" s="147">
        <f t="shared" si="17"/>
        <v>-0.44735332185366072</v>
      </c>
      <c r="AR69" s="132">
        <f t="shared" ref="AR69:AV69" si="29">W119-W69</f>
        <v>-1.2519083843889303</v>
      </c>
      <c r="AS69" s="132">
        <f t="shared" si="29"/>
        <v>0.12474821068542052</v>
      </c>
      <c r="AT69" s="132">
        <f t="shared" si="29"/>
        <v>0.60114347301986015</v>
      </c>
      <c r="AU69" s="132">
        <f t="shared" si="29"/>
        <v>0.64637954409561083</v>
      </c>
      <c r="AV69" s="64">
        <f t="shared" si="29"/>
        <v>3.5478158412272087E-2</v>
      </c>
    </row>
    <row r="70" spans="1:48" x14ac:dyDescent="0.3">
      <c r="A70" s="127" t="s">
        <v>113</v>
      </c>
      <c r="B70" s="59">
        <v>8.6402938578567845</v>
      </c>
      <c r="C70" s="128">
        <v>10.361497174137124</v>
      </c>
      <c r="D70" s="129">
        <v>9.9403189722054641</v>
      </c>
      <c r="E70" s="129">
        <v>10.220903465164731</v>
      </c>
      <c r="F70" s="62">
        <v>10.486190875852941</v>
      </c>
      <c r="G70" s="59">
        <v>10.253602861297107</v>
      </c>
      <c r="H70" s="128">
        <v>5.3924568410203433</v>
      </c>
      <c r="I70" s="129">
        <v>-12.093791539604338</v>
      </c>
      <c r="J70" s="129">
        <v>-7.6081865778200752</v>
      </c>
      <c r="K70" s="62">
        <v>-7.0196198468039297</v>
      </c>
      <c r="L70" s="59">
        <v>-5.4437551283922136</v>
      </c>
      <c r="M70" s="128">
        <v>-6.0981060287724604</v>
      </c>
      <c r="N70" s="129">
        <v>9.93811333509748</v>
      </c>
      <c r="O70" s="129">
        <v>-0.590577141820947</v>
      </c>
      <c r="P70" s="62">
        <v>4.6786329601776897</v>
      </c>
      <c r="Q70" s="59">
        <v>1.6970177488160321</v>
      </c>
      <c r="R70" s="128">
        <v>11.2027478894976</v>
      </c>
      <c r="S70" s="129">
        <v>9.2258810964756002</v>
      </c>
      <c r="T70" s="129">
        <v>9.1755786427650001</v>
      </c>
      <c r="U70" s="129">
        <v>5.51632087656892</v>
      </c>
      <c r="V70" s="59">
        <v>8.7299558944820443</v>
      </c>
      <c r="W70" s="129">
        <v>4.4597364460067297</v>
      </c>
      <c r="X70" s="129">
        <v>9.0282391267158708</v>
      </c>
      <c r="Y70" s="129">
        <v>11.533504985448401</v>
      </c>
      <c r="Z70" s="129">
        <v>10.1982841944755</v>
      </c>
      <c r="AA70" s="140">
        <v>8.7812859300299131</v>
      </c>
      <c r="AH70" s="128">
        <f t="shared" si="17"/>
        <v>0</v>
      </c>
      <c r="AI70" s="141">
        <f t="shared" si="17"/>
        <v>0</v>
      </c>
      <c r="AJ70" s="141">
        <f t="shared" si="17"/>
        <v>0</v>
      </c>
      <c r="AK70" s="141">
        <f t="shared" si="17"/>
        <v>-3.7837649020293327</v>
      </c>
      <c r="AL70" s="142">
        <f t="shared" si="17"/>
        <v>-0.96333760903044574</v>
      </c>
      <c r="AM70" s="141">
        <f t="shared" si="17"/>
        <v>-5.24398630301675</v>
      </c>
      <c r="AN70" s="141">
        <f t="shared" si="17"/>
        <v>-1.1458865982717796</v>
      </c>
      <c r="AO70" s="141">
        <f t="shared" si="17"/>
        <v>-1.077318032759651</v>
      </c>
      <c r="AP70" s="141">
        <f t="shared" si="17"/>
        <v>-1.4767125746701</v>
      </c>
      <c r="AQ70" s="142">
        <f t="shared" si="17"/>
        <v>-2.2048933369941404</v>
      </c>
      <c r="AR70" s="129">
        <f t="shared" ref="AR70:AV70" si="30">W120-W70</f>
        <v>-0.3466604502760795</v>
      </c>
      <c r="AS70" s="129">
        <f t="shared" si="30"/>
        <v>-0.21629100924093159</v>
      </c>
      <c r="AT70" s="129">
        <f t="shared" si="30"/>
        <v>-2.8069372175855509</v>
      </c>
      <c r="AU70" s="129">
        <f t="shared" si="30"/>
        <v>-0.51839179105289901</v>
      </c>
      <c r="AV70" s="59">
        <f t="shared" si="30"/>
        <v>-0.9401525406621527</v>
      </c>
    </row>
    <row r="71" spans="1:48" x14ac:dyDescent="0.3">
      <c r="A71" s="130" t="s">
        <v>114</v>
      </c>
      <c r="B71" s="64">
        <v>7.0013778875841037</v>
      </c>
      <c r="C71" s="131">
        <v>6.4076775245681894</v>
      </c>
      <c r="D71" s="132">
        <v>8.854232653090488</v>
      </c>
      <c r="E71" s="132">
        <v>1.8697950124884954</v>
      </c>
      <c r="F71" s="67">
        <v>2.0601125628513683</v>
      </c>
      <c r="G71" s="64">
        <v>4.666449898504399</v>
      </c>
      <c r="H71" s="131">
        <v>3.1486905729690928</v>
      </c>
      <c r="I71" s="132">
        <v>-3.2105019868000517</v>
      </c>
      <c r="J71" s="132">
        <v>1.8246919935403394</v>
      </c>
      <c r="K71" s="67">
        <v>-1.54904552841583</v>
      </c>
      <c r="L71" s="64">
        <v>-2.5414886393537728E-2</v>
      </c>
      <c r="M71" s="131">
        <v>-2.90799277975943</v>
      </c>
      <c r="N71" s="132">
        <v>9.6268835342549792</v>
      </c>
      <c r="O71" s="132">
        <v>-9.9551721978149796</v>
      </c>
      <c r="P71" s="67">
        <v>8.4810819189813103</v>
      </c>
      <c r="Q71" s="64">
        <v>1.4273990678109527</v>
      </c>
      <c r="R71" s="131">
        <v>7.47981689554722</v>
      </c>
      <c r="S71" s="132">
        <v>-4.5113286643818702</v>
      </c>
      <c r="T71" s="132">
        <v>7.9309012768917002</v>
      </c>
      <c r="U71" s="132">
        <v>-3.2932362732664</v>
      </c>
      <c r="V71" s="64">
        <v>1.3800632462167117</v>
      </c>
      <c r="W71" s="143">
        <v>1.1961178408839599</v>
      </c>
      <c r="X71" s="143">
        <v>1.2359929684642601</v>
      </c>
      <c r="Y71" s="143">
        <v>2.2293538483045099</v>
      </c>
      <c r="Z71" s="143">
        <v>0.86501824720026999</v>
      </c>
      <c r="AA71" s="144">
        <v>1.3547892377894444</v>
      </c>
      <c r="AH71" s="145">
        <f t="shared" si="17"/>
        <v>0.64843233582681226</v>
      </c>
      <c r="AI71" s="146">
        <f t="shared" si="17"/>
        <v>0.3245402855434989</v>
      </c>
      <c r="AJ71" s="146">
        <f t="shared" si="17"/>
        <v>7.4134247566775002E-3</v>
      </c>
      <c r="AK71" s="146">
        <f t="shared" si="17"/>
        <v>-7.4966228222815579</v>
      </c>
      <c r="AL71" s="147">
        <f t="shared" si="17"/>
        <v>-1.7573854704775571</v>
      </c>
      <c r="AM71" s="146">
        <f t="shared" si="17"/>
        <v>-8.9315733297375992</v>
      </c>
      <c r="AN71" s="146">
        <f t="shared" si="17"/>
        <v>-1.4679152668455799</v>
      </c>
      <c r="AO71" s="146">
        <f t="shared" si="17"/>
        <v>0.90910249948705957</v>
      </c>
      <c r="AP71" s="146">
        <f t="shared" si="17"/>
        <v>1.8344305859277199</v>
      </c>
      <c r="AQ71" s="147">
        <f t="shared" si="17"/>
        <v>-1.7638714801678002</v>
      </c>
      <c r="AR71" s="132">
        <f t="shared" ref="AR71:AV71" si="31">W121-W71</f>
        <v>-0.57200162334668991</v>
      </c>
      <c r="AS71" s="132">
        <f t="shared" si="31"/>
        <v>-0.83649074014749902</v>
      </c>
      <c r="AT71" s="132">
        <f t="shared" si="31"/>
        <v>-0.96625056784022978</v>
      </c>
      <c r="AU71" s="132">
        <f t="shared" si="31"/>
        <v>-0.85764805442345493</v>
      </c>
      <c r="AV71" s="64">
        <f t="shared" si="31"/>
        <v>-0.79755888169947831</v>
      </c>
    </row>
    <row r="72" spans="1:48" x14ac:dyDescent="0.3">
      <c r="A72" s="127" t="s">
        <v>115</v>
      </c>
      <c r="B72" s="59">
        <v>5.3546002963149597</v>
      </c>
      <c r="C72" s="128">
        <v>5.637700682610669</v>
      </c>
      <c r="D72" s="129">
        <v>6.3059540676623227</v>
      </c>
      <c r="E72" s="129">
        <v>7.8133484148710242</v>
      </c>
      <c r="F72" s="62">
        <v>5.4564774001251815</v>
      </c>
      <c r="G72" s="59">
        <v>6.2890921558161894</v>
      </c>
      <c r="H72" s="128">
        <v>5.8673939204343384</v>
      </c>
      <c r="I72" s="129">
        <v>1.189427205841298</v>
      </c>
      <c r="J72" s="129">
        <v>2.4074347557621723</v>
      </c>
      <c r="K72" s="62">
        <v>1.3587217555581499</v>
      </c>
      <c r="L72" s="59">
        <v>2.6291389816645694</v>
      </c>
      <c r="M72" s="128">
        <v>-1.52823651086423</v>
      </c>
      <c r="N72" s="129">
        <v>5.8857466361850097</v>
      </c>
      <c r="O72" s="129">
        <v>-4.42120945105055</v>
      </c>
      <c r="P72" s="62">
        <v>1.57429282480507</v>
      </c>
      <c r="Q72" s="59">
        <v>0.34993067622219876</v>
      </c>
      <c r="R72" s="128">
        <v>3.54254329997547</v>
      </c>
      <c r="S72" s="129">
        <v>1.4324799472585199</v>
      </c>
      <c r="T72" s="129">
        <v>9.5615562271896994</v>
      </c>
      <c r="U72" s="129">
        <v>5.1289244577477504</v>
      </c>
      <c r="V72" s="59">
        <v>4.8890785841478435</v>
      </c>
      <c r="W72" s="129">
        <v>4.8726357216811698</v>
      </c>
      <c r="X72" s="129">
        <v>5.55455877841929</v>
      </c>
      <c r="Y72" s="129">
        <v>4.9728128488911798</v>
      </c>
      <c r="Z72" s="129">
        <v>6.51164342967507</v>
      </c>
      <c r="AA72" s="140">
        <v>5.5140204931944048</v>
      </c>
      <c r="AH72" s="128">
        <f t="shared" si="17"/>
        <v>-1.5952018599766804E-2</v>
      </c>
      <c r="AI72" s="141">
        <f t="shared" si="17"/>
        <v>2.39922401231496E-3</v>
      </c>
      <c r="AJ72" s="141">
        <f t="shared" si="17"/>
        <v>2.6515533127655644E-3</v>
      </c>
      <c r="AK72" s="141">
        <f t="shared" si="17"/>
        <v>-0.87064385715712933</v>
      </c>
      <c r="AL72" s="142">
        <f t="shared" si="17"/>
        <v>-0.23838643224209921</v>
      </c>
      <c r="AM72" s="141">
        <f t="shared" si="17"/>
        <v>-5.2381519036460205</v>
      </c>
      <c r="AN72" s="141">
        <f t="shared" si="17"/>
        <v>-0.18248419528432991</v>
      </c>
      <c r="AO72" s="141">
        <f t="shared" si="17"/>
        <v>-0.1615543377537989</v>
      </c>
      <c r="AP72" s="141">
        <f t="shared" si="17"/>
        <v>0.52944772601048928</v>
      </c>
      <c r="AQ72" s="142">
        <f t="shared" si="17"/>
        <v>-1.1753891033386088</v>
      </c>
      <c r="AR72" s="129">
        <f t="shared" ref="AR72:AV72" si="32">W122-W72</f>
        <v>-1.0207541395911099</v>
      </c>
      <c r="AS72" s="129">
        <f t="shared" si="32"/>
        <v>0.64917305121772984</v>
      </c>
      <c r="AT72" s="129">
        <f t="shared" si="32"/>
        <v>-1.9936341518131599</v>
      </c>
      <c r="AU72" s="129">
        <f t="shared" si="32"/>
        <v>-1.4266627542648198</v>
      </c>
      <c r="AV72" s="59">
        <f t="shared" si="32"/>
        <v>-0.96255906130267022</v>
      </c>
    </row>
    <row r="73" spans="1:48" x14ac:dyDescent="0.3">
      <c r="A73" s="133" t="s">
        <v>116</v>
      </c>
      <c r="B73" s="69">
        <v>7.1491129934473374</v>
      </c>
      <c r="C73" s="134">
        <v>8.6434004220783844</v>
      </c>
      <c r="D73" s="71">
        <v>9.1283370634538841</v>
      </c>
      <c r="E73" s="71">
        <v>9.1798839854180247</v>
      </c>
      <c r="F73" s="72">
        <v>7.8184784602463031</v>
      </c>
      <c r="G73" s="69">
        <v>8.67756056649187</v>
      </c>
      <c r="H73" s="134">
        <v>10.389271805901812</v>
      </c>
      <c r="I73" s="71">
        <v>3.7139599283270819</v>
      </c>
      <c r="J73" s="71">
        <v>15.285689301953731</v>
      </c>
      <c r="K73" s="72">
        <v>16.540473753167198</v>
      </c>
      <c r="L73" s="69">
        <v>11.596107655065291</v>
      </c>
      <c r="M73" s="134">
        <v>3.3846517188953</v>
      </c>
      <c r="N73" s="71">
        <v>11.684944120572601</v>
      </c>
      <c r="O73" s="71">
        <v>14.0575477984797</v>
      </c>
      <c r="P73" s="72">
        <v>3.5114509681401098</v>
      </c>
      <c r="Q73" s="69">
        <v>8.081943816900683</v>
      </c>
      <c r="R73" s="134">
        <v>4.94029987636823</v>
      </c>
      <c r="S73" s="71">
        <v>7.2939612860530598</v>
      </c>
      <c r="T73" s="71">
        <v>8.4879244171685801</v>
      </c>
      <c r="U73" s="71">
        <v>8.4238534068706308</v>
      </c>
      <c r="V73" s="69">
        <v>7.3818413177724418</v>
      </c>
      <c r="W73" s="143">
        <v>8.8749757531045308</v>
      </c>
      <c r="X73" s="143">
        <v>8.2152363766007994</v>
      </c>
      <c r="Y73" s="143">
        <v>9.2737414029123002</v>
      </c>
      <c r="Z73" s="143">
        <v>7.8257239759979198</v>
      </c>
      <c r="AA73" s="144">
        <v>8.5514214190986149</v>
      </c>
      <c r="AH73" s="145">
        <f t="shared" si="17"/>
        <v>6.4204270507723926E-3</v>
      </c>
      <c r="AI73" s="146">
        <f t="shared" si="17"/>
        <v>8.3818584676702557E-3</v>
      </c>
      <c r="AJ73" s="146">
        <f t="shared" si="17"/>
        <v>-6.7195824378352143E-4</v>
      </c>
      <c r="AK73" s="146">
        <f t="shared" si="17"/>
        <v>8.6524736290049944</v>
      </c>
      <c r="AL73" s="147">
        <f t="shared" si="17"/>
        <v>2.3775002884959697</v>
      </c>
      <c r="AM73" s="146">
        <f t="shared" si="17"/>
        <v>-0.55992869333658035</v>
      </c>
      <c r="AN73" s="146">
        <f t="shared" si="17"/>
        <v>-0.69397508010781994</v>
      </c>
      <c r="AO73" s="146">
        <f t="shared" si="17"/>
        <v>-0.24230748204882957</v>
      </c>
      <c r="AP73" s="146">
        <f t="shared" si="17"/>
        <v>-4.0791932126958805</v>
      </c>
      <c r="AQ73" s="147">
        <f t="shared" si="17"/>
        <v>-1.4639979432585104</v>
      </c>
      <c r="AR73" s="132">
        <f t="shared" ref="AR73:AV73" si="33">W123-W73</f>
        <v>-3.3736539448559704</v>
      </c>
      <c r="AS73" s="132">
        <f t="shared" si="33"/>
        <v>-1.4824732640301894</v>
      </c>
      <c r="AT73" s="132">
        <f t="shared" si="33"/>
        <v>-2.5866179759179104</v>
      </c>
      <c r="AU73" s="132">
        <f t="shared" si="33"/>
        <v>-3.0274459583387294</v>
      </c>
      <c r="AV73" s="69">
        <f t="shared" si="33"/>
        <v>-2.6325347922930176</v>
      </c>
    </row>
    <row r="74" spans="1:48" x14ac:dyDescent="0.3">
      <c r="A74" s="127" t="s">
        <v>117</v>
      </c>
      <c r="B74" s="59">
        <v>8.9653697257173306</v>
      </c>
      <c r="C74" s="128">
        <v>9.9676005764893993</v>
      </c>
      <c r="D74" s="129">
        <v>10.721701994279664</v>
      </c>
      <c r="E74" s="129">
        <v>10.706978184031035</v>
      </c>
      <c r="F74" s="62">
        <v>10.779830893140009</v>
      </c>
      <c r="G74" s="59">
        <v>10.552084973650654</v>
      </c>
      <c r="H74" s="128">
        <v>7.0882256128851573</v>
      </c>
      <c r="I74" s="129">
        <v>-12.599836840605061</v>
      </c>
      <c r="J74" s="129">
        <v>-5.5460330896645926</v>
      </c>
      <c r="K74" s="62">
        <v>-4.8369176675199101</v>
      </c>
      <c r="L74" s="59">
        <v>-4.098650123846781</v>
      </c>
      <c r="M74" s="128">
        <v>-5.1535822494086396</v>
      </c>
      <c r="N74" s="129">
        <v>11.9698431655679</v>
      </c>
      <c r="O74" s="129">
        <v>-0.30231266144632402</v>
      </c>
      <c r="P74" s="62">
        <v>10.0311436251754</v>
      </c>
      <c r="Q74" s="59">
        <v>3.8319777386865983</v>
      </c>
      <c r="R74" s="128">
        <v>12.120543544876201</v>
      </c>
      <c r="S74" s="129">
        <v>7.6773962091324002</v>
      </c>
      <c r="T74" s="129">
        <v>11.5690842310563</v>
      </c>
      <c r="U74" s="129">
        <v>-4.3589394795100003E-2</v>
      </c>
      <c r="V74" s="59">
        <v>7.5965860120740469</v>
      </c>
      <c r="W74" s="129">
        <v>3.5150542281909698</v>
      </c>
      <c r="X74" s="129">
        <v>9.3982757178409297</v>
      </c>
      <c r="Y74" s="129">
        <v>9.6725385425133492</v>
      </c>
      <c r="Z74" s="129">
        <v>7.1392607695697201</v>
      </c>
      <c r="AA74" s="140">
        <v>7.4042064402169316</v>
      </c>
      <c r="AH74" s="128">
        <f t="shared" si="17"/>
        <v>0</v>
      </c>
      <c r="AI74" s="141">
        <f t="shared" si="17"/>
        <v>5.1514348342607263E-14</v>
      </c>
      <c r="AJ74" s="141">
        <f t="shared" si="17"/>
        <v>-2.0275832424193618E-4</v>
      </c>
      <c r="AK74" s="141">
        <f t="shared" si="17"/>
        <v>-6.6794352628523415</v>
      </c>
      <c r="AL74" s="142">
        <f t="shared" si="17"/>
        <v>-1.7139636324949414</v>
      </c>
      <c r="AM74" s="141">
        <f t="shared" si="17"/>
        <v>-3.8763311200829804</v>
      </c>
      <c r="AN74" s="141">
        <f t="shared" si="17"/>
        <v>-1.6773921916806103</v>
      </c>
      <c r="AO74" s="141">
        <f t="shared" si="17"/>
        <v>-3.5494916696476597</v>
      </c>
      <c r="AP74" s="141">
        <f t="shared" si="17"/>
        <v>-1.46500960251597</v>
      </c>
      <c r="AQ74" s="142">
        <f t="shared" si="17"/>
        <v>-2.4966092323393418</v>
      </c>
      <c r="AR74" s="129">
        <f t="shared" ref="AR74:AV74" si="34">W124-W74</f>
        <v>-2.8704844063021628</v>
      </c>
      <c r="AS74" s="129">
        <f t="shared" si="34"/>
        <v>-3.7587590021152195</v>
      </c>
      <c r="AT74" s="129">
        <f t="shared" si="34"/>
        <v>-3.6664364740046889</v>
      </c>
      <c r="AU74" s="129">
        <f t="shared" si="34"/>
        <v>-5.7379363904398506</v>
      </c>
      <c r="AV74" s="59">
        <f t="shared" si="34"/>
        <v>-3.9767853273572795</v>
      </c>
    </row>
    <row r="75" spans="1:48" x14ac:dyDescent="0.3">
      <c r="A75" s="133" t="s">
        <v>118</v>
      </c>
      <c r="B75" s="69">
        <v>10.621742923842392</v>
      </c>
      <c r="C75" s="134">
        <v>10.13736975791819</v>
      </c>
      <c r="D75" s="71">
        <v>6.8705024042447382</v>
      </c>
      <c r="E75" s="71">
        <v>6.8699800712603398</v>
      </c>
      <c r="F75" s="72">
        <v>3.5490907796299709</v>
      </c>
      <c r="G75" s="69">
        <v>6.4951733608647366</v>
      </c>
      <c r="H75" s="134">
        <v>3.5455538203210235</v>
      </c>
      <c r="I75" s="71">
        <v>-19.575081906972759</v>
      </c>
      <c r="J75" s="71">
        <v>-23.29728906119626</v>
      </c>
      <c r="K75" s="72">
        <v>-9.6934135089501652</v>
      </c>
      <c r="L75" s="69">
        <v>-13.42143666001232</v>
      </c>
      <c r="M75" s="134">
        <v>7.1988683695737299</v>
      </c>
      <c r="N75" s="71">
        <v>9.1199286414084249</v>
      </c>
      <c r="O75" s="71">
        <v>18.175908338456857</v>
      </c>
      <c r="P75" s="72">
        <v>11.126505025035382</v>
      </c>
      <c r="Q75" s="69">
        <v>11.489885288155932</v>
      </c>
      <c r="R75" s="134">
        <v>-6.8945337257960038</v>
      </c>
      <c r="S75" s="71">
        <v>12.630713194047939</v>
      </c>
      <c r="T75" s="71">
        <v>-10.435466628612932</v>
      </c>
      <c r="U75" s="71">
        <v>25.318296227016091</v>
      </c>
      <c r="V75" s="69">
        <v>6.1630375465275833</v>
      </c>
      <c r="W75" s="143">
        <v>27.453217837016375</v>
      </c>
      <c r="X75" s="143">
        <v>-2.686812246203607</v>
      </c>
      <c r="Y75" s="143">
        <v>-26.744071981935825</v>
      </c>
      <c r="Z75" s="143">
        <v>-4.5785205056765648</v>
      </c>
      <c r="AA75" s="144">
        <v>-2.8474798978802229</v>
      </c>
      <c r="AH75" s="148">
        <f t="shared" si="17"/>
        <v>-0.4158045712029601</v>
      </c>
      <c r="AI75" s="149">
        <f t="shared" si="17"/>
        <v>-0.90576413696903302</v>
      </c>
      <c r="AJ75" s="149">
        <f t="shared" si="17"/>
        <v>-0.67502633252935951</v>
      </c>
      <c r="AK75" s="149">
        <f t="shared" si="17"/>
        <v>12.891481877154387</v>
      </c>
      <c r="AL75" s="150">
        <f t="shared" si="17"/>
        <v>3.3605308159891489</v>
      </c>
      <c r="AM75" s="149">
        <f t="shared" si="17"/>
        <v>23.933246215017981</v>
      </c>
      <c r="AN75" s="149">
        <f t="shared" si="17"/>
        <v>-1.9896171345819678</v>
      </c>
      <c r="AO75" s="149">
        <f t="shared" si="17"/>
        <v>-9.3086988491064453</v>
      </c>
      <c r="AP75" s="149">
        <f t="shared" si="17"/>
        <v>-6.5151595896075349</v>
      </c>
      <c r="AQ75" s="150">
        <f t="shared" si="17"/>
        <v>0.85046571925391223</v>
      </c>
      <c r="AR75" s="132">
        <f t="shared" ref="AR75:AV75" si="35">W125-W75</f>
        <v>-8.0450051831370892</v>
      </c>
      <c r="AS75" s="132">
        <f t="shared" si="35"/>
        <v>3.160605024190144</v>
      </c>
      <c r="AT75" s="132">
        <f t="shared" si="35"/>
        <v>9.750244565118205</v>
      </c>
      <c r="AU75" s="132">
        <f t="shared" si="35"/>
        <v>-0.40550635679817937</v>
      </c>
      <c r="AV75" s="69">
        <f t="shared" si="35"/>
        <v>2.4519426347760387</v>
      </c>
    </row>
    <row r="77" spans="1:48" ht="17.399999999999999" x14ac:dyDescent="0.3">
      <c r="A77" s="115" t="s">
        <v>130</v>
      </c>
    </row>
    <row r="78" spans="1:48" x14ac:dyDescent="0.3">
      <c r="A78" s="117" t="s">
        <v>73</v>
      </c>
      <c r="AH78" s="166" t="s">
        <v>131</v>
      </c>
    </row>
    <row r="79" spans="1:48" x14ac:dyDescent="0.3">
      <c r="A79" s="205" t="s">
        <v>74</v>
      </c>
      <c r="B79" s="201">
        <v>2018</v>
      </c>
      <c r="C79" s="200">
        <v>2019</v>
      </c>
      <c r="D79" s="200"/>
      <c r="E79" s="200"/>
      <c r="F79" s="200"/>
      <c r="G79" s="201">
        <v>2019</v>
      </c>
      <c r="H79" s="200">
        <v>2020</v>
      </c>
      <c r="I79" s="200"/>
      <c r="J79" s="200"/>
      <c r="K79" s="200"/>
      <c r="L79" s="201">
        <v>2020</v>
      </c>
      <c r="M79" s="200">
        <v>2021</v>
      </c>
      <c r="N79" s="200"/>
      <c r="O79" s="200"/>
      <c r="P79" s="200"/>
      <c r="Q79" s="201">
        <v>2021</v>
      </c>
      <c r="R79" s="200">
        <v>2022</v>
      </c>
      <c r="S79" s="200"/>
      <c r="T79" s="200"/>
      <c r="U79" s="200"/>
      <c r="V79" s="203">
        <v>2022</v>
      </c>
      <c r="W79" s="200">
        <v>2023</v>
      </c>
      <c r="X79" s="200"/>
      <c r="Y79" s="200"/>
      <c r="Z79" s="200"/>
      <c r="AA79" s="203">
        <v>2023</v>
      </c>
      <c r="AC79" s="200">
        <v>2020</v>
      </c>
      <c r="AD79" s="200"/>
      <c r="AE79" s="200"/>
      <c r="AF79" s="200"/>
      <c r="AG79" s="201">
        <v>2020</v>
      </c>
      <c r="AH79" s="200">
        <v>2021</v>
      </c>
      <c r="AI79" s="200"/>
      <c r="AJ79" s="200"/>
      <c r="AK79" s="200"/>
      <c r="AL79" s="201">
        <v>2021</v>
      </c>
      <c r="AM79" s="200">
        <v>2022</v>
      </c>
      <c r="AN79" s="200"/>
      <c r="AO79" s="200"/>
      <c r="AP79" s="200"/>
      <c r="AQ79" s="203">
        <v>2022</v>
      </c>
      <c r="AR79" s="200">
        <v>2023</v>
      </c>
      <c r="AS79" s="200"/>
      <c r="AT79" s="200"/>
      <c r="AU79" s="200"/>
      <c r="AV79" s="203">
        <v>2023</v>
      </c>
    </row>
    <row r="80" spans="1:48" x14ac:dyDescent="0.3">
      <c r="A80" s="206"/>
      <c r="B80" s="202"/>
      <c r="C80" s="118" t="s">
        <v>13</v>
      </c>
      <c r="D80" s="118" t="s">
        <v>14</v>
      </c>
      <c r="E80" s="118" t="s">
        <v>15</v>
      </c>
      <c r="F80" s="118" t="s">
        <v>16</v>
      </c>
      <c r="G80" s="202"/>
      <c r="H80" s="118" t="s">
        <v>13</v>
      </c>
      <c r="I80" s="118" t="s">
        <v>14</v>
      </c>
      <c r="J80" s="118" t="s">
        <v>15</v>
      </c>
      <c r="K80" s="118" t="s">
        <v>16</v>
      </c>
      <c r="L80" s="202"/>
      <c r="M80" s="118" t="s">
        <v>13</v>
      </c>
      <c r="N80" s="118" t="s">
        <v>14</v>
      </c>
      <c r="O80" s="118" t="s">
        <v>15</v>
      </c>
      <c r="P80" s="118" t="s">
        <v>16</v>
      </c>
      <c r="Q80" s="202"/>
      <c r="R80" s="118" t="s">
        <v>13</v>
      </c>
      <c r="S80" s="118" t="s">
        <v>14</v>
      </c>
      <c r="T80" s="118" t="s">
        <v>15</v>
      </c>
      <c r="U80" s="118" t="s">
        <v>16</v>
      </c>
      <c r="V80" s="204"/>
      <c r="W80" s="118" t="s">
        <v>13</v>
      </c>
      <c r="X80" s="118" t="s">
        <v>14</v>
      </c>
      <c r="Y80" s="118" t="s">
        <v>15</v>
      </c>
      <c r="Z80" s="118" t="s">
        <v>16</v>
      </c>
      <c r="AA80" s="204"/>
      <c r="AC80" s="118" t="s">
        <v>13</v>
      </c>
      <c r="AD80" s="118" t="s">
        <v>14</v>
      </c>
      <c r="AE80" s="118" t="s">
        <v>15</v>
      </c>
      <c r="AF80" s="118" t="s">
        <v>16</v>
      </c>
      <c r="AG80" s="202"/>
      <c r="AH80" s="118" t="s">
        <v>13</v>
      </c>
      <c r="AI80" s="118" t="s">
        <v>14</v>
      </c>
      <c r="AJ80" s="118" t="s">
        <v>15</v>
      </c>
      <c r="AK80" s="118" t="s">
        <v>16</v>
      </c>
      <c r="AL80" s="202"/>
      <c r="AM80" s="118" t="s">
        <v>13</v>
      </c>
      <c r="AN80" s="118" t="s">
        <v>14</v>
      </c>
      <c r="AO80" s="118" t="s">
        <v>15</v>
      </c>
      <c r="AP80" s="118" t="s">
        <v>16</v>
      </c>
      <c r="AQ80" s="204"/>
      <c r="AR80" s="118" t="s">
        <v>13</v>
      </c>
      <c r="AS80" s="118" t="s">
        <v>14</v>
      </c>
      <c r="AT80" s="118" t="s">
        <v>15</v>
      </c>
      <c r="AU80" s="118" t="s">
        <v>16</v>
      </c>
      <c r="AV80" s="204"/>
    </row>
    <row r="81" spans="1:48" x14ac:dyDescent="0.3">
      <c r="A81" s="54" t="s">
        <v>75</v>
      </c>
      <c r="B81" s="120"/>
      <c r="C81" s="121"/>
      <c r="D81" s="121"/>
      <c r="E81" s="121"/>
      <c r="F81" s="121"/>
      <c r="G81" s="120"/>
      <c r="H81" s="121"/>
      <c r="I81" s="121"/>
      <c r="J81" s="121"/>
      <c r="K81" s="121"/>
      <c r="L81" s="120"/>
      <c r="M81" s="121"/>
      <c r="N81" s="121"/>
      <c r="O81" s="121"/>
      <c r="P81" s="121"/>
      <c r="Q81" s="120"/>
      <c r="R81" s="121"/>
      <c r="S81" s="121"/>
      <c r="T81" s="121"/>
      <c r="U81" s="121"/>
      <c r="V81" s="136"/>
      <c r="W81" s="121"/>
      <c r="X81" s="121"/>
      <c r="Y81" s="121"/>
      <c r="Z81" s="121"/>
      <c r="AA81" s="121"/>
      <c r="AC81" s="121"/>
      <c r="AD81" s="121"/>
      <c r="AE81" s="121"/>
      <c r="AF81" s="121"/>
      <c r="AG81" s="120"/>
      <c r="AH81" s="121"/>
      <c r="AI81" s="121"/>
      <c r="AJ81" s="121"/>
      <c r="AK81" s="121"/>
      <c r="AL81" s="120"/>
      <c r="AM81" s="121"/>
      <c r="AN81" s="121"/>
      <c r="AO81" s="121"/>
      <c r="AP81" s="121"/>
      <c r="AQ81" s="136"/>
      <c r="AR81" s="121"/>
      <c r="AS81" s="121"/>
      <c r="AT81" s="121"/>
      <c r="AU81" s="121"/>
      <c r="AV81" s="136"/>
    </row>
    <row r="82" spans="1:48" ht="15" thickBot="1" x14ac:dyDescent="0.35">
      <c r="A82" s="57" t="s">
        <v>76</v>
      </c>
      <c r="B82" s="123">
        <v>5.1697056089814897</v>
      </c>
      <c r="C82" s="124">
        <v>5.0659086255539387</v>
      </c>
      <c r="D82" s="20">
        <v>5.0514130598216411</v>
      </c>
      <c r="E82" s="125">
        <v>5.0190766818904997</v>
      </c>
      <c r="F82" s="126">
        <v>4.9651000380691146</v>
      </c>
      <c r="G82" s="123">
        <v>5.0247140221696629</v>
      </c>
      <c r="H82" s="124">
        <v>2.9721738658076369</v>
      </c>
      <c r="I82" s="20">
        <v>-5.3222503111150292</v>
      </c>
      <c r="J82" s="125">
        <v>-3.4853744862697544</v>
      </c>
      <c r="K82" s="126">
        <v>-2.194767649142737</v>
      </c>
      <c r="L82" s="123">
        <v>-2.0695434990643746</v>
      </c>
      <c r="M82" s="124">
        <v>-0.70998675988633408</v>
      </c>
      <c r="N82" s="20">
        <v>7.0699948799490784</v>
      </c>
      <c r="O82" s="125">
        <v>3.5099701192326904</v>
      </c>
      <c r="P82" s="126">
        <v>4.8499869139759113</v>
      </c>
      <c r="Q82" s="123">
        <v>3.6445239699917753</v>
      </c>
      <c r="R82" s="124">
        <v>4.5299906071520439</v>
      </c>
      <c r="S82" s="20">
        <v>5.0700020700215447</v>
      </c>
      <c r="T82" s="125">
        <v>5.3799991264102118</v>
      </c>
      <c r="U82" s="125">
        <v>5.2200002605282521</v>
      </c>
      <c r="V82" s="123">
        <v>5.0564709929973306</v>
      </c>
      <c r="W82" s="123">
        <v>5.2399894494464547</v>
      </c>
      <c r="X82" s="123">
        <v>5.2600218637002456</v>
      </c>
      <c r="Y82" s="123">
        <v>5.3100187163054358</v>
      </c>
      <c r="Z82" s="123">
        <v>5.140010536500796</v>
      </c>
      <c r="AA82" s="123">
        <v>5.2371947885649917</v>
      </c>
      <c r="AC82" s="124">
        <f t="shared" ref="AC82:AR97" si="36">H107-H82</f>
        <v>0</v>
      </c>
      <c r="AD82" s="20">
        <f t="shared" si="36"/>
        <v>0</v>
      </c>
      <c r="AE82" s="125">
        <f t="shared" si="36"/>
        <v>0</v>
      </c>
      <c r="AF82" s="126">
        <f t="shared" si="36"/>
        <v>0</v>
      </c>
      <c r="AG82" s="123">
        <f t="shared" si="36"/>
        <v>0</v>
      </c>
      <c r="AH82" s="124">
        <f t="shared" si="36"/>
        <v>1.3280504357811029E-2</v>
      </c>
      <c r="AI82" s="20">
        <f t="shared" si="36"/>
        <v>2.0211386525783581E-3</v>
      </c>
      <c r="AJ82" s="125">
        <f t="shared" si="36"/>
        <v>-4.067381569687889E-3</v>
      </c>
      <c r="AK82" s="126">
        <f t="shared" si="36"/>
        <v>0.17329058917126083</v>
      </c>
      <c r="AL82" s="123">
        <f t="shared" si="36"/>
        <v>4.6716141921110399E-2</v>
      </c>
      <c r="AM82" s="124">
        <f t="shared" si="36"/>
        <v>0.47627419986234631</v>
      </c>
      <c r="AN82" s="20">
        <f t="shared" si="36"/>
        <v>-2.0700215443980596E-6</v>
      </c>
      <c r="AO82" s="125">
        <f t="shared" si="36"/>
        <v>-0.2099991264102119</v>
      </c>
      <c r="AP82" s="125">
        <f t="shared" si="36"/>
        <v>-0.66000026052825245</v>
      </c>
      <c r="AQ82" s="123">
        <f t="shared" si="36"/>
        <v>-0.10706590533038352</v>
      </c>
      <c r="AR82" s="151">
        <f t="shared" si="36"/>
        <v>-0.40998944944645466</v>
      </c>
      <c r="AS82" s="152">
        <f t="shared" ref="AS82:AV100" si="37">X107-X82</f>
        <v>-0.27002186370024539</v>
      </c>
      <c r="AT82" s="152">
        <f t="shared" si="37"/>
        <v>-5.0018716305435973E-2</v>
      </c>
      <c r="AU82" s="153">
        <f t="shared" si="37"/>
        <v>-0.10001053650079594</v>
      </c>
      <c r="AV82" s="123">
        <f t="shared" si="37"/>
        <v>-0.20456967511490731</v>
      </c>
    </row>
    <row r="83" spans="1:48" x14ac:dyDescent="0.3">
      <c r="A83" s="127" t="s">
        <v>104</v>
      </c>
      <c r="B83" s="59">
        <v>3.8937655900380008</v>
      </c>
      <c r="C83" s="128">
        <v>1.8175045261617617</v>
      </c>
      <c r="D83" s="129">
        <v>5.3289223460520008</v>
      </c>
      <c r="E83" s="129">
        <v>3.1200400701840048</v>
      </c>
      <c r="F83" s="62">
        <v>4.2605181863336838</v>
      </c>
      <c r="G83" s="59">
        <v>3.6396167921051603</v>
      </c>
      <c r="H83" s="128">
        <v>1.0111094879605709E-2</v>
      </c>
      <c r="I83" s="129">
        <v>2.1956290276624602</v>
      </c>
      <c r="J83" s="129">
        <v>2.1624263345860317</v>
      </c>
      <c r="K83" s="62">
        <v>2.59071560127455</v>
      </c>
      <c r="L83" s="59">
        <v>1.7522309339986997</v>
      </c>
      <c r="M83" s="128">
        <v>3.3760509746140799</v>
      </c>
      <c r="N83" s="129">
        <v>0.3844314981436</v>
      </c>
      <c r="O83" s="129">
        <v>1.3051355654129999</v>
      </c>
      <c r="P83" s="62">
        <v>0.219984736698108</v>
      </c>
      <c r="Q83" s="59">
        <v>1.3012475661789091</v>
      </c>
      <c r="R83" s="128">
        <v>2.08998826412205</v>
      </c>
      <c r="S83" s="129">
        <v>4.14278712238041</v>
      </c>
      <c r="T83" s="129">
        <v>3.9955714854141098</v>
      </c>
      <c r="U83" s="129">
        <v>6.5898421137930701</v>
      </c>
      <c r="V83" s="59">
        <v>4.1432339861038114</v>
      </c>
      <c r="W83" s="129">
        <v>4.5841726576423696</v>
      </c>
      <c r="X83" s="129">
        <v>5.5831310450523901</v>
      </c>
      <c r="Y83" s="129">
        <v>5.0797541459168096</v>
      </c>
      <c r="Z83" s="129">
        <v>4.39993162460918</v>
      </c>
      <c r="AA83" s="140">
        <v>4.948428899861379</v>
      </c>
      <c r="AC83" s="128">
        <f t="shared" si="36"/>
        <v>0</v>
      </c>
      <c r="AD83" s="129">
        <f t="shared" si="36"/>
        <v>0</v>
      </c>
      <c r="AE83" s="129">
        <f t="shared" si="36"/>
        <v>0</v>
      </c>
      <c r="AF83" s="62">
        <f t="shared" si="36"/>
        <v>0</v>
      </c>
      <c r="AG83" s="59">
        <f t="shared" si="36"/>
        <v>0</v>
      </c>
      <c r="AH83" s="128">
        <f t="shared" si="36"/>
        <v>6.5223229597461962E-2</v>
      </c>
      <c r="AI83" s="129">
        <f t="shared" si="36"/>
        <v>0.14131727899560109</v>
      </c>
      <c r="AJ83" s="129">
        <f t="shared" si="36"/>
        <v>0.12446253229472948</v>
      </c>
      <c r="AK83" s="62">
        <f t="shared" si="36"/>
        <v>2.0609139725110257</v>
      </c>
      <c r="AL83" s="59">
        <f t="shared" si="36"/>
        <v>0.54000773715379147</v>
      </c>
      <c r="AM83" s="128">
        <f t="shared" si="36"/>
        <v>-0.93432316388307002</v>
      </c>
      <c r="AN83" s="129">
        <f t="shared" si="36"/>
        <v>-2.4527871223804101</v>
      </c>
      <c r="AO83" s="129">
        <f t="shared" si="36"/>
        <v>-2.7855714854141098</v>
      </c>
      <c r="AP83" s="129">
        <f t="shared" si="36"/>
        <v>-2.2931383623366202</v>
      </c>
      <c r="AQ83" s="59">
        <f t="shared" si="36"/>
        <v>-2.1371442581685329</v>
      </c>
      <c r="AR83" s="129">
        <f t="shared" si="36"/>
        <v>-1.0205596046924996</v>
      </c>
      <c r="AS83" s="129">
        <f t="shared" si="37"/>
        <v>-1.2024294224660297</v>
      </c>
      <c r="AT83" s="129">
        <f t="shared" si="37"/>
        <v>-1.1341791657851998</v>
      </c>
      <c r="AU83" s="129">
        <f t="shared" si="37"/>
        <v>-0.13423720121767957</v>
      </c>
      <c r="AV83" s="59">
        <f t="shared" si="37"/>
        <v>-0.90430911691667948</v>
      </c>
    </row>
    <row r="84" spans="1:48" x14ac:dyDescent="0.3">
      <c r="A84" s="130" t="s">
        <v>78</v>
      </c>
      <c r="B84" s="64">
        <v>2.1581462305483967</v>
      </c>
      <c r="C84" s="131">
        <v>2.3248266298230069</v>
      </c>
      <c r="D84" s="132">
        <v>-0.70691864637874025</v>
      </c>
      <c r="E84" s="132">
        <v>2.3358211223401204</v>
      </c>
      <c r="F84" s="67">
        <v>0.94127475581053943</v>
      </c>
      <c r="G84" s="64">
        <v>1.2179710108536579</v>
      </c>
      <c r="H84" s="131">
        <v>0.44774760442525263</v>
      </c>
      <c r="I84" s="132">
        <v>-2.72000330203781</v>
      </c>
      <c r="J84" s="132">
        <v>-4.2813539038007438</v>
      </c>
      <c r="K84" s="67">
        <v>-1.2008604625752499</v>
      </c>
      <c r="L84" s="64">
        <v>-1.9512377850728346</v>
      </c>
      <c r="M84" s="131">
        <v>-2.02122276431834</v>
      </c>
      <c r="N84" s="132">
        <v>5.2232855483373504</v>
      </c>
      <c r="O84" s="132">
        <v>7.7799576692986401</v>
      </c>
      <c r="P84" s="67">
        <v>6.3399995196022196</v>
      </c>
      <c r="Q84" s="64">
        <v>4.301311413691411</v>
      </c>
      <c r="R84" s="131">
        <v>5.8800027042675103</v>
      </c>
      <c r="S84" s="132">
        <v>3.6893901879510902</v>
      </c>
      <c r="T84" s="132">
        <v>1.9209976501947501</v>
      </c>
      <c r="U84" s="132">
        <v>1.39272738053277</v>
      </c>
      <c r="V84" s="64">
        <v>3.1656591580591975</v>
      </c>
      <c r="W84" s="143">
        <v>1.91652551974712</v>
      </c>
      <c r="X84" s="143">
        <v>2.4936604465454599</v>
      </c>
      <c r="Y84" s="143">
        <v>2.8031540982300802</v>
      </c>
      <c r="Z84" s="143">
        <v>2.8441940282228901</v>
      </c>
      <c r="AA84" s="144">
        <v>2.5197039982665759</v>
      </c>
      <c r="AC84" s="131">
        <f t="shared" si="36"/>
        <v>0</v>
      </c>
      <c r="AD84" s="132">
        <f t="shared" si="36"/>
        <v>0</v>
      </c>
      <c r="AE84" s="132">
        <f t="shared" si="36"/>
        <v>0</v>
      </c>
      <c r="AF84" s="67">
        <f t="shared" si="36"/>
        <v>0</v>
      </c>
      <c r="AG84" s="64">
        <f t="shared" si="36"/>
        <v>0</v>
      </c>
      <c r="AH84" s="131">
        <f t="shared" si="36"/>
        <v>0</v>
      </c>
      <c r="AI84" s="132">
        <f t="shared" si="36"/>
        <v>0</v>
      </c>
      <c r="AJ84" s="132">
        <f t="shared" si="36"/>
        <v>0</v>
      </c>
      <c r="AK84" s="67">
        <f t="shared" si="36"/>
        <v>-1.1892346863202574</v>
      </c>
      <c r="AL84" s="64">
        <f t="shared" si="36"/>
        <v>-0.30064194297305669</v>
      </c>
      <c r="AM84" s="131">
        <f t="shared" si="36"/>
        <v>-2.0643930825650703</v>
      </c>
      <c r="AN84" s="132">
        <f t="shared" si="36"/>
        <v>-1.4793901879510902</v>
      </c>
      <c r="AO84" s="132">
        <f t="shared" si="36"/>
        <v>6.9002349805249885E-2</v>
      </c>
      <c r="AP84" s="132">
        <f t="shared" si="36"/>
        <v>1.3074916294583101</v>
      </c>
      <c r="AQ84" s="64">
        <f t="shared" si="36"/>
        <v>-0.50284537213667324</v>
      </c>
      <c r="AR84" s="132">
        <f t="shared" si="36"/>
        <v>0.8463108568513098</v>
      </c>
      <c r="AS84" s="132">
        <f t="shared" si="37"/>
        <v>-0.53352620088884994</v>
      </c>
      <c r="AT84" s="132">
        <f t="shared" si="37"/>
        <v>-0.45571195225085015</v>
      </c>
      <c r="AU84" s="132">
        <f t="shared" si="37"/>
        <v>-0.48971330915402023</v>
      </c>
      <c r="AV84" s="64">
        <f t="shared" si="37"/>
        <v>-0.16532594192615324</v>
      </c>
    </row>
    <row r="85" spans="1:48" x14ac:dyDescent="0.3">
      <c r="A85" s="127" t="s">
        <v>79</v>
      </c>
      <c r="B85" s="59">
        <v>4.2740075535327104</v>
      </c>
      <c r="C85" s="128">
        <v>3.852636414031041</v>
      </c>
      <c r="D85" s="129">
        <v>3.5371404789868999</v>
      </c>
      <c r="E85" s="129">
        <v>4.1417527421544253</v>
      </c>
      <c r="F85" s="62">
        <v>3.6565423411422104</v>
      </c>
      <c r="G85" s="59">
        <v>3.7984681460715874</v>
      </c>
      <c r="H85" s="128">
        <v>2.0645142700724595</v>
      </c>
      <c r="I85" s="129">
        <v>-6.1822262897118563</v>
      </c>
      <c r="J85" s="129">
        <v>-4.3388521548792358</v>
      </c>
      <c r="K85" s="62">
        <v>-3.1374891612758602</v>
      </c>
      <c r="L85" s="59">
        <v>-2.9318067396569503</v>
      </c>
      <c r="M85" s="128">
        <v>-1.3841150979617101</v>
      </c>
      <c r="N85" s="129">
        <v>6.5806484967229304</v>
      </c>
      <c r="O85" s="129">
        <v>3.6789470984919901</v>
      </c>
      <c r="P85" s="62">
        <v>4.5200053786658101</v>
      </c>
      <c r="Q85" s="59">
        <v>3.2878018270613651</v>
      </c>
      <c r="R85" s="128">
        <v>4.0699936930529601</v>
      </c>
      <c r="S85" s="129">
        <v>4.4768887460820297</v>
      </c>
      <c r="T85" s="129">
        <v>5.8659564509983504</v>
      </c>
      <c r="U85" s="129">
        <v>3.2953578649692101</v>
      </c>
      <c r="V85" s="59">
        <v>4.4285464011067033</v>
      </c>
      <c r="W85" s="129">
        <v>4.3301097729753799</v>
      </c>
      <c r="X85" s="129">
        <v>5.1984067206876103</v>
      </c>
      <c r="Y85" s="129">
        <v>5.9503906079454403</v>
      </c>
      <c r="Z85" s="129">
        <v>5.4990220452068197</v>
      </c>
      <c r="AA85" s="140">
        <v>5.2552634641169993</v>
      </c>
      <c r="AC85" s="128">
        <f t="shared" si="36"/>
        <v>0</v>
      </c>
      <c r="AD85" s="129">
        <f t="shared" si="36"/>
        <v>0</v>
      </c>
      <c r="AE85" s="129">
        <f t="shared" si="36"/>
        <v>0</v>
      </c>
      <c r="AF85" s="62">
        <f t="shared" si="36"/>
        <v>0</v>
      </c>
      <c r="AG85" s="59">
        <f t="shared" si="36"/>
        <v>0</v>
      </c>
      <c r="AH85" s="128">
        <f t="shared" si="36"/>
        <v>-3.3306690738754696E-15</v>
      </c>
      <c r="AI85" s="129">
        <f t="shared" si="36"/>
        <v>0</v>
      </c>
      <c r="AJ85" s="129">
        <f t="shared" si="36"/>
        <v>0</v>
      </c>
      <c r="AK85" s="62">
        <f t="shared" si="36"/>
        <v>0.40386795915455131</v>
      </c>
      <c r="AL85" s="59">
        <f t="shared" si="36"/>
        <v>0.10152402328718058</v>
      </c>
      <c r="AM85" s="128">
        <f t="shared" si="36"/>
        <v>1.0038333713539496</v>
      </c>
      <c r="AN85" s="129">
        <f t="shared" si="36"/>
        <v>0.72311125391797049</v>
      </c>
      <c r="AO85" s="129">
        <f t="shared" si="36"/>
        <v>-0.25595645099835096</v>
      </c>
      <c r="AP85" s="129">
        <f t="shared" si="36"/>
        <v>-0.73236737084482995</v>
      </c>
      <c r="AQ85" s="59">
        <f t="shared" si="36"/>
        <v>0.17161037742878804</v>
      </c>
      <c r="AR85" s="129">
        <f t="shared" si="36"/>
        <v>-3.5203976534090131E-2</v>
      </c>
      <c r="AS85" s="129">
        <f t="shared" si="37"/>
        <v>-0.29709184458989046</v>
      </c>
      <c r="AT85" s="129">
        <f t="shared" si="37"/>
        <v>-0.38417798164710071</v>
      </c>
      <c r="AU85" s="129">
        <f t="shared" si="37"/>
        <v>-0.62622878006783989</v>
      </c>
      <c r="AV85" s="59">
        <f t="shared" si="37"/>
        <v>-0.34021840558953187</v>
      </c>
    </row>
    <row r="86" spans="1:48" x14ac:dyDescent="0.3">
      <c r="A86" s="130" t="s">
        <v>105</v>
      </c>
      <c r="B86" s="64">
        <v>5.4724065570800118</v>
      </c>
      <c r="C86" s="131">
        <v>4.1233212804880459</v>
      </c>
      <c r="D86" s="132">
        <v>2.2040183132165492</v>
      </c>
      <c r="E86" s="132">
        <v>3.7454293902559499</v>
      </c>
      <c r="F86" s="67">
        <v>6.0069549658744892</v>
      </c>
      <c r="G86" s="64">
        <v>4.0408519950778876</v>
      </c>
      <c r="H86" s="131">
        <v>3.8510238179080059</v>
      </c>
      <c r="I86" s="132">
        <v>-5.4647094755937209</v>
      </c>
      <c r="J86" s="132">
        <v>-2.4364429203446059</v>
      </c>
      <c r="K86" s="67">
        <v>-5.0077586910952103</v>
      </c>
      <c r="L86" s="64">
        <v>-2.3424060475588204</v>
      </c>
      <c r="M86" s="131">
        <v>1.6809632713132401</v>
      </c>
      <c r="N86" s="132">
        <v>9.0928671569663901</v>
      </c>
      <c r="O86" s="132">
        <v>3.85369205178274</v>
      </c>
      <c r="P86" s="67">
        <v>3.3125438835313199</v>
      </c>
      <c r="Q86" s="64">
        <v>4.3907452603412445</v>
      </c>
      <c r="R86" s="131">
        <v>1.1152893764057199</v>
      </c>
      <c r="S86" s="132">
        <v>3.68549715873398</v>
      </c>
      <c r="T86" s="132">
        <v>7.6723642656434299</v>
      </c>
      <c r="U86" s="132">
        <v>5.2980479197100703</v>
      </c>
      <c r="V86" s="64">
        <v>4.4650181255720955</v>
      </c>
      <c r="W86" s="143">
        <v>3.3774486379829498</v>
      </c>
      <c r="X86" s="143">
        <v>3.8195567231385801</v>
      </c>
      <c r="Y86" s="143">
        <v>4.9969311047570004</v>
      </c>
      <c r="Z86" s="143">
        <v>5.2876734342265497</v>
      </c>
      <c r="AA86" s="144">
        <v>4.3958247736969769</v>
      </c>
      <c r="AC86" s="131">
        <f t="shared" si="36"/>
        <v>0</v>
      </c>
      <c r="AD86" s="132">
        <f t="shared" si="36"/>
        <v>0</v>
      </c>
      <c r="AE86" s="132">
        <f t="shared" si="36"/>
        <v>0</v>
      </c>
      <c r="AF86" s="67">
        <f t="shared" si="36"/>
        <v>0</v>
      </c>
      <c r="AG86" s="64">
        <f t="shared" si="36"/>
        <v>0</v>
      </c>
      <c r="AH86" s="131">
        <f t="shared" si="36"/>
        <v>0</v>
      </c>
      <c r="AI86" s="132">
        <f t="shared" si="36"/>
        <v>0</v>
      </c>
      <c r="AJ86" s="132">
        <f t="shared" si="36"/>
        <v>0</v>
      </c>
      <c r="AK86" s="67">
        <f t="shared" si="36"/>
        <v>4.5008740882972536</v>
      </c>
      <c r="AL86" s="64">
        <f t="shared" si="36"/>
        <v>1.1545084648577841</v>
      </c>
      <c r="AM86" s="131">
        <f t="shared" si="36"/>
        <v>5.9252453154156699</v>
      </c>
      <c r="AN86" s="132">
        <f t="shared" si="36"/>
        <v>-0.63548872288412017</v>
      </c>
      <c r="AO86" s="132">
        <f t="shared" si="36"/>
        <v>-1.8927236008732695</v>
      </c>
      <c r="AP86" s="132">
        <f t="shared" si="36"/>
        <v>-1.6747372694221805</v>
      </c>
      <c r="AQ86" s="64">
        <f t="shared" si="36"/>
        <v>0.397039968943802</v>
      </c>
      <c r="AR86" s="132">
        <f t="shared" si="36"/>
        <v>0.32595310133194033</v>
      </c>
      <c r="AS86" s="132">
        <f t="shared" si="37"/>
        <v>-7.0812952030910203E-2</v>
      </c>
      <c r="AT86" s="132">
        <f t="shared" si="37"/>
        <v>-1.2238171994559406</v>
      </c>
      <c r="AU86" s="132">
        <f t="shared" si="37"/>
        <v>-1.6143469918429796</v>
      </c>
      <c r="AV86" s="64">
        <f t="shared" si="37"/>
        <v>-0.67182022923184537</v>
      </c>
    </row>
    <row r="87" spans="1:48" x14ac:dyDescent="0.3">
      <c r="A87" s="127" t="s">
        <v>106</v>
      </c>
      <c r="B87" s="59">
        <v>5.5627215007576503</v>
      </c>
      <c r="C87" s="128">
        <v>8.9472644677069049</v>
      </c>
      <c r="D87" s="129">
        <v>8.333333333333325</v>
      </c>
      <c r="E87" s="129">
        <v>4.8518657416088518</v>
      </c>
      <c r="F87" s="62">
        <v>5.4068740660236259</v>
      </c>
      <c r="G87" s="59">
        <v>6.8331455009193798</v>
      </c>
      <c r="H87" s="128">
        <v>4.3783710284186039</v>
      </c>
      <c r="I87" s="129">
        <v>4.438478747203578</v>
      </c>
      <c r="J87" s="129">
        <v>5.9381148274011641</v>
      </c>
      <c r="K87" s="62">
        <v>4.9759367480233898</v>
      </c>
      <c r="L87" s="59">
        <v>4.9350908949571615</v>
      </c>
      <c r="M87" s="128">
        <v>5.4626774935950104</v>
      </c>
      <c r="N87" s="129">
        <v>5.7792819809785003</v>
      </c>
      <c r="O87" s="129">
        <v>4.5627215937869403</v>
      </c>
      <c r="P87" s="62">
        <v>5.1362259516987301</v>
      </c>
      <c r="Q87" s="59">
        <v>5.2308424962695721</v>
      </c>
      <c r="R87" s="128">
        <v>5.6915633878206604</v>
      </c>
      <c r="S87" s="129">
        <v>5.4111858091689697</v>
      </c>
      <c r="T87" s="129">
        <v>6.2547935252088704</v>
      </c>
      <c r="U87" s="129">
        <v>5.1597872358649601</v>
      </c>
      <c r="V87" s="59">
        <v>5.6249027142361685</v>
      </c>
      <c r="W87" s="129">
        <v>5.7903387352445401</v>
      </c>
      <c r="X87" s="129">
        <v>5.6768964962139004</v>
      </c>
      <c r="Y87" s="129">
        <v>6.0442587140279098</v>
      </c>
      <c r="Z87" s="129">
        <v>5.8791057850297204</v>
      </c>
      <c r="AA87" s="140">
        <v>5.8486925744290597</v>
      </c>
      <c r="AC87" s="128">
        <f t="shared" si="36"/>
        <v>0</v>
      </c>
      <c r="AD87" s="129">
        <f t="shared" si="36"/>
        <v>0</v>
      </c>
      <c r="AE87" s="129">
        <f t="shared" si="36"/>
        <v>0</v>
      </c>
      <c r="AF87" s="62">
        <f t="shared" si="36"/>
        <v>0</v>
      </c>
      <c r="AG87" s="59">
        <f t="shared" si="36"/>
        <v>0</v>
      </c>
      <c r="AH87" s="128">
        <f t="shared" si="36"/>
        <v>0</v>
      </c>
      <c r="AI87" s="129">
        <f t="shared" si="36"/>
        <v>0</v>
      </c>
      <c r="AJ87" s="129">
        <f t="shared" si="36"/>
        <v>0</v>
      </c>
      <c r="AK87" s="62">
        <f t="shared" si="36"/>
        <v>-0.99787146950471239</v>
      </c>
      <c r="AL87" s="59">
        <f t="shared" si="36"/>
        <v>-0.25798736414339718</v>
      </c>
      <c r="AM87" s="128">
        <f t="shared" si="36"/>
        <v>-4.4028080866307207</v>
      </c>
      <c r="AN87" s="129">
        <f t="shared" si="36"/>
        <v>-0.68836818331339966</v>
      </c>
      <c r="AO87" s="129">
        <f t="shared" si="36"/>
        <v>-1.4070613167561206</v>
      </c>
      <c r="AP87" s="129">
        <f t="shared" si="36"/>
        <v>-0.5677617651680702</v>
      </c>
      <c r="AQ87" s="59">
        <f t="shared" si="36"/>
        <v>-1.745258388080817</v>
      </c>
      <c r="AR87" s="129">
        <f t="shared" si="36"/>
        <v>-1.0270460523177105</v>
      </c>
      <c r="AS87" s="129">
        <f t="shared" si="37"/>
        <v>-1.1074100621728302</v>
      </c>
      <c r="AT87" s="129">
        <f t="shared" si="37"/>
        <v>-1.9773952373091701</v>
      </c>
      <c r="AU87" s="129">
        <f t="shared" si="37"/>
        <v>-1.41497732051221</v>
      </c>
      <c r="AV87" s="59">
        <f t="shared" si="37"/>
        <v>-1.3868432181861401</v>
      </c>
    </row>
    <row r="88" spans="1:48" x14ac:dyDescent="0.3">
      <c r="A88" s="130" t="s">
        <v>81</v>
      </c>
      <c r="B88" s="64">
        <v>6.089319137517446</v>
      </c>
      <c r="C88" s="131">
        <v>5.9056210992246116</v>
      </c>
      <c r="D88" s="132">
        <v>5.6899651298252252</v>
      </c>
      <c r="E88" s="132">
        <v>5.6487372567148197</v>
      </c>
      <c r="F88" s="67">
        <v>5.7888185167337847</v>
      </c>
      <c r="G88" s="64">
        <v>5.7573886337987767</v>
      </c>
      <c r="H88" s="131">
        <v>2.8988079703304859</v>
      </c>
      <c r="I88" s="132">
        <v>-5.3926336904483785</v>
      </c>
      <c r="J88" s="132">
        <v>-4.5205832845172438</v>
      </c>
      <c r="K88" s="67">
        <v>-5.6690527266876103</v>
      </c>
      <c r="L88" s="64">
        <v>-3.2559893542639329</v>
      </c>
      <c r="M88" s="131">
        <v>-0.78691755054185397</v>
      </c>
      <c r="N88" s="132">
        <v>4.4207149874338603</v>
      </c>
      <c r="O88" s="132">
        <v>3.8373120603795101</v>
      </c>
      <c r="P88" s="67">
        <v>5.2399845939022001</v>
      </c>
      <c r="Q88" s="64">
        <v>3.1579689477577499</v>
      </c>
      <c r="R88" s="131">
        <v>2.8400045087622501</v>
      </c>
      <c r="S88" s="132">
        <v>4.53226630625959</v>
      </c>
      <c r="T88" s="132">
        <v>5.4402517531576899</v>
      </c>
      <c r="U88" s="132">
        <v>4.7804414595290297</v>
      </c>
      <c r="V88" s="64">
        <v>4.4108244015451659</v>
      </c>
      <c r="W88" s="143">
        <v>5.6493392821579498</v>
      </c>
      <c r="X88" s="143">
        <v>6.0205655471187303</v>
      </c>
      <c r="Y88" s="143">
        <v>7.7550516773934497</v>
      </c>
      <c r="Z88" s="143">
        <v>8.2483554650609001</v>
      </c>
      <c r="AA88" s="144">
        <v>6.961195203328252</v>
      </c>
      <c r="AC88" s="131">
        <f t="shared" si="36"/>
        <v>0</v>
      </c>
      <c r="AD88" s="132">
        <f t="shared" si="36"/>
        <v>0</v>
      </c>
      <c r="AE88" s="132">
        <f t="shared" si="36"/>
        <v>0</v>
      </c>
      <c r="AF88" s="67">
        <f t="shared" si="36"/>
        <v>0</v>
      </c>
      <c r="AG88" s="64">
        <f t="shared" si="36"/>
        <v>0</v>
      </c>
      <c r="AH88" s="131">
        <f t="shared" si="36"/>
        <v>0</v>
      </c>
      <c r="AI88" s="132">
        <f t="shared" si="36"/>
        <v>0</v>
      </c>
      <c r="AJ88" s="132">
        <f t="shared" si="36"/>
        <v>6.2172489379008766E-15</v>
      </c>
      <c r="AK88" s="67">
        <f t="shared" si="36"/>
        <v>-1.3275137327763504</v>
      </c>
      <c r="AL88" s="64">
        <f t="shared" si="36"/>
        <v>-0.3432789833921257</v>
      </c>
      <c r="AM88" s="131">
        <f t="shared" si="36"/>
        <v>1.9889756342656999</v>
      </c>
      <c r="AN88" s="132">
        <f t="shared" si="36"/>
        <v>3.1577336937404104</v>
      </c>
      <c r="AO88" s="132">
        <f t="shared" si="36"/>
        <v>1.7199604057401601</v>
      </c>
      <c r="AP88" s="132">
        <f t="shared" si="36"/>
        <v>1.8662512452434203</v>
      </c>
      <c r="AQ88" s="64">
        <f t="shared" si="36"/>
        <v>2.16834164019859</v>
      </c>
      <c r="AR88" s="132">
        <f t="shared" si="36"/>
        <v>-0.35115848493594015</v>
      </c>
      <c r="AS88" s="132">
        <f t="shared" si="37"/>
        <v>-0.20756238905374058</v>
      </c>
      <c r="AT88" s="132">
        <f t="shared" si="37"/>
        <v>-0.25594179981434984</v>
      </c>
      <c r="AU88" s="132">
        <f t="shared" si="37"/>
        <v>-0.62012145961270004</v>
      </c>
      <c r="AV88" s="64">
        <f t="shared" si="37"/>
        <v>-0.37032504612013462</v>
      </c>
    </row>
    <row r="89" spans="1:48" x14ac:dyDescent="0.3">
      <c r="A89" s="127" t="s">
        <v>107</v>
      </c>
      <c r="B89" s="59">
        <v>4.9656240744686775</v>
      </c>
      <c r="C89" s="128">
        <v>5.2135457382716854</v>
      </c>
      <c r="D89" s="129">
        <v>4.6288101288229466</v>
      </c>
      <c r="E89" s="129">
        <v>4.429319197182191</v>
      </c>
      <c r="F89" s="62">
        <v>4.2434687104994318</v>
      </c>
      <c r="G89" s="59">
        <v>4.622056094966398</v>
      </c>
      <c r="H89" s="128">
        <v>1.5685936560559499</v>
      </c>
      <c r="I89" s="129">
        <v>-7.5884076670306051</v>
      </c>
      <c r="J89" s="129">
        <v>-5.0485134756647838</v>
      </c>
      <c r="K89" s="62">
        <v>-3.64085852965562</v>
      </c>
      <c r="L89" s="59">
        <v>-3.7192929346931636</v>
      </c>
      <c r="M89" s="128">
        <v>-1.22535282098048</v>
      </c>
      <c r="N89" s="129">
        <v>9.4399537410704504</v>
      </c>
      <c r="O89" s="129">
        <v>5.1638963019877897</v>
      </c>
      <c r="P89" s="62">
        <v>6.9000125635111296</v>
      </c>
      <c r="Q89" s="59">
        <v>4.9832789522486154</v>
      </c>
      <c r="R89" s="128">
        <v>5.4600019113889298</v>
      </c>
      <c r="S89" s="129">
        <v>4.8340313074335803</v>
      </c>
      <c r="T89" s="129">
        <v>7.95413001914637</v>
      </c>
      <c r="U89" s="129">
        <v>3.0069934583571301</v>
      </c>
      <c r="V89" s="59">
        <v>5.3144771502650068</v>
      </c>
      <c r="W89" s="129">
        <v>3.5269028561688298</v>
      </c>
      <c r="X89" s="129">
        <v>4.7307942070922104</v>
      </c>
      <c r="Y89" s="129">
        <v>6.92232613414025</v>
      </c>
      <c r="Z89" s="129">
        <v>6.8225930004683901</v>
      </c>
      <c r="AA89" s="140">
        <v>5.5333587858108491</v>
      </c>
      <c r="AC89" s="128">
        <f t="shared" si="36"/>
        <v>0</v>
      </c>
      <c r="AD89" s="129">
        <f t="shared" si="36"/>
        <v>0</v>
      </c>
      <c r="AE89" s="129">
        <f t="shared" si="36"/>
        <v>0</v>
      </c>
      <c r="AF89" s="62">
        <f t="shared" si="36"/>
        <v>0</v>
      </c>
      <c r="AG89" s="59">
        <f t="shared" si="36"/>
        <v>0</v>
      </c>
      <c r="AH89" s="128">
        <f t="shared" si="36"/>
        <v>-3.3106931330622924E-2</v>
      </c>
      <c r="AI89" s="129">
        <f t="shared" si="36"/>
        <v>7.7143004149071714E-2</v>
      </c>
      <c r="AJ89" s="129">
        <f t="shared" si="36"/>
        <v>-1.2541065028124798E-2</v>
      </c>
      <c r="AK89" s="62">
        <f t="shared" si="36"/>
        <v>-1.3427744083650914</v>
      </c>
      <c r="AL89" s="59">
        <f t="shared" si="36"/>
        <v>-0.33027364983924112</v>
      </c>
      <c r="AM89" s="128">
        <f t="shared" si="36"/>
        <v>0.25495812582654054</v>
      </c>
      <c r="AN89" s="129">
        <f t="shared" si="36"/>
        <v>1.6319705360915799</v>
      </c>
      <c r="AO89" s="129">
        <f t="shared" si="36"/>
        <v>-0.42031412333911966</v>
      </c>
      <c r="AP89" s="129">
        <f t="shared" si="36"/>
        <v>9.041142859714002E-2</v>
      </c>
      <c r="AQ89" s="59">
        <f t="shared" si="36"/>
        <v>0.38857576613784417</v>
      </c>
      <c r="AR89" s="129">
        <f t="shared" si="36"/>
        <v>0.21542577608043034</v>
      </c>
      <c r="AS89" s="129">
        <f t="shared" si="37"/>
        <v>-5.9041613783510805E-2</v>
      </c>
      <c r="AT89" s="129">
        <f t="shared" si="37"/>
        <v>-0.10412495734991989</v>
      </c>
      <c r="AU89" s="129">
        <f t="shared" si="37"/>
        <v>-0.11276145979098029</v>
      </c>
      <c r="AV89" s="59">
        <f t="shared" si="37"/>
        <v>-2.8652192616163141E-2</v>
      </c>
    </row>
    <row r="90" spans="1:48" x14ac:dyDescent="0.3">
      <c r="A90" s="130" t="s">
        <v>108</v>
      </c>
      <c r="B90" s="64">
        <v>7.0577708140614037</v>
      </c>
      <c r="C90" s="131">
        <v>5.4506260177794363</v>
      </c>
      <c r="D90" s="132">
        <v>5.8768119154217979</v>
      </c>
      <c r="E90" s="132">
        <v>6.6597698642777869</v>
      </c>
      <c r="F90" s="67">
        <v>7.5528432044097649</v>
      </c>
      <c r="G90" s="64">
        <v>6.4019427541659235</v>
      </c>
      <c r="H90" s="131">
        <v>1.3039597217712862</v>
      </c>
      <c r="I90" s="132">
        <v>-30.797573739710991</v>
      </c>
      <c r="J90" s="132">
        <v>-16.705495038503038</v>
      </c>
      <c r="K90" s="67">
        <v>-13.416064336924601</v>
      </c>
      <c r="L90" s="64">
        <v>-15.0436082758025</v>
      </c>
      <c r="M90" s="131">
        <v>-13.121012170941301</v>
      </c>
      <c r="N90" s="132">
        <v>25.0983739458133</v>
      </c>
      <c r="O90" s="132">
        <v>-0.72454799445682505</v>
      </c>
      <c r="P90" s="67">
        <v>6.88000988582069</v>
      </c>
      <c r="Q90" s="64">
        <v>2.9535793133051103</v>
      </c>
      <c r="R90" s="131">
        <v>6.0400450082463699</v>
      </c>
      <c r="S90" s="132">
        <v>6.1481335679601399</v>
      </c>
      <c r="T90" s="132">
        <v>9.0955788819672492</v>
      </c>
      <c r="U90" s="132">
        <v>3.53396790871941</v>
      </c>
      <c r="V90" s="64">
        <v>6.1197434138468898</v>
      </c>
      <c r="W90" s="143">
        <v>9.2894506819234604</v>
      </c>
      <c r="X90" s="143">
        <v>8.3737050578915202</v>
      </c>
      <c r="Y90" s="143">
        <v>8.1825143155290707</v>
      </c>
      <c r="Z90" s="143">
        <v>6.7432266306178601</v>
      </c>
      <c r="AA90" s="144">
        <v>8.1113145059624756</v>
      </c>
      <c r="AC90" s="131">
        <f t="shared" si="36"/>
        <v>0</v>
      </c>
      <c r="AD90" s="132">
        <f t="shared" si="36"/>
        <v>0</v>
      </c>
      <c r="AE90" s="132">
        <f t="shared" si="36"/>
        <v>0</v>
      </c>
      <c r="AF90" s="67">
        <f t="shared" si="36"/>
        <v>0</v>
      </c>
      <c r="AG90" s="64">
        <f t="shared" si="36"/>
        <v>0</v>
      </c>
      <c r="AH90" s="131">
        <f t="shared" si="36"/>
        <v>3.414057200338938E-2</v>
      </c>
      <c r="AI90" s="132">
        <f t="shared" si="36"/>
        <v>0</v>
      </c>
      <c r="AJ90" s="132">
        <f t="shared" si="36"/>
        <v>0</v>
      </c>
      <c r="AK90" s="67">
        <f t="shared" si="36"/>
        <v>1.046410259628308</v>
      </c>
      <c r="AL90" s="64">
        <f t="shared" si="36"/>
        <v>0.28700833724912833</v>
      </c>
      <c r="AM90" s="131">
        <f t="shared" si="36"/>
        <v>9.7544584367341294</v>
      </c>
      <c r="AN90" s="132">
        <f t="shared" si="36"/>
        <v>12.55487776587486</v>
      </c>
      <c r="AO90" s="132">
        <f t="shared" si="36"/>
        <v>10.271235754811052</v>
      </c>
      <c r="AP90" s="132">
        <f t="shared" si="36"/>
        <v>-1.0823978207623002</v>
      </c>
      <c r="AQ90" s="64">
        <f t="shared" si="36"/>
        <v>7.5735539412643336</v>
      </c>
      <c r="AR90" s="132">
        <f t="shared" si="36"/>
        <v>-1.3546584273399302</v>
      </c>
      <c r="AS90" s="132">
        <f t="shared" si="37"/>
        <v>0.77978827435497955</v>
      </c>
      <c r="AT90" s="132">
        <f t="shared" si="37"/>
        <v>2.0979498284642286</v>
      </c>
      <c r="AU90" s="132">
        <f t="shared" si="37"/>
        <v>0.17591951731994993</v>
      </c>
      <c r="AV90" s="64">
        <f t="shared" si="37"/>
        <v>0.47571429487844696</v>
      </c>
    </row>
    <row r="91" spans="1:48" x14ac:dyDescent="0.3">
      <c r="A91" s="127" t="s">
        <v>109</v>
      </c>
      <c r="B91" s="59">
        <v>5.6817217472798109</v>
      </c>
      <c r="C91" s="128">
        <v>5.8665290354869448</v>
      </c>
      <c r="D91" s="129">
        <v>5.5293885884164951</v>
      </c>
      <c r="E91" s="129">
        <v>5.4070783433793013</v>
      </c>
      <c r="F91" s="62">
        <v>6.4053671178512683</v>
      </c>
      <c r="G91" s="59">
        <v>5.804958031362073</v>
      </c>
      <c r="H91" s="128">
        <v>1.9419914091441282</v>
      </c>
      <c r="I91" s="129">
        <v>-21.970931219240185</v>
      </c>
      <c r="J91" s="129">
        <v>-11.81084126787062</v>
      </c>
      <c r="K91" s="62">
        <v>-8.8765656662172798</v>
      </c>
      <c r="L91" s="59">
        <v>-10.21845338888977</v>
      </c>
      <c r="M91" s="128">
        <v>-7.2565948458575802</v>
      </c>
      <c r="N91" s="129">
        <v>21.577522203907701</v>
      </c>
      <c r="O91" s="129">
        <v>-0.13184433164127299</v>
      </c>
      <c r="P91" s="62">
        <v>10.6199968286607</v>
      </c>
      <c r="Q91" s="59">
        <v>5.3761695984601232</v>
      </c>
      <c r="R91" s="128">
        <v>10.750000651087401</v>
      </c>
      <c r="S91" s="129">
        <v>3.1647256659331902</v>
      </c>
      <c r="T91" s="129">
        <v>7.3472674632950898</v>
      </c>
      <c r="U91" s="129">
        <v>1.4214161262757701</v>
      </c>
      <c r="V91" s="59">
        <v>5.5123180322403931</v>
      </c>
      <c r="W91" s="129">
        <v>2.8303932203660902</v>
      </c>
      <c r="X91" s="129">
        <v>8.3487303628265508</v>
      </c>
      <c r="Y91" s="129">
        <v>9.43837089061965</v>
      </c>
      <c r="Z91" s="129">
        <v>3.2393843816735002</v>
      </c>
      <c r="AA91" s="140">
        <v>5.8502063483433897</v>
      </c>
      <c r="AC91" s="128">
        <f t="shared" si="36"/>
        <v>0</v>
      </c>
      <c r="AD91" s="129">
        <f t="shared" si="36"/>
        <v>0</v>
      </c>
      <c r="AE91" s="129">
        <f t="shared" si="36"/>
        <v>0</v>
      </c>
      <c r="AF91" s="62">
        <f t="shared" si="36"/>
        <v>0</v>
      </c>
      <c r="AG91" s="59">
        <f t="shared" si="36"/>
        <v>0</v>
      </c>
      <c r="AH91" s="128">
        <f t="shared" si="36"/>
        <v>-1.1729065820440532E-2</v>
      </c>
      <c r="AI91" s="129">
        <f t="shared" si="36"/>
        <v>3.7964703453852167E-4</v>
      </c>
      <c r="AJ91" s="129">
        <f t="shared" si="36"/>
        <v>-3.7342883823623108E-3</v>
      </c>
      <c r="AK91" s="62">
        <f t="shared" si="36"/>
        <v>-5.672185770668853</v>
      </c>
      <c r="AL91" s="59">
        <f t="shared" si="36"/>
        <v>-1.4873602013705245</v>
      </c>
      <c r="AM91" s="128">
        <f t="shared" si="36"/>
        <v>-4.1904668706216812</v>
      </c>
      <c r="AN91" s="129">
        <f t="shared" si="36"/>
        <v>2.1452743340668095</v>
      </c>
      <c r="AO91" s="129">
        <f t="shared" si="36"/>
        <v>4.6927325367049093</v>
      </c>
      <c r="AP91" s="129">
        <f t="shared" si="36"/>
        <v>2.5866779305654601</v>
      </c>
      <c r="AQ91" s="59">
        <f t="shared" si="36"/>
        <v>1.3594885824302905</v>
      </c>
      <c r="AR91" s="129">
        <f t="shared" si="36"/>
        <v>2.1005352510879098</v>
      </c>
      <c r="AS91" s="129">
        <f t="shared" si="37"/>
        <v>-2.3722985893045312</v>
      </c>
      <c r="AT91" s="129">
        <f t="shared" si="37"/>
        <v>-1.9675629598246402</v>
      </c>
      <c r="AU91" s="129">
        <f t="shared" si="37"/>
        <v>1.8037051331099798</v>
      </c>
      <c r="AV91" s="59">
        <f t="shared" si="37"/>
        <v>6.1521239582695841E-4</v>
      </c>
    </row>
    <row r="92" spans="1:48" x14ac:dyDescent="0.3">
      <c r="A92" s="130" t="s">
        <v>110</v>
      </c>
      <c r="B92" s="64">
        <v>7.020370834969647</v>
      </c>
      <c r="C92" s="131">
        <v>9.0625242312968979</v>
      </c>
      <c r="D92" s="132">
        <v>9.5960649603882722</v>
      </c>
      <c r="E92" s="132">
        <v>9.2422567094956563</v>
      </c>
      <c r="F92" s="67">
        <v>9.7079222584081535</v>
      </c>
      <c r="G92" s="64">
        <v>9.4053467324296758</v>
      </c>
      <c r="H92" s="131">
        <v>9.8208145178604767</v>
      </c>
      <c r="I92" s="132">
        <v>10.848584638559178</v>
      </c>
      <c r="J92" s="132">
        <v>10.715235751812191</v>
      </c>
      <c r="K92" s="67">
        <v>10.9139185560957</v>
      </c>
      <c r="L92" s="64">
        <v>10.583711497904869</v>
      </c>
      <c r="M92" s="131">
        <v>8.7137501289974004</v>
      </c>
      <c r="N92" s="132">
        <v>6.87024888378604</v>
      </c>
      <c r="O92" s="132">
        <v>5.5091676302313903</v>
      </c>
      <c r="P92" s="67">
        <v>7.1299974484530999</v>
      </c>
      <c r="Q92" s="64">
        <v>7.0308218248283927</v>
      </c>
      <c r="R92" s="131">
        <v>8.4200198932462698</v>
      </c>
      <c r="S92" s="132">
        <v>9.0808312508662805</v>
      </c>
      <c r="T92" s="132">
        <v>9.2526529666509791</v>
      </c>
      <c r="U92" s="132">
        <v>7.65703448566852</v>
      </c>
      <c r="V92" s="64">
        <v>8.5959245882623936</v>
      </c>
      <c r="W92" s="143">
        <v>7.9318106697569704</v>
      </c>
      <c r="X92" s="143">
        <v>9.2131573695903608</v>
      </c>
      <c r="Y92" s="143">
        <v>10.156028027678699</v>
      </c>
      <c r="Z92" s="143">
        <v>10.027264427451099</v>
      </c>
      <c r="AA92" s="144">
        <v>9.349334402678533</v>
      </c>
      <c r="AC92" s="131">
        <f t="shared" si="36"/>
        <v>0</v>
      </c>
      <c r="AD92" s="132">
        <f t="shared" si="36"/>
        <v>0</v>
      </c>
      <c r="AE92" s="132">
        <f t="shared" si="36"/>
        <v>0</v>
      </c>
      <c r="AF92" s="67">
        <f t="shared" si="36"/>
        <v>0</v>
      </c>
      <c r="AG92" s="64">
        <f t="shared" si="36"/>
        <v>0</v>
      </c>
      <c r="AH92" s="131">
        <f t="shared" si="36"/>
        <v>6.2816123745257357E-3</v>
      </c>
      <c r="AI92" s="132">
        <f t="shared" si="36"/>
        <v>2.492185572351957E-2</v>
      </c>
      <c r="AJ92" s="132">
        <f t="shared" si="36"/>
        <v>2.6657449035874414E-2</v>
      </c>
      <c r="AK92" s="67">
        <f t="shared" si="36"/>
        <v>-0.91659759668129404</v>
      </c>
      <c r="AL92" s="64">
        <f t="shared" si="36"/>
        <v>-0.22204616836949409</v>
      </c>
      <c r="AM92" s="131">
        <f t="shared" si="36"/>
        <v>-1.27796709252274</v>
      </c>
      <c r="AN92" s="132">
        <f t="shared" si="36"/>
        <v>-0.35768908702130986</v>
      </c>
      <c r="AO92" s="132">
        <f t="shared" si="36"/>
        <v>-0.34692450989967938</v>
      </c>
      <c r="AP92" s="132">
        <f t="shared" si="36"/>
        <v>0.20997120628551968</v>
      </c>
      <c r="AQ92" s="64">
        <f t="shared" si="36"/>
        <v>-0.43145464855009941</v>
      </c>
      <c r="AR92" s="132">
        <f t="shared" si="36"/>
        <v>-0.30655047752581055</v>
      </c>
      <c r="AS92" s="132">
        <f t="shared" si="37"/>
        <v>-1.0449257279776614</v>
      </c>
      <c r="AT92" s="132">
        <f t="shared" si="37"/>
        <v>0.28599178458700081</v>
      </c>
      <c r="AU92" s="132">
        <f t="shared" si="37"/>
        <v>1.0539588914296001</v>
      </c>
      <c r="AV92" s="64">
        <f t="shared" si="37"/>
        <v>1.0903659047523107E-2</v>
      </c>
    </row>
    <row r="93" spans="1:48" x14ac:dyDescent="0.3">
      <c r="A93" s="127" t="s">
        <v>111</v>
      </c>
      <c r="B93" s="59">
        <v>4.1730309490855655</v>
      </c>
      <c r="C93" s="128">
        <v>7.2251654588042946</v>
      </c>
      <c r="D93" s="129">
        <v>4.4871576102165855</v>
      </c>
      <c r="E93" s="129">
        <v>6.1474641816726017</v>
      </c>
      <c r="F93" s="62">
        <v>8.4921977583998434</v>
      </c>
      <c r="G93" s="59">
        <v>6.5976036798946147</v>
      </c>
      <c r="H93" s="128">
        <v>10.627164131786282</v>
      </c>
      <c r="I93" s="129">
        <v>1.0584326090181895</v>
      </c>
      <c r="J93" s="129">
        <v>-0.94687818159450154</v>
      </c>
      <c r="K93" s="62">
        <v>2.3717646155577699</v>
      </c>
      <c r="L93" s="59">
        <v>3.2473762286074681</v>
      </c>
      <c r="M93" s="128">
        <v>-2.97460150494262</v>
      </c>
      <c r="N93" s="129">
        <v>8.3464601827109597</v>
      </c>
      <c r="O93" s="129">
        <v>4.2867879016979202</v>
      </c>
      <c r="P93" s="62">
        <v>3.4458631404372602</v>
      </c>
      <c r="Q93" s="59">
        <v>3.115794719792242</v>
      </c>
      <c r="R93" s="128">
        <v>8.2913266651926705</v>
      </c>
      <c r="S93" s="129">
        <v>5.5434568593640803</v>
      </c>
      <c r="T93" s="129">
        <v>8.8011157389267591</v>
      </c>
      <c r="U93" s="129">
        <v>3.8730082360433302</v>
      </c>
      <c r="V93" s="59">
        <v>6.5961613660532326</v>
      </c>
      <c r="W93" s="129">
        <v>3.8466965533605402</v>
      </c>
      <c r="X93" s="129">
        <v>6.5944253943846798</v>
      </c>
      <c r="Y93" s="129">
        <v>9.2398339932988094</v>
      </c>
      <c r="Z93" s="129">
        <v>7.4691748716313597</v>
      </c>
      <c r="AA93" s="140">
        <v>6.7837874764636208</v>
      </c>
      <c r="AC93" s="128">
        <f t="shared" si="36"/>
        <v>0</v>
      </c>
      <c r="AD93" s="129">
        <f t="shared" si="36"/>
        <v>0</v>
      </c>
      <c r="AE93" s="129">
        <f t="shared" si="36"/>
        <v>0</v>
      </c>
      <c r="AF93" s="62">
        <f t="shared" si="36"/>
        <v>0</v>
      </c>
      <c r="AG93" s="59">
        <f t="shared" si="36"/>
        <v>0</v>
      </c>
      <c r="AH93" s="128">
        <f t="shared" si="36"/>
        <v>1.6515888865753503E-3</v>
      </c>
      <c r="AI93" s="129">
        <f t="shared" si="36"/>
        <v>-1.6843284886615351E-2</v>
      </c>
      <c r="AJ93" s="129">
        <f t="shared" si="36"/>
        <v>2.6923906696998401E-3</v>
      </c>
      <c r="AK93" s="62">
        <f t="shared" si="36"/>
        <v>-6.0383692467180836</v>
      </c>
      <c r="AL93" s="59">
        <f t="shared" si="36"/>
        <v>-1.5516488249402105</v>
      </c>
      <c r="AM93" s="128">
        <f t="shared" si="36"/>
        <v>-6.6556740303159909</v>
      </c>
      <c r="AN93" s="129">
        <f t="shared" si="36"/>
        <v>-4.6234397102580473</v>
      </c>
      <c r="AO93" s="129">
        <f t="shared" si="36"/>
        <v>-4.6891672368650088</v>
      </c>
      <c r="AP93" s="129">
        <f t="shared" si="36"/>
        <v>2.2183707249369897</v>
      </c>
      <c r="AQ93" s="59">
        <f t="shared" si="36"/>
        <v>-3.427604918095617</v>
      </c>
      <c r="AR93" s="129">
        <f t="shared" si="36"/>
        <v>-5.390876212573037E-2</v>
      </c>
      <c r="AS93" s="129">
        <f t="shared" si="37"/>
        <v>0.44253924258066046</v>
      </c>
      <c r="AT93" s="129">
        <f t="shared" si="37"/>
        <v>-2.0860490679551091</v>
      </c>
      <c r="AU93" s="129">
        <f t="shared" si="37"/>
        <v>0.38936850270250023</v>
      </c>
      <c r="AV93" s="59">
        <f t="shared" si="37"/>
        <v>-0.31537557858749565</v>
      </c>
    </row>
    <row r="94" spans="1:48" x14ac:dyDescent="0.3">
      <c r="A94" s="130" t="s">
        <v>112</v>
      </c>
      <c r="B94" s="64">
        <v>3.4809380163933534</v>
      </c>
      <c r="C94" s="131">
        <v>5.4047174843693702</v>
      </c>
      <c r="D94" s="132">
        <v>5.7078642639580179</v>
      </c>
      <c r="E94" s="132">
        <v>5.9714753580189184</v>
      </c>
      <c r="F94" s="67">
        <v>5.8537323846320932</v>
      </c>
      <c r="G94" s="64">
        <v>5.7363601716946544</v>
      </c>
      <c r="H94" s="131">
        <v>3.8101965720303888</v>
      </c>
      <c r="I94" s="132">
        <v>2.3095793162000611</v>
      </c>
      <c r="J94" s="132">
        <v>1.9638995321423325</v>
      </c>
      <c r="K94" s="67">
        <v>1.2487396357967</v>
      </c>
      <c r="L94" s="64">
        <v>2.3219547044803779</v>
      </c>
      <c r="M94" s="131">
        <v>0.94152755112519804</v>
      </c>
      <c r="N94" s="132">
        <v>2.8151351190431799</v>
      </c>
      <c r="O94" s="132">
        <v>3.42389835090566</v>
      </c>
      <c r="P94" s="67">
        <v>0.54341059094396005</v>
      </c>
      <c r="Q94" s="64">
        <v>1.9303495904821943</v>
      </c>
      <c r="R94" s="131">
        <v>1.9014770717429501</v>
      </c>
      <c r="S94" s="132">
        <v>2.3113794272463899</v>
      </c>
      <c r="T94" s="132">
        <v>3.3159071007541101</v>
      </c>
      <c r="U94" s="132">
        <v>4.4771472998791797</v>
      </c>
      <c r="V94" s="64">
        <v>3.0025226406224181</v>
      </c>
      <c r="W94" s="143">
        <v>3.2150666731137298</v>
      </c>
      <c r="X94" s="143">
        <v>4.2410599183002002</v>
      </c>
      <c r="Y94" s="143">
        <v>5.1650681138808201</v>
      </c>
      <c r="Z94" s="143">
        <v>4.6223914919155096</v>
      </c>
      <c r="AA94" s="144">
        <v>4.3223338151766155</v>
      </c>
      <c r="AC94" s="131">
        <f t="shared" si="36"/>
        <v>0</v>
      </c>
      <c r="AD94" s="132">
        <f t="shared" si="36"/>
        <v>0</v>
      </c>
      <c r="AE94" s="132">
        <f t="shared" si="36"/>
        <v>0</v>
      </c>
      <c r="AF94" s="67">
        <f t="shared" si="36"/>
        <v>0</v>
      </c>
      <c r="AG94" s="64">
        <f t="shared" si="36"/>
        <v>0</v>
      </c>
      <c r="AH94" s="131">
        <f t="shared" si="36"/>
        <v>0</v>
      </c>
      <c r="AI94" s="132">
        <f t="shared" si="36"/>
        <v>8.4376949871511897E-15</v>
      </c>
      <c r="AJ94" s="132">
        <f t="shared" si="36"/>
        <v>0</v>
      </c>
      <c r="AK94" s="67">
        <f t="shared" si="36"/>
        <v>3.3942102839600974</v>
      </c>
      <c r="AL94" s="64">
        <f t="shared" si="36"/>
        <v>0.8524533136125001</v>
      </c>
      <c r="AM94" s="131">
        <f t="shared" si="36"/>
        <v>1.8758357632517897</v>
      </c>
      <c r="AN94" s="132">
        <f t="shared" si="36"/>
        <v>-0.4913780518848998</v>
      </c>
      <c r="AO94" s="132">
        <f t="shared" si="36"/>
        <v>-0.48845190894477009</v>
      </c>
      <c r="AP94" s="132">
        <f t="shared" si="36"/>
        <v>-1.0864010939962099</v>
      </c>
      <c r="AQ94" s="64">
        <f t="shared" si="36"/>
        <v>-5.0037568631045026E-2</v>
      </c>
      <c r="AR94" s="132">
        <f t="shared" si="36"/>
        <v>-0.73740368233434994</v>
      </c>
      <c r="AS94" s="132">
        <f t="shared" si="37"/>
        <v>-8.9054813783819853E-2</v>
      </c>
      <c r="AT94" s="132">
        <f t="shared" si="37"/>
        <v>0.16992995361816998</v>
      </c>
      <c r="AU94" s="132">
        <f t="shared" si="37"/>
        <v>0.18317907389050081</v>
      </c>
      <c r="AV94" s="64">
        <f t="shared" si="37"/>
        <v>-0.11841569375405925</v>
      </c>
    </row>
    <row r="95" spans="1:48" x14ac:dyDescent="0.3">
      <c r="A95" s="127" t="s">
        <v>113</v>
      </c>
      <c r="B95" s="59">
        <v>8.6402938578567845</v>
      </c>
      <c r="C95" s="128">
        <v>10.361497174137124</v>
      </c>
      <c r="D95" s="129">
        <v>9.9403189722054641</v>
      </c>
      <c r="E95" s="129">
        <v>10.220903465164731</v>
      </c>
      <c r="F95" s="62">
        <v>10.486190875852941</v>
      </c>
      <c r="G95" s="59">
        <v>10.253602861297107</v>
      </c>
      <c r="H95" s="128">
        <v>5.3924568410203433</v>
      </c>
      <c r="I95" s="129">
        <v>-12.093791539604338</v>
      </c>
      <c r="J95" s="129">
        <v>-7.6081865778200752</v>
      </c>
      <c r="K95" s="62">
        <v>-7.0196198468039297</v>
      </c>
      <c r="L95" s="59">
        <v>-5.4437551283922136</v>
      </c>
      <c r="M95" s="128">
        <v>-6.0981060287724604</v>
      </c>
      <c r="N95" s="129">
        <v>9.93811333509748</v>
      </c>
      <c r="O95" s="129">
        <v>-0.590577141820947</v>
      </c>
      <c r="P95" s="62">
        <v>5.30531501041804</v>
      </c>
      <c r="Q95" s="59">
        <v>1.8565695189529663</v>
      </c>
      <c r="R95" s="128">
        <v>11.2847085912344</v>
      </c>
      <c r="S95" s="129">
        <v>9.4045317000550099</v>
      </c>
      <c r="T95" s="129">
        <v>9.0499189506282995</v>
      </c>
      <c r="U95" s="129">
        <v>5.2806337431474404</v>
      </c>
      <c r="V95" s="59">
        <v>8.6970012172869371</v>
      </c>
      <c r="W95" s="129">
        <v>4.5823502091634802</v>
      </c>
      <c r="X95" s="129">
        <v>9.05218085022792</v>
      </c>
      <c r="Y95" s="129">
        <v>11.5376193162723</v>
      </c>
      <c r="Z95" s="129">
        <v>10.225145078064401</v>
      </c>
      <c r="AA95" s="140">
        <v>8.8259488796321293</v>
      </c>
      <c r="AC95" s="128">
        <f t="shared" si="36"/>
        <v>0</v>
      </c>
      <c r="AD95" s="129">
        <f t="shared" si="36"/>
        <v>0</v>
      </c>
      <c r="AE95" s="129">
        <f t="shared" si="36"/>
        <v>0</v>
      </c>
      <c r="AF95" s="62">
        <f t="shared" si="36"/>
        <v>0</v>
      </c>
      <c r="AG95" s="59">
        <f t="shared" si="36"/>
        <v>0</v>
      </c>
      <c r="AH95" s="128">
        <f t="shared" si="36"/>
        <v>0</v>
      </c>
      <c r="AI95" s="129">
        <f t="shared" si="36"/>
        <v>0</v>
      </c>
      <c r="AJ95" s="129">
        <f t="shared" si="36"/>
        <v>0</v>
      </c>
      <c r="AK95" s="62">
        <f t="shared" si="36"/>
        <v>-4.410446952269683</v>
      </c>
      <c r="AL95" s="59">
        <f t="shared" si="36"/>
        <v>-1.12288937916738</v>
      </c>
      <c r="AM95" s="128">
        <f t="shared" si="36"/>
        <v>-5.3259470047535507</v>
      </c>
      <c r="AN95" s="129">
        <f t="shared" si="36"/>
        <v>-1.3245372018511894</v>
      </c>
      <c r="AO95" s="129">
        <f t="shared" si="36"/>
        <v>-0.9516583406229504</v>
      </c>
      <c r="AP95" s="129">
        <f t="shared" si="36"/>
        <v>-1.2410254412486204</v>
      </c>
      <c r="AQ95" s="59">
        <f t="shared" si="36"/>
        <v>-2.1719386597990331</v>
      </c>
      <c r="AR95" s="129">
        <f t="shared" si="36"/>
        <v>-0.46927421343283005</v>
      </c>
      <c r="AS95" s="129">
        <f t="shared" si="37"/>
        <v>-0.24023273275298074</v>
      </c>
      <c r="AT95" s="129">
        <f t="shared" si="37"/>
        <v>-2.8110515484094503</v>
      </c>
      <c r="AU95" s="129">
        <f t="shared" si="37"/>
        <v>-0.54525267464179983</v>
      </c>
      <c r="AV95" s="59">
        <f t="shared" si="37"/>
        <v>-0.98481549026436888</v>
      </c>
    </row>
    <row r="96" spans="1:48" x14ac:dyDescent="0.3">
      <c r="A96" s="130" t="s">
        <v>114</v>
      </c>
      <c r="B96" s="64">
        <v>7.0013778875841037</v>
      </c>
      <c r="C96" s="131">
        <v>6.4076775245681894</v>
      </c>
      <c r="D96" s="132">
        <v>8.854232653090488</v>
      </c>
      <c r="E96" s="132">
        <v>1.8697950124884954</v>
      </c>
      <c r="F96" s="67">
        <v>2.0601125628513683</v>
      </c>
      <c r="G96" s="64">
        <v>4.666449898504399</v>
      </c>
      <c r="H96" s="131">
        <v>3.1486905729690928</v>
      </c>
      <c r="I96" s="132">
        <v>-3.2105019868000517</v>
      </c>
      <c r="J96" s="132">
        <v>1.8246919935403394</v>
      </c>
      <c r="K96" s="67">
        <v>-1.54904552841583</v>
      </c>
      <c r="L96" s="64">
        <v>-2.5414886393537728E-2</v>
      </c>
      <c r="M96" s="131">
        <v>-2.90799277975943</v>
      </c>
      <c r="N96" s="132">
        <v>9.4908686236629496</v>
      </c>
      <c r="O96" s="132">
        <v>-9.9551721978149796</v>
      </c>
      <c r="P96" s="67">
        <v>9.0609893432129898</v>
      </c>
      <c r="Q96" s="64">
        <v>1.5491697836777396</v>
      </c>
      <c r="R96" s="131">
        <v>7.3672271739390096</v>
      </c>
      <c r="S96" s="132">
        <v>-4.5918136061855197</v>
      </c>
      <c r="T96" s="132">
        <v>7.85172902071844</v>
      </c>
      <c r="U96" s="132">
        <v>-3.36139595213039</v>
      </c>
      <c r="V96" s="64">
        <v>1.2905822397479172</v>
      </c>
      <c r="W96" s="143">
        <v>1.1333508931893701</v>
      </c>
      <c r="X96" s="143">
        <v>1.1622770076956801</v>
      </c>
      <c r="Y96" s="143">
        <v>2.1979454623999302</v>
      </c>
      <c r="Z96" s="143">
        <v>0.84233082523681402</v>
      </c>
      <c r="AA96" s="144">
        <v>1.3068673436609668</v>
      </c>
      <c r="AC96" s="131">
        <f t="shared" si="36"/>
        <v>0</v>
      </c>
      <c r="AD96" s="132">
        <f t="shared" si="36"/>
        <v>0</v>
      </c>
      <c r="AE96" s="132">
        <f t="shared" si="36"/>
        <v>0</v>
      </c>
      <c r="AF96" s="67">
        <f t="shared" si="36"/>
        <v>0</v>
      </c>
      <c r="AG96" s="64">
        <f t="shared" si="36"/>
        <v>0</v>
      </c>
      <c r="AH96" s="131">
        <f t="shared" si="36"/>
        <v>0.64843233582681226</v>
      </c>
      <c r="AI96" s="132">
        <f t="shared" si="36"/>
        <v>0.46055519613552853</v>
      </c>
      <c r="AJ96" s="132">
        <f t="shared" si="36"/>
        <v>7.4134247566775002E-3</v>
      </c>
      <c r="AK96" s="67">
        <f t="shared" si="36"/>
        <v>-8.0765302465132365</v>
      </c>
      <c r="AL96" s="64">
        <f t="shared" si="36"/>
        <v>-1.879156186344344</v>
      </c>
      <c r="AM96" s="131">
        <f t="shared" si="36"/>
        <v>-8.8189836081293898</v>
      </c>
      <c r="AN96" s="132">
        <f t="shared" si="36"/>
        <v>-1.3874303250419304</v>
      </c>
      <c r="AO96" s="132">
        <f t="shared" si="36"/>
        <v>0.98827475566031975</v>
      </c>
      <c r="AP96" s="132">
        <f t="shared" si="36"/>
        <v>1.9025902647917099</v>
      </c>
      <c r="AQ96" s="64">
        <f t="shared" si="36"/>
        <v>-1.6743904736990056</v>
      </c>
      <c r="AR96" s="132">
        <f t="shared" si="36"/>
        <v>-0.50923467565210012</v>
      </c>
      <c r="AS96" s="132">
        <f t="shared" si="37"/>
        <v>-0.76277477937891902</v>
      </c>
      <c r="AT96" s="132">
        <f t="shared" si="37"/>
        <v>-0.93484218193565005</v>
      </c>
      <c r="AU96" s="132">
        <f t="shared" si="37"/>
        <v>-0.83496063245999896</v>
      </c>
      <c r="AV96" s="64">
        <f t="shared" si="37"/>
        <v>-0.74963698757100072</v>
      </c>
    </row>
    <row r="97" spans="1:48" x14ac:dyDescent="0.3">
      <c r="A97" s="127" t="s">
        <v>115</v>
      </c>
      <c r="B97" s="59">
        <v>5.3546002963149597</v>
      </c>
      <c r="C97" s="128">
        <v>5.637700682610669</v>
      </c>
      <c r="D97" s="129">
        <v>6.3059540676623227</v>
      </c>
      <c r="E97" s="129">
        <v>7.8133484148710242</v>
      </c>
      <c r="F97" s="62">
        <v>5.4564774001251815</v>
      </c>
      <c r="G97" s="59">
        <v>6.2890921558161894</v>
      </c>
      <c r="H97" s="128">
        <v>5.8673939204343384</v>
      </c>
      <c r="I97" s="129">
        <v>1.189427205841298</v>
      </c>
      <c r="J97" s="129">
        <v>2.4074347557621723</v>
      </c>
      <c r="K97" s="62">
        <v>1.3587217555581499</v>
      </c>
      <c r="L97" s="59">
        <v>2.6291389816645694</v>
      </c>
      <c r="M97" s="128">
        <v>-1.52823651086423</v>
      </c>
      <c r="N97" s="129">
        <v>5.7249024259768699</v>
      </c>
      <c r="O97" s="129">
        <v>-4.42120945105055</v>
      </c>
      <c r="P97" s="62">
        <v>1.71458658017775</v>
      </c>
      <c r="Q97" s="59">
        <v>0.34968192828586098</v>
      </c>
      <c r="R97" s="128">
        <v>3.3007881980828602</v>
      </c>
      <c r="S97" s="129">
        <v>1.3167466586315899</v>
      </c>
      <c r="T97" s="129">
        <v>9.6424498175182194</v>
      </c>
      <c r="U97" s="129">
        <v>5.3188123600819104</v>
      </c>
      <c r="V97" s="59">
        <v>4.8761792734046017</v>
      </c>
      <c r="W97" s="129">
        <v>5.1631615992623301</v>
      </c>
      <c r="X97" s="129">
        <v>8.5462084306588508</v>
      </c>
      <c r="Y97" s="129">
        <v>4.9167984265100699</v>
      </c>
      <c r="Z97" s="129">
        <v>6.5443950543498497</v>
      </c>
      <c r="AA97" s="140">
        <v>6.302044962691089</v>
      </c>
      <c r="AC97" s="128">
        <f t="shared" si="36"/>
        <v>0</v>
      </c>
      <c r="AD97" s="129">
        <f t="shared" si="36"/>
        <v>0</v>
      </c>
      <c r="AE97" s="129">
        <f t="shared" si="36"/>
        <v>0</v>
      </c>
      <c r="AF97" s="62">
        <f t="shared" si="36"/>
        <v>0</v>
      </c>
      <c r="AG97" s="59">
        <f t="shared" si="36"/>
        <v>0</v>
      </c>
      <c r="AH97" s="128">
        <f t="shared" si="36"/>
        <v>-1.5952018599766804E-2</v>
      </c>
      <c r="AI97" s="129">
        <f t="shared" si="36"/>
        <v>0.16324343422045473</v>
      </c>
      <c r="AJ97" s="129">
        <f t="shared" si="36"/>
        <v>2.6515533127655644E-3</v>
      </c>
      <c r="AK97" s="62">
        <f t="shared" si="36"/>
        <v>-1.0109376125298093</v>
      </c>
      <c r="AL97" s="59">
        <f t="shared" si="36"/>
        <v>-0.23813768430576143</v>
      </c>
      <c r="AM97" s="128">
        <f t="shared" si="36"/>
        <v>-4.9963968017534102</v>
      </c>
      <c r="AN97" s="129">
        <f t="shared" si="36"/>
        <v>-6.6750906657399911E-2</v>
      </c>
      <c r="AO97" s="129">
        <f t="shared" si="36"/>
        <v>-0.24244792808231885</v>
      </c>
      <c r="AP97" s="129">
        <f t="shared" si="36"/>
        <v>0.33955982367632931</v>
      </c>
      <c r="AQ97" s="59">
        <f t="shared" si="36"/>
        <v>-1.162489792595367</v>
      </c>
      <c r="AR97" s="129">
        <f t="shared" ref="AR97:AR100" si="38">W122-W97</f>
        <v>-1.3112800171722703</v>
      </c>
      <c r="AS97" s="129">
        <f t="shared" si="37"/>
        <v>-2.342476601021831</v>
      </c>
      <c r="AT97" s="129">
        <f t="shared" si="37"/>
        <v>-1.9376197294320501</v>
      </c>
      <c r="AU97" s="129">
        <f t="shared" si="37"/>
        <v>-1.4594143789395995</v>
      </c>
      <c r="AV97" s="59">
        <f t="shared" si="37"/>
        <v>-1.7505835307993545</v>
      </c>
    </row>
    <row r="98" spans="1:48" x14ac:dyDescent="0.3">
      <c r="A98" s="133" t="s">
        <v>116</v>
      </c>
      <c r="B98" s="69">
        <v>7.1491129934473374</v>
      </c>
      <c r="C98" s="134">
        <v>8.6434004220783844</v>
      </c>
      <c r="D98" s="71">
        <v>9.1283370634538841</v>
      </c>
      <c r="E98" s="71">
        <v>9.1798839854180247</v>
      </c>
      <c r="F98" s="72">
        <v>7.8184784602463031</v>
      </c>
      <c r="G98" s="69">
        <v>8.67756056649187</v>
      </c>
      <c r="H98" s="134">
        <v>10.389271805901812</v>
      </c>
      <c r="I98" s="71">
        <v>3.7139599283270819</v>
      </c>
      <c r="J98" s="71">
        <v>15.285689301953731</v>
      </c>
      <c r="K98" s="72">
        <v>16.540473753167198</v>
      </c>
      <c r="L98" s="69">
        <v>11.596107655065291</v>
      </c>
      <c r="M98" s="134">
        <v>3.3846517188953</v>
      </c>
      <c r="N98" s="71">
        <v>11.6218122241829</v>
      </c>
      <c r="O98" s="71">
        <v>14.0575477984797</v>
      </c>
      <c r="P98" s="72">
        <v>3.6386754112130699</v>
      </c>
      <c r="Q98" s="69">
        <v>8.1024483924847956</v>
      </c>
      <c r="R98" s="134">
        <v>4.7270702455739499</v>
      </c>
      <c r="S98" s="71">
        <v>6.8681961065460699</v>
      </c>
      <c r="T98" s="71">
        <v>8.8972991202903096</v>
      </c>
      <c r="U98" s="71">
        <v>8.1845131093499504</v>
      </c>
      <c r="V98" s="69">
        <v>7.2824183289577959</v>
      </c>
      <c r="W98" s="143">
        <v>8.9820648270694594</v>
      </c>
      <c r="X98" s="143">
        <v>8.4523188434964407</v>
      </c>
      <c r="Y98" s="143">
        <v>9.4224137799423708</v>
      </c>
      <c r="Z98" s="143">
        <v>7.9825061486118596</v>
      </c>
      <c r="AA98" s="144">
        <v>8.714910228328554</v>
      </c>
      <c r="AC98" s="134">
        <f t="shared" ref="AC98:AQ100" si="39">H123-H98</f>
        <v>0</v>
      </c>
      <c r="AD98" s="71">
        <f t="shared" si="39"/>
        <v>0</v>
      </c>
      <c r="AE98" s="71">
        <f t="shared" si="39"/>
        <v>0</v>
      </c>
      <c r="AF98" s="72">
        <f t="shared" si="39"/>
        <v>0</v>
      </c>
      <c r="AG98" s="69">
        <f t="shared" si="39"/>
        <v>0</v>
      </c>
      <c r="AH98" s="134">
        <f t="shared" si="39"/>
        <v>6.4204270507723926E-3</v>
      </c>
      <c r="AI98" s="71">
        <f t="shared" si="39"/>
        <v>7.151375485737077E-2</v>
      </c>
      <c r="AJ98" s="71">
        <f t="shared" si="39"/>
        <v>-6.7195824378352143E-4</v>
      </c>
      <c r="AK98" s="72">
        <f t="shared" si="39"/>
        <v>8.5252491859320347</v>
      </c>
      <c r="AL98" s="69">
        <f t="shared" si="39"/>
        <v>2.3569957129118571</v>
      </c>
      <c r="AM98" s="134">
        <f t="shared" si="39"/>
        <v>-0.34669906254230032</v>
      </c>
      <c r="AN98" s="71">
        <f t="shared" si="39"/>
        <v>-0.26820990060083005</v>
      </c>
      <c r="AO98" s="71">
        <f t="shared" si="39"/>
        <v>-0.65168218517055898</v>
      </c>
      <c r="AP98" s="71">
        <f t="shared" si="39"/>
        <v>-3.8398529151752001</v>
      </c>
      <c r="AQ98" s="69">
        <f t="shared" si="39"/>
        <v>-1.3645749544438646</v>
      </c>
      <c r="AR98" s="132">
        <f t="shared" si="38"/>
        <v>-3.480743018820899</v>
      </c>
      <c r="AS98" s="132">
        <f t="shared" si="37"/>
        <v>-1.7195557309258307</v>
      </c>
      <c r="AT98" s="132">
        <f t="shared" si="37"/>
        <v>-2.7352903529479811</v>
      </c>
      <c r="AU98" s="132">
        <f t="shared" si="37"/>
        <v>-3.1842281309526692</v>
      </c>
      <c r="AV98" s="69">
        <f t="shared" si="37"/>
        <v>-2.7960236015229567</v>
      </c>
    </row>
    <row r="99" spans="1:48" x14ac:dyDescent="0.3">
      <c r="A99" s="127" t="s">
        <v>117</v>
      </c>
      <c r="B99" s="59">
        <v>8.9653697257173306</v>
      </c>
      <c r="C99" s="128">
        <v>9.9676005764893993</v>
      </c>
      <c r="D99" s="129">
        <v>10.721701994279664</v>
      </c>
      <c r="E99" s="129">
        <v>10.706978184031035</v>
      </c>
      <c r="F99" s="62">
        <v>10.779830893140009</v>
      </c>
      <c r="G99" s="59">
        <v>10.552084973650654</v>
      </c>
      <c r="H99" s="128">
        <v>7.0882256128851573</v>
      </c>
      <c r="I99" s="129">
        <v>-12.599836840605061</v>
      </c>
      <c r="J99" s="129">
        <v>-5.5460330896645926</v>
      </c>
      <c r="K99" s="62">
        <v>-4.8369176675199101</v>
      </c>
      <c r="L99" s="59">
        <v>-4.098650123846781</v>
      </c>
      <c r="M99" s="128">
        <v>-5.1535822494086396</v>
      </c>
      <c r="N99" s="129">
        <v>11.967818915046699</v>
      </c>
      <c r="O99" s="129">
        <v>-0.30231266144632402</v>
      </c>
      <c r="P99" s="62">
        <v>10.766498377566201</v>
      </c>
      <c r="Q99" s="59">
        <v>4.0202086682837423</v>
      </c>
      <c r="R99" s="128">
        <v>12.2414990428686</v>
      </c>
      <c r="S99" s="129">
        <v>7.9261512008163404</v>
      </c>
      <c r="T99" s="129">
        <v>11.5452698456601</v>
      </c>
      <c r="U99" s="129">
        <v>-0.31433158770289799</v>
      </c>
      <c r="V99" s="59">
        <v>7.5929575964099438</v>
      </c>
      <c r="W99" s="129">
        <v>3.5583139829745698</v>
      </c>
      <c r="X99" s="129">
        <v>9.4257515448924192</v>
      </c>
      <c r="Y99" s="129">
        <v>9.7235995236983204</v>
      </c>
      <c r="Z99" s="129">
        <v>7.2533925693696499</v>
      </c>
      <c r="AA99" s="140">
        <v>7.4631647842564153</v>
      </c>
      <c r="AC99" s="128">
        <f t="shared" si="39"/>
        <v>0</v>
      </c>
      <c r="AD99" s="129">
        <f t="shared" si="39"/>
        <v>0</v>
      </c>
      <c r="AE99" s="129">
        <f t="shared" si="39"/>
        <v>0</v>
      </c>
      <c r="AF99" s="62">
        <f t="shared" si="39"/>
        <v>0</v>
      </c>
      <c r="AG99" s="59">
        <f t="shared" si="39"/>
        <v>0</v>
      </c>
      <c r="AH99" s="128">
        <f t="shared" si="39"/>
        <v>0</v>
      </c>
      <c r="AI99" s="129">
        <f t="shared" si="39"/>
        <v>2.0242505212522133E-3</v>
      </c>
      <c r="AJ99" s="129">
        <f t="shared" si="39"/>
        <v>-2.0275832424193618E-4</v>
      </c>
      <c r="AK99" s="62">
        <f t="shared" si="39"/>
        <v>-7.4147900152431427</v>
      </c>
      <c r="AL99" s="59">
        <f t="shared" si="39"/>
        <v>-1.9021945620920855</v>
      </c>
      <c r="AM99" s="128">
        <f t="shared" si="39"/>
        <v>-3.9972866180753801</v>
      </c>
      <c r="AN99" s="129">
        <f t="shared" si="39"/>
        <v>-1.9261471833645505</v>
      </c>
      <c r="AO99" s="129">
        <f t="shared" si="39"/>
        <v>-3.5256772842514597</v>
      </c>
      <c r="AP99" s="129">
        <f t="shared" si="39"/>
        <v>-1.194267409608172</v>
      </c>
      <c r="AQ99" s="59">
        <f t="shared" si="39"/>
        <v>-2.4929808166752387</v>
      </c>
      <c r="AR99" s="129">
        <f t="shared" si="38"/>
        <v>-2.9137441610857628</v>
      </c>
      <c r="AS99" s="129">
        <f t="shared" si="37"/>
        <v>-3.7862348291667089</v>
      </c>
      <c r="AT99" s="129">
        <f t="shared" si="37"/>
        <v>-3.71749745518966</v>
      </c>
      <c r="AU99" s="129">
        <f t="shared" si="37"/>
        <v>-5.8520681902397804</v>
      </c>
      <c r="AV99" s="59">
        <f t="shared" si="37"/>
        <v>-4.0357436713967632</v>
      </c>
    </row>
    <row r="100" spans="1:48" x14ac:dyDescent="0.3">
      <c r="A100" s="133" t="s">
        <v>118</v>
      </c>
      <c r="B100" s="69">
        <v>10.621742923842392</v>
      </c>
      <c r="C100" s="134">
        <v>10.13736975791819</v>
      </c>
      <c r="D100" s="71">
        <v>6.8705024042447382</v>
      </c>
      <c r="E100" s="71">
        <v>6.8699800712603398</v>
      </c>
      <c r="F100" s="72">
        <v>3.5490907796299709</v>
      </c>
      <c r="G100" s="69">
        <v>6.4951733608647366</v>
      </c>
      <c r="H100" s="134">
        <v>3.5455538203210235</v>
      </c>
      <c r="I100" s="71">
        <v>-19.575081906972759</v>
      </c>
      <c r="J100" s="71">
        <v>-23.29728906119626</v>
      </c>
      <c r="K100" s="72">
        <v>-9.6934135089501652</v>
      </c>
      <c r="L100" s="69">
        <v>-13.42143666001232</v>
      </c>
      <c r="M100" s="134">
        <v>7.1992742324151981</v>
      </c>
      <c r="N100" s="71">
        <v>9.6557687331352948</v>
      </c>
      <c r="O100" s="71">
        <v>18.175053944987731</v>
      </c>
      <c r="P100" s="72">
        <v>1.3038014053220026</v>
      </c>
      <c r="Q100" s="69">
        <v>8.7053880465421063</v>
      </c>
      <c r="R100" s="134">
        <v>-7.4246990740312597</v>
      </c>
      <c r="S100" s="71">
        <v>18.77732595795041</v>
      </c>
      <c r="T100" s="71">
        <v>-18.184038136795223</v>
      </c>
      <c r="U100" s="71">
        <v>38.163498923512492</v>
      </c>
      <c r="V100" s="69">
        <v>8.4775513733848165</v>
      </c>
      <c r="W100" s="143">
        <v>28.516514315532039</v>
      </c>
      <c r="X100" s="143">
        <v>-6.0585653764768992</v>
      </c>
      <c r="Y100" s="143">
        <v>-33.919429116871903</v>
      </c>
      <c r="Z100" s="143">
        <v>-10.463045573886131</v>
      </c>
      <c r="AA100" s="144">
        <v>-6.6003306068570406</v>
      </c>
      <c r="AC100" s="134">
        <f t="shared" si="39"/>
        <v>0</v>
      </c>
      <c r="AD100" s="71">
        <f t="shared" si="39"/>
        <v>0</v>
      </c>
      <c r="AE100" s="71">
        <f t="shared" si="39"/>
        <v>0</v>
      </c>
      <c r="AF100" s="72">
        <f t="shared" si="39"/>
        <v>0</v>
      </c>
      <c r="AG100" s="69">
        <f t="shared" si="39"/>
        <v>0</v>
      </c>
      <c r="AH100" s="134">
        <f t="shared" si="39"/>
        <v>-0.41621043404442837</v>
      </c>
      <c r="AI100" s="71">
        <f t="shared" si="39"/>
        <v>-1.441604228695903</v>
      </c>
      <c r="AJ100" s="71">
        <f t="shared" si="39"/>
        <v>-0.67417193906023343</v>
      </c>
      <c r="AK100" s="72">
        <f t="shared" si="39"/>
        <v>22.714185496867767</v>
      </c>
      <c r="AL100" s="69">
        <f t="shared" si="39"/>
        <v>6.1450280576029748</v>
      </c>
      <c r="AM100" s="134">
        <f t="shared" si="39"/>
        <v>24.463411563253235</v>
      </c>
      <c r="AN100" s="71">
        <f t="shared" si="39"/>
        <v>-8.136229898484439</v>
      </c>
      <c r="AO100" s="71">
        <f t="shared" si="39"/>
        <v>-1.5601273409241543</v>
      </c>
      <c r="AP100" s="71">
        <f t="shared" si="39"/>
        <v>-19.360362286103936</v>
      </c>
      <c r="AQ100" s="69">
        <f t="shared" si="39"/>
        <v>-1.4640481076033209</v>
      </c>
      <c r="AR100" s="132">
        <f t="shared" si="38"/>
        <v>-9.108301661652753</v>
      </c>
      <c r="AS100" s="132">
        <f t="shared" si="37"/>
        <v>6.5323581544634362</v>
      </c>
      <c r="AT100" s="132">
        <f t="shared" si="37"/>
        <v>16.925601700054283</v>
      </c>
      <c r="AU100" s="132">
        <f t="shared" si="37"/>
        <v>5.4790187114113866</v>
      </c>
      <c r="AV100" s="69">
        <f t="shared" si="37"/>
        <v>6.204793343752856</v>
      </c>
    </row>
    <row r="102" spans="1:48" ht="17.399999999999999" x14ac:dyDescent="0.3">
      <c r="A102" s="115" t="s">
        <v>124</v>
      </c>
    </row>
    <row r="103" spans="1:48" x14ac:dyDescent="0.3">
      <c r="A103" s="117" t="s">
        <v>73</v>
      </c>
    </row>
    <row r="104" spans="1:48" x14ac:dyDescent="0.3">
      <c r="A104" s="205" t="s">
        <v>74</v>
      </c>
      <c r="B104" s="201">
        <v>2018</v>
      </c>
      <c r="C104" s="200">
        <v>2019</v>
      </c>
      <c r="D104" s="200"/>
      <c r="E104" s="200"/>
      <c r="F104" s="200"/>
      <c r="G104" s="201">
        <v>2019</v>
      </c>
      <c r="H104" s="200">
        <v>2020</v>
      </c>
      <c r="I104" s="200"/>
      <c r="J104" s="200"/>
      <c r="K104" s="200"/>
      <c r="L104" s="201">
        <v>2020</v>
      </c>
      <c r="M104" s="200">
        <v>2021</v>
      </c>
      <c r="N104" s="200"/>
      <c r="O104" s="200"/>
      <c r="P104" s="200"/>
      <c r="Q104" s="201">
        <v>2021</v>
      </c>
      <c r="R104" s="200">
        <v>2022</v>
      </c>
      <c r="S104" s="200"/>
      <c r="T104" s="200"/>
      <c r="U104" s="200"/>
      <c r="V104" s="201">
        <v>2022</v>
      </c>
      <c r="W104" s="200">
        <v>2023</v>
      </c>
      <c r="X104" s="200"/>
      <c r="Y104" s="200"/>
      <c r="Z104" s="200"/>
      <c r="AA104" s="203">
        <v>2023</v>
      </c>
    </row>
    <row r="105" spans="1:48" x14ac:dyDescent="0.3">
      <c r="A105" s="206"/>
      <c r="B105" s="202"/>
      <c r="C105" s="118" t="s">
        <v>13</v>
      </c>
      <c r="D105" s="118" t="s">
        <v>14</v>
      </c>
      <c r="E105" s="118" t="s">
        <v>15</v>
      </c>
      <c r="F105" s="118" t="s">
        <v>16</v>
      </c>
      <c r="G105" s="202"/>
      <c r="H105" s="118" t="s">
        <v>13</v>
      </c>
      <c r="I105" s="118" t="s">
        <v>14</v>
      </c>
      <c r="J105" s="118" t="s">
        <v>15</v>
      </c>
      <c r="K105" s="118" t="s">
        <v>16</v>
      </c>
      <c r="L105" s="202"/>
      <c r="M105" s="118" t="s">
        <v>13</v>
      </c>
      <c r="N105" s="118" t="s">
        <v>14</v>
      </c>
      <c r="O105" s="118" t="s">
        <v>15</v>
      </c>
      <c r="P105" s="118" t="s">
        <v>16</v>
      </c>
      <c r="Q105" s="202"/>
      <c r="R105" s="118" t="s">
        <v>13</v>
      </c>
      <c r="S105" s="118" t="s">
        <v>14</v>
      </c>
      <c r="T105" s="118" t="s">
        <v>15</v>
      </c>
      <c r="U105" s="118" t="s">
        <v>16</v>
      </c>
      <c r="V105" s="202"/>
      <c r="W105" s="118" t="s">
        <v>13</v>
      </c>
      <c r="X105" s="118" t="s">
        <v>14</v>
      </c>
      <c r="Y105" s="118" t="s">
        <v>15</v>
      </c>
      <c r="Z105" s="118" t="s">
        <v>16</v>
      </c>
      <c r="AA105" s="204"/>
    </row>
    <row r="106" spans="1:48" x14ac:dyDescent="0.3">
      <c r="A106" s="54" t="s">
        <v>75</v>
      </c>
      <c r="B106" s="120"/>
      <c r="C106" s="121"/>
      <c r="D106" s="121"/>
      <c r="E106" s="121"/>
      <c r="F106" s="121"/>
      <c r="G106" s="120"/>
      <c r="H106" s="121"/>
      <c r="I106" s="121"/>
      <c r="J106" s="121"/>
      <c r="K106" s="121"/>
      <c r="L106" s="120"/>
      <c r="M106" s="121"/>
      <c r="N106" s="121"/>
      <c r="O106" s="121"/>
      <c r="P106" s="121"/>
      <c r="Q106" s="120"/>
      <c r="R106" s="121"/>
      <c r="S106" s="121"/>
      <c r="T106" s="121"/>
      <c r="U106" s="121"/>
      <c r="V106" s="120"/>
      <c r="W106" s="121"/>
      <c r="X106" s="121"/>
      <c r="Y106" s="121"/>
      <c r="Z106" s="121"/>
      <c r="AA106" s="136"/>
    </row>
    <row r="107" spans="1:48" ht="15" thickBot="1" x14ac:dyDescent="0.35">
      <c r="A107" s="57" t="s">
        <v>76</v>
      </c>
      <c r="B107" s="123">
        <v>5.1742915395502687</v>
      </c>
      <c r="C107" s="124">
        <v>5.0597641371154412</v>
      </c>
      <c r="D107" s="20">
        <v>5.0521484971921993</v>
      </c>
      <c r="E107" s="125">
        <v>5.0064332574038195</v>
      </c>
      <c r="F107" s="126">
        <v>4.9571582787463653</v>
      </c>
      <c r="G107" s="123">
        <v>5.0181597150828594</v>
      </c>
      <c r="H107" s="124">
        <v>2.9721738658076369</v>
      </c>
      <c r="I107" s="20">
        <v>-5.3222503111150292</v>
      </c>
      <c r="J107" s="125">
        <v>-3.4853744862697544</v>
      </c>
      <c r="K107" s="126">
        <v>-2.194767649142737</v>
      </c>
      <c r="L107" s="123">
        <v>-2.0695434990643746</v>
      </c>
      <c r="M107" s="124">
        <f>akhir!M6</f>
        <v>-0.69670625552852306</v>
      </c>
      <c r="N107" s="20">
        <f>akhir!N6</f>
        <v>7.0720160186016567</v>
      </c>
      <c r="O107" s="125">
        <f>akhir!O6</f>
        <v>3.5059027376630025</v>
      </c>
      <c r="P107" s="126">
        <f>akhir!P6</f>
        <v>5.0232775031471721</v>
      </c>
      <c r="Q107" s="123">
        <f>akhir!Q6</f>
        <v>3.6912401119128857</v>
      </c>
      <c r="R107" s="124">
        <f>akhir!R6</f>
        <v>5.0062648070143903</v>
      </c>
      <c r="S107" s="20">
        <f>akhir!S6</f>
        <v>5.07</v>
      </c>
      <c r="T107" s="125">
        <f>akhir!T6</f>
        <v>5.17</v>
      </c>
      <c r="U107" s="126">
        <f>akhir!U6</f>
        <v>4.5599999999999996</v>
      </c>
      <c r="V107" s="123">
        <f>akhir!V6</f>
        <v>4.9494050876669471</v>
      </c>
      <c r="W107" s="138">
        <f>akhir!W6</f>
        <v>4.83</v>
      </c>
      <c r="X107" s="138">
        <f>akhir!X6</f>
        <v>4.99</v>
      </c>
      <c r="Y107" s="138">
        <f>akhir!Y6</f>
        <v>5.26</v>
      </c>
      <c r="Z107" s="138">
        <f>akhir!Z6</f>
        <v>5.04</v>
      </c>
      <c r="AA107" s="139">
        <f>akhir!AA6</f>
        <v>5.0326251134500843</v>
      </c>
    </row>
    <row r="108" spans="1:48" x14ac:dyDescent="0.3">
      <c r="A108" s="127" t="s">
        <v>104</v>
      </c>
      <c r="B108" s="59">
        <v>3.8841579664959935</v>
      </c>
      <c r="C108" s="128">
        <v>1.7945009429038761</v>
      </c>
      <c r="D108" s="129">
        <v>5.2849070117596986</v>
      </c>
      <c r="E108" s="129">
        <v>3.0713579412463998</v>
      </c>
      <c r="F108" s="62">
        <v>4.2491465584431953</v>
      </c>
      <c r="G108" s="59">
        <v>3.6065015723811822</v>
      </c>
      <c r="H108" s="128">
        <v>1.0111094879605709E-2</v>
      </c>
      <c r="I108" s="129">
        <v>2.1956290276624602</v>
      </c>
      <c r="J108" s="129">
        <v>2.1624263345860317</v>
      </c>
      <c r="K108" s="62">
        <v>2.59071560127455</v>
      </c>
      <c r="L108" s="59">
        <v>1.7522309339986997</v>
      </c>
      <c r="M108" s="128">
        <f>akhir!M7</f>
        <v>3.4412742042115418</v>
      </c>
      <c r="N108" s="129">
        <f>akhir!N7</f>
        <v>0.5257487771392011</v>
      </c>
      <c r="O108" s="129">
        <f>akhir!O7</f>
        <v>1.4295980977077294</v>
      </c>
      <c r="P108" s="62">
        <f>akhir!P7</f>
        <v>2.2808987092091337</v>
      </c>
      <c r="Q108" s="59">
        <f>akhir!Q7</f>
        <v>1.8412553033327006</v>
      </c>
      <c r="R108" s="128">
        <f>akhir!R7</f>
        <v>1.1556651002389799</v>
      </c>
      <c r="S108" s="129">
        <f>akhir!S7</f>
        <v>1.69</v>
      </c>
      <c r="T108" s="129">
        <f>akhir!T7</f>
        <v>1.21</v>
      </c>
      <c r="U108" s="62">
        <f>akhir!U7</f>
        <v>4.2967037514564499</v>
      </c>
      <c r="V108" s="59">
        <f>akhir!V7</f>
        <v>2.0060897279352785</v>
      </c>
      <c r="W108" s="129">
        <f>akhir!W7</f>
        <v>3.56361305294987</v>
      </c>
      <c r="X108" s="129">
        <f>akhir!X7</f>
        <v>4.3807016225863604</v>
      </c>
      <c r="Y108" s="129">
        <f>akhir!Y7</f>
        <v>3.9455749801316098</v>
      </c>
      <c r="Z108" s="129">
        <f>akhir!Z7</f>
        <v>4.2656944233915004</v>
      </c>
      <c r="AA108" s="59">
        <f>akhir!AA7</f>
        <v>4.0441197829446995</v>
      </c>
    </row>
    <row r="109" spans="1:48" x14ac:dyDescent="0.3">
      <c r="A109" s="130" t="s">
        <v>78</v>
      </c>
      <c r="B109" s="64">
        <v>2.1581462305483967</v>
      </c>
      <c r="C109" s="131">
        <v>2.3248266298230069</v>
      </c>
      <c r="D109" s="132">
        <v>-0.70691864637874025</v>
      </c>
      <c r="E109" s="132">
        <v>2.3358211223401204</v>
      </c>
      <c r="F109" s="67">
        <v>0.94127475581053943</v>
      </c>
      <c r="G109" s="64">
        <v>1.2179710108536579</v>
      </c>
      <c r="H109" s="131">
        <v>0.44774760442525263</v>
      </c>
      <c r="I109" s="132">
        <v>-2.72000330203781</v>
      </c>
      <c r="J109" s="132">
        <v>-4.2813539038007438</v>
      </c>
      <c r="K109" s="67">
        <v>-1.2008604625752499</v>
      </c>
      <c r="L109" s="64">
        <v>-1.9512377850728346</v>
      </c>
      <c r="M109" s="131">
        <f>akhir!M8</f>
        <v>-2.0212227643183422</v>
      </c>
      <c r="N109" s="132">
        <f>akhir!N8</f>
        <v>5.223285548337353</v>
      </c>
      <c r="O109" s="132">
        <f>akhir!O8</f>
        <v>7.7799576692986427</v>
      </c>
      <c r="P109" s="67">
        <f>akhir!P8</f>
        <v>5.1507648332819622</v>
      </c>
      <c r="Q109" s="64">
        <f>akhir!Q8</f>
        <v>4.0006694707183543</v>
      </c>
      <c r="R109" s="131">
        <f>akhir!R8</f>
        <v>3.81560962170244</v>
      </c>
      <c r="S109" s="132">
        <f>akhir!S8</f>
        <v>2.21</v>
      </c>
      <c r="T109" s="132">
        <f>akhir!T8</f>
        <v>1.99</v>
      </c>
      <c r="U109" s="67">
        <f>akhir!U8</f>
        <v>2.7002190099910801</v>
      </c>
      <c r="V109" s="64">
        <f>akhir!V8</f>
        <v>2.6628137859225243</v>
      </c>
      <c r="W109" s="132">
        <f>akhir!W8</f>
        <v>2.7628363765984298</v>
      </c>
      <c r="X109" s="132">
        <f>akhir!X8</f>
        <v>1.96013424565661</v>
      </c>
      <c r="Y109" s="132">
        <f>akhir!Y8</f>
        <v>2.3474421459792301</v>
      </c>
      <c r="Z109" s="132">
        <f>akhir!Z8</f>
        <v>2.3544807190688699</v>
      </c>
      <c r="AA109" s="64">
        <f>akhir!AA8</f>
        <v>2.3543780563404226</v>
      </c>
    </row>
    <row r="110" spans="1:48" x14ac:dyDescent="0.3">
      <c r="A110" s="127" t="s">
        <v>79</v>
      </c>
      <c r="B110" s="59">
        <v>4.2740075535327104</v>
      </c>
      <c r="C110" s="128">
        <v>3.852636414031041</v>
      </c>
      <c r="D110" s="129">
        <v>3.5244224234346477</v>
      </c>
      <c r="E110" s="129">
        <v>4.1417527421544253</v>
      </c>
      <c r="F110" s="62">
        <v>3.666375351679263</v>
      </c>
      <c r="G110" s="59">
        <v>3.7977842664278283</v>
      </c>
      <c r="H110" s="128">
        <v>2.0645142700724595</v>
      </c>
      <c r="I110" s="129">
        <v>-6.1822262897118563</v>
      </c>
      <c r="J110" s="129">
        <v>-4.3388521548792358</v>
      </c>
      <c r="K110" s="62">
        <v>-3.1374891612758602</v>
      </c>
      <c r="L110" s="59">
        <v>-2.9318067396569503</v>
      </c>
      <c r="M110" s="128">
        <f>akhir!M9</f>
        <v>-1.3841150979617134</v>
      </c>
      <c r="N110" s="129">
        <f>akhir!N9</f>
        <v>6.5806484967229295</v>
      </c>
      <c r="O110" s="129">
        <f>akhir!O9</f>
        <v>3.6789470984919914</v>
      </c>
      <c r="P110" s="62">
        <f>akhir!P9</f>
        <v>4.9238733378203614</v>
      </c>
      <c r="Q110" s="59">
        <f>akhir!Q9</f>
        <v>3.3893258503485457</v>
      </c>
      <c r="R110" s="128">
        <f>akhir!R9</f>
        <v>5.0738270644069097</v>
      </c>
      <c r="S110" s="129">
        <f>akhir!S9</f>
        <v>5.2</v>
      </c>
      <c r="T110" s="129">
        <f>akhir!T9</f>
        <v>5.6099999999999994</v>
      </c>
      <c r="U110" s="62">
        <f>akhir!U9</f>
        <v>2.5629904941243802</v>
      </c>
      <c r="V110" s="59">
        <f>akhir!V9</f>
        <v>4.6001567785354913</v>
      </c>
      <c r="W110" s="129">
        <f>akhir!W9</f>
        <v>4.2949057964412898</v>
      </c>
      <c r="X110" s="129">
        <f>akhir!X9</f>
        <v>4.9013148760977199</v>
      </c>
      <c r="Y110" s="129">
        <f>akhir!Y9</f>
        <v>5.5662126262983396</v>
      </c>
      <c r="Z110" s="129">
        <f>akhir!Z9</f>
        <v>4.8727932651389798</v>
      </c>
      <c r="AA110" s="59">
        <f>akhir!AA9</f>
        <v>4.9150450585274674</v>
      </c>
    </row>
    <row r="111" spans="1:48" x14ac:dyDescent="0.3">
      <c r="A111" s="130" t="s">
        <v>105</v>
      </c>
      <c r="B111" s="64">
        <v>5.4724065570800118</v>
      </c>
      <c r="C111" s="131">
        <v>4.1233212804880459</v>
      </c>
      <c r="D111" s="132">
        <v>2.2040183132165492</v>
      </c>
      <c r="E111" s="132">
        <v>3.7454293902559499</v>
      </c>
      <c r="F111" s="67">
        <v>6.0069549658744892</v>
      </c>
      <c r="G111" s="64">
        <v>4.0408519950778876</v>
      </c>
      <c r="H111" s="131">
        <v>3.8510238179080059</v>
      </c>
      <c r="I111" s="132">
        <v>-5.4647094755937209</v>
      </c>
      <c r="J111" s="132">
        <v>-2.4364429203446059</v>
      </c>
      <c r="K111" s="67">
        <v>-5.0077586910952103</v>
      </c>
      <c r="L111" s="64">
        <v>-2.3424060475588204</v>
      </c>
      <c r="M111" s="131">
        <f>akhir!M10</f>
        <v>1.6809632713132405</v>
      </c>
      <c r="N111" s="132">
        <f>akhir!N10</f>
        <v>9.092867156966399</v>
      </c>
      <c r="O111" s="132">
        <f>akhir!O10</f>
        <v>3.8536920517827422</v>
      </c>
      <c r="P111" s="67">
        <f>akhir!P10</f>
        <v>7.8134179718285734</v>
      </c>
      <c r="Q111" s="64">
        <f>akhir!Q10</f>
        <v>5.5452537251990286</v>
      </c>
      <c r="R111" s="131">
        <f>akhir!R10</f>
        <v>7.0405346918213896</v>
      </c>
      <c r="S111" s="132">
        <f>akhir!S10</f>
        <v>3.0500084358498598</v>
      </c>
      <c r="T111" s="132">
        <f>akhir!T10</f>
        <v>5.7796406647701604</v>
      </c>
      <c r="U111" s="67">
        <f>akhir!U10</f>
        <v>3.6233106502878898</v>
      </c>
      <c r="V111" s="64">
        <f>akhir!V10</f>
        <v>4.8620580945158975</v>
      </c>
      <c r="W111" s="132">
        <f>akhir!W10</f>
        <v>3.7034017393148901</v>
      </c>
      <c r="X111" s="132">
        <f>akhir!X10</f>
        <v>3.7487437711076699</v>
      </c>
      <c r="Y111" s="132">
        <f>akhir!Y10</f>
        <v>3.7731139053010598</v>
      </c>
      <c r="Z111" s="132">
        <f>akhir!Z10</f>
        <v>3.6733264423835701</v>
      </c>
      <c r="AA111" s="64">
        <f>akhir!AA10</f>
        <v>3.7240045444651315</v>
      </c>
    </row>
    <row r="112" spans="1:48" x14ac:dyDescent="0.3">
      <c r="A112" s="127" t="s">
        <v>106</v>
      </c>
      <c r="B112" s="59">
        <v>5.5614691996543675</v>
      </c>
      <c r="C112" s="128">
        <v>8.9477062861093479</v>
      </c>
      <c r="D112" s="129">
        <v>8.3373727581192547</v>
      </c>
      <c r="E112" s="129">
        <v>4.8525481738478149</v>
      </c>
      <c r="F112" s="62">
        <v>5.3794602427096327</v>
      </c>
      <c r="G112" s="59">
        <v>6.8272949438868968</v>
      </c>
      <c r="H112" s="128">
        <v>4.3783710284186039</v>
      </c>
      <c r="I112" s="129">
        <v>4.438478747203578</v>
      </c>
      <c r="J112" s="129">
        <v>5.9381148274011641</v>
      </c>
      <c r="K112" s="62">
        <v>4.9759367480233898</v>
      </c>
      <c r="L112" s="59">
        <v>4.9350908949571615</v>
      </c>
      <c r="M112" s="128">
        <f>akhir!M11</f>
        <v>5.462677493595014</v>
      </c>
      <c r="N112" s="129">
        <f>akhir!N11</f>
        <v>5.7792819809785012</v>
      </c>
      <c r="O112" s="129">
        <f>akhir!O11</f>
        <v>4.5627215937869448</v>
      </c>
      <c r="P112" s="62">
        <f>akhir!P11</f>
        <v>4.1383544821940177</v>
      </c>
      <c r="Q112" s="59">
        <f>akhir!Q11</f>
        <v>4.9728551321261749</v>
      </c>
      <c r="R112" s="128">
        <f>akhir!R11</f>
        <v>1.28875530118994</v>
      </c>
      <c r="S112" s="129">
        <f>akhir!S11</f>
        <v>4.7228176258555701</v>
      </c>
      <c r="T112" s="129">
        <f>akhir!T11</f>
        <v>4.8477322084527499</v>
      </c>
      <c r="U112" s="62">
        <f>akhir!U11</f>
        <v>4.5920254706968899</v>
      </c>
      <c r="V112" s="59">
        <f>akhir!V11</f>
        <v>3.8796443261553515</v>
      </c>
      <c r="W112" s="129">
        <f>akhir!W11</f>
        <v>4.7632926829268296</v>
      </c>
      <c r="X112" s="129">
        <f>akhir!X11</f>
        <v>4.5694864340410701</v>
      </c>
      <c r="Y112" s="129">
        <f>akhir!Y11</f>
        <v>4.0668634767187397</v>
      </c>
      <c r="Z112" s="129">
        <f>akhir!Z11</f>
        <v>4.4641284645175103</v>
      </c>
      <c r="AA112" s="59">
        <f>akhir!AA11</f>
        <v>4.4618493562429196</v>
      </c>
    </row>
    <row r="113" spans="1:27" x14ac:dyDescent="0.3">
      <c r="A113" s="130" t="s">
        <v>81</v>
      </c>
      <c r="B113" s="64">
        <v>6.089319137517446</v>
      </c>
      <c r="C113" s="131">
        <v>5.9056210992246116</v>
      </c>
      <c r="D113" s="132">
        <v>5.6899651298252252</v>
      </c>
      <c r="E113" s="132">
        <v>5.6487372567148197</v>
      </c>
      <c r="F113" s="67">
        <v>5.7888185167337847</v>
      </c>
      <c r="G113" s="64">
        <v>5.7573886337987767</v>
      </c>
      <c r="H113" s="131">
        <v>2.8988079703304859</v>
      </c>
      <c r="I113" s="132">
        <v>-5.3926336904483785</v>
      </c>
      <c r="J113" s="132">
        <v>-4.5205832845172438</v>
      </c>
      <c r="K113" s="67">
        <v>-5.6690527266876103</v>
      </c>
      <c r="L113" s="64">
        <v>-3.2559893542639329</v>
      </c>
      <c r="M113" s="131">
        <f>akhir!M12</f>
        <v>-0.78691755054185464</v>
      </c>
      <c r="N113" s="132">
        <f>akhir!N12</f>
        <v>4.4207149874338603</v>
      </c>
      <c r="O113" s="132">
        <f>akhir!O12</f>
        <v>3.8373120603795163</v>
      </c>
      <c r="P113" s="67">
        <f>akhir!P12</f>
        <v>3.9124708611258496</v>
      </c>
      <c r="Q113" s="64">
        <f>akhir!Q12</f>
        <v>2.8146899643656242</v>
      </c>
      <c r="R113" s="131">
        <f>akhir!R12</f>
        <v>4.82898014302795</v>
      </c>
      <c r="S113" s="132">
        <f>akhir!S12</f>
        <v>7.69</v>
      </c>
      <c r="T113" s="132">
        <f>akhir!T12</f>
        <v>7.16021215889785</v>
      </c>
      <c r="U113" s="67">
        <f>akhir!U12</f>
        <v>6.64669270477245</v>
      </c>
      <c r="V113" s="64">
        <f>akhir!V12</f>
        <v>6.5791660417437559</v>
      </c>
      <c r="W113" s="132">
        <f>akhir!W12</f>
        <v>5.2981807972220096</v>
      </c>
      <c r="X113" s="132">
        <f>akhir!X12</f>
        <v>5.8130031580649897</v>
      </c>
      <c r="Y113" s="132">
        <f>akhir!Y12</f>
        <v>7.4991098775790999</v>
      </c>
      <c r="Z113" s="132">
        <f>akhir!Z12</f>
        <v>7.6282340054482001</v>
      </c>
      <c r="AA113" s="64">
        <f>akhir!AA12</f>
        <v>6.5908701572081174</v>
      </c>
    </row>
    <row r="114" spans="1:27" x14ac:dyDescent="0.3">
      <c r="A114" s="127" t="s">
        <v>107</v>
      </c>
      <c r="B114" s="59">
        <v>4.9653038906526392</v>
      </c>
      <c r="C114" s="128">
        <v>5.2066974904374952</v>
      </c>
      <c r="D114" s="129">
        <v>4.6091994749013265</v>
      </c>
      <c r="E114" s="129">
        <v>4.4044729860685417</v>
      </c>
      <c r="F114" s="62">
        <v>4.221038788181497</v>
      </c>
      <c r="G114" s="59">
        <v>4.603477415984436</v>
      </c>
      <c r="H114" s="128">
        <v>1.5685936560559499</v>
      </c>
      <c r="I114" s="129">
        <v>-7.5884076670306051</v>
      </c>
      <c r="J114" s="129">
        <v>-5.0485134756647838</v>
      </c>
      <c r="K114" s="62">
        <v>-3.64085852965562</v>
      </c>
      <c r="L114" s="59">
        <v>-3.7192929346931636</v>
      </c>
      <c r="M114" s="128">
        <f>akhir!M13</f>
        <v>-1.258459752311103</v>
      </c>
      <c r="N114" s="129">
        <f>akhir!N13</f>
        <v>9.5170967452195221</v>
      </c>
      <c r="O114" s="129">
        <f>akhir!O13</f>
        <v>5.1513552369596649</v>
      </c>
      <c r="P114" s="62">
        <f>akhir!P13</f>
        <v>5.5572381551460381</v>
      </c>
      <c r="Q114" s="59">
        <f>akhir!Q13</f>
        <v>4.6530053024093743</v>
      </c>
      <c r="R114" s="128">
        <f>akhir!R13</f>
        <v>5.7149600372154703</v>
      </c>
      <c r="S114" s="129">
        <f>akhir!S13</f>
        <v>6.4660018435251603</v>
      </c>
      <c r="T114" s="129">
        <f>akhir!T13</f>
        <v>7.5338158958072503</v>
      </c>
      <c r="U114" s="62">
        <f>akhir!U13</f>
        <v>3.0974048869542701</v>
      </c>
      <c r="V114" s="59">
        <f>akhir!V13</f>
        <v>5.7030529164028509</v>
      </c>
      <c r="W114" s="129">
        <f>akhir!W13</f>
        <v>3.7423286322492602</v>
      </c>
      <c r="X114" s="129">
        <f>akhir!X13</f>
        <v>4.6717525933086996</v>
      </c>
      <c r="Y114" s="129">
        <f>akhir!Y13</f>
        <v>6.8182011767903301</v>
      </c>
      <c r="Z114" s="129">
        <f>akhir!Z13</f>
        <v>6.7098315406774098</v>
      </c>
      <c r="AA114" s="59">
        <f>akhir!AA13</f>
        <v>5.5047065931946859</v>
      </c>
    </row>
    <row r="115" spans="1:27" x14ac:dyDescent="0.3">
      <c r="A115" s="130" t="s">
        <v>108</v>
      </c>
      <c r="B115" s="64">
        <v>7.0466072291834658</v>
      </c>
      <c r="C115" s="131">
        <v>5.4319365487412563</v>
      </c>
      <c r="D115" s="132">
        <v>5.8565681120441582</v>
      </c>
      <c r="E115" s="132">
        <v>6.6543316468062663</v>
      </c>
      <c r="F115" s="67">
        <v>7.5515427539873503</v>
      </c>
      <c r="G115" s="64">
        <v>6.3906885822806014</v>
      </c>
      <c r="H115" s="131">
        <v>1.3039597217712862</v>
      </c>
      <c r="I115" s="132">
        <v>-30.797573739710991</v>
      </c>
      <c r="J115" s="132">
        <v>-16.705495038503038</v>
      </c>
      <c r="K115" s="67">
        <v>-13.416064336924601</v>
      </c>
      <c r="L115" s="64">
        <v>-15.0436082758025</v>
      </c>
      <c r="M115" s="131">
        <f>akhir!M14</f>
        <v>-13.086871598937911</v>
      </c>
      <c r="N115" s="132">
        <f>akhir!N14</f>
        <v>25.098373945813314</v>
      </c>
      <c r="O115" s="132">
        <f>akhir!O14</f>
        <v>-0.72454799445682561</v>
      </c>
      <c r="P115" s="67">
        <f>akhir!P14</f>
        <v>7.926420145448998</v>
      </c>
      <c r="Q115" s="64">
        <f>akhir!Q14</f>
        <v>3.2405876505542386</v>
      </c>
      <c r="R115" s="131">
        <f>akhir!R14</f>
        <v>15.794503444980499</v>
      </c>
      <c r="S115" s="132">
        <f>akhir!S14</f>
        <v>18.703011333835001</v>
      </c>
      <c r="T115" s="132">
        <f>akhir!T14</f>
        <v>19.366814636778301</v>
      </c>
      <c r="U115" s="67">
        <f>akhir!U14</f>
        <v>2.4515700879571098</v>
      </c>
      <c r="V115" s="64">
        <f>akhir!V14</f>
        <v>13.693297355111223</v>
      </c>
      <c r="W115" s="132">
        <f>akhir!W14</f>
        <v>7.9347922545835301</v>
      </c>
      <c r="X115" s="132">
        <f>akhir!X14</f>
        <v>9.1534933322464997</v>
      </c>
      <c r="Y115" s="132">
        <f>akhir!Y14</f>
        <v>10.280464143993299</v>
      </c>
      <c r="Z115" s="132">
        <f>akhir!Z14</f>
        <v>6.91914614793781</v>
      </c>
      <c r="AA115" s="64">
        <f>akhir!AA14</f>
        <v>8.5870288008409226</v>
      </c>
    </row>
    <row r="116" spans="1:27" x14ac:dyDescent="0.3">
      <c r="A116" s="127" t="s">
        <v>109</v>
      </c>
      <c r="B116" s="59">
        <v>5.6817217472798109</v>
      </c>
      <c r="C116" s="128">
        <v>5.8637920517993658</v>
      </c>
      <c r="D116" s="129">
        <v>5.5272139300936995</v>
      </c>
      <c r="E116" s="129">
        <v>5.3898423218556646</v>
      </c>
      <c r="F116" s="62">
        <v>6.3633513005692643</v>
      </c>
      <c r="G116" s="59">
        <v>5.7886441238511388</v>
      </c>
      <c r="H116" s="128">
        <v>1.9419914091441282</v>
      </c>
      <c r="I116" s="129">
        <v>-21.970931219240185</v>
      </c>
      <c r="J116" s="129">
        <v>-11.81084126787062</v>
      </c>
      <c r="K116" s="62">
        <v>-8.8765656662172798</v>
      </c>
      <c r="L116" s="59">
        <v>-10.21845338888977</v>
      </c>
      <c r="M116" s="128">
        <f>akhir!M15</f>
        <v>-7.2683239116780207</v>
      </c>
      <c r="N116" s="129">
        <f>akhir!N15</f>
        <v>21.57790185094224</v>
      </c>
      <c r="O116" s="129">
        <f>akhir!O15</f>
        <v>-0.1355786200236353</v>
      </c>
      <c r="P116" s="62">
        <f>akhir!P15</f>
        <v>4.9478110579918466</v>
      </c>
      <c r="Q116" s="59">
        <f>akhir!Q15</f>
        <v>3.8888093970895987</v>
      </c>
      <c r="R116" s="128">
        <f>akhir!R15</f>
        <v>6.5595337804657197</v>
      </c>
      <c r="S116" s="129">
        <f>akhir!S15</f>
        <v>5.31</v>
      </c>
      <c r="T116" s="129">
        <f>akhir!T15</f>
        <v>12.04</v>
      </c>
      <c r="U116" s="62">
        <f>akhir!U15</f>
        <v>4.0080940568412302</v>
      </c>
      <c r="V116" s="59">
        <f>akhir!V15</f>
        <v>6.8718066146706835</v>
      </c>
      <c r="W116" s="129">
        <f>akhir!W15</f>
        <v>4.930928471454</v>
      </c>
      <c r="X116" s="129">
        <f>akhir!X15</f>
        <v>5.9764317735220196</v>
      </c>
      <c r="Y116" s="129">
        <f>akhir!Y15</f>
        <v>7.4708079307950097</v>
      </c>
      <c r="Z116" s="129">
        <f>akhir!Z15</f>
        <v>5.04308951478348</v>
      </c>
      <c r="AA116" s="59">
        <f>akhir!AA15</f>
        <v>5.8508215607392167</v>
      </c>
    </row>
    <row r="117" spans="1:27" x14ac:dyDescent="0.3">
      <c r="A117" s="130" t="s">
        <v>110</v>
      </c>
      <c r="B117" s="64">
        <v>7.020370834969647</v>
      </c>
      <c r="C117" s="131">
        <v>9.0625242312968979</v>
      </c>
      <c r="D117" s="132">
        <v>9.5960649603882722</v>
      </c>
      <c r="E117" s="132">
        <v>9.2422567094956563</v>
      </c>
      <c r="F117" s="67">
        <v>9.7809941984210891</v>
      </c>
      <c r="G117" s="64">
        <v>9.4240748292337084</v>
      </c>
      <c r="H117" s="131">
        <v>9.8208145178604767</v>
      </c>
      <c r="I117" s="132">
        <v>10.848584638559178</v>
      </c>
      <c r="J117" s="132">
        <v>10.715235751812191</v>
      </c>
      <c r="K117" s="67">
        <v>10.9139185560957</v>
      </c>
      <c r="L117" s="64">
        <v>10.583711497904869</v>
      </c>
      <c r="M117" s="131">
        <f>akhir!M16</f>
        <v>8.7200317413719262</v>
      </c>
      <c r="N117" s="132">
        <f>akhir!N16</f>
        <v>6.8951707395095596</v>
      </c>
      <c r="O117" s="132">
        <f>akhir!O16</f>
        <v>5.5358250792672647</v>
      </c>
      <c r="P117" s="67">
        <f>akhir!P16</f>
        <v>6.2133998517718059</v>
      </c>
      <c r="Q117" s="64">
        <f>akhir!Q16</f>
        <v>6.8087756564588986</v>
      </c>
      <c r="R117" s="131">
        <f>akhir!R16</f>
        <v>7.1420528007235298</v>
      </c>
      <c r="S117" s="132">
        <f>akhir!S16</f>
        <v>8.7231421638449707</v>
      </c>
      <c r="T117" s="132">
        <f>akhir!T16</f>
        <v>8.9057284567512998</v>
      </c>
      <c r="U117" s="67">
        <f>akhir!U16</f>
        <v>7.8670056919540396</v>
      </c>
      <c r="V117" s="64">
        <f>akhir!V16</f>
        <v>8.1644699397122942</v>
      </c>
      <c r="W117" s="132">
        <f>akhir!W16</f>
        <v>7.6252601922311598</v>
      </c>
      <c r="X117" s="132">
        <f>akhir!X16</f>
        <v>8.1682316416126994</v>
      </c>
      <c r="Y117" s="132">
        <f>akhir!Y16</f>
        <v>10.4420198122657</v>
      </c>
      <c r="Z117" s="132">
        <f>akhir!Z16</f>
        <v>11.081223318880699</v>
      </c>
      <c r="AA117" s="64">
        <f>akhir!AA16</f>
        <v>9.3602380617260561</v>
      </c>
    </row>
    <row r="118" spans="1:27" x14ac:dyDescent="0.3">
      <c r="A118" s="127" t="s">
        <v>111</v>
      </c>
      <c r="B118" s="59">
        <v>4.1730309490855655</v>
      </c>
      <c r="C118" s="128">
        <v>7.2311589190548808</v>
      </c>
      <c r="D118" s="129">
        <v>4.4980785901014952</v>
      </c>
      <c r="E118" s="129">
        <v>6.1617555476054076</v>
      </c>
      <c r="F118" s="62">
        <v>8.5102797598028737</v>
      </c>
      <c r="G118" s="59">
        <v>6.6099947885162713</v>
      </c>
      <c r="H118" s="128">
        <v>10.627164131786282</v>
      </c>
      <c r="I118" s="129">
        <v>1.0584326090181895</v>
      </c>
      <c r="J118" s="129">
        <v>-0.94687818159450154</v>
      </c>
      <c r="K118" s="62">
        <v>2.3717646155577699</v>
      </c>
      <c r="L118" s="59">
        <v>3.2473762286074681</v>
      </c>
      <c r="M118" s="128">
        <f>akhir!M17</f>
        <v>-2.9729499160560446</v>
      </c>
      <c r="N118" s="129">
        <f>akhir!N17</f>
        <v>8.3296168978243443</v>
      </c>
      <c r="O118" s="129">
        <f>akhir!O17</f>
        <v>4.2894802923676201</v>
      </c>
      <c r="P118" s="62">
        <f>akhir!P17</f>
        <v>-2.592506106280823</v>
      </c>
      <c r="Q118" s="59">
        <f>akhir!Q17</f>
        <v>1.5641458948520315</v>
      </c>
      <c r="R118" s="128">
        <f>akhir!R17</f>
        <v>1.63565263487668</v>
      </c>
      <c r="S118" s="129">
        <f>akhir!S17</f>
        <v>0.92001714910603305</v>
      </c>
      <c r="T118" s="129">
        <f>akhir!T17</f>
        <v>4.1119485020617503</v>
      </c>
      <c r="U118" s="62">
        <f>akhir!U17</f>
        <v>6.0913789609803199</v>
      </c>
      <c r="V118" s="59">
        <f>akhir!V17</f>
        <v>3.1685564479576156</v>
      </c>
      <c r="W118" s="129">
        <f>akhir!W17</f>
        <v>3.7927877912348098</v>
      </c>
      <c r="X118" s="129">
        <f>akhir!X17</f>
        <v>7.0369646369653402</v>
      </c>
      <c r="Y118" s="129">
        <f>akhir!Y17</f>
        <v>7.1537849253437003</v>
      </c>
      <c r="Z118" s="129">
        <f>akhir!Z17</f>
        <v>7.85854337433386</v>
      </c>
      <c r="AA118" s="59">
        <f>akhir!AA17</f>
        <v>6.4684118978761251</v>
      </c>
    </row>
    <row r="119" spans="1:27" x14ac:dyDescent="0.3">
      <c r="A119" s="130" t="s">
        <v>112</v>
      </c>
      <c r="B119" s="64">
        <v>3.4809380163933534</v>
      </c>
      <c r="C119" s="131">
        <v>5.4129761959562206</v>
      </c>
      <c r="D119" s="132">
        <v>5.7306747890026433</v>
      </c>
      <c r="E119" s="132">
        <v>5.9953809151312987</v>
      </c>
      <c r="F119" s="67">
        <v>5.8838784416199941</v>
      </c>
      <c r="G119" s="64">
        <v>5.7577185512877938</v>
      </c>
      <c r="H119" s="131">
        <v>3.8101965720303888</v>
      </c>
      <c r="I119" s="132">
        <v>2.3095793162000611</v>
      </c>
      <c r="J119" s="132">
        <v>1.9638995321423325</v>
      </c>
      <c r="K119" s="67">
        <v>1.2487396357967</v>
      </c>
      <c r="L119" s="64">
        <v>2.3219547044803779</v>
      </c>
      <c r="M119" s="131">
        <f>akhir!M18</f>
        <v>0.94152755112519859</v>
      </c>
      <c r="N119" s="132">
        <f>akhir!N18</f>
        <v>2.8151351190431884</v>
      </c>
      <c r="O119" s="132">
        <f>akhir!O18</f>
        <v>3.4238983509056631</v>
      </c>
      <c r="P119" s="67">
        <f>akhir!P18</f>
        <v>3.9376208749040575</v>
      </c>
      <c r="Q119" s="64">
        <f>akhir!Q18</f>
        <v>2.7828029040946944</v>
      </c>
      <c r="R119" s="131">
        <f>akhir!R18</f>
        <v>3.7773128349947398</v>
      </c>
      <c r="S119" s="132">
        <f>akhir!S18</f>
        <v>1.8200013753614901</v>
      </c>
      <c r="T119" s="132">
        <f>akhir!T18</f>
        <v>2.82745519180934</v>
      </c>
      <c r="U119" s="67">
        <f>akhir!U18</f>
        <v>3.3907462058829698</v>
      </c>
      <c r="V119" s="64">
        <f>akhir!V18</f>
        <v>2.9524850719913731</v>
      </c>
      <c r="W119" s="132">
        <f>akhir!W18</f>
        <v>2.4776629907793799</v>
      </c>
      <c r="X119" s="132">
        <f>akhir!X18</f>
        <v>4.1520051045163804</v>
      </c>
      <c r="Y119" s="132">
        <f>akhir!Y18</f>
        <v>5.3349980674989901</v>
      </c>
      <c r="Z119" s="132">
        <f>akhir!Z18</f>
        <v>4.8055705658060104</v>
      </c>
      <c r="AA119" s="64">
        <f>akhir!AA18</f>
        <v>4.2039181214225563</v>
      </c>
    </row>
    <row r="120" spans="1:27" x14ac:dyDescent="0.3">
      <c r="A120" s="127" t="s">
        <v>113</v>
      </c>
      <c r="B120" s="59">
        <v>8.6402938578567845</v>
      </c>
      <c r="C120" s="128">
        <v>10.361497174137124</v>
      </c>
      <c r="D120" s="129">
        <v>9.9403189722054641</v>
      </c>
      <c r="E120" s="129">
        <v>10.220903465164731</v>
      </c>
      <c r="F120" s="62">
        <v>10.486190875852941</v>
      </c>
      <c r="G120" s="59">
        <v>10.253602861297107</v>
      </c>
      <c r="H120" s="128">
        <v>5.3924568410203433</v>
      </c>
      <c r="I120" s="129">
        <v>-12.093791539604338</v>
      </c>
      <c r="J120" s="129">
        <v>-7.6081865778200752</v>
      </c>
      <c r="K120" s="62">
        <v>-7.0196198468039297</v>
      </c>
      <c r="L120" s="59">
        <v>-5.4437551283922136</v>
      </c>
      <c r="M120" s="128">
        <f>akhir!M19</f>
        <v>-6.0981060287724649</v>
      </c>
      <c r="N120" s="129">
        <f>akhir!N19</f>
        <v>9.9381133350974871</v>
      </c>
      <c r="O120" s="129">
        <f>akhir!O19</f>
        <v>-0.59057714182094712</v>
      </c>
      <c r="P120" s="62">
        <f>akhir!P19</f>
        <v>0.89486805814835702</v>
      </c>
      <c r="Q120" s="59">
        <f>akhir!Q19</f>
        <v>0.73368013978558633</v>
      </c>
      <c r="R120" s="128">
        <f>akhir!R19</f>
        <v>5.9587615864808496</v>
      </c>
      <c r="S120" s="129">
        <f>akhir!S19</f>
        <v>8.0799944982038205</v>
      </c>
      <c r="T120" s="129">
        <f>akhir!T19</f>
        <v>8.0982606100053491</v>
      </c>
      <c r="U120" s="62">
        <f>akhir!U19</f>
        <v>4.03960830189882</v>
      </c>
      <c r="V120" s="59">
        <f>akhir!V19</f>
        <v>6.525062557487904</v>
      </c>
      <c r="W120" s="129">
        <f>akhir!W19</f>
        <v>4.1130759957306502</v>
      </c>
      <c r="X120" s="129">
        <f>akhir!X19</f>
        <v>8.8119481174749392</v>
      </c>
      <c r="Y120" s="129">
        <f>akhir!Y19</f>
        <v>8.7265677678628499</v>
      </c>
      <c r="Z120" s="129">
        <f>akhir!Z19</f>
        <v>9.6798924034226008</v>
      </c>
      <c r="AA120" s="59">
        <f>akhir!AA19</f>
        <v>7.8411333893677604</v>
      </c>
    </row>
    <row r="121" spans="1:27" x14ac:dyDescent="0.3">
      <c r="A121" s="130" t="s">
        <v>114</v>
      </c>
      <c r="B121" s="64">
        <v>6.9716089004371318</v>
      </c>
      <c r="C121" s="131">
        <v>6.398106565152939</v>
      </c>
      <c r="D121" s="132">
        <v>8.8553326217832407</v>
      </c>
      <c r="E121" s="132">
        <v>1.8469093874218023</v>
      </c>
      <c r="F121" s="67">
        <v>2.042820015675928</v>
      </c>
      <c r="G121" s="64">
        <v>4.6542349122875359</v>
      </c>
      <c r="H121" s="131">
        <v>3.1486905729690928</v>
      </c>
      <c r="I121" s="132">
        <v>-3.2105019868000517</v>
      </c>
      <c r="J121" s="132">
        <v>1.8246919935403394</v>
      </c>
      <c r="K121" s="67">
        <v>-1.54904552841583</v>
      </c>
      <c r="L121" s="64">
        <v>-2.5414886393537728E-2</v>
      </c>
      <c r="M121" s="131">
        <f>akhir!M20</f>
        <v>-2.2595604439326178</v>
      </c>
      <c r="N121" s="132">
        <f>akhir!N20</f>
        <v>9.9514238197984781</v>
      </c>
      <c r="O121" s="132">
        <f>akhir!O20</f>
        <v>-9.9477587730583021</v>
      </c>
      <c r="P121" s="67">
        <f>akhir!P20</f>
        <v>0.9844590966997524</v>
      </c>
      <c r="Q121" s="64">
        <f>akhir!Q20</f>
        <v>-0.32998640266660439</v>
      </c>
      <c r="R121" s="131">
        <f>akhir!R20</f>
        <v>-1.4517564341903799</v>
      </c>
      <c r="S121" s="132">
        <f>akhir!S20</f>
        <v>-5.9792439312274501</v>
      </c>
      <c r="T121" s="132">
        <f>akhir!T20</f>
        <v>8.8400037763787598</v>
      </c>
      <c r="U121" s="67">
        <f>akhir!U20</f>
        <v>-1.4588056873386801</v>
      </c>
      <c r="V121" s="64">
        <f>akhir!V20</f>
        <v>-0.38380823395108843</v>
      </c>
      <c r="W121" s="132">
        <f>akhir!W20</f>
        <v>0.62411621753726998</v>
      </c>
      <c r="X121" s="132">
        <f>akhir!X20</f>
        <v>0.39950222831676102</v>
      </c>
      <c r="Y121" s="132">
        <f>akhir!Y20</f>
        <v>1.2631032804642801</v>
      </c>
      <c r="Z121" s="132">
        <f>akhir!Z20</f>
        <v>7.3701927768149997E-3</v>
      </c>
      <c r="AA121" s="64">
        <f>akhir!AA20</f>
        <v>0.55723035608996607</v>
      </c>
    </row>
    <row r="122" spans="1:27" x14ac:dyDescent="0.3">
      <c r="A122" s="127" t="s">
        <v>115</v>
      </c>
      <c r="B122" s="59">
        <v>5.3551252120987991</v>
      </c>
      <c r="C122" s="128">
        <v>5.6496806203947036</v>
      </c>
      <c r="D122" s="129">
        <v>6.3249680931924068</v>
      </c>
      <c r="E122" s="129">
        <v>7.8289905118723802</v>
      </c>
      <c r="F122" s="62">
        <v>5.4436430057813734</v>
      </c>
      <c r="G122" s="59">
        <v>6.2968457384429577</v>
      </c>
      <c r="H122" s="128">
        <v>5.8673939204343384</v>
      </c>
      <c r="I122" s="129">
        <v>1.189427205841298</v>
      </c>
      <c r="J122" s="129">
        <v>2.4074347557621723</v>
      </c>
      <c r="K122" s="62">
        <v>1.3587217555581499</v>
      </c>
      <c r="L122" s="59">
        <v>2.6291389816645694</v>
      </c>
      <c r="M122" s="128">
        <f>akhir!M21</f>
        <v>-1.5441885294639968</v>
      </c>
      <c r="N122" s="129">
        <f>akhir!N21</f>
        <v>5.8881458601973247</v>
      </c>
      <c r="O122" s="129">
        <f>akhir!O21</f>
        <v>-4.4185578977377844</v>
      </c>
      <c r="P122" s="62">
        <f>akhir!P21</f>
        <v>0.70364896764794072</v>
      </c>
      <c r="Q122" s="59">
        <f>akhir!Q21</f>
        <v>0.11154424398009954</v>
      </c>
      <c r="R122" s="128">
        <f>akhir!R21</f>
        <v>-1.69560860367055</v>
      </c>
      <c r="S122" s="129">
        <f>akhir!S21</f>
        <v>1.24999575197419</v>
      </c>
      <c r="T122" s="129">
        <f>akhir!T21</f>
        <v>9.4000018894359005</v>
      </c>
      <c r="U122" s="62">
        <f>akhir!U21</f>
        <v>5.6583721837582397</v>
      </c>
      <c r="V122" s="59">
        <f>akhir!V21</f>
        <v>3.7136894808092347</v>
      </c>
      <c r="W122" s="129">
        <f>akhir!W21</f>
        <v>3.8518815820900598</v>
      </c>
      <c r="X122" s="129">
        <f>akhir!X21</f>
        <v>6.2037318296370199</v>
      </c>
      <c r="Y122" s="129">
        <f>akhir!Y21</f>
        <v>2.9791786970780199</v>
      </c>
      <c r="Z122" s="129">
        <f>akhir!Z21</f>
        <v>5.0849806754102502</v>
      </c>
      <c r="AA122" s="59">
        <f>akhir!AA21</f>
        <v>4.5514614318917346</v>
      </c>
    </row>
    <row r="123" spans="1:27" x14ac:dyDescent="0.3">
      <c r="A123" s="133" t="s">
        <v>116</v>
      </c>
      <c r="B123" s="69">
        <v>7.1460078997237497</v>
      </c>
      <c r="C123" s="134">
        <v>8.6585482448840789</v>
      </c>
      <c r="D123" s="71">
        <v>9.1457675333096233</v>
      </c>
      <c r="E123" s="71">
        <v>9.1969349233901312</v>
      </c>
      <c r="F123" s="72">
        <v>7.8342333760290428</v>
      </c>
      <c r="G123" s="69">
        <v>8.6939215255083866</v>
      </c>
      <c r="H123" s="134">
        <v>10.389271805901812</v>
      </c>
      <c r="I123" s="71">
        <v>3.7139599283270819</v>
      </c>
      <c r="J123" s="71">
        <v>15.285689301953731</v>
      </c>
      <c r="K123" s="72">
        <v>16.540473753167198</v>
      </c>
      <c r="L123" s="69">
        <v>11.596107655065291</v>
      </c>
      <c r="M123" s="134">
        <f>akhir!M22</f>
        <v>3.3910721459460724</v>
      </c>
      <c r="N123" s="71">
        <f>akhir!N22</f>
        <v>11.693325979040271</v>
      </c>
      <c r="O123" s="71">
        <f>akhir!O22</f>
        <v>14.056875840235916</v>
      </c>
      <c r="P123" s="72">
        <f>akhir!P22</f>
        <v>12.163924597145105</v>
      </c>
      <c r="Q123" s="69">
        <f>akhir!Q22</f>
        <v>10.459444105396653</v>
      </c>
      <c r="R123" s="134">
        <f>akhir!R22</f>
        <v>4.3803711830316496</v>
      </c>
      <c r="S123" s="71">
        <f>akhir!S22</f>
        <v>6.5999862059452399</v>
      </c>
      <c r="T123" s="71">
        <f>akhir!T22</f>
        <v>8.2456169351197506</v>
      </c>
      <c r="U123" s="72">
        <f>akhir!U22</f>
        <v>4.3446601941747502</v>
      </c>
      <c r="V123" s="69">
        <f>akhir!V22</f>
        <v>5.9178433745139314</v>
      </c>
      <c r="W123" s="132">
        <f>akhir!W22</f>
        <v>5.5013218082485604</v>
      </c>
      <c r="X123" s="132">
        <f>akhir!X22</f>
        <v>6.73276311257061</v>
      </c>
      <c r="Y123" s="132">
        <f>akhir!Y22</f>
        <v>6.6871234269943898</v>
      </c>
      <c r="Z123" s="132">
        <f>akhir!Z22</f>
        <v>4.7982780176591904</v>
      </c>
      <c r="AA123" s="64">
        <f>akhir!AA22</f>
        <v>5.9188866268055973</v>
      </c>
    </row>
    <row r="124" spans="1:27" x14ac:dyDescent="0.3">
      <c r="A124" s="127" t="s">
        <v>117</v>
      </c>
      <c r="B124" s="59">
        <v>8.9500913178684591</v>
      </c>
      <c r="C124" s="128">
        <v>9.9889813357319603</v>
      </c>
      <c r="D124" s="129">
        <v>10.744048137376128</v>
      </c>
      <c r="E124" s="129">
        <v>10.729705657816613</v>
      </c>
      <c r="F124" s="62">
        <v>10.803145195675977</v>
      </c>
      <c r="G124" s="59">
        <v>10.574545752663344</v>
      </c>
      <c r="H124" s="128">
        <v>7.0882256128851573</v>
      </c>
      <c r="I124" s="129">
        <v>-12.599836840605061</v>
      </c>
      <c r="J124" s="129">
        <v>-5.5460330896645926</v>
      </c>
      <c r="K124" s="62">
        <v>-4.8369176675199101</v>
      </c>
      <c r="L124" s="59">
        <v>-4.098650123846781</v>
      </c>
      <c r="M124" s="128">
        <f>akhir!M23</f>
        <v>-5.1535822494086396</v>
      </c>
      <c r="N124" s="129">
        <f>akhir!N23</f>
        <v>11.969843165567951</v>
      </c>
      <c r="O124" s="129">
        <f>akhir!O23</f>
        <v>-0.30251541977056595</v>
      </c>
      <c r="P124" s="62">
        <f>akhir!P23</f>
        <v>3.3517083623230581</v>
      </c>
      <c r="Q124" s="59">
        <f>akhir!Q23</f>
        <v>2.1180141061916569</v>
      </c>
      <c r="R124" s="128">
        <f>akhir!R23</f>
        <v>8.2442124247932203</v>
      </c>
      <c r="S124" s="129">
        <f>akhir!S23</f>
        <v>6.0000040174517899</v>
      </c>
      <c r="T124" s="129">
        <f>akhir!T23</f>
        <v>8.0195925614086399</v>
      </c>
      <c r="U124" s="62">
        <f>akhir!U23</f>
        <v>-1.5085989973110701</v>
      </c>
      <c r="V124" s="59">
        <f>akhir!V23</f>
        <v>5.0999767797347051</v>
      </c>
      <c r="W124" s="129">
        <f>akhir!W23</f>
        <v>0.64456982188880696</v>
      </c>
      <c r="X124" s="129">
        <f>akhir!X23</f>
        <v>5.6395167157257102</v>
      </c>
      <c r="Y124" s="129">
        <f>akhir!Y23</f>
        <v>6.0061020685086604</v>
      </c>
      <c r="Z124" s="129">
        <f>akhir!Z23</f>
        <v>1.40132437912987</v>
      </c>
      <c r="AA124" s="59">
        <f>akhir!AA23</f>
        <v>3.4274211128596521</v>
      </c>
    </row>
    <row r="125" spans="1:27" x14ac:dyDescent="0.3">
      <c r="A125" s="133" t="s">
        <v>118</v>
      </c>
      <c r="B125" s="69">
        <v>10.818300674144353</v>
      </c>
      <c r="C125" s="134">
        <v>10.040520774649719</v>
      </c>
      <c r="D125" s="71">
        <v>7.1276691380689039</v>
      </c>
      <c r="E125" s="71">
        <v>6.7801425033378937</v>
      </c>
      <c r="F125" s="72">
        <v>3.349188324153074</v>
      </c>
      <c r="G125" s="69">
        <v>6.4599153913463381</v>
      </c>
      <c r="H125" s="134">
        <v>3.5455538203210235</v>
      </c>
      <c r="I125" s="71">
        <v>-19.575081906972759</v>
      </c>
      <c r="J125" s="71">
        <v>-23.29728906119626</v>
      </c>
      <c r="K125" s="72">
        <v>-9.6934135089501652</v>
      </c>
      <c r="L125" s="69">
        <v>-13.42143666001232</v>
      </c>
      <c r="M125" s="134">
        <f>akhir!M24</f>
        <v>6.7830637983707698</v>
      </c>
      <c r="N125" s="71">
        <f>akhir!N24</f>
        <v>8.2141645044393918</v>
      </c>
      <c r="O125" s="71">
        <f>akhir!O24</f>
        <v>17.500882005927497</v>
      </c>
      <c r="P125" s="72">
        <f>akhir!P24</f>
        <v>24.017986902189769</v>
      </c>
      <c r="Q125" s="69">
        <f>akhir!Q24</f>
        <v>14.850416104145081</v>
      </c>
      <c r="R125" s="134">
        <f>akhir!R24</f>
        <v>17.038712489221975</v>
      </c>
      <c r="S125" s="71">
        <f>akhir!S24</f>
        <v>10.641096059465971</v>
      </c>
      <c r="T125" s="71">
        <f>akhir!T24</f>
        <v>-19.744165477719378</v>
      </c>
      <c r="U125" s="72">
        <f>akhir!U24</f>
        <v>18.803136637408556</v>
      </c>
      <c r="V125" s="69">
        <f>akhir!V24</f>
        <v>7.0135032657814955</v>
      </c>
      <c r="W125" s="71">
        <f>akhir!W24</f>
        <v>19.408212653879286</v>
      </c>
      <c r="X125" s="71">
        <f>akhir!X24</f>
        <v>0.47379277798653696</v>
      </c>
      <c r="Y125" s="71">
        <f>akhir!Y24</f>
        <v>-16.99382741681762</v>
      </c>
      <c r="Z125" s="71">
        <f>akhir!Z24</f>
        <v>-4.9840268624747441</v>
      </c>
      <c r="AA125" s="69">
        <f>akhir!AA24</f>
        <v>-0.39553726310418424</v>
      </c>
    </row>
  </sheetData>
  <mergeCells count="100">
    <mergeCell ref="AV54:AV55"/>
    <mergeCell ref="W3:Z3"/>
    <mergeCell ref="AA3:AA4"/>
    <mergeCell ref="W54:Z54"/>
    <mergeCell ref="AA54:AA55"/>
    <mergeCell ref="AR54:AU54"/>
    <mergeCell ref="AR20:AU20"/>
    <mergeCell ref="AV20:AV21"/>
    <mergeCell ref="AA20:AA21"/>
    <mergeCell ref="AM54:AP54"/>
    <mergeCell ref="AQ54:AQ55"/>
    <mergeCell ref="AR37:AU37"/>
    <mergeCell ref="AV37:AV38"/>
    <mergeCell ref="AH20:AK20"/>
    <mergeCell ref="AL20:AL21"/>
    <mergeCell ref="AM20:AP20"/>
    <mergeCell ref="M3:P3"/>
    <mergeCell ref="Q3:Q4"/>
    <mergeCell ref="R3:U3"/>
    <mergeCell ref="V3:V4"/>
    <mergeCell ref="A20:A21"/>
    <mergeCell ref="B20:B21"/>
    <mergeCell ref="C20:F20"/>
    <mergeCell ref="G20:G21"/>
    <mergeCell ref="H20:K20"/>
    <mergeCell ref="L20:L21"/>
    <mergeCell ref="A3:A4"/>
    <mergeCell ref="B3:B4"/>
    <mergeCell ref="C3:F3"/>
    <mergeCell ref="G3:G4"/>
    <mergeCell ref="H3:K3"/>
    <mergeCell ref="L3:L4"/>
    <mergeCell ref="M20:P20"/>
    <mergeCell ref="Q20:Q21"/>
    <mergeCell ref="R20:U20"/>
    <mergeCell ref="V20:V21"/>
    <mergeCell ref="W20:Z20"/>
    <mergeCell ref="V37:V38"/>
    <mergeCell ref="W37:Z37"/>
    <mergeCell ref="AA37:AA38"/>
    <mergeCell ref="AH37:AK37"/>
    <mergeCell ref="AL37:AL38"/>
    <mergeCell ref="AQ20:AQ21"/>
    <mergeCell ref="AM37:AP37"/>
    <mergeCell ref="AQ37:AQ38"/>
    <mergeCell ref="AC37:AF37"/>
    <mergeCell ref="AG37:AG38"/>
    <mergeCell ref="A54:A55"/>
    <mergeCell ref="B54:B55"/>
    <mergeCell ref="C54:F54"/>
    <mergeCell ref="G54:G55"/>
    <mergeCell ref="H54:K54"/>
    <mergeCell ref="A37:A38"/>
    <mergeCell ref="B37:B38"/>
    <mergeCell ref="C37:F37"/>
    <mergeCell ref="G37:G38"/>
    <mergeCell ref="H37:K37"/>
    <mergeCell ref="L37:L38"/>
    <mergeCell ref="M37:P37"/>
    <mergeCell ref="Q37:Q38"/>
    <mergeCell ref="R37:U37"/>
    <mergeCell ref="L79:L80"/>
    <mergeCell ref="R54:U54"/>
    <mergeCell ref="L54:L55"/>
    <mergeCell ref="M54:P54"/>
    <mergeCell ref="V54:V55"/>
    <mergeCell ref="AH54:AK54"/>
    <mergeCell ref="AL54:AL55"/>
    <mergeCell ref="Q79:Q80"/>
    <mergeCell ref="R79:U79"/>
    <mergeCell ref="V79:V80"/>
    <mergeCell ref="W79:Z79"/>
    <mergeCell ref="AA79:AA80"/>
    <mergeCell ref="Q54:Q55"/>
    <mergeCell ref="A79:A80"/>
    <mergeCell ref="B79:B80"/>
    <mergeCell ref="C79:F79"/>
    <mergeCell ref="G79:G80"/>
    <mergeCell ref="H79:K79"/>
    <mergeCell ref="AV79:AV80"/>
    <mergeCell ref="A104:A105"/>
    <mergeCell ref="B104:B105"/>
    <mergeCell ref="C104:F104"/>
    <mergeCell ref="G104:G105"/>
    <mergeCell ref="H104:K104"/>
    <mergeCell ref="L104:L105"/>
    <mergeCell ref="M104:P104"/>
    <mergeCell ref="Q104:Q105"/>
    <mergeCell ref="AC79:AF79"/>
    <mergeCell ref="AG79:AG80"/>
    <mergeCell ref="AH79:AK79"/>
    <mergeCell ref="AL79:AL80"/>
    <mergeCell ref="AM79:AP79"/>
    <mergeCell ref="AQ79:AQ80"/>
    <mergeCell ref="M79:P79"/>
    <mergeCell ref="R104:U104"/>
    <mergeCell ref="V104:V105"/>
    <mergeCell ref="W104:Z104"/>
    <mergeCell ref="AA104:AA105"/>
    <mergeCell ref="AR79:AU79"/>
  </mergeCells>
  <pageMargins left="0.7" right="0.7" top="0.75" bottom="0.75" header="0.3" footer="0.3"/>
  <pageSetup paperSize="9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2"/>
  <sheetViews>
    <sheetView topLeftCell="A4" zoomScale="81" zoomScaleNormal="81" workbookViewId="0">
      <selection activeCell="R33" sqref="R33"/>
    </sheetView>
  </sheetViews>
  <sheetFormatPr defaultRowHeight="14.4" x14ac:dyDescent="0.3"/>
  <cols>
    <col min="1" max="1" width="54.21875" bestFit="1" customWidth="1"/>
    <col min="3" max="6" width="0" hidden="1" customWidth="1"/>
    <col min="8" max="11" width="0" hidden="1" customWidth="1"/>
    <col min="19" max="19" width="9.109375" bestFit="1" customWidth="1"/>
    <col min="21" max="21" width="9" bestFit="1" customWidth="1"/>
    <col min="23" max="23" width="9" bestFit="1" customWidth="1"/>
    <col min="24" max="24" width="9.21875" bestFit="1" customWidth="1"/>
  </cols>
  <sheetData>
    <row r="1" spans="1:34" ht="17.399999999999999" x14ac:dyDescent="0.3">
      <c r="A1" s="51" t="s">
        <v>126</v>
      </c>
    </row>
    <row r="2" spans="1:34" x14ac:dyDescent="0.3">
      <c r="A2" s="52" t="s">
        <v>73</v>
      </c>
    </row>
    <row r="3" spans="1:34" x14ac:dyDescent="0.3">
      <c r="A3" s="205" t="s">
        <v>74</v>
      </c>
      <c r="B3" s="215">
        <v>2018</v>
      </c>
      <c r="C3" s="212">
        <v>2019</v>
      </c>
      <c r="D3" s="212"/>
      <c r="E3" s="212"/>
      <c r="F3" s="212"/>
      <c r="G3" s="215">
        <v>2019</v>
      </c>
      <c r="H3" s="212">
        <v>2020</v>
      </c>
      <c r="I3" s="212"/>
      <c r="J3" s="212"/>
      <c r="K3" s="212"/>
      <c r="L3" s="215">
        <v>2020</v>
      </c>
      <c r="M3" s="212">
        <v>2021</v>
      </c>
      <c r="N3" s="212"/>
      <c r="O3" s="212"/>
      <c r="P3" s="212"/>
      <c r="Q3" s="215">
        <v>2021</v>
      </c>
      <c r="R3" s="211">
        <v>2022</v>
      </c>
      <c r="S3" s="212"/>
      <c r="T3" s="212"/>
      <c r="U3" s="212"/>
      <c r="V3" s="215">
        <v>2022</v>
      </c>
      <c r="W3" s="211">
        <v>2023</v>
      </c>
      <c r="X3" s="212"/>
      <c r="Y3" s="212"/>
      <c r="Z3" s="212"/>
      <c r="AA3" s="213">
        <v>2023</v>
      </c>
    </row>
    <row r="4" spans="1:34" x14ac:dyDescent="0.3">
      <c r="A4" s="206"/>
      <c r="B4" s="216"/>
      <c r="C4" s="53" t="s">
        <v>13</v>
      </c>
      <c r="D4" s="53" t="s">
        <v>14</v>
      </c>
      <c r="E4" s="53" t="s">
        <v>15</v>
      </c>
      <c r="F4" s="53" t="s">
        <v>16</v>
      </c>
      <c r="G4" s="216"/>
      <c r="H4" s="53" t="s">
        <v>13</v>
      </c>
      <c r="I4" s="53" t="s">
        <v>14</v>
      </c>
      <c r="J4" s="53" t="s">
        <v>15</v>
      </c>
      <c r="K4" s="53" t="s">
        <v>16</v>
      </c>
      <c r="L4" s="216"/>
      <c r="M4" s="53" t="s">
        <v>13</v>
      </c>
      <c r="N4" s="53" t="s">
        <v>14</v>
      </c>
      <c r="O4" s="53" t="s">
        <v>15</v>
      </c>
      <c r="P4" s="53" t="s">
        <v>16</v>
      </c>
      <c r="Q4" s="216"/>
      <c r="R4" s="90" t="s">
        <v>13</v>
      </c>
      <c r="S4" s="53" t="s">
        <v>14</v>
      </c>
      <c r="T4" s="53" t="s">
        <v>15</v>
      </c>
      <c r="U4" s="53" t="s">
        <v>16</v>
      </c>
      <c r="V4" s="216"/>
      <c r="W4" s="90" t="s">
        <v>13</v>
      </c>
      <c r="X4" s="53" t="s">
        <v>14</v>
      </c>
      <c r="Y4" s="53" t="s">
        <v>15</v>
      </c>
      <c r="Z4" s="53" t="s">
        <v>16</v>
      </c>
      <c r="AA4" s="214"/>
    </row>
    <row r="5" spans="1:34" x14ac:dyDescent="0.3">
      <c r="A5" s="54" t="s">
        <v>75</v>
      </c>
      <c r="B5" s="55"/>
      <c r="C5" s="56"/>
      <c r="D5" s="56"/>
      <c r="E5" s="56"/>
      <c r="F5" s="56"/>
      <c r="G5" s="55"/>
      <c r="H5" s="56"/>
      <c r="I5" s="56"/>
      <c r="J5" s="56"/>
      <c r="K5" s="56"/>
      <c r="L5" s="55"/>
      <c r="M5" s="56"/>
      <c r="N5" s="56"/>
      <c r="O5" s="56"/>
      <c r="P5" s="56"/>
      <c r="Q5" s="55"/>
      <c r="R5" s="91"/>
      <c r="S5" s="56"/>
      <c r="T5" s="56"/>
      <c r="U5" s="56"/>
      <c r="V5" s="55"/>
      <c r="W5" s="91"/>
      <c r="X5" s="56"/>
      <c r="Y5" s="56"/>
      <c r="Z5" s="56"/>
      <c r="AA5" s="100"/>
      <c r="AD5" t="s">
        <v>119</v>
      </c>
      <c r="AG5" t="s">
        <v>120</v>
      </c>
    </row>
    <row r="6" spans="1:34" ht="15" thickBot="1" x14ac:dyDescent="0.35">
      <c r="A6" s="57" t="s">
        <v>76</v>
      </c>
      <c r="B6" s="18">
        <f>'17to9 after'!BL46</f>
        <v>5.1742915395502687</v>
      </c>
      <c r="C6" s="19">
        <f>'17to9 after'!AP46</f>
        <v>5.0619572797427459</v>
      </c>
      <c r="D6" s="19">
        <f>'17to9 after'!AQ46</f>
        <v>5.0525709481404668</v>
      </c>
      <c r="E6" s="19">
        <f>'17to9 after'!AR46</f>
        <v>5.00983075045629</v>
      </c>
      <c r="F6" s="19">
        <f>'17to9 after'!AS46</f>
        <v>4.9556652717787975</v>
      </c>
      <c r="G6" s="18">
        <f>'17to9 after'!BM46</f>
        <v>5.019287680462825</v>
      </c>
      <c r="H6" s="19">
        <f>'17to9 after'!AT46</f>
        <v>2.96560560311947</v>
      </c>
      <c r="I6" s="19">
        <f>'17to9 after'!AU46</f>
        <v>-5.3236912100438456</v>
      </c>
      <c r="J6" s="19">
        <f>'17to9 after'!AV46</f>
        <v>-3.4880217475960817</v>
      </c>
      <c r="K6" s="19">
        <f>'17to9 after'!AW46</f>
        <v>-2.1665255407161466</v>
      </c>
      <c r="L6" s="18">
        <f>'17to9 after'!BN46</f>
        <v>-2.0650049409290494</v>
      </c>
      <c r="M6" s="19">
        <f>'17to9 after'!AX46</f>
        <v>-0.69670625552852306</v>
      </c>
      <c r="N6" s="19">
        <f>'17to9 after'!AY46</f>
        <v>7.0720160186016567</v>
      </c>
      <c r="O6" s="19">
        <f>'17to9 after'!AZ46</f>
        <v>3.5059027376630025</v>
      </c>
      <c r="P6" s="19">
        <f>'17to9 after'!BA46</f>
        <v>5.0232775031471721</v>
      </c>
      <c r="Q6" s="18">
        <f>'17to9 after'!BO46</f>
        <v>3.6912401119128857</v>
      </c>
      <c r="R6" s="19">
        <f>'17to9 after'!BB46</f>
        <v>5.0062648070143903</v>
      </c>
      <c r="S6" s="19">
        <f>'17to9 after'!BC46</f>
        <v>5.07</v>
      </c>
      <c r="T6" s="19">
        <f>'17to9 after'!BD46</f>
        <v>5.17</v>
      </c>
      <c r="U6" s="19">
        <f>'17to9 after'!BE46</f>
        <v>4.5599999999999996</v>
      </c>
      <c r="V6" s="18">
        <f>'17to9 after'!BP46</f>
        <v>4.9494050876669471</v>
      </c>
      <c r="W6" s="92">
        <f>'17to9 after'!BF46</f>
        <v>4.83</v>
      </c>
      <c r="X6" s="87">
        <f>'17to9 after'!BG46</f>
        <v>4.99</v>
      </c>
      <c r="Y6" s="87">
        <f>'17to9 after'!BH46</f>
        <v>5.26</v>
      </c>
      <c r="Z6" s="87">
        <f>'17to9 after'!BI46</f>
        <v>5.04</v>
      </c>
      <c r="AA6" s="101">
        <f>'17to9 after'!BQ46</f>
        <v>5.0326251134500843</v>
      </c>
    </row>
    <row r="7" spans="1:34" x14ac:dyDescent="0.3">
      <c r="A7" s="58" t="s">
        <v>104</v>
      </c>
      <c r="B7" s="59">
        <f>'17to9 after'!BL27</f>
        <v>3.8841579664959935</v>
      </c>
      <c r="C7" s="60">
        <f>'17to9 after'!AP27</f>
        <v>1.7945009429038761</v>
      </c>
      <c r="D7" s="61">
        <f>'17to9 after'!AQ27</f>
        <v>5.2849070117596986</v>
      </c>
      <c r="E7" s="61">
        <f>'17to9 after'!AR27</f>
        <v>3.0713579412463998</v>
      </c>
      <c r="F7" s="62">
        <f>'17to9 after'!AS27</f>
        <v>4.2491465584431953</v>
      </c>
      <c r="G7" s="59">
        <f>'17to9 after'!BM27</f>
        <v>3.6065015723811822</v>
      </c>
      <c r="H7" s="60">
        <f>'17to9 after'!AT27</f>
        <v>2.0811486700034187E-2</v>
      </c>
      <c r="I7" s="61">
        <f>'17to9 after'!AU27</f>
        <v>2.1968832521495507</v>
      </c>
      <c r="J7" s="61">
        <f>'17to9 after'!AV27</f>
        <v>2.1740843467977999</v>
      </c>
      <c r="K7" s="62">
        <f>'17to9 after'!AW27</f>
        <v>2.6306938948937431</v>
      </c>
      <c r="L7" s="59">
        <f>'17to9 after'!BN27</f>
        <v>1.767005013514833</v>
      </c>
      <c r="M7" s="60">
        <f>'17to9 after'!AX27</f>
        <v>3.4412742042115418</v>
      </c>
      <c r="N7" s="61">
        <f>'17to9 after'!AY27</f>
        <v>0.5257487771392011</v>
      </c>
      <c r="O7" s="61">
        <f>'17to9 after'!AZ27</f>
        <v>1.4295980977077294</v>
      </c>
      <c r="P7" s="62">
        <f>'17to9 after'!BA27</f>
        <v>2.2808987092091337</v>
      </c>
      <c r="Q7" s="59">
        <f>'17to9 after'!BO27</f>
        <v>1.8412553033327006</v>
      </c>
      <c r="R7" s="60">
        <f>'17to9 after'!BB27</f>
        <v>1.1556651002389799</v>
      </c>
      <c r="S7" s="61">
        <f>'17to9 after'!BC27</f>
        <v>1.69</v>
      </c>
      <c r="T7" s="61">
        <f>'17to9 after'!BD27</f>
        <v>1.21</v>
      </c>
      <c r="U7" s="62">
        <f>'17to9 after'!BE27</f>
        <v>4.2967037514564499</v>
      </c>
      <c r="V7" s="59">
        <f>'17to9 after'!BP27</f>
        <v>2.0060897279352785</v>
      </c>
      <c r="W7" s="93">
        <f>'17to9 after'!BF27</f>
        <v>3.56361305294987</v>
      </c>
      <c r="X7" s="88">
        <f>'17to9 after'!BG27</f>
        <v>4.3807016225863604</v>
      </c>
      <c r="Y7" s="88">
        <f>'17to9 after'!BH27</f>
        <v>3.9455749801316098</v>
      </c>
      <c r="Z7" s="88">
        <f>'17to9 after'!BI27</f>
        <v>4.2656944233915004</v>
      </c>
      <c r="AA7" s="59">
        <f>'17to9 after'!BQ27</f>
        <v>4.0441197829446995</v>
      </c>
      <c r="AD7" s="73">
        <v>1.85</v>
      </c>
      <c r="AE7" s="73">
        <v>2.5800000000000045</v>
      </c>
      <c r="AG7" s="7">
        <f>AD7-J7</f>
        <v>-0.32408434679779985</v>
      </c>
      <c r="AH7" s="7">
        <f>AE7-K7</f>
        <v>-5.0693894893738545E-2</v>
      </c>
    </row>
    <row r="8" spans="1:34" x14ac:dyDescent="0.3">
      <c r="A8" s="63" t="s">
        <v>78</v>
      </c>
      <c r="B8" s="64">
        <f>'17to9 after'!BL28</f>
        <v>2.1581462305483967</v>
      </c>
      <c r="C8" s="65">
        <f>'17to9 after'!AP28</f>
        <v>2.3248266298230069</v>
      </c>
      <c r="D8" s="66">
        <f>'17to9 after'!AQ28</f>
        <v>-0.70691864637874025</v>
      </c>
      <c r="E8" s="66">
        <f>'17to9 after'!AR28</f>
        <v>2.3358211223401204</v>
      </c>
      <c r="F8" s="67">
        <f>'17to9 after'!AS28</f>
        <v>0.94127475581053943</v>
      </c>
      <c r="G8" s="64">
        <f>'17to9 after'!BM28</f>
        <v>1.2179710108536579</v>
      </c>
      <c r="H8" s="65">
        <f>'17to9 after'!AT28</f>
        <v>0.44774760442525263</v>
      </c>
      <c r="I8" s="66">
        <f>'17to9 after'!AU28</f>
        <v>-2.72000330203781</v>
      </c>
      <c r="J8" s="66">
        <f>'17to9 after'!AV28</f>
        <v>-4.2813539038007438</v>
      </c>
      <c r="K8" s="67">
        <f>'17to9 after'!AW28</f>
        <v>-1.2008604625752595</v>
      </c>
      <c r="L8" s="64">
        <f>'17to9 after'!BN28</f>
        <v>-1.9512377850728346</v>
      </c>
      <c r="M8" s="65">
        <f>'17to9 after'!AX28</f>
        <v>-2.0212227643183422</v>
      </c>
      <c r="N8" s="66">
        <f>'17to9 after'!AY28</f>
        <v>5.223285548337353</v>
      </c>
      <c r="O8" s="66">
        <f>'17to9 after'!AZ28</f>
        <v>7.7799576692986427</v>
      </c>
      <c r="P8" s="67">
        <f>'17to9 after'!BA28</f>
        <v>5.1507648332819622</v>
      </c>
      <c r="Q8" s="64">
        <f>'17to9 after'!BO28</f>
        <v>4.0006694707183543</v>
      </c>
      <c r="R8" s="65">
        <f>'17to9 after'!BB28</f>
        <v>3.81560962170244</v>
      </c>
      <c r="S8" s="66">
        <f>'17to9 after'!BC28</f>
        <v>2.21</v>
      </c>
      <c r="T8" s="66">
        <f>'17to9 after'!BD28</f>
        <v>1.99</v>
      </c>
      <c r="U8" s="67">
        <f>'17to9 after'!BE28</f>
        <v>2.7002190099910801</v>
      </c>
      <c r="V8" s="64">
        <f>'17to9 after'!BP28</f>
        <v>2.6628137859225243</v>
      </c>
      <c r="W8" s="94">
        <f>'17to9 after'!BF28</f>
        <v>2.7628363765984298</v>
      </c>
      <c r="X8" s="89">
        <f>'17to9 after'!BG28</f>
        <v>1.96013424565661</v>
      </c>
      <c r="Y8" s="89">
        <f>'17to9 after'!BH28</f>
        <v>2.3474421459792301</v>
      </c>
      <c r="Z8" s="89">
        <f>'17to9 after'!BI28</f>
        <v>2.3544807190688699</v>
      </c>
      <c r="AA8" s="102">
        <f>'17to9 after'!BQ28</f>
        <v>2.3543780563404226</v>
      </c>
      <c r="AD8" s="73">
        <v>-4.8960059436680581</v>
      </c>
      <c r="AE8" s="73">
        <v>-1.5450158283781712</v>
      </c>
      <c r="AG8" s="7">
        <f t="shared" ref="AG8:AG24" si="0">AD8-J8</f>
        <v>-0.61465203986731431</v>
      </c>
      <c r="AH8" s="7">
        <f t="shared" ref="AH8:AH24" si="1">AE8-K8</f>
        <v>-0.34415536580291173</v>
      </c>
    </row>
    <row r="9" spans="1:34" x14ac:dyDescent="0.3">
      <c r="A9" s="58" t="s">
        <v>79</v>
      </c>
      <c r="B9" s="59">
        <f>'17to9 after'!BL29</f>
        <v>4.2740075535327104</v>
      </c>
      <c r="C9" s="60">
        <f>'17to9 after'!AP29</f>
        <v>3.852636414031041</v>
      </c>
      <c r="D9" s="61">
        <f>'17to9 after'!AQ29</f>
        <v>3.5244224234346477</v>
      </c>
      <c r="E9" s="61">
        <f>'17to9 after'!AR29</f>
        <v>4.1417527421544253</v>
      </c>
      <c r="F9" s="62">
        <f>'17to9 after'!AS29</f>
        <v>3.666375351679263</v>
      </c>
      <c r="G9" s="59">
        <f>'17to9 after'!BM29</f>
        <v>3.7977842664278283</v>
      </c>
      <c r="H9" s="60">
        <f>'17to9 after'!AT29</f>
        <v>2.0645142700724595</v>
      </c>
      <c r="I9" s="61">
        <f>'17to9 after'!AU29</f>
        <v>-6.1822262897118563</v>
      </c>
      <c r="J9" s="61">
        <f>'17to9 after'!AV29</f>
        <v>-4.3388521548792358</v>
      </c>
      <c r="K9" s="62">
        <f>'17to9 after'!AW29</f>
        <v>-3.1374891612758637</v>
      </c>
      <c r="L9" s="59">
        <f>'17to9 after'!BN29</f>
        <v>-2.9318067396569503</v>
      </c>
      <c r="M9" s="60">
        <f>'17to9 after'!AX29</f>
        <v>-1.3841150979617134</v>
      </c>
      <c r="N9" s="61">
        <f>'17to9 after'!AY29</f>
        <v>6.5806484967229295</v>
      </c>
      <c r="O9" s="61">
        <f>'17to9 after'!AZ29</f>
        <v>3.6789470984919914</v>
      </c>
      <c r="P9" s="62">
        <f>'17to9 after'!BA29</f>
        <v>4.9238733378203614</v>
      </c>
      <c r="Q9" s="59">
        <f>'17to9 after'!BO29</f>
        <v>3.3893258503485457</v>
      </c>
      <c r="R9" s="60">
        <f>'17to9 after'!BB29</f>
        <v>5.0738270644069097</v>
      </c>
      <c r="S9" s="61">
        <f>'17to9 after'!BC29</f>
        <v>5.2</v>
      </c>
      <c r="T9" s="61">
        <f>'17to9 after'!BD29</f>
        <v>5.6099999999999994</v>
      </c>
      <c r="U9" s="62">
        <f>'17to9 after'!BE29</f>
        <v>2.5629904941243802</v>
      </c>
      <c r="V9" s="59">
        <f>'17to9 after'!BP29</f>
        <v>4.6001567785354913</v>
      </c>
      <c r="W9" s="93">
        <f>'17to9 after'!BF29</f>
        <v>4.2949057964412898</v>
      </c>
      <c r="X9" s="88">
        <f>'17to9 after'!BG29</f>
        <v>4.9013148760977199</v>
      </c>
      <c r="Y9" s="88">
        <f>'17to9 after'!BH29</f>
        <v>5.5662126262983396</v>
      </c>
      <c r="Z9" s="88">
        <f>'17to9 after'!BI29</f>
        <v>4.8727932651389798</v>
      </c>
      <c r="AA9" s="59">
        <f>'17to9 after'!BQ29</f>
        <v>4.9150450585274674</v>
      </c>
      <c r="AD9" s="73">
        <v>-4.8294083386372506</v>
      </c>
      <c r="AE9" s="73">
        <v>-0.11396500846752064</v>
      </c>
      <c r="AG9" s="7">
        <f t="shared" si="0"/>
        <v>-0.4905561837580148</v>
      </c>
      <c r="AH9" s="7">
        <f t="shared" si="1"/>
        <v>3.023524152808343</v>
      </c>
    </row>
    <row r="10" spans="1:34" x14ac:dyDescent="0.3">
      <c r="A10" s="63" t="s">
        <v>105</v>
      </c>
      <c r="B10" s="64">
        <f>'17to9 after'!BL30</f>
        <v>5.4724065570800118</v>
      </c>
      <c r="C10" s="65">
        <f>'17to9 after'!AP30</f>
        <v>4.1233212804880459</v>
      </c>
      <c r="D10" s="66">
        <f>'17to9 after'!AQ30</f>
        <v>2.2040183132165492</v>
      </c>
      <c r="E10" s="66">
        <f>'17to9 after'!AR30</f>
        <v>3.7454293902559499</v>
      </c>
      <c r="F10" s="67">
        <f>'17to9 after'!AS30</f>
        <v>6.0069549658744892</v>
      </c>
      <c r="G10" s="64">
        <f>'17to9 after'!BM30</f>
        <v>4.0408519950778876</v>
      </c>
      <c r="H10" s="65">
        <f>'17to9 after'!AT30</f>
        <v>3.8510238179080059</v>
      </c>
      <c r="I10" s="66">
        <f>'17to9 after'!AU30</f>
        <v>-5.4647094755937209</v>
      </c>
      <c r="J10" s="66">
        <f>'17to9 after'!AV30</f>
        <v>-2.4364429203446059</v>
      </c>
      <c r="K10" s="67">
        <f>'17to9 after'!AW30</f>
        <v>-5.0077586910952103</v>
      </c>
      <c r="L10" s="64">
        <f>'17to9 after'!BN30</f>
        <v>-2.3424060475588204</v>
      </c>
      <c r="M10" s="65">
        <f>'17to9 after'!AX30</f>
        <v>1.6809632713132405</v>
      </c>
      <c r="N10" s="66">
        <f>'17to9 after'!AY30</f>
        <v>9.092867156966399</v>
      </c>
      <c r="O10" s="66">
        <f>'17to9 after'!AZ30</f>
        <v>3.8536920517827422</v>
      </c>
      <c r="P10" s="67">
        <f>'17to9 after'!BA30</f>
        <v>7.8134179718285734</v>
      </c>
      <c r="Q10" s="64">
        <f>'17to9 after'!BO30</f>
        <v>5.5452537251990286</v>
      </c>
      <c r="R10" s="65">
        <f>'17to9 after'!BB30</f>
        <v>7.0405346918213896</v>
      </c>
      <c r="S10" s="66">
        <f>'17to9 after'!BC30</f>
        <v>3.0500084358498598</v>
      </c>
      <c r="T10" s="66">
        <f>'17to9 after'!BD30</f>
        <v>5.7796406647701604</v>
      </c>
      <c r="U10" s="67">
        <f>'17to9 after'!BE30</f>
        <v>3.6233106502878898</v>
      </c>
      <c r="V10" s="64">
        <f>'17to9 after'!BP30</f>
        <v>4.8620580945158975</v>
      </c>
      <c r="W10" s="94">
        <f>'17to9 after'!BF30</f>
        <v>3.7034017393148901</v>
      </c>
      <c r="X10" s="89">
        <f>'17to9 after'!BG30</f>
        <v>3.7487437711076699</v>
      </c>
      <c r="Y10" s="89">
        <f>'17to9 after'!BH30</f>
        <v>3.7731139053010598</v>
      </c>
      <c r="Z10" s="89">
        <f>'17to9 after'!BI30</f>
        <v>3.6733264423835701</v>
      </c>
      <c r="AA10" s="102">
        <f>'17to9 after'!BQ30</f>
        <v>3.7240045444651315</v>
      </c>
      <c r="AD10" s="73">
        <v>-4.918238528034359</v>
      </c>
      <c r="AE10" s="73">
        <v>-0.98364770560687187</v>
      </c>
      <c r="AG10" s="7">
        <f t="shared" si="0"/>
        <v>-2.4817956076897532</v>
      </c>
      <c r="AH10" s="7">
        <f t="shared" si="1"/>
        <v>4.0241109854883383</v>
      </c>
    </row>
    <row r="11" spans="1:34" x14ac:dyDescent="0.3">
      <c r="A11" s="58" t="s">
        <v>106</v>
      </c>
      <c r="B11" s="59">
        <f>'17to9 after'!BL31</f>
        <v>5.5614691996543675</v>
      </c>
      <c r="C11" s="60">
        <f>'17to9 after'!AP31</f>
        <v>8.9477062861093479</v>
      </c>
      <c r="D11" s="61">
        <f>'17to9 after'!AQ31</f>
        <v>8.3373727581192547</v>
      </c>
      <c r="E11" s="61">
        <f>'17to9 after'!AR31</f>
        <v>4.8525481738478149</v>
      </c>
      <c r="F11" s="62">
        <f>'17to9 after'!AS31</f>
        <v>5.3794602427096327</v>
      </c>
      <c r="G11" s="59">
        <f>'17to9 after'!BM31</f>
        <v>6.8272949438868968</v>
      </c>
      <c r="H11" s="60">
        <f>'17to9 after'!AT31</f>
        <v>4.3783710284186039</v>
      </c>
      <c r="I11" s="61">
        <f>'17to9 after'!AU31</f>
        <v>4.438478747203578</v>
      </c>
      <c r="J11" s="61">
        <f>'17to9 after'!AV31</f>
        <v>5.9381148274011641</v>
      </c>
      <c r="K11" s="62">
        <f>'17to9 after'!AW31</f>
        <v>4.9759367480233907</v>
      </c>
      <c r="L11" s="59">
        <f>'17to9 after'!BN31</f>
        <v>4.9350908949571615</v>
      </c>
      <c r="M11" s="60">
        <f>'17to9 after'!AX31</f>
        <v>5.462677493595014</v>
      </c>
      <c r="N11" s="61">
        <f>'17to9 after'!AY31</f>
        <v>5.7792819809785012</v>
      </c>
      <c r="O11" s="61">
        <f>'17to9 after'!AZ31</f>
        <v>4.5627215937869448</v>
      </c>
      <c r="P11" s="62">
        <f>'17to9 after'!BA31</f>
        <v>4.1383544821940177</v>
      </c>
      <c r="Q11" s="59">
        <f>'17to9 after'!BO31</f>
        <v>4.9728551321261749</v>
      </c>
      <c r="R11" s="60">
        <f>'17to9 after'!BB31</f>
        <v>1.28875530118994</v>
      </c>
      <c r="S11" s="61">
        <f>'17to9 after'!BC31</f>
        <v>4.7228176258555701</v>
      </c>
      <c r="T11" s="61">
        <f>'17to9 after'!BD31</f>
        <v>4.8477322084527499</v>
      </c>
      <c r="U11" s="62">
        <f>'17to9 after'!BE31</f>
        <v>4.5920254706968899</v>
      </c>
      <c r="V11" s="59">
        <f>'17to9 after'!BP31</f>
        <v>3.8796443261553515</v>
      </c>
      <c r="W11" s="93">
        <f>'17to9 after'!BF31</f>
        <v>4.7632926829268296</v>
      </c>
      <c r="X11" s="88">
        <f>'17to9 after'!BG31</f>
        <v>4.5694864340410701</v>
      </c>
      <c r="Y11" s="88">
        <f>'17to9 after'!BH31</f>
        <v>4.0668634767187397</v>
      </c>
      <c r="Z11" s="88">
        <f>'17to9 after'!BI31</f>
        <v>4.4641284645175103</v>
      </c>
      <c r="AA11" s="59">
        <f>'17to9 after'!BQ31</f>
        <v>4.4618493562429196</v>
      </c>
      <c r="AD11" s="73">
        <v>5.3253754286705535</v>
      </c>
      <c r="AE11" s="73">
        <v>2.9556707204790329</v>
      </c>
      <c r="AG11" s="7">
        <f t="shared" si="0"/>
        <v>-0.61273939873061067</v>
      </c>
      <c r="AH11" s="7">
        <f t="shared" si="1"/>
        <v>-2.0202660275443578</v>
      </c>
    </row>
    <row r="12" spans="1:34" x14ac:dyDescent="0.3">
      <c r="A12" s="63" t="s">
        <v>81</v>
      </c>
      <c r="B12" s="64">
        <f>'17to9 after'!BL32</f>
        <v>6.089319137517446</v>
      </c>
      <c r="C12" s="65">
        <f>'17to9 after'!AP32</f>
        <v>5.9056210992246116</v>
      </c>
      <c r="D12" s="66">
        <f>'17to9 after'!AQ32</f>
        <v>5.6899651298252252</v>
      </c>
      <c r="E12" s="66">
        <f>'17to9 after'!AR32</f>
        <v>5.6487372567148197</v>
      </c>
      <c r="F12" s="67">
        <f>'17to9 after'!AS32</f>
        <v>5.7888185167337847</v>
      </c>
      <c r="G12" s="64">
        <f>'17to9 after'!BM32</f>
        <v>5.7573886337987767</v>
      </c>
      <c r="H12" s="65">
        <f>'17to9 after'!AT32</f>
        <v>2.8988079703304859</v>
      </c>
      <c r="I12" s="66">
        <f>'17to9 after'!AU32</f>
        <v>-5.3926336904483785</v>
      </c>
      <c r="J12" s="66">
        <f>'17to9 after'!AV32</f>
        <v>-4.5205832845172438</v>
      </c>
      <c r="K12" s="67">
        <f>'17to9 after'!AW32</f>
        <v>-5.6690527266876174</v>
      </c>
      <c r="L12" s="64">
        <f>'17to9 after'!BN32</f>
        <v>-3.2559893542639329</v>
      </c>
      <c r="M12" s="65">
        <f>'17to9 after'!AX32</f>
        <v>-0.78691755054185464</v>
      </c>
      <c r="N12" s="66">
        <f>'17to9 after'!AY32</f>
        <v>4.4207149874338603</v>
      </c>
      <c r="O12" s="66">
        <f>'17to9 after'!AZ32</f>
        <v>3.8373120603795163</v>
      </c>
      <c r="P12" s="67">
        <f>'17to9 after'!BA32</f>
        <v>3.9124708611258496</v>
      </c>
      <c r="Q12" s="64">
        <f>'17to9 after'!BO32</f>
        <v>2.8146899643656242</v>
      </c>
      <c r="R12" s="65">
        <f>'17to9 after'!BB32</f>
        <v>4.82898014302795</v>
      </c>
      <c r="S12" s="66">
        <f>'17to9 after'!BC32</f>
        <v>7.69</v>
      </c>
      <c r="T12" s="66">
        <f>'17to9 after'!BD32</f>
        <v>7.16021215889785</v>
      </c>
      <c r="U12" s="67">
        <f>'17to9 after'!BE32</f>
        <v>6.64669270477245</v>
      </c>
      <c r="V12" s="64">
        <f>'17to9 after'!BP32</f>
        <v>6.5791660417437559</v>
      </c>
      <c r="W12" s="94">
        <f>'17to9 after'!BF32</f>
        <v>5.2981807972220096</v>
      </c>
      <c r="X12" s="89">
        <f>'17to9 after'!BG32</f>
        <v>5.8130031580649897</v>
      </c>
      <c r="Y12" s="89">
        <f>'17to9 after'!BH32</f>
        <v>7.4991098775790999</v>
      </c>
      <c r="Z12" s="89">
        <f>'17to9 after'!BI32</f>
        <v>7.6282340054482001</v>
      </c>
      <c r="AA12" s="102">
        <f>'17to9 after'!BQ32</f>
        <v>6.5908701572081174</v>
      </c>
      <c r="AD12" s="73">
        <v>-4.3141069523587028</v>
      </c>
      <c r="AE12" s="73">
        <v>0.43141069523587028</v>
      </c>
      <c r="AG12" s="7">
        <f t="shared" si="0"/>
        <v>0.206476332158541</v>
      </c>
      <c r="AH12" s="7">
        <f t="shared" si="1"/>
        <v>6.1004634219234877</v>
      </c>
    </row>
    <row r="13" spans="1:34" x14ac:dyDescent="0.3">
      <c r="A13" s="58" t="s">
        <v>107</v>
      </c>
      <c r="B13" s="59">
        <f>'17to9 after'!BL33</f>
        <v>4.9653038906526392</v>
      </c>
      <c r="C13" s="60">
        <f>'17to9 after'!AP33</f>
        <v>5.2153435971826756</v>
      </c>
      <c r="D13" s="61">
        <f>'17to9 after'!AQ33</f>
        <v>4.6154298539383687</v>
      </c>
      <c r="E13" s="61">
        <f>'17to9 after'!AR33</f>
        <v>4.3986529056610157</v>
      </c>
      <c r="F13" s="62">
        <f>'17to9 after'!AS33</f>
        <v>4.1901745460949824</v>
      </c>
      <c r="G13" s="59">
        <f>'17to9 after'!BM33</f>
        <v>4.5978632685653276</v>
      </c>
      <c r="H13" s="60">
        <f>'17to9 after'!AT33</f>
        <v>1.5003847689146754</v>
      </c>
      <c r="I13" s="61">
        <f>'17to9 after'!AU33</f>
        <v>-7.6683272512024452</v>
      </c>
      <c r="J13" s="61">
        <f>'17to9 after'!AV33</f>
        <v>-5.1283043571332172</v>
      </c>
      <c r="K13" s="62">
        <f>'17to9 after'!AW33</f>
        <v>-3.6556539724730719</v>
      </c>
      <c r="L13" s="59">
        <f>'17to9 after'!BN33</f>
        <v>-3.7799500439422373</v>
      </c>
      <c r="M13" s="60">
        <f>'17to9 after'!AX33</f>
        <v>-1.258459752311103</v>
      </c>
      <c r="N13" s="61">
        <f>'17to9 after'!AY33</f>
        <v>9.5170967452195221</v>
      </c>
      <c r="O13" s="61">
        <f>'17to9 after'!AZ33</f>
        <v>5.1513552369596649</v>
      </c>
      <c r="P13" s="62">
        <f>'17to9 after'!BA33</f>
        <v>5.5572381551460381</v>
      </c>
      <c r="Q13" s="59">
        <f>'17to9 after'!BO33</f>
        <v>4.6530053024093743</v>
      </c>
      <c r="R13" s="60">
        <f>'17to9 after'!BB33</f>
        <v>5.7149600372154703</v>
      </c>
      <c r="S13" s="61">
        <f>'17to9 after'!BC33</f>
        <v>6.4660018435251603</v>
      </c>
      <c r="T13" s="61">
        <f>'17to9 after'!BD33</f>
        <v>7.5338158958072503</v>
      </c>
      <c r="U13" s="62">
        <f>'17to9 after'!BE33</f>
        <v>3.0974048869542701</v>
      </c>
      <c r="V13" s="59">
        <f>'17to9 after'!BP33</f>
        <v>5.7030529164028509</v>
      </c>
      <c r="W13" s="93">
        <f>'17to9 after'!BF33</f>
        <v>3.7423286322492602</v>
      </c>
      <c r="X13" s="88">
        <f>'17to9 after'!BG33</f>
        <v>4.6717525933086996</v>
      </c>
      <c r="Y13" s="88">
        <f>'17to9 after'!BH33</f>
        <v>6.8182011767903301</v>
      </c>
      <c r="Z13" s="88">
        <f>'17to9 after'!BI33</f>
        <v>6.7098315406774098</v>
      </c>
      <c r="AA13" s="59">
        <f>'17to9 after'!BQ33</f>
        <v>5.5047065931946859</v>
      </c>
      <c r="AD13" s="73">
        <v>-7.1896417200598179</v>
      </c>
      <c r="AE13" s="73">
        <v>0.55700803220673967</v>
      </c>
      <c r="AG13" s="7">
        <f t="shared" si="0"/>
        <v>-2.0613373629266007</v>
      </c>
      <c r="AH13" s="7">
        <f t="shared" si="1"/>
        <v>4.212662004679812</v>
      </c>
    </row>
    <row r="14" spans="1:34" x14ac:dyDescent="0.3">
      <c r="A14" s="63" t="s">
        <v>108</v>
      </c>
      <c r="B14" s="64">
        <f>'17to9 after'!BL34</f>
        <v>7.0466072291834658</v>
      </c>
      <c r="C14" s="65">
        <f>'17to9 after'!AP34</f>
        <v>5.4221152580901766</v>
      </c>
      <c r="D14" s="66">
        <f>'17to9 after'!AQ34</f>
        <v>5.8368953631423137</v>
      </c>
      <c r="E14" s="66">
        <f>'17to9 after'!AR34</f>
        <v>6.6543316468062663</v>
      </c>
      <c r="F14" s="67">
        <f>'17to9 after'!AS34</f>
        <v>7.5515427539873503</v>
      </c>
      <c r="G14" s="64">
        <f>'17to9 after'!BM34</f>
        <v>6.383429829568632</v>
      </c>
      <c r="H14" s="65">
        <f>'17to9 after'!AT34</f>
        <v>1.2736001794490859</v>
      </c>
      <c r="I14" s="66">
        <f>'17to9 after'!AU34</f>
        <v>-30.784710532125914</v>
      </c>
      <c r="J14" s="66">
        <f>'17to9 after'!AV34</f>
        <v>-16.705495038503038</v>
      </c>
      <c r="K14" s="67">
        <f>'17to9 after'!AW34</f>
        <v>-13.416064336924604</v>
      </c>
      <c r="L14" s="64">
        <f>'17to9 after'!BN34</f>
        <v>-15.047312188759044</v>
      </c>
      <c r="M14" s="65">
        <f>'17to9 after'!AX34</f>
        <v>-13.086871598937911</v>
      </c>
      <c r="N14" s="66">
        <f>'17to9 after'!AY34</f>
        <v>25.098373945813314</v>
      </c>
      <c r="O14" s="66">
        <f>'17to9 after'!AZ34</f>
        <v>-0.72454799445682561</v>
      </c>
      <c r="P14" s="67">
        <f>'17to9 after'!BA34</f>
        <v>7.926420145448998</v>
      </c>
      <c r="Q14" s="64">
        <f>'17to9 after'!BO34</f>
        <v>3.2405876505542386</v>
      </c>
      <c r="R14" s="65">
        <f>'17to9 after'!BB34</f>
        <v>15.794503444980499</v>
      </c>
      <c r="S14" s="66">
        <f>'17to9 after'!BC34</f>
        <v>18.703011333835001</v>
      </c>
      <c r="T14" s="66">
        <f>'17to9 after'!BD34</f>
        <v>19.366814636778301</v>
      </c>
      <c r="U14" s="67">
        <f>'17to9 after'!BE34</f>
        <v>2.4515700879571098</v>
      </c>
      <c r="V14" s="64">
        <f>'17to9 after'!BP34</f>
        <v>13.693297355111223</v>
      </c>
      <c r="W14" s="94">
        <f>'17to9 after'!BF34</f>
        <v>7.9347922545835301</v>
      </c>
      <c r="X14" s="89">
        <f>'17to9 after'!BG34</f>
        <v>9.1534933322464997</v>
      </c>
      <c r="Y14" s="89">
        <f>'17to9 after'!BH34</f>
        <v>10.280464143993299</v>
      </c>
      <c r="Z14" s="89">
        <f>'17to9 after'!BI34</f>
        <v>6.91914614793781</v>
      </c>
      <c r="AA14" s="102">
        <f>'17to9 after'!BQ34</f>
        <v>8.5870288008409226</v>
      </c>
      <c r="AD14" s="73">
        <v>-28.374586992397525</v>
      </c>
      <c r="AE14" s="73">
        <v>-2.8374586992397526</v>
      </c>
      <c r="AG14" s="7">
        <f t="shared" si="0"/>
        <v>-11.669091953894487</v>
      </c>
      <c r="AH14" s="7">
        <f t="shared" si="1"/>
        <v>10.578605637684852</v>
      </c>
    </row>
    <row r="15" spans="1:34" x14ac:dyDescent="0.3">
      <c r="A15" s="58" t="s">
        <v>109</v>
      </c>
      <c r="B15" s="59">
        <f>'17to9 after'!BL35</f>
        <v>5.6817217472798109</v>
      </c>
      <c r="C15" s="60">
        <f>'17to9 after'!AP35</f>
        <v>5.8637920517993658</v>
      </c>
      <c r="D15" s="61">
        <f>'17to9 after'!AQ35</f>
        <v>5.5272139300936995</v>
      </c>
      <c r="E15" s="61">
        <f>'17to9 after'!AR35</f>
        <v>5.3902197529839269</v>
      </c>
      <c r="F15" s="62">
        <f>'17to9 after'!AS35</f>
        <v>6.3602527889702998</v>
      </c>
      <c r="G15" s="59">
        <f>'17to9 after'!BM35</f>
        <v>5.7879458632183578</v>
      </c>
      <c r="H15" s="60">
        <f>'17to9 after'!AT35</f>
        <v>1.9231550527602614</v>
      </c>
      <c r="I15" s="61">
        <f>'17to9 after'!AU35</f>
        <v>-22.012752442601879</v>
      </c>
      <c r="J15" s="61">
        <f>'17to9 after'!AV35</f>
        <v>-11.862846801505578</v>
      </c>
      <c r="K15" s="62">
        <f>'17to9 after'!AW35</f>
        <v>-8.9117829392325039</v>
      </c>
      <c r="L15" s="59">
        <f>'17to9 after'!BN35</f>
        <v>-10.255544027895191</v>
      </c>
      <c r="M15" s="60">
        <f>'17to9 after'!AX35</f>
        <v>-7.2683239116780207</v>
      </c>
      <c r="N15" s="61">
        <f>'17to9 after'!AY35</f>
        <v>21.57790185094224</v>
      </c>
      <c r="O15" s="61">
        <f>'17to9 after'!AZ35</f>
        <v>-0.1355786200236353</v>
      </c>
      <c r="P15" s="62">
        <f>'17to9 after'!BA35</f>
        <v>4.9478110579918466</v>
      </c>
      <c r="Q15" s="59">
        <f>'17to9 after'!BO35</f>
        <v>3.8888093970895987</v>
      </c>
      <c r="R15" s="60">
        <f>'17to9 after'!BB35</f>
        <v>6.5595337804657197</v>
      </c>
      <c r="S15" s="61">
        <f>'17to9 after'!BC35</f>
        <v>5.31</v>
      </c>
      <c r="T15" s="61">
        <f>'17to9 after'!BD35</f>
        <v>12.04</v>
      </c>
      <c r="U15" s="62">
        <f>'17to9 after'!BE35</f>
        <v>4.0080940568412302</v>
      </c>
      <c r="V15" s="59">
        <f>'17to9 after'!BP35</f>
        <v>6.8718066146706835</v>
      </c>
      <c r="W15" s="93">
        <f>'17to9 after'!BF35</f>
        <v>4.930928471454</v>
      </c>
      <c r="X15" s="88">
        <f>'17to9 after'!BG35</f>
        <v>5.9764317735220196</v>
      </c>
      <c r="Y15" s="88">
        <f>'17to9 after'!BH35</f>
        <v>7.4708079307950097</v>
      </c>
      <c r="Z15" s="88">
        <f>'17to9 after'!BI35</f>
        <v>5.04308951478348</v>
      </c>
      <c r="AA15" s="59">
        <f>'17to9 after'!BQ35</f>
        <v>5.8508215607392167</v>
      </c>
      <c r="AD15" s="73">
        <v>-20.915829552328187</v>
      </c>
      <c r="AE15" s="73">
        <v>-2.0915829552328189</v>
      </c>
      <c r="AG15" s="7">
        <f t="shared" si="0"/>
        <v>-9.0529827508226095</v>
      </c>
      <c r="AH15" s="7">
        <f t="shared" si="1"/>
        <v>6.820199983999685</v>
      </c>
    </row>
    <row r="16" spans="1:34" x14ac:dyDescent="0.3">
      <c r="A16" s="63" t="s">
        <v>110</v>
      </c>
      <c r="B16" s="64">
        <f>'17to9 after'!BL36</f>
        <v>7.020370834969647</v>
      </c>
      <c r="C16" s="65">
        <f>'17to9 after'!AP36</f>
        <v>9.0625242312968979</v>
      </c>
      <c r="D16" s="66">
        <f>'17to9 after'!AQ36</f>
        <v>9.5960649603882722</v>
      </c>
      <c r="E16" s="66">
        <f>'17to9 after'!AR36</f>
        <v>9.2422567094956563</v>
      </c>
      <c r="F16" s="67">
        <f>'17to9 after'!AS36</f>
        <v>9.7809941984210891</v>
      </c>
      <c r="G16" s="64">
        <f>'17to9 after'!BM36</f>
        <v>9.4240748292337084</v>
      </c>
      <c r="H16" s="65">
        <f>'17to9 after'!AT36</f>
        <v>9.8208145178604767</v>
      </c>
      <c r="I16" s="66">
        <f>'17to9 after'!AU36</f>
        <v>10.848584638559178</v>
      </c>
      <c r="J16" s="66">
        <f>'17to9 after'!AV36</f>
        <v>10.722684046019815</v>
      </c>
      <c r="K16" s="67">
        <f>'17to9 after'!AW36</f>
        <v>10.993607715599429</v>
      </c>
      <c r="L16" s="64">
        <f>'17to9 after'!BN36</f>
        <v>10.606101984255091</v>
      </c>
      <c r="M16" s="65">
        <f>'17to9 after'!AX36</f>
        <v>8.7200317413719262</v>
      </c>
      <c r="N16" s="66">
        <f>'17to9 after'!AY36</f>
        <v>6.8951707395095596</v>
      </c>
      <c r="O16" s="66">
        <f>'17to9 after'!AZ36</f>
        <v>5.5358250792672647</v>
      </c>
      <c r="P16" s="67">
        <f>'17to9 after'!BA36</f>
        <v>6.2133998517718059</v>
      </c>
      <c r="Q16" s="64">
        <f>'17to9 after'!BO36</f>
        <v>6.8087756564588986</v>
      </c>
      <c r="R16" s="65">
        <f>'17to9 after'!BB36</f>
        <v>7.1420528007235298</v>
      </c>
      <c r="S16" s="66">
        <f>'17to9 after'!BC36</f>
        <v>8.7231421638449707</v>
      </c>
      <c r="T16" s="66">
        <f>'17to9 after'!BD36</f>
        <v>8.9057284567512998</v>
      </c>
      <c r="U16" s="67">
        <f>'17to9 after'!BE36</f>
        <v>7.8670056919540396</v>
      </c>
      <c r="V16" s="64">
        <f>'17to9 after'!BP36</f>
        <v>8.1644699397122942</v>
      </c>
      <c r="W16" s="94">
        <f>'17to9 after'!BF36</f>
        <v>7.6252601922311598</v>
      </c>
      <c r="X16" s="89">
        <f>'17to9 after'!BG36</f>
        <v>8.1682316416126994</v>
      </c>
      <c r="Y16" s="89">
        <f>'17to9 after'!BH36</f>
        <v>10.4420198122657</v>
      </c>
      <c r="Z16" s="89">
        <f>'17to9 after'!BI36</f>
        <v>11.081223318880699</v>
      </c>
      <c r="AA16" s="102">
        <f>'17to9 after'!BQ36</f>
        <v>9.3602380617260561</v>
      </c>
      <c r="AD16" s="73">
        <v>11.29863357338321</v>
      </c>
      <c r="AE16" s="73">
        <v>12.907998540423845</v>
      </c>
      <c r="AG16" s="7">
        <f t="shared" si="0"/>
        <v>0.57594952736339522</v>
      </c>
      <c r="AH16" s="7">
        <f t="shared" si="1"/>
        <v>1.9143908248244159</v>
      </c>
    </row>
    <row r="17" spans="1:34" x14ac:dyDescent="0.3">
      <c r="A17" s="58" t="s">
        <v>111</v>
      </c>
      <c r="B17" s="59">
        <f>'17to9 after'!BL37</f>
        <v>4.1730309490855655</v>
      </c>
      <c r="C17" s="60">
        <f>'17to9 after'!AP37</f>
        <v>7.2311589190548808</v>
      </c>
      <c r="D17" s="61">
        <f>'17to9 after'!AQ37</f>
        <v>4.4980785901014952</v>
      </c>
      <c r="E17" s="61">
        <f>'17to9 after'!AR37</f>
        <v>6.1617555476054076</v>
      </c>
      <c r="F17" s="62">
        <f>'17to9 after'!AS37</f>
        <v>8.5102797598028737</v>
      </c>
      <c r="G17" s="59">
        <f>'17to9 after'!BM37</f>
        <v>6.6099947885162713</v>
      </c>
      <c r="H17" s="60">
        <f>'17to9 after'!AT37</f>
        <v>10.626980876382319</v>
      </c>
      <c r="I17" s="61">
        <f>'17to9 after'!AU37</f>
        <v>1.0588991666347969</v>
      </c>
      <c r="J17" s="61">
        <f>'17to9 after'!AV37</f>
        <v>-0.94669987857565197</v>
      </c>
      <c r="K17" s="62">
        <f>'17to9 after'!AW37</f>
        <v>2.3721135969247742</v>
      </c>
      <c r="L17" s="59">
        <f>'17to9 after'!BN37</f>
        <v>3.2475793461915758</v>
      </c>
      <c r="M17" s="60">
        <f>'17to9 after'!AX37</f>
        <v>-2.9729499160560446</v>
      </c>
      <c r="N17" s="61">
        <f>'17to9 after'!AY37</f>
        <v>8.3296168978243443</v>
      </c>
      <c r="O17" s="61">
        <f>'17to9 after'!AZ37</f>
        <v>4.2894802923676201</v>
      </c>
      <c r="P17" s="62">
        <f>'17to9 after'!BA37</f>
        <v>-2.592506106280823</v>
      </c>
      <c r="Q17" s="59">
        <f>'17to9 after'!BO37</f>
        <v>1.5641458948520315</v>
      </c>
      <c r="R17" s="60">
        <f>'17to9 after'!BB37</f>
        <v>1.63565263487668</v>
      </c>
      <c r="S17" s="61">
        <f>'17to9 after'!BC37</f>
        <v>0.92001714910603305</v>
      </c>
      <c r="T17" s="61">
        <f>'17to9 after'!BD37</f>
        <v>4.1119485020617503</v>
      </c>
      <c r="U17" s="62">
        <f>'17to9 after'!BE37</f>
        <v>6.0913789609803199</v>
      </c>
      <c r="V17" s="59">
        <f>'17to9 after'!BP37</f>
        <v>3.1685564479576156</v>
      </c>
      <c r="W17" s="93">
        <f>'17to9 after'!BF37</f>
        <v>3.7927877912348098</v>
      </c>
      <c r="X17" s="88">
        <f>'17to9 after'!BG37</f>
        <v>7.0369646369653402</v>
      </c>
      <c r="Y17" s="88">
        <f>'17to9 after'!BH37</f>
        <v>7.1537849253437003</v>
      </c>
      <c r="Z17" s="88">
        <f>'17to9 after'!BI37</f>
        <v>7.85854337433386</v>
      </c>
      <c r="AA17" s="59">
        <f>'17to9 after'!BQ37</f>
        <v>6.4684118978761251</v>
      </c>
      <c r="AD17" s="73">
        <v>0.93524743100125241</v>
      </c>
      <c r="AE17" s="73">
        <v>2.2003197289573939</v>
      </c>
      <c r="AG17" s="7">
        <f t="shared" si="0"/>
        <v>1.8819473095769044</v>
      </c>
      <c r="AH17" s="7">
        <f t="shared" si="1"/>
        <v>-0.17179386796738028</v>
      </c>
    </row>
    <row r="18" spans="1:34" x14ac:dyDescent="0.3">
      <c r="A18" s="63" t="s">
        <v>112</v>
      </c>
      <c r="B18" s="64">
        <f>'17to9 after'!BL38</f>
        <v>3.4809380163933534</v>
      </c>
      <c r="C18" s="65">
        <f>'17to9 after'!AP38</f>
        <v>5.4129761959562206</v>
      </c>
      <c r="D18" s="66">
        <f>'17to9 after'!AQ38</f>
        <v>5.7306747890026433</v>
      </c>
      <c r="E18" s="66">
        <f>'17to9 after'!AR38</f>
        <v>5.9953809151312987</v>
      </c>
      <c r="F18" s="67">
        <f>'17to9 after'!AS38</f>
        <v>5.8838784416199941</v>
      </c>
      <c r="G18" s="64">
        <f>'17to9 after'!BM38</f>
        <v>5.7577185512877938</v>
      </c>
      <c r="H18" s="65">
        <f>'17to9 after'!AT38</f>
        <v>3.8101965720303888</v>
      </c>
      <c r="I18" s="66">
        <f>'17to9 after'!AU38</f>
        <v>2.3095793162000611</v>
      </c>
      <c r="J18" s="66">
        <f>'17to9 after'!AV38</f>
        <v>1.9638995321423325</v>
      </c>
      <c r="K18" s="67">
        <f>'17to9 after'!AW38</f>
        <v>1.2487396357967029</v>
      </c>
      <c r="L18" s="64">
        <f>'17to9 after'!BN38</f>
        <v>2.3219547044803779</v>
      </c>
      <c r="M18" s="65">
        <f>'17to9 after'!AX38</f>
        <v>0.94152755112519859</v>
      </c>
      <c r="N18" s="66">
        <f>'17to9 after'!AY38</f>
        <v>2.8151351190431884</v>
      </c>
      <c r="O18" s="66">
        <f>'17to9 after'!AZ38</f>
        <v>3.4238983509056631</v>
      </c>
      <c r="P18" s="67">
        <f>'17to9 after'!BA38</f>
        <v>3.9376208749040575</v>
      </c>
      <c r="Q18" s="64">
        <f>'17to9 after'!BO38</f>
        <v>2.7828029040946944</v>
      </c>
      <c r="R18" s="65">
        <f>'17to9 after'!BB38</f>
        <v>3.7773128349947398</v>
      </c>
      <c r="S18" s="66">
        <f>'17to9 after'!BC38</f>
        <v>1.8200013753614901</v>
      </c>
      <c r="T18" s="66">
        <f>'17to9 after'!BD38</f>
        <v>2.82745519180934</v>
      </c>
      <c r="U18" s="67">
        <f>'17to9 after'!BE38</f>
        <v>3.3907462058829698</v>
      </c>
      <c r="V18" s="64">
        <f>'17to9 after'!BP38</f>
        <v>2.9524850719913731</v>
      </c>
      <c r="W18" s="94">
        <f>'17to9 after'!BF38</f>
        <v>2.4776629907793799</v>
      </c>
      <c r="X18" s="89">
        <f>'17to9 after'!BG38</f>
        <v>4.1520051045163804</v>
      </c>
      <c r="Y18" s="89">
        <f>'17to9 after'!BH38</f>
        <v>5.3349980674989901</v>
      </c>
      <c r="Z18" s="89">
        <f>'17to9 after'!BI38</f>
        <v>4.8055705658060104</v>
      </c>
      <c r="AA18" s="102">
        <f>'17to9 after'!BQ38</f>
        <v>4.2039181214225563</v>
      </c>
      <c r="AD18" s="73">
        <v>2.749052558379927</v>
      </c>
      <c r="AE18" s="73">
        <v>4.2065212068871345</v>
      </c>
      <c r="AG18" s="7">
        <f t="shared" si="0"/>
        <v>0.78515302623759453</v>
      </c>
      <c r="AH18" s="7">
        <f t="shared" si="1"/>
        <v>2.9577815710904316</v>
      </c>
    </row>
    <row r="19" spans="1:34" x14ac:dyDescent="0.3">
      <c r="A19" s="58" t="s">
        <v>113</v>
      </c>
      <c r="B19" s="59">
        <f>'17to9 after'!BL39</f>
        <v>8.6402938578567845</v>
      </c>
      <c r="C19" s="60">
        <f>'17to9 after'!AP39</f>
        <v>10.361497174137124</v>
      </c>
      <c r="D19" s="61">
        <f>'17to9 after'!AQ39</f>
        <v>9.9403189722054641</v>
      </c>
      <c r="E19" s="61">
        <f>'17to9 after'!AR39</f>
        <v>10.220903465164731</v>
      </c>
      <c r="F19" s="62">
        <f>'17to9 after'!AS39</f>
        <v>10.486190875852941</v>
      </c>
      <c r="G19" s="59">
        <f>'17to9 after'!BM39</f>
        <v>10.253602861297107</v>
      </c>
      <c r="H19" s="60">
        <f>'17to9 after'!AT39</f>
        <v>5.3924568410203433</v>
      </c>
      <c r="I19" s="61">
        <f>'17to9 after'!AU39</f>
        <v>-12.093791539604338</v>
      </c>
      <c r="J19" s="61">
        <f>'17to9 after'!AV39</f>
        <v>-7.6081865778200752</v>
      </c>
      <c r="K19" s="62">
        <f>'17to9 after'!AW39</f>
        <v>-7.0196198468039377</v>
      </c>
      <c r="L19" s="59">
        <f>'17to9 after'!BN39</f>
        <v>-5.4437551283922136</v>
      </c>
      <c r="M19" s="60">
        <f>'17to9 after'!AX39</f>
        <v>-6.0981060287724649</v>
      </c>
      <c r="N19" s="61">
        <f>'17to9 after'!AY39</f>
        <v>9.9381133350974871</v>
      </c>
      <c r="O19" s="61">
        <f>'17to9 after'!AZ39</f>
        <v>-0.59057714182094712</v>
      </c>
      <c r="P19" s="62">
        <f>'17to9 after'!BA39</f>
        <v>0.89486805814835702</v>
      </c>
      <c r="Q19" s="59">
        <f>'17to9 after'!BO39</f>
        <v>0.73368013978558633</v>
      </c>
      <c r="R19" s="60">
        <f>'17to9 after'!BB39</f>
        <v>5.9587615864808496</v>
      </c>
      <c r="S19" s="61">
        <f>'17to9 after'!BC39</f>
        <v>8.0799944982038205</v>
      </c>
      <c r="T19" s="61">
        <f>'17to9 after'!BD39</f>
        <v>8.0982606100053491</v>
      </c>
      <c r="U19" s="62">
        <f>'17to9 after'!BE39</f>
        <v>4.03960830189882</v>
      </c>
      <c r="V19" s="59">
        <f>'17to9 after'!BP39</f>
        <v>6.525062557487904</v>
      </c>
      <c r="W19" s="93">
        <f>'17to9 after'!BF39</f>
        <v>4.1130759957306502</v>
      </c>
      <c r="X19" s="88">
        <f>'17to9 after'!BG39</f>
        <v>8.8119481174749392</v>
      </c>
      <c r="Y19" s="88">
        <f>'17to9 after'!BH39</f>
        <v>8.7265677678628499</v>
      </c>
      <c r="Z19" s="88">
        <f>'17to9 after'!BI39</f>
        <v>9.6798924034226008</v>
      </c>
      <c r="AA19" s="59">
        <f>'17to9 after'!BQ39</f>
        <v>7.8411333893677604</v>
      </c>
      <c r="AD19" s="73">
        <v>-10.884412385643904</v>
      </c>
      <c r="AE19" s="73">
        <v>-1.0884412385643905</v>
      </c>
      <c r="AG19" s="7">
        <f t="shared" si="0"/>
        <v>-3.2762258078238284</v>
      </c>
      <c r="AH19" s="7">
        <f t="shared" si="1"/>
        <v>5.9311786082395468</v>
      </c>
    </row>
    <row r="20" spans="1:34" ht="26.4" x14ac:dyDescent="0.3">
      <c r="A20" s="63" t="s">
        <v>114</v>
      </c>
      <c r="B20" s="64">
        <f>'17to9 after'!BL40</f>
        <v>6.9716089004371318</v>
      </c>
      <c r="C20" s="65">
        <f>'17to9 after'!AP40</f>
        <v>6.3999262424149883</v>
      </c>
      <c r="D20" s="66">
        <f>'17to9 after'!AQ40</f>
        <v>8.8564083134230707</v>
      </c>
      <c r="E20" s="66">
        <f>'17to9 after'!AR40</f>
        <v>1.8472573575381235</v>
      </c>
      <c r="F20" s="67">
        <f>'17to9 after'!AS40</f>
        <v>2.0451920300317727</v>
      </c>
      <c r="G20" s="64">
        <f>'17to9 after'!BM40</f>
        <v>4.6556664383859525</v>
      </c>
      <c r="H20" s="65">
        <f>'17to9 after'!AT40</f>
        <v>3.1632306362717966</v>
      </c>
      <c r="I20" s="66">
        <f>'17to9 after'!AU40</f>
        <v>-3.2135445831549148</v>
      </c>
      <c r="J20" s="66">
        <f>'17to9 after'!AV40</f>
        <v>1.8063500704386559</v>
      </c>
      <c r="K20" s="67">
        <f>'17to9 after'!AW40</f>
        <v>-1.5495148417689952</v>
      </c>
      <c r="L20" s="64">
        <f>'17to9 after'!BN40</f>
        <v>-2.7220092641300209E-2</v>
      </c>
      <c r="M20" s="65">
        <f>'17to9 after'!AX40</f>
        <v>-2.2595604439326178</v>
      </c>
      <c r="N20" s="66">
        <f>'17to9 after'!AY40</f>
        <v>9.9514238197984781</v>
      </c>
      <c r="O20" s="66">
        <f>'17to9 after'!AZ40</f>
        <v>-9.9477587730583021</v>
      </c>
      <c r="P20" s="67">
        <f>'17to9 after'!BA40</f>
        <v>0.9844590966997524</v>
      </c>
      <c r="Q20" s="64">
        <f>'17to9 after'!BO40</f>
        <v>-0.32998640266660439</v>
      </c>
      <c r="R20" s="65">
        <f>'17to9 after'!BB40</f>
        <v>-1.4517564341903799</v>
      </c>
      <c r="S20" s="66">
        <f>'17to9 after'!BC40</f>
        <v>-5.9792439312274501</v>
      </c>
      <c r="T20" s="66">
        <f>'17to9 after'!BD40</f>
        <v>8.8400037763787598</v>
      </c>
      <c r="U20" s="67">
        <f>'17to9 after'!BE40</f>
        <v>-1.4588056873386801</v>
      </c>
      <c r="V20" s="64">
        <f>'17to9 after'!BP40</f>
        <v>-0.38380823395108843</v>
      </c>
      <c r="W20" s="94">
        <f>'17to9 after'!BF40</f>
        <v>0.62411621753726998</v>
      </c>
      <c r="X20" s="89">
        <f>'17to9 after'!BG40</f>
        <v>0.39950222831676102</v>
      </c>
      <c r="Y20" s="89">
        <f>'17to9 after'!BH40</f>
        <v>1.2631032804642801</v>
      </c>
      <c r="Z20" s="89">
        <f>'17to9 after'!BI40</f>
        <v>7.3701927768149997E-3</v>
      </c>
      <c r="AA20" s="102">
        <f>'17to9 after'!BQ40</f>
        <v>0.55723035608996607</v>
      </c>
      <c r="AD20" s="73">
        <v>17.510000000000002</v>
      </c>
      <c r="AE20" s="73">
        <v>-4.8629172247052121</v>
      </c>
      <c r="AG20" s="7">
        <f t="shared" si="0"/>
        <v>15.703649929561346</v>
      </c>
      <c r="AH20" s="7">
        <f t="shared" si="1"/>
        <v>-3.3134023829362169</v>
      </c>
    </row>
    <row r="21" spans="1:34" x14ac:dyDescent="0.3">
      <c r="A21" s="58" t="s">
        <v>115</v>
      </c>
      <c r="B21" s="59">
        <f>'17to9 after'!BL41</f>
        <v>5.3551252120987991</v>
      </c>
      <c r="C21" s="60">
        <f>'17to9 after'!AP41</f>
        <v>5.6486144669032567</v>
      </c>
      <c r="D21" s="61">
        <f>'17to9 after'!AQ41</f>
        <v>6.3267747476168257</v>
      </c>
      <c r="E21" s="61">
        <f>'17to9 after'!AR41</f>
        <v>7.8272350766059429</v>
      </c>
      <c r="F21" s="62">
        <f>'17to9 after'!AS41</f>
        <v>5.4386910677166167</v>
      </c>
      <c r="G21" s="59">
        <f>'17to9 after'!BM41</f>
        <v>6.2952264756932941</v>
      </c>
      <c r="H21" s="60">
        <f>'17to9 after'!AT41</f>
        <v>5.8612720846273669</v>
      </c>
      <c r="I21" s="61">
        <f>'17to9 after'!AU41</f>
        <v>1.1815180717042573</v>
      </c>
      <c r="J21" s="61">
        <f>'17to9 after'!AV41</f>
        <v>2.3810769733483728</v>
      </c>
      <c r="K21" s="62">
        <f>'17to9 after'!AW41</f>
        <v>1.3311402057498034</v>
      </c>
      <c r="L21" s="59">
        <f>'17to9 after'!BN41</f>
        <v>2.6116017611254705</v>
      </c>
      <c r="M21" s="60">
        <f>'17to9 after'!AX41</f>
        <v>-1.5441885294639968</v>
      </c>
      <c r="N21" s="61">
        <f>'17to9 after'!AY41</f>
        <v>5.8881458601973247</v>
      </c>
      <c r="O21" s="61">
        <f>'17to9 after'!AZ41</f>
        <v>-4.4185578977377844</v>
      </c>
      <c r="P21" s="62">
        <f>'17to9 after'!BA41</f>
        <v>0.70364896764794072</v>
      </c>
      <c r="Q21" s="59">
        <f>'17to9 after'!BO41</f>
        <v>0.11154424398009954</v>
      </c>
      <c r="R21" s="60">
        <f>'17to9 after'!BB41</f>
        <v>-1.69560860367055</v>
      </c>
      <c r="S21" s="61">
        <f>'17to9 after'!BC41</f>
        <v>1.24999575197419</v>
      </c>
      <c r="T21" s="61">
        <f>'17to9 after'!BD41</f>
        <v>9.4000018894359005</v>
      </c>
      <c r="U21" s="62">
        <f>'17to9 after'!BE41</f>
        <v>5.6583721837582397</v>
      </c>
      <c r="V21" s="59">
        <f>'17to9 after'!BP41</f>
        <v>3.7136894808092347</v>
      </c>
      <c r="W21" s="93">
        <f>'17to9 after'!BF41</f>
        <v>3.8518815820900598</v>
      </c>
      <c r="X21" s="88">
        <f>'17to9 after'!BG41</f>
        <v>6.2037318296370199</v>
      </c>
      <c r="Y21" s="88">
        <f>'17to9 after'!BH41</f>
        <v>2.9791786970780199</v>
      </c>
      <c r="Z21" s="88">
        <f>'17to9 after'!BI41</f>
        <v>5.0849806754102502</v>
      </c>
      <c r="AA21" s="59">
        <f>'17to9 after'!BQ41</f>
        <v>4.5514614318917346</v>
      </c>
      <c r="AD21" s="73">
        <v>1.3220058878815113</v>
      </c>
      <c r="AE21" s="73">
        <v>2.3662914393020746</v>
      </c>
      <c r="AG21" s="7">
        <f t="shared" si="0"/>
        <v>-1.0590710854668615</v>
      </c>
      <c r="AH21" s="7">
        <f t="shared" si="1"/>
        <v>1.0351512335522712</v>
      </c>
    </row>
    <row r="22" spans="1:34" x14ac:dyDescent="0.3">
      <c r="A22" s="68" t="s">
        <v>116</v>
      </c>
      <c r="B22" s="69">
        <f>'17to9 after'!BL42</f>
        <v>7.1460078997237497</v>
      </c>
      <c r="C22" s="70">
        <f>'17to9 after'!AP42</f>
        <v>8.6507579593701145</v>
      </c>
      <c r="D22" s="71">
        <f>'17to9 after'!AQ42</f>
        <v>9.1286856728509882</v>
      </c>
      <c r="E22" s="71">
        <f>'17to9 after'!AR42</f>
        <v>9.1587408223326339</v>
      </c>
      <c r="F22" s="72">
        <f>'17to9 after'!AS42</f>
        <v>7.7830628914220323</v>
      </c>
      <c r="G22" s="69">
        <f>'17to9 after'!BM42</f>
        <v>8.6647710322513394</v>
      </c>
      <c r="H22" s="70">
        <f>'17to9 after'!AT42</f>
        <v>10.332330616328743</v>
      </c>
      <c r="I22" s="71">
        <f>'17to9 after'!AU42</f>
        <v>3.669499105545615</v>
      </c>
      <c r="J22" s="71">
        <f>'17to9 after'!AV42</f>
        <v>15.260421873437968</v>
      </c>
      <c r="K22" s="72">
        <f>'17to9 after'!AW42</f>
        <v>16.531904093637095</v>
      </c>
      <c r="L22" s="69">
        <f>'17to9 after'!BN42</f>
        <v>11.562273753038554</v>
      </c>
      <c r="M22" s="70">
        <f>'17to9 after'!AX42</f>
        <v>3.3910721459460724</v>
      </c>
      <c r="N22" s="71">
        <f>'17to9 after'!AY42</f>
        <v>11.693325979040271</v>
      </c>
      <c r="O22" s="71">
        <f>'17to9 after'!AZ42</f>
        <v>14.056875840235916</v>
      </c>
      <c r="P22" s="72">
        <f>'17to9 after'!BA42</f>
        <v>12.163924597145105</v>
      </c>
      <c r="Q22" s="69">
        <f>'17to9 after'!BO42</f>
        <v>10.459444105396653</v>
      </c>
      <c r="R22" s="70">
        <f>'17to9 after'!BB42</f>
        <v>4.3803711830316496</v>
      </c>
      <c r="S22" s="71">
        <f>'17to9 after'!BC42</f>
        <v>6.5999862059452399</v>
      </c>
      <c r="T22" s="71">
        <f>'17to9 after'!BD42</f>
        <v>8.2456169351197506</v>
      </c>
      <c r="U22" s="72">
        <f>'17to9 after'!BE42</f>
        <v>4.3446601941747502</v>
      </c>
      <c r="V22" s="69">
        <f>'17to9 after'!BP42</f>
        <v>5.9178433745139314</v>
      </c>
      <c r="W22" s="94">
        <f>'17to9 after'!BF42</f>
        <v>5.5013218082485604</v>
      </c>
      <c r="X22" s="89">
        <f>'17to9 after'!BG42</f>
        <v>6.73276311257061</v>
      </c>
      <c r="Y22" s="89">
        <f>'17to9 after'!BH42</f>
        <v>6.6871234269943898</v>
      </c>
      <c r="Z22" s="89">
        <f>'17to9 after'!BI42</f>
        <v>4.7982780176591904</v>
      </c>
      <c r="AA22" s="102">
        <f>'17to9 after'!BQ42</f>
        <v>5.9188866268055973</v>
      </c>
      <c r="AD22" s="73">
        <v>4.6079863677960589</v>
      </c>
      <c r="AE22" s="73">
        <v>8.9270933965517365</v>
      </c>
      <c r="AG22" s="7">
        <f t="shared" si="0"/>
        <v>-10.652435505641909</v>
      </c>
      <c r="AH22" s="7">
        <f t="shared" si="1"/>
        <v>-7.6048106970853588</v>
      </c>
    </row>
    <row r="23" spans="1:34" x14ac:dyDescent="0.3">
      <c r="A23" s="58" t="s">
        <v>117</v>
      </c>
      <c r="B23" s="59">
        <f>'17to9 after'!BL43</f>
        <v>8.9500913178684591</v>
      </c>
      <c r="C23" s="60">
        <f>'17to9 after'!AP43</f>
        <v>9.9889813357319603</v>
      </c>
      <c r="D23" s="61">
        <f>'17to9 after'!AQ43</f>
        <v>10.744048137376128</v>
      </c>
      <c r="E23" s="61">
        <f>'17to9 after'!AR43</f>
        <v>10.729705657816613</v>
      </c>
      <c r="F23" s="62">
        <f>'17to9 after'!AS43</f>
        <v>10.803145195675977</v>
      </c>
      <c r="G23" s="59">
        <f>'17to9 after'!BM43</f>
        <v>10.574545752663344</v>
      </c>
      <c r="H23" s="60">
        <f>'17to9 after'!AT43</f>
        <v>7.0882256128851573</v>
      </c>
      <c r="I23" s="61">
        <f>'17to9 after'!AU43</f>
        <v>-12.599836840605061</v>
      </c>
      <c r="J23" s="61">
        <f>'17to9 after'!AV43</f>
        <v>-5.5460330896645926</v>
      </c>
      <c r="K23" s="62">
        <f>'17to9 after'!AW43</f>
        <v>-4.8369176675199128</v>
      </c>
      <c r="L23" s="59">
        <f>'17to9 after'!BN43</f>
        <v>-4.098650123846781</v>
      </c>
      <c r="M23" s="60">
        <f>'17to9 after'!AX43</f>
        <v>-5.1535822494086396</v>
      </c>
      <c r="N23" s="61">
        <f>'17to9 after'!AY43</f>
        <v>11.969843165567951</v>
      </c>
      <c r="O23" s="61">
        <f>'17to9 after'!AZ43</f>
        <v>-0.30251541977056595</v>
      </c>
      <c r="P23" s="62">
        <f>'17to9 after'!BA43</f>
        <v>3.3517083623230581</v>
      </c>
      <c r="Q23" s="59">
        <f>'17to9 after'!BO43</f>
        <v>2.1180141061916569</v>
      </c>
      <c r="R23" s="60">
        <f>'17to9 after'!BB43</f>
        <v>8.2442124247932203</v>
      </c>
      <c r="S23" s="61">
        <f>'17to9 after'!BC43</f>
        <v>6.0000040174517899</v>
      </c>
      <c r="T23" s="61">
        <f>'17to9 after'!BD43</f>
        <v>8.0195925614086399</v>
      </c>
      <c r="U23" s="62">
        <f>'17to9 after'!BE43</f>
        <v>-1.5085989973110701</v>
      </c>
      <c r="V23" s="97">
        <f>'17to9 after'!BP43</f>
        <v>5.0999767797347051</v>
      </c>
      <c r="W23" s="103">
        <f>'17to9 after'!BF43</f>
        <v>0.64456982188880696</v>
      </c>
      <c r="X23" s="104">
        <f>'17to9 after'!BG43</f>
        <v>5.6395167157257102</v>
      </c>
      <c r="Y23" s="104">
        <f>'17to9 after'!BH43</f>
        <v>6.0061020685086604</v>
      </c>
      <c r="Z23" s="104">
        <f>'17to9 after'!BI43</f>
        <v>1.40132437912987</v>
      </c>
      <c r="AA23" s="105">
        <f>'17to9 after'!BQ43</f>
        <v>3.4274211128596521</v>
      </c>
      <c r="AD23" s="73">
        <v>-11.341318848528816</v>
      </c>
      <c r="AE23" s="73">
        <v>-1.1341318848528816</v>
      </c>
      <c r="AG23" s="7">
        <f t="shared" si="0"/>
        <v>-5.7952857588642237</v>
      </c>
      <c r="AH23" s="7">
        <f t="shared" si="1"/>
        <v>3.7027857826670312</v>
      </c>
    </row>
    <row r="24" spans="1:34" x14ac:dyDescent="0.3">
      <c r="A24" s="68" t="s">
        <v>118</v>
      </c>
      <c r="B24" s="69">
        <f>'17to9 after'!BL45</f>
        <v>10.818300674144353</v>
      </c>
      <c r="C24" s="70">
        <f>'17to9 after'!AP45</f>
        <v>10.089362779807853</v>
      </c>
      <c r="D24" s="70">
        <f>'17to9 after'!AQ45</f>
        <v>7.1404440953674264</v>
      </c>
      <c r="E24" s="70">
        <f>'17to9 after'!AR45</f>
        <v>6.8867144088142984</v>
      </c>
      <c r="F24" s="70">
        <f>'17to9 after'!AS45</f>
        <v>3.4203135166154031</v>
      </c>
      <c r="G24" s="69">
        <f>'17to9 after'!BM45</f>
        <v>6.5221199874881508</v>
      </c>
      <c r="H24" s="70">
        <f>'17to9 after'!AT45</f>
        <v>3.6523131238204387</v>
      </c>
      <c r="I24" s="70">
        <f>'17to9 after'!AU45</f>
        <v>-19.325179383366365</v>
      </c>
      <c r="J24" s="70">
        <f>'17to9 after'!AV45</f>
        <v>-23.069817187838517</v>
      </c>
      <c r="K24" s="70">
        <f>'17to9 after'!AW45</f>
        <v>-9.1744667947823331</v>
      </c>
      <c r="L24" s="69">
        <f>'17to9 after'!BN45</f>
        <v>-13.129121397418675</v>
      </c>
      <c r="M24" s="70">
        <f>'17to9 after'!AX45</f>
        <v>6.7830637983707698</v>
      </c>
      <c r="N24" s="70">
        <f>'17to9 after'!AY45</f>
        <v>8.2141645044393918</v>
      </c>
      <c r="O24" s="70">
        <f>'17to9 after'!AZ45</f>
        <v>17.500882005927497</v>
      </c>
      <c r="P24" s="70">
        <f>'17to9 after'!BA45</f>
        <v>24.017986902189769</v>
      </c>
      <c r="Q24" s="69">
        <f>'17to9 after'!BO45</f>
        <v>14.850416104145081</v>
      </c>
      <c r="R24" s="70">
        <f>'17to9 after'!BB45</f>
        <v>17.038712489221975</v>
      </c>
      <c r="S24" s="70">
        <f>'17to9 after'!BC45</f>
        <v>10.641096059465971</v>
      </c>
      <c r="T24" s="70">
        <f>'17to9 after'!BD45</f>
        <v>-19.744165477719378</v>
      </c>
      <c r="U24" s="70">
        <f>'17to9 after'!BE45</f>
        <v>18.803136637408556</v>
      </c>
      <c r="V24" s="99">
        <f>'17to9 after'!BP45</f>
        <v>7.0135032657814955</v>
      </c>
      <c r="W24" s="95">
        <f>'17to9 after'!BF45</f>
        <v>19.408212653879286</v>
      </c>
      <c r="X24" s="96">
        <f>'17to9 after'!BG45</f>
        <v>0.47379277798653696</v>
      </c>
      <c r="Y24" s="96">
        <f>'17to9 after'!BH45</f>
        <v>-16.99382741681762</v>
      </c>
      <c r="Z24" s="96">
        <f>'17to9 after'!BI45</f>
        <v>-4.9840268624747441</v>
      </c>
      <c r="AA24" s="69">
        <f>'17to9 after'!BQ45</f>
        <v>-0.39553726310418424</v>
      </c>
      <c r="AD24" s="73">
        <v>-18.67305527874759</v>
      </c>
      <c r="AE24" s="73">
        <v>3.9651556599935684</v>
      </c>
      <c r="AG24" s="7">
        <f t="shared" si="0"/>
        <v>4.3967619090909267</v>
      </c>
      <c r="AH24" s="7">
        <f t="shared" si="1"/>
        <v>13.139622454775902</v>
      </c>
    </row>
    <row r="27" spans="1:34" ht="17.399999999999999" x14ac:dyDescent="0.3">
      <c r="A27" s="51" t="s">
        <v>126</v>
      </c>
    </row>
    <row r="28" spans="1:34" x14ac:dyDescent="0.3">
      <c r="A28" s="52" t="s">
        <v>73</v>
      </c>
    </row>
    <row r="29" spans="1:34" x14ac:dyDescent="0.3">
      <c r="A29" s="205" t="s">
        <v>74</v>
      </c>
      <c r="B29" s="215">
        <v>2018</v>
      </c>
      <c r="C29" s="212">
        <v>2019</v>
      </c>
      <c r="D29" s="212"/>
      <c r="E29" s="212"/>
      <c r="F29" s="212"/>
      <c r="G29" s="215">
        <v>2019</v>
      </c>
      <c r="H29" s="212">
        <v>2020</v>
      </c>
      <c r="I29" s="212"/>
      <c r="J29" s="212"/>
      <c r="K29" s="212"/>
      <c r="L29" s="215">
        <v>2020</v>
      </c>
      <c r="M29" s="212">
        <v>2021</v>
      </c>
      <c r="N29" s="212"/>
      <c r="O29" s="212"/>
      <c r="P29" s="212"/>
      <c r="Q29" s="215">
        <v>2021</v>
      </c>
      <c r="R29" s="212">
        <v>2022</v>
      </c>
      <c r="S29" s="212"/>
      <c r="T29" s="212"/>
      <c r="U29" s="212"/>
      <c r="V29" s="217">
        <v>2022</v>
      </c>
      <c r="W29" s="211">
        <v>2023</v>
      </c>
      <c r="X29" s="212"/>
      <c r="Y29" s="212"/>
      <c r="Z29" s="212"/>
      <c r="AA29" s="213">
        <v>2023</v>
      </c>
    </row>
    <row r="30" spans="1:34" x14ac:dyDescent="0.3">
      <c r="A30" s="206"/>
      <c r="B30" s="216"/>
      <c r="C30" s="53" t="s">
        <v>13</v>
      </c>
      <c r="D30" s="53" t="s">
        <v>14</v>
      </c>
      <c r="E30" s="53" t="s">
        <v>15</v>
      </c>
      <c r="F30" s="53" t="s">
        <v>16</v>
      </c>
      <c r="G30" s="216"/>
      <c r="H30" s="53" t="s">
        <v>13</v>
      </c>
      <c r="I30" s="53" t="s">
        <v>14</v>
      </c>
      <c r="J30" s="53" t="s">
        <v>15</v>
      </c>
      <c r="K30" s="53" t="s">
        <v>16</v>
      </c>
      <c r="L30" s="216"/>
      <c r="M30" s="53" t="s">
        <v>13</v>
      </c>
      <c r="N30" s="53" t="s">
        <v>14</v>
      </c>
      <c r="O30" s="53" t="s">
        <v>15</v>
      </c>
      <c r="P30" s="53" t="s">
        <v>16</v>
      </c>
      <c r="Q30" s="216"/>
      <c r="R30" s="53" t="s">
        <v>13</v>
      </c>
      <c r="S30" s="53" t="s">
        <v>14</v>
      </c>
      <c r="T30" s="53" t="s">
        <v>15</v>
      </c>
      <c r="U30" s="53" t="s">
        <v>16</v>
      </c>
      <c r="V30" s="218"/>
      <c r="W30" s="90" t="s">
        <v>13</v>
      </c>
      <c r="X30" s="53" t="s">
        <v>14</v>
      </c>
      <c r="Y30" s="53" t="s">
        <v>15</v>
      </c>
      <c r="Z30" s="53" t="s">
        <v>16</v>
      </c>
      <c r="AA30" s="214"/>
    </row>
    <row r="31" spans="1:34" x14ac:dyDescent="0.3">
      <c r="A31" s="54" t="s">
        <v>75</v>
      </c>
      <c r="B31" s="55"/>
      <c r="C31" s="56"/>
      <c r="D31" s="56"/>
      <c r="E31" s="56"/>
      <c r="F31" s="56"/>
      <c r="G31" s="55"/>
      <c r="H31" s="56"/>
      <c r="I31" s="56"/>
      <c r="J31" s="56"/>
      <c r="K31" s="56"/>
      <c r="L31" s="55"/>
      <c r="M31" s="56"/>
      <c r="N31" s="56"/>
      <c r="O31" s="56"/>
      <c r="P31" s="56"/>
      <c r="Q31" s="55"/>
      <c r="R31" s="56"/>
      <c r="S31" s="56"/>
      <c r="T31" s="56"/>
      <c r="U31" s="56"/>
      <c r="V31" s="56"/>
      <c r="W31" s="91"/>
      <c r="X31" s="56"/>
      <c r="Y31" s="56"/>
      <c r="Z31" s="56"/>
      <c r="AA31" s="100"/>
    </row>
    <row r="32" spans="1:34" ht="15" thickBot="1" x14ac:dyDescent="0.35">
      <c r="A32" s="57" t="s">
        <v>76</v>
      </c>
      <c r="B32" s="18">
        <f>B6</f>
        <v>5.1742915395502687</v>
      </c>
      <c r="C32" s="19">
        <f t="shared" ref="C32:Z32" si="2">C6</f>
        <v>5.0619572797427459</v>
      </c>
      <c r="D32" s="20">
        <f t="shared" si="2"/>
        <v>5.0525709481404668</v>
      </c>
      <c r="E32" s="21">
        <f t="shared" si="2"/>
        <v>5.00983075045629</v>
      </c>
      <c r="F32" s="22">
        <f t="shared" si="2"/>
        <v>4.9556652717787975</v>
      </c>
      <c r="G32" s="18">
        <f t="shared" si="2"/>
        <v>5.019287680462825</v>
      </c>
      <c r="H32" s="19">
        <f t="shared" si="2"/>
        <v>2.96560560311947</v>
      </c>
      <c r="I32" s="20">
        <f t="shared" si="2"/>
        <v>-5.3236912100438456</v>
      </c>
      <c r="J32" s="21">
        <f t="shared" si="2"/>
        <v>-3.4880217475960817</v>
      </c>
      <c r="K32" s="22">
        <f t="shared" si="2"/>
        <v>-2.1665255407161466</v>
      </c>
      <c r="L32" s="18">
        <f t="shared" si="2"/>
        <v>-2.0650049409290494</v>
      </c>
      <c r="M32" s="19">
        <f t="shared" si="2"/>
        <v>-0.69670625552852306</v>
      </c>
      <c r="N32" s="20">
        <f t="shared" si="2"/>
        <v>7.0720160186016567</v>
      </c>
      <c r="O32" s="21">
        <f t="shared" si="2"/>
        <v>3.5059027376630025</v>
      </c>
      <c r="P32" s="22">
        <f t="shared" si="2"/>
        <v>5.0232775031471721</v>
      </c>
      <c r="Q32" s="18">
        <f t="shared" si="2"/>
        <v>3.6912401119128857</v>
      </c>
      <c r="R32" s="19">
        <f t="shared" si="2"/>
        <v>5.0062648070143903</v>
      </c>
      <c r="S32" s="19">
        <f t="shared" si="2"/>
        <v>5.07</v>
      </c>
      <c r="T32" s="19">
        <f t="shared" si="2"/>
        <v>5.17</v>
      </c>
      <c r="U32" s="19">
        <f t="shared" si="2"/>
        <v>4.5599999999999996</v>
      </c>
      <c r="V32" s="19">
        <f t="shared" si="2"/>
        <v>4.9494050876669471</v>
      </c>
      <c r="W32" s="19">
        <f t="shared" si="2"/>
        <v>4.83</v>
      </c>
      <c r="X32" s="19">
        <f t="shared" si="2"/>
        <v>4.99</v>
      </c>
      <c r="Y32" s="19">
        <f t="shared" si="2"/>
        <v>5.26</v>
      </c>
      <c r="Z32" s="19">
        <f t="shared" si="2"/>
        <v>5.04</v>
      </c>
      <c r="AA32" s="18">
        <f>AA6</f>
        <v>5.0326251134500843</v>
      </c>
    </row>
    <row r="33" spans="1:27" x14ac:dyDescent="0.3">
      <c r="A33" s="58" t="s">
        <v>77</v>
      </c>
      <c r="B33" s="59">
        <f>'17to9 after'!BL65</f>
        <v>3.8841579664959935</v>
      </c>
      <c r="C33" s="60">
        <f>'17to9 after'!AP65</f>
        <v>1.7945009429038761</v>
      </c>
      <c r="D33" s="61">
        <f>'17to9 after'!AQ65</f>
        <v>5.2849070117596986</v>
      </c>
      <c r="E33" s="61">
        <f>'17to9 after'!AR65</f>
        <v>3.0713579412463998</v>
      </c>
      <c r="F33" s="62">
        <f>'17to9 after'!AS65</f>
        <v>4.2491465584431953</v>
      </c>
      <c r="G33" s="59">
        <f>'17to9 after'!BM65</f>
        <v>3.6065015723811822</v>
      </c>
      <c r="H33" s="60">
        <f>'17to9 after'!AT65</f>
        <v>2.0811486700034187E-2</v>
      </c>
      <c r="I33" s="61">
        <f>'17to9 after'!AU65</f>
        <v>2.1968832521495507</v>
      </c>
      <c r="J33" s="61">
        <f>'17to9 after'!AV65</f>
        <v>2.1740843467977999</v>
      </c>
      <c r="K33" s="62">
        <f>'17to9 after'!AW65</f>
        <v>2.6306938948937431</v>
      </c>
      <c r="L33" s="59">
        <f>'17to9 after'!BN65</f>
        <v>1.767005013514833</v>
      </c>
      <c r="M33" s="60">
        <f>'17to9 after'!AX65</f>
        <v>3.4412742042115418</v>
      </c>
      <c r="N33" s="61">
        <f>'17to9 after'!AY65</f>
        <v>0.5257487771392011</v>
      </c>
      <c r="O33" s="61">
        <f>'17to9 after'!AZ65</f>
        <v>1.4295980977077294</v>
      </c>
      <c r="P33" s="62">
        <f>'17to9 after'!BA65</f>
        <v>2.2808987092091337</v>
      </c>
      <c r="Q33" s="59">
        <f>'17to9 after'!BO65</f>
        <v>1.8412553033327006</v>
      </c>
      <c r="R33" s="60">
        <f>'17to9 after'!BB65</f>
        <v>1.1556651002389895</v>
      </c>
      <c r="S33" s="61">
        <f>'17to9 after'!BC65</f>
        <v>1.6899999999999915</v>
      </c>
      <c r="T33" s="61">
        <f>'17to9 after'!BD65</f>
        <v>1.21</v>
      </c>
      <c r="U33" s="62">
        <f>'17to9 after'!BE65</f>
        <v>4.2967037514564543</v>
      </c>
      <c r="V33" s="97">
        <f>'17to9 after'!BP65</f>
        <v>2.0060897279352785</v>
      </c>
      <c r="W33" s="93">
        <f>'17to9 after'!BF65</f>
        <v>3.5636130529498766</v>
      </c>
      <c r="X33" s="88">
        <f>'17to9 after'!BG65</f>
        <v>4.3807016225863693</v>
      </c>
      <c r="Y33" s="88">
        <f>'17to9 after'!BH65</f>
        <v>3.9455749801316164</v>
      </c>
      <c r="Z33" s="88">
        <f>'17to9 after'!BI65</f>
        <v>4.2656944233915084</v>
      </c>
      <c r="AA33" s="59">
        <f>'17to9 after'!BQ65</f>
        <v>4.0441197829446995</v>
      </c>
    </row>
    <row r="34" spans="1:27" x14ac:dyDescent="0.3">
      <c r="A34" s="63" t="s">
        <v>78</v>
      </c>
      <c r="B34" s="64">
        <f>'17to9 after'!BL66</f>
        <v>2.1581462305483967</v>
      </c>
      <c r="C34" s="65">
        <f>'17to9 after'!AP66</f>
        <v>2.3248266298230069</v>
      </c>
      <c r="D34" s="66">
        <f>'17to9 after'!AQ66</f>
        <v>-0.70691864637874025</v>
      </c>
      <c r="E34" s="66">
        <f>'17to9 after'!AR66</f>
        <v>2.3358211223401204</v>
      </c>
      <c r="F34" s="67">
        <f>'17to9 after'!AS66</f>
        <v>0.94127475581053943</v>
      </c>
      <c r="G34" s="64">
        <f>'17to9 after'!BM66</f>
        <v>1.2179710108536579</v>
      </c>
      <c r="H34" s="65">
        <f>'17to9 after'!AT66</f>
        <v>0.44774760442525263</v>
      </c>
      <c r="I34" s="66">
        <f>'17to9 after'!AU66</f>
        <v>-2.72000330203781</v>
      </c>
      <c r="J34" s="66">
        <f>'17to9 after'!AV66</f>
        <v>-4.2813539038007438</v>
      </c>
      <c r="K34" s="67">
        <f>'17to9 after'!AW66</f>
        <v>-1.2008604625752595</v>
      </c>
      <c r="L34" s="64">
        <f>'17to9 after'!BN66</f>
        <v>-1.9512377850728346</v>
      </c>
      <c r="M34" s="65">
        <f>'17to9 after'!AX66</f>
        <v>-2.0212227643183422</v>
      </c>
      <c r="N34" s="66">
        <f>'17to9 after'!AY66</f>
        <v>5.223285548337353</v>
      </c>
      <c r="O34" s="66">
        <f>'17to9 after'!AZ66</f>
        <v>7.7799576692986427</v>
      </c>
      <c r="P34" s="67">
        <f>'17to9 after'!BA66</f>
        <v>5.1507648332819622</v>
      </c>
      <c r="Q34" s="64">
        <f>'17to9 after'!BO66</f>
        <v>4.0006694707183543</v>
      </c>
      <c r="R34" s="65">
        <f>'17to9 after'!BB66</f>
        <v>3.8156096217024427</v>
      </c>
      <c r="S34" s="66">
        <f>'17to9 after'!BC66</f>
        <v>2.2100000000000009</v>
      </c>
      <c r="T34" s="66">
        <f>'17to9 after'!BD66</f>
        <v>1.9900000000000029</v>
      </c>
      <c r="U34" s="67">
        <f>'17to9 after'!BE66</f>
        <v>2.7002190099910894</v>
      </c>
      <c r="V34" s="98">
        <f>'17to9 after'!BP66</f>
        <v>2.6628137859225243</v>
      </c>
      <c r="W34" s="94">
        <f>'17to9 after'!BF66</f>
        <v>2.762836376598421</v>
      </c>
      <c r="X34" s="89">
        <f>'17to9 after'!BG66</f>
        <v>1.9601342456566195</v>
      </c>
      <c r="Y34" s="89">
        <f>'17to9 after'!BH66</f>
        <v>2.3474421459792394</v>
      </c>
      <c r="Z34" s="89">
        <f>'17to9 after'!BI66</f>
        <v>2.3544807190688744</v>
      </c>
      <c r="AA34" s="102">
        <f>'17to9 after'!BQ66</f>
        <v>2.3543780563404226</v>
      </c>
    </row>
    <row r="35" spans="1:27" x14ac:dyDescent="0.3">
      <c r="A35" s="58" t="s">
        <v>79</v>
      </c>
      <c r="B35" s="59">
        <f>'17to9 after'!BL67</f>
        <v>4.2740075535327104</v>
      </c>
      <c r="C35" s="60">
        <f>'17to9 after'!AP67</f>
        <v>3.852636414031041</v>
      </c>
      <c r="D35" s="61">
        <f>'17to9 after'!AQ67</f>
        <v>3.5244224234346477</v>
      </c>
      <c r="E35" s="61">
        <f>'17to9 after'!AR67</f>
        <v>4.1417527421544253</v>
      </c>
      <c r="F35" s="62">
        <f>'17to9 after'!AS67</f>
        <v>3.666375351679263</v>
      </c>
      <c r="G35" s="59">
        <f>'17to9 after'!BM67</f>
        <v>3.7977842664278283</v>
      </c>
      <c r="H35" s="60">
        <f>'17to9 after'!AT67</f>
        <v>2.0645142700724595</v>
      </c>
      <c r="I35" s="61">
        <f>'17to9 after'!AU67</f>
        <v>-6.1822262897118563</v>
      </c>
      <c r="J35" s="61">
        <f>'17to9 after'!AV67</f>
        <v>-4.3388521548792358</v>
      </c>
      <c r="K35" s="62">
        <f>'17to9 after'!AW67</f>
        <v>-3.1374891612758637</v>
      </c>
      <c r="L35" s="59">
        <f>'17to9 after'!BN67</f>
        <v>-2.9318067396569503</v>
      </c>
      <c r="M35" s="60">
        <f>'17to9 after'!AX67</f>
        <v>-1.3841150979617134</v>
      </c>
      <c r="N35" s="61">
        <f>'17to9 after'!AY67</f>
        <v>6.5806484967229295</v>
      </c>
      <c r="O35" s="61">
        <f>'17to9 after'!AZ67</f>
        <v>3.6789470984919914</v>
      </c>
      <c r="P35" s="62">
        <f>'17to9 after'!BA67</f>
        <v>4.9238733378203614</v>
      </c>
      <c r="Q35" s="59">
        <f>'17to9 after'!BO67</f>
        <v>3.3893258503485457</v>
      </c>
      <c r="R35" s="60">
        <f>'17to9 after'!BB67</f>
        <v>5.0738270644069106</v>
      </c>
      <c r="S35" s="61">
        <f>'17to9 after'!BC67</f>
        <v>5.2000000000000046</v>
      </c>
      <c r="T35" s="61">
        <f>'17to9 after'!BD67</f>
        <v>5.6100000000000039</v>
      </c>
      <c r="U35" s="62">
        <f>'17to9 after'!BE67</f>
        <v>2.5629904941243842</v>
      </c>
      <c r="V35" s="97">
        <f>'17to9 after'!BP67</f>
        <v>4.6001567785354913</v>
      </c>
      <c r="W35" s="93">
        <f>'17to9 after'!BF67</f>
        <v>4.2949057964412951</v>
      </c>
      <c r="X35" s="88">
        <f>'17to9 after'!BG67</f>
        <v>4.9013148760977288</v>
      </c>
      <c r="Y35" s="88">
        <f>'17to9 after'!BH67</f>
        <v>5.5662126262983502</v>
      </c>
      <c r="Z35" s="88">
        <f>'17to9 after'!BI67</f>
        <v>4.872793265138986</v>
      </c>
      <c r="AA35" s="59">
        <f>'17to9 after'!BQ67</f>
        <v>4.9150450585274674</v>
      </c>
    </row>
    <row r="36" spans="1:27" x14ac:dyDescent="0.3">
      <c r="A36" s="63" t="s">
        <v>80</v>
      </c>
      <c r="B36" s="64">
        <f>'17to9 after'!BL68</f>
        <v>5.4788992902828682</v>
      </c>
      <c r="C36" s="65">
        <f>'17to9 after'!AP68</f>
        <v>4.4765058455220608</v>
      </c>
      <c r="D36" s="66">
        <f>'17to9 after'!AQ68</f>
        <v>2.6481117506668594</v>
      </c>
      <c r="E36" s="66">
        <f>'17to9 after'!AR68</f>
        <v>3.8256004237086749</v>
      </c>
      <c r="F36" s="67">
        <f>'17to9 after'!AS68</f>
        <v>5.9606543355073205</v>
      </c>
      <c r="G36" s="64">
        <f>'17to9 after'!BM68</f>
        <v>4.2441447835344315</v>
      </c>
      <c r="H36" s="65">
        <f>'17to9 after'!AT68</f>
        <v>3.8912821577481438</v>
      </c>
      <c r="I36" s="66">
        <f>'17to9 after'!AU68</f>
        <v>-4.707913767459349</v>
      </c>
      <c r="J36" s="66">
        <f>'17to9 after'!AV68</f>
        <v>-1.8240083712108834</v>
      </c>
      <c r="K36" s="67">
        <f>'17to9 after'!AW68</f>
        <v>-4.2751374804500415</v>
      </c>
      <c r="L36" s="64">
        <f>'17to9 after'!BN68</f>
        <v>-1.7982989266167149</v>
      </c>
      <c r="M36" s="65">
        <f>'17to9 after'!AX68</f>
        <v>1.9710175819564357</v>
      </c>
      <c r="N36" s="66">
        <f>'17to9 after'!AY68</f>
        <v>8.8153400120561276</v>
      </c>
      <c r="O36" s="66">
        <f>'17to9 after'!AZ68</f>
        <v>3.9096432092515121</v>
      </c>
      <c r="P36" s="67">
        <f>'17to9 after'!BA68</f>
        <v>7.5176725586175497</v>
      </c>
      <c r="Q36" s="64">
        <f>'17to9 after'!BO68</f>
        <v>5.4995235707757217</v>
      </c>
      <c r="R36" s="65">
        <f>'17to9 after'!BB68</f>
        <v>6.5842720850249226</v>
      </c>
      <c r="S36" s="66">
        <f>'17to9 after'!BC68</f>
        <v>3.1862043961696784</v>
      </c>
      <c r="T36" s="66">
        <f>'17to9 after'!BD68</f>
        <v>5.7056394204570982</v>
      </c>
      <c r="U36" s="67">
        <f>'17to9 after'!BE68</f>
        <v>3.6988163909313698</v>
      </c>
      <c r="V36" s="98">
        <f>'17to9 after'!BP68</f>
        <v>4.7839627649556737</v>
      </c>
      <c r="W36" s="94">
        <f>'17to9 after'!BF68</f>
        <v>3.783300850677862</v>
      </c>
      <c r="X36" s="89">
        <f>'17to9 after'!BG68</f>
        <v>3.8165616981123307</v>
      </c>
      <c r="Y36" s="89">
        <f>'17to9 after'!BH68</f>
        <v>3.7962507374074583</v>
      </c>
      <c r="Z36" s="89">
        <f>'17to9 after'!BI68</f>
        <v>3.7354958276419437</v>
      </c>
      <c r="AA36" s="102">
        <f>'17to9 after'!BQ68</f>
        <v>3.7821520762316707</v>
      </c>
    </row>
    <row r="37" spans="1:27" x14ac:dyDescent="0.3">
      <c r="A37" s="58" t="s">
        <v>81</v>
      </c>
      <c r="B37" s="59">
        <f>'17to9 after'!BL69</f>
        <v>6.089319137517446</v>
      </c>
      <c r="C37" s="60">
        <f>'17to9 after'!AP69</f>
        <v>5.9056210992246116</v>
      </c>
      <c r="D37" s="61">
        <f>'17to9 after'!AQ69</f>
        <v>5.6899651298252252</v>
      </c>
      <c r="E37" s="61">
        <f>'17to9 after'!AR69</f>
        <v>5.6487372567148197</v>
      </c>
      <c r="F37" s="62">
        <f>'17to9 after'!AS69</f>
        <v>5.7888185167337847</v>
      </c>
      <c r="G37" s="59">
        <f>'17to9 after'!BM69</f>
        <v>5.7573886337987767</v>
      </c>
      <c r="H37" s="60">
        <f>'17to9 after'!AT69</f>
        <v>2.8988079703304859</v>
      </c>
      <c r="I37" s="61">
        <f>'17to9 after'!AU69</f>
        <v>-5.3926336904483785</v>
      </c>
      <c r="J37" s="61">
        <f>'17to9 after'!AV69</f>
        <v>-4.5205832845172438</v>
      </c>
      <c r="K37" s="62">
        <f>'17to9 after'!AW69</f>
        <v>-5.6690527266876174</v>
      </c>
      <c r="L37" s="59">
        <f>'17to9 after'!BN69</f>
        <v>-3.2559893542639329</v>
      </c>
      <c r="M37" s="60">
        <f>'17to9 after'!AX69</f>
        <v>-0.78691755054185464</v>
      </c>
      <c r="N37" s="61">
        <f>'17to9 after'!AY69</f>
        <v>4.4207149874338603</v>
      </c>
      <c r="O37" s="61">
        <f>'17to9 after'!AZ69</f>
        <v>3.8373120603795163</v>
      </c>
      <c r="P37" s="62">
        <f>'17to9 after'!BA69</f>
        <v>3.9124708611258496</v>
      </c>
      <c r="Q37" s="59">
        <f>'17to9 after'!BO69</f>
        <v>2.8146899643656242</v>
      </c>
      <c r="R37" s="60">
        <f>'17to9 after'!BB69</f>
        <v>4.82898014302795</v>
      </c>
      <c r="S37" s="61">
        <f>'17to9 after'!BC69</f>
        <v>7.6899999999999968</v>
      </c>
      <c r="T37" s="61">
        <f>'17to9 after'!BD69</f>
        <v>7.1602121588978385</v>
      </c>
      <c r="U37" s="62">
        <f>'17to9 after'!BE69</f>
        <v>6.64669270477245</v>
      </c>
      <c r="V37" s="97">
        <f>'17to9 after'!BP69</f>
        <v>6.5791660417437559</v>
      </c>
      <c r="W37" s="93">
        <f>'17to9 after'!BF69</f>
        <v>5.2981807972220185</v>
      </c>
      <c r="X37" s="88">
        <f>'17to9 after'!BG69</f>
        <v>5.8130031580649888</v>
      </c>
      <c r="Y37" s="88">
        <f>'17to9 after'!BH69</f>
        <v>7.499109877579091</v>
      </c>
      <c r="Z37" s="88">
        <f>'17to9 after'!BI69</f>
        <v>7.628234005448209</v>
      </c>
      <c r="AA37" s="59">
        <f>'17to9 after'!BQ69</f>
        <v>6.5908701572081174</v>
      </c>
    </row>
    <row r="38" spans="1:27" x14ac:dyDescent="0.3">
      <c r="A38" s="63" t="s">
        <v>82</v>
      </c>
      <c r="B38" s="64">
        <f>'17to9 after'!BL70</f>
        <v>5.0979758567770483</v>
      </c>
      <c r="C38" s="65">
        <f>'17to9 after'!AP70</f>
        <v>5.3367451986178427</v>
      </c>
      <c r="D38" s="66">
        <f>'17to9 after'!AQ70</f>
        <v>4.7844724849787079</v>
      </c>
      <c r="E38" s="66">
        <f>'17to9 after'!AR70</f>
        <v>4.5804909977742669</v>
      </c>
      <c r="F38" s="67">
        <f>'17to9 after'!AS70</f>
        <v>4.6001844326307939</v>
      </c>
      <c r="G38" s="64">
        <f>'17to9 after'!BM70</f>
        <v>4.819476351302443</v>
      </c>
      <c r="H38" s="65">
        <f>'17to9 after'!AT70</f>
        <v>1.5799312479152006</v>
      </c>
      <c r="I38" s="66">
        <f>'17to9 after'!AU70</f>
        <v>-10.346600794476913</v>
      </c>
      <c r="J38" s="66">
        <f>'17to9 after'!AV70</f>
        <v>-6.3728779906681243</v>
      </c>
      <c r="K38" s="67">
        <f>'17to9 after'!AW70</f>
        <v>-4.6654458185204861</v>
      </c>
      <c r="L38" s="64">
        <f>'17to9 after'!BN70</f>
        <v>-4.9969543109426802</v>
      </c>
      <c r="M38" s="65">
        <f>'17to9 after'!AX70</f>
        <v>-2.3930684478235098</v>
      </c>
      <c r="N38" s="66">
        <f>'17to9 after'!AY70</f>
        <v>11.475963579942427</v>
      </c>
      <c r="O38" s="66">
        <f>'17to9 after'!AZ70</f>
        <v>4.2315969195874548</v>
      </c>
      <c r="P38" s="67">
        <f>'17to9 after'!BA70</f>
        <v>5.4453718049934707</v>
      </c>
      <c r="Q38" s="64">
        <f>'17to9 after'!BO70</f>
        <v>4.5173342177538212</v>
      </c>
      <c r="R38" s="65">
        <f>'17to9 after'!BB70</f>
        <v>5.866443936942578</v>
      </c>
      <c r="S38" s="66">
        <f>'17to9 after'!BC70</f>
        <v>6.261234569113161</v>
      </c>
      <c r="T38" s="66">
        <f>'17to9 after'!BD70</f>
        <v>8.2849027768561179</v>
      </c>
      <c r="U38" s="67">
        <f>'17to9 after'!BE70</f>
        <v>3.26378206056126</v>
      </c>
      <c r="V38" s="98">
        <f>'17to9 after'!BP70</f>
        <v>5.909299153516745</v>
      </c>
      <c r="W38" s="94">
        <f>'17to9 after'!BF70</f>
        <v>3.9569132341510826</v>
      </c>
      <c r="X38" s="89">
        <f>'17to9 after'!BG70</f>
        <v>4.9007868846481006</v>
      </c>
      <c r="Y38" s="89">
        <f>'17to9 after'!BH70</f>
        <v>6.9307492329119702</v>
      </c>
      <c r="Z38" s="89">
        <f>'17to9 after'!BI70</f>
        <v>6.4031334535373352</v>
      </c>
      <c r="AA38" s="102">
        <f>'17to9 after'!BQ70</f>
        <v>5.5663394747492267</v>
      </c>
    </row>
    <row r="39" spans="1:27" x14ac:dyDescent="0.3">
      <c r="A39" s="58" t="s">
        <v>83</v>
      </c>
      <c r="B39" s="59">
        <f>'17to9 after'!BL71</f>
        <v>7.0320946014619468</v>
      </c>
      <c r="C39" s="60">
        <f>'17to9 after'!AP71</f>
        <v>7.43880069391607</v>
      </c>
      <c r="D39" s="61">
        <f>'17to9 after'!AQ71</f>
        <v>7.9075569627447662</v>
      </c>
      <c r="E39" s="61">
        <f>'17to9 after'!AR71</f>
        <v>8.0872143069756994</v>
      </c>
      <c r="F39" s="62">
        <f>'17to9 after'!AS71</f>
        <v>8.7863193697957698</v>
      </c>
      <c r="G39" s="59">
        <f>'17to9 after'!BM71</f>
        <v>8.0651744709368423</v>
      </c>
      <c r="H39" s="60">
        <f>'17to9 after'!AT71</f>
        <v>6.080078346893214</v>
      </c>
      <c r="I39" s="61">
        <f>'17to9 after'!AU71</f>
        <v>-7.493015425462179</v>
      </c>
      <c r="J39" s="61">
        <f>'17to9 after'!AV71</f>
        <v>-1.3567721193712301</v>
      </c>
      <c r="K39" s="62">
        <f>'17to9 after'!AW71</f>
        <v>0.22678863822473971</v>
      </c>
      <c r="L39" s="59">
        <f>'17to9 after'!BN71</f>
        <v>-0.6802943394935812</v>
      </c>
      <c r="M39" s="60">
        <f>'17to9 after'!AX71</f>
        <v>-0.3914477072135325</v>
      </c>
      <c r="N39" s="61">
        <f>'17to9 after'!AY71</f>
        <v>12.895454180864419</v>
      </c>
      <c r="O39" s="61">
        <f>'17to9 after'!AZ71</f>
        <v>3.2077354465217089</v>
      </c>
      <c r="P39" s="62">
        <f>'17to9 after'!BA71</f>
        <v>6.866141743869858</v>
      </c>
      <c r="Q39" s="59">
        <f>'17to9 after'!BO71</f>
        <v>5.4660120776569343</v>
      </c>
      <c r="R39" s="60">
        <f>'17to9 after'!BB71</f>
        <v>10.296496542547029</v>
      </c>
      <c r="S39" s="61">
        <f>'17to9 after'!BC71</f>
        <v>12.368364362821914</v>
      </c>
      <c r="T39" s="61">
        <f>'17to9 after'!BD71</f>
        <v>12.647746575715502</v>
      </c>
      <c r="U39" s="62">
        <f>'17to9 after'!BE71</f>
        <v>5.782994648908879</v>
      </c>
      <c r="V39" s="97">
        <f>'17to9 after'!BP71</f>
        <v>10.201149948813182</v>
      </c>
      <c r="W39" s="93">
        <f>'17to9 after'!BF71</f>
        <v>7.7437321387388014</v>
      </c>
      <c r="X39" s="88">
        <f>'17to9 after'!BG71</f>
        <v>8.5483934040483156</v>
      </c>
      <c r="Y39" s="88">
        <f>'17to9 after'!BH71</f>
        <v>10.380783024338246</v>
      </c>
      <c r="Z39" s="88">
        <f>'17to9 after'!BI71</f>
        <v>9.5299814810622543</v>
      </c>
      <c r="AA39" s="59">
        <f>'17to9 after'!BQ71</f>
        <v>9.0663813936921365</v>
      </c>
    </row>
    <row r="40" spans="1:27" x14ac:dyDescent="0.3">
      <c r="A40" s="63" t="s">
        <v>84</v>
      </c>
      <c r="B40" s="64">
        <f>'17to9 after'!BL72</f>
        <v>4.8364125220871523</v>
      </c>
      <c r="C40" s="65">
        <f>'17to9 after'!AP72</f>
        <v>7.2611236346134422</v>
      </c>
      <c r="D40" s="66">
        <f>'17to9 after'!AQ72</f>
        <v>6.041341140883838</v>
      </c>
      <c r="E40" s="66">
        <f>'17to9 after'!AR72</f>
        <v>6.9531006680407792</v>
      </c>
      <c r="F40" s="67">
        <f>'17to9 after'!AS72</f>
        <v>8.0596140498342628</v>
      </c>
      <c r="G40" s="64">
        <f>'17to9 after'!BM72</f>
        <v>7.0845338757568488</v>
      </c>
      <c r="H40" s="65">
        <f>'17to9 after'!AT72</f>
        <v>7.2857302208611641</v>
      </c>
      <c r="I40" s="66">
        <f>'17to9 after'!AU72</f>
        <v>-1.3630125952147853</v>
      </c>
      <c r="J40" s="66">
        <f>'17to9 after'!AV72</f>
        <v>-1.4276646372536783</v>
      </c>
      <c r="K40" s="67">
        <f>'17to9 after'!AW72</f>
        <v>-1.5163044964672245E-2</v>
      </c>
      <c r="L40" s="64">
        <f>'17to9 after'!BN72</f>
        <v>1.0841524891553656</v>
      </c>
      <c r="M40" s="65">
        <f>'17to9 after'!AX72</f>
        <v>-2.3712866802931831</v>
      </c>
      <c r="N40" s="66">
        <f>'17to9 after'!AY72</f>
        <v>6.7381305212967924</v>
      </c>
      <c r="O40" s="66">
        <f>'17to9 after'!AZ72</f>
        <v>3.0146029164341615</v>
      </c>
      <c r="P40" s="67">
        <f>'17to9 after'!BA72</f>
        <v>0.24558203747406804</v>
      </c>
      <c r="Q40" s="64">
        <f>'17to9 after'!BO72</f>
        <v>1.8021852370757374</v>
      </c>
      <c r="R40" s="65">
        <f>'17to9 after'!BB72</f>
        <v>3.1978745917137008</v>
      </c>
      <c r="S40" s="66">
        <f>'17to9 after'!BC72</f>
        <v>2.636723631842397</v>
      </c>
      <c r="T40" s="66">
        <f>'17to9 after'!BD72</f>
        <v>4.45108291032148</v>
      </c>
      <c r="U40" s="67">
        <f>'17to9 after'!BE72</f>
        <v>4.7602526929787503</v>
      </c>
      <c r="V40" s="98">
        <f>'17to9 after'!BP72</f>
        <v>3.7610793010690591</v>
      </c>
      <c r="W40" s="94">
        <f>'17to9 after'!BF72</f>
        <v>3.4227449180743053</v>
      </c>
      <c r="X40" s="89">
        <f>'17to9 after'!BG72</f>
        <v>6.4568817998145844</v>
      </c>
      <c r="Y40" s="89">
        <f>'17to9 after'!BH72</f>
        <v>6.8630895798337033</v>
      </c>
      <c r="Z40" s="89">
        <f>'17to9 after'!BI72</f>
        <v>7.1999608269097459</v>
      </c>
      <c r="AA40" s="102">
        <f>'17to9 after'!BQ72</f>
        <v>5.9950026483458041</v>
      </c>
    </row>
    <row r="41" spans="1:27" x14ac:dyDescent="0.3">
      <c r="A41" s="58" t="s">
        <v>85</v>
      </c>
      <c r="B41" s="59">
        <f>'17to9 after'!BL73</f>
        <v>6.8212927940299206</v>
      </c>
      <c r="C41" s="60">
        <f>'17to9 after'!AP73</f>
        <v>7.1245545850048719</v>
      </c>
      <c r="D41" s="61">
        <f>'17to9 after'!AQ73</f>
        <v>8.4258988289881653</v>
      </c>
      <c r="E41" s="61">
        <f>'17to9 after'!AR73</f>
        <v>6.4263249830374791</v>
      </c>
      <c r="F41" s="62">
        <f>'17to9 after'!AS73</f>
        <v>5.4404194985855581</v>
      </c>
      <c r="G41" s="59">
        <f>'17to9 after'!BM73</f>
        <v>6.8077413796505226</v>
      </c>
      <c r="H41" s="60">
        <f>'17to9 after'!AT73</f>
        <v>5.7013242879123682</v>
      </c>
      <c r="I41" s="61">
        <f>'17to9 after'!AU73</f>
        <v>-2.8219546207541191</v>
      </c>
      <c r="J41" s="61">
        <f>'17to9 after'!AV73</f>
        <v>2.179075127438268</v>
      </c>
      <c r="K41" s="62">
        <f>'17to9 after'!AW73</f>
        <v>0.96239205152437446</v>
      </c>
      <c r="L41" s="59">
        <f>'17to9 after'!BN73</f>
        <v>1.4578771353912057</v>
      </c>
      <c r="M41" s="60">
        <f>'17to9 after'!AX73</f>
        <v>-1.8768704246535317</v>
      </c>
      <c r="N41" s="61">
        <f>'17to9 after'!AY73</f>
        <v>9.1766617169414477</v>
      </c>
      <c r="O41" s="61">
        <f>'17to9 after'!AZ73</f>
        <v>-2.9379156797187167</v>
      </c>
      <c r="P41" s="62">
        <f>'17to9 after'!BA73</f>
        <v>2.8617840483535328</v>
      </c>
      <c r="Q41" s="59">
        <f>'17to9 after'!BO73</f>
        <v>1.7282685073410908</v>
      </c>
      <c r="R41" s="60">
        <f>'17to9 after'!BB73</f>
        <v>1.1511502509147675</v>
      </c>
      <c r="S41" s="61">
        <f>'17to9 after'!BC73</f>
        <v>0.25348442828754258</v>
      </c>
      <c r="T41" s="61">
        <f>'17to9 after'!BD73</f>
        <v>8.7687767898627413</v>
      </c>
      <c r="U41" s="62">
        <f>'17to9 after'!BE73</f>
        <v>1.7557472056584533</v>
      </c>
      <c r="V41" s="97">
        <f>'17to9 after'!BP73</f>
        <v>2.904721426279</v>
      </c>
      <c r="W41" s="93">
        <f>'17to9 after'!BF73</f>
        <v>2.330650536050749</v>
      </c>
      <c r="X41" s="88">
        <f>'17to9 after'!BG73</f>
        <v>4.2242461658086761</v>
      </c>
      <c r="Y41" s="88">
        <f>'17to9 after'!BH73</f>
        <v>3.6233948851537301</v>
      </c>
      <c r="Z41" s="88">
        <f>'17to9 after'!BI73</f>
        <v>2.7306587001681537</v>
      </c>
      <c r="AA41" s="59">
        <f>'17to9 after'!BQ73</f>
        <v>3.2299134427022924</v>
      </c>
    </row>
    <row r="42" spans="1:27" x14ac:dyDescent="0.3">
      <c r="A42" s="68" t="s">
        <v>89</v>
      </c>
      <c r="B42" s="69">
        <f>'17to9 after'!BL74</f>
        <v>10.818300674144353</v>
      </c>
      <c r="C42" s="70">
        <f>'17to9 after'!AP74</f>
        <v>10.089362779807853</v>
      </c>
      <c r="D42" s="71">
        <f>'17to9 after'!AQ74</f>
        <v>7.1404440953674264</v>
      </c>
      <c r="E42" s="71">
        <f>'17to9 after'!AR74</f>
        <v>6.8867144088142984</v>
      </c>
      <c r="F42" s="72">
        <f>'17to9 after'!AS74</f>
        <v>3.4203135166154031</v>
      </c>
      <c r="G42" s="69">
        <f>'17to9 after'!BM74</f>
        <v>6.5221199874881508</v>
      </c>
      <c r="H42" s="70">
        <f>'17to9 after'!AT74</f>
        <v>3.6523131238204387</v>
      </c>
      <c r="I42" s="71">
        <f>'17to9 after'!AU74</f>
        <v>-19.325179383366365</v>
      </c>
      <c r="J42" s="71">
        <f>'17to9 after'!AV74</f>
        <v>-23.069817187838517</v>
      </c>
      <c r="K42" s="72">
        <f>'17to9 after'!AW74</f>
        <v>-9.1744667947823331</v>
      </c>
      <c r="L42" s="69">
        <f>'17to9 after'!BN74</f>
        <v>-13.129121397418675</v>
      </c>
      <c r="M42" s="70">
        <f>'17to9 after'!AX74</f>
        <v>6.7830637983707698</v>
      </c>
      <c r="N42" s="71">
        <f>'17to9 after'!AY74</f>
        <v>8.2141645044393918</v>
      </c>
      <c r="O42" s="71">
        <f>'17to9 after'!AZ74</f>
        <v>17.500882005927497</v>
      </c>
      <c r="P42" s="72">
        <f>'17to9 after'!BA74</f>
        <v>24.017986902189769</v>
      </c>
      <c r="Q42" s="69">
        <f>'17to9 after'!BO74</f>
        <v>14.850416104145081</v>
      </c>
      <c r="R42" s="70">
        <f>'17to9 after'!BB74</f>
        <v>17.038712489221975</v>
      </c>
      <c r="S42" s="71">
        <f>'17to9 after'!BC74</f>
        <v>10.641096059465971</v>
      </c>
      <c r="T42" s="71">
        <f>'17to9 after'!BD74</f>
        <v>-19.744165477719378</v>
      </c>
      <c r="U42" s="72">
        <f>'17to9 after'!BE74</f>
        <v>18.803136637408556</v>
      </c>
      <c r="V42" s="99">
        <f>'17to9 after'!BP74</f>
        <v>7.0135032657814955</v>
      </c>
      <c r="W42" s="95">
        <f>'17to9 after'!BF74</f>
        <v>19.408212653879286</v>
      </c>
      <c r="X42" s="96">
        <f>'17to9 after'!BG74</f>
        <v>0.47379277798653696</v>
      </c>
      <c r="Y42" s="96">
        <f>'17to9 after'!BH74</f>
        <v>-16.99382741681762</v>
      </c>
      <c r="Z42" s="96">
        <f>'17to9 after'!BI74</f>
        <v>-4.9840268624747441</v>
      </c>
      <c r="AA42" s="69">
        <f>'17to9 after'!BQ74</f>
        <v>-0.39553726310418424</v>
      </c>
    </row>
  </sheetData>
  <mergeCells count="24">
    <mergeCell ref="A29:A30"/>
    <mergeCell ref="B29:B30"/>
    <mergeCell ref="C29:F29"/>
    <mergeCell ref="G29:G30"/>
    <mergeCell ref="H29:K29"/>
    <mergeCell ref="A3:A4"/>
    <mergeCell ref="B3:B4"/>
    <mergeCell ref="C3:F3"/>
    <mergeCell ref="G3:G4"/>
    <mergeCell ref="H3:K3"/>
    <mergeCell ref="M3:P3"/>
    <mergeCell ref="Q3:Q4"/>
    <mergeCell ref="L29:L30"/>
    <mergeCell ref="M29:P29"/>
    <mergeCell ref="Q29:Q30"/>
    <mergeCell ref="L3:L4"/>
    <mergeCell ref="W3:Z3"/>
    <mergeCell ref="AA3:AA4"/>
    <mergeCell ref="W29:Z29"/>
    <mergeCell ref="AA29:AA30"/>
    <mergeCell ref="R3:U3"/>
    <mergeCell ref="V3:V4"/>
    <mergeCell ref="R29:U29"/>
    <mergeCell ref="V29:V30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F508-C76E-48EE-8F5C-2B79BB9B1BAA}">
  <sheetPr>
    <pageSetUpPr fitToPage="1"/>
  </sheetPr>
  <dimension ref="A1:AX125"/>
  <sheetViews>
    <sheetView topLeftCell="A76" zoomScale="69" zoomScaleNormal="115" workbookViewId="0">
      <pane xSplit="1" topLeftCell="B1" activePane="topRight" state="frozen"/>
      <selection activeCell="A45" sqref="A45"/>
      <selection pane="topRight" activeCell="C82" sqref="C82:G100"/>
    </sheetView>
  </sheetViews>
  <sheetFormatPr defaultRowHeight="14.4" x14ac:dyDescent="0.3"/>
  <cols>
    <col min="1" max="1" width="62.33203125" style="116" customWidth="1"/>
    <col min="2" max="2" width="8.88671875" style="116"/>
    <col min="3" max="6" width="8.88671875" style="116" customWidth="1"/>
    <col min="7" max="7" width="8.88671875" style="116"/>
    <col min="8" max="11" width="8.88671875" style="116" customWidth="1"/>
    <col min="12" max="22" width="8.88671875" style="116"/>
    <col min="23" max="26" width="8.88671875" style="116" customWidth="1"/>
    <col min="27" max="28" width="8.88671875" style="116"/>
    <col min="29" max="33" width="9.33203125" style="116" hidden="1" customWidth="1"/>
    <col min="34" max="16384" width="8.88671875" style="116"/>
  </cols>
  <sheetData>
    <row r="1" spans="1:27" ht="17.399999999999999" x14ac:dyDescent="0.3">
      <c r="A1" s="115" t="s">
        <v>133</v>
      </c>
    </row>
    <row r="2" spans="1:27" x14ac:dyDescent="0.3">
      <c r="A2" s="117" t="s">
        <v>73</v>
      </c>
    </row>
    <row r="3" spans="1:27" x14ac:dyDescent="0.3">
      <c r="A3" s="205" t="s">
        <v>74</v>
      </c>
      <c r="B3" s="201">
        <v>2018</v>
      </c>
      <c r="C3" s="207">
        <v>2019</v>
      </c>
      <c r="D3" s="200"/>
      <c r="E3" s="200"/>
      <c r="F3" s="200"/>
      <c r="G3" s="201">
        <v>2019</v>
      </c>
      <c r="H3" s="207">
        <v>2020</v>
      </c>
      <c r="I3" s="200"/>
      <c r="J3" s="200"/>
      <c r="K3" s="200"/>
      <c r="L3" s="201">
        <v>2020</v>
      </c>
      <c r="M3" s="207">
        <v>2021</v>
      </c>
      <c r="N3" s="200"/>
      <c r="O3" s="200"/>
      <c r="P3" s="200"/>
      <c r="Q3" s="201">
        <v>2021</v>
      </c>
      <c r="R3" s="207">
        <v>2022</v>
      </c>
      <c r="S3" s="200"/>
      <c r="T3" s="200"/>
      <c r="U3" s="208"/>
      <c r="V3" s="203">
        <v>2022</v>
      </c>
      <c r="W3" s="207">
        <v>2023</v>
      </c>
      <c r="X3" s="200"/>
      <c r="Y3" s="200"/>
      <c r="Z3" s="208"/>
      <c r="AA3" s="203">
        <v>2023</v>
      </c>
    </row>
    <row r="4" spans="1:27" x14ac:dyDescent="0.3">
      <c r="A4" s="206"/>
      <c r="B4" s="202"/>
      <c r="C4" s="118" t="s">
        <v>13</v>
      </c>
      <c r="D4" s="118" t="s">
        <v>14</v>
      </c>
      <c r="E4" s="118" t="s">
        <v>15</v>
      </c>
      <c r="F4" s="118" t="s">
        <v>16</v>
      </c>
      <c r="G4" s="202"/>
      <c r="H4" s="118" t="s">
        <v>13</v>
      </c>
      <c r="I4" s="118" t="s">
        <v>14</v>
      </c>
      <c r="J4" s="118" t="s">
        <v>15</v>
      </c>
      <c r="K4" s="118" t="s">
        <v>16</v>
      </c>
      <c r="L4" s="202"/>
      <c r="M4" s="118" t="s">
        <v>13</v>
      </c>
      <c r="N4" s="118" t="s">
        <v>14</v>
      </c>
      <c r="O4" s="118" t="s">
        <v>15</v>
      </c>
      <c r="P4" s="118" t="s">
        <v>16</v>
      </c>
      <c r="Q4" s="202"/>
      <c r="R4" s="118" t="s">
        <v>13</v>
      </c>
      <c r="S4" s="118" t="s">
        <v>14</v>
      </c>
      <c r="T4" s="118" t="s">
        <v>15</v>
      </c>
      <c r="U4" s="118" t="s">
        <v>16</v>
      </c>
      <c r="V4" s="204"/>
      <c r="W4" s="118" t="s">
        <v>13</v>
      </c>
      <c r="X4" s="118" t="s">
        <v>14</v>
      </c>
      <c r="Y4" s="118" t="s">
        <v>15</v>
      </c>
      <c r="Z4" s="118" t="s">
        <v>16</v>
      </c>
      <c r="AA4" s="204"/>
    </row>
    <row r="5" spans="1:27" x14ac:dyDescent="0.3">
      <c r="A5" s="54" t="s">
        <v>75</v>
      </c>
      <c r="B5" s="120"/>
      <c r="C5" s="135"/>
      <c r="D5" s="135"/>
      <c r="E5" s="135"/>
      <c r="F5" s="135"/>
      <c r="G5" s="120"/>
      <c r="H5" s="135"/>
      <c r="I5" s="135"/>
      <c r="J5" s="135"/>
      <c r="K5" s="135"/>
      <c r="L5" s="120"/>
      <c r="M5" s="135"/>
      <c r="N5" s="135"/>
      <c r="O5" s="135"/>
      <c r="P5" s="135"/>
      <c r="Q5" s="120"/>
      <c r="R5" s="135"/>
      <c r="S5" s="135"/>
      <c r="T5" s="135"/>
      <c r="U5" s="135"/>
      <c r="V5" s="136"/>
      <c r="W5" s="135"/>
      <c r="X5" s="135"/>
      <c r="Y5" s="135"/>
      <c r="Z5" s="135"/>
      <c r="AA5" s="135"/>
    </row>
    <row r="6" spans="1:27" ht="15" thickBot="1" x14ac:dyDescent="0.35">
      <c r="A6" s="57" t="s">
        <v>76</v>
      </c>
      <c r="B6" s="123">
        <v>5.1742915395502687</v>
      </c>
      <c r="C6" s="124">
        <v>5.0597641371154412</v>
      </c>
      <c r="D6" s="20">
        <v>5.0521484971921993</v>
      </c>
      <c r="E6" s="125">
        <v>5.0064332574038195</v>
      </c>
      <c r="F6" s="126">
        <v>4.9571582787463653</v>
      </c>
      <c r="G6" s="123">
        <v>5.0181597150828594</v>
      </c>
      <c r="H6" s="124">
        <v>2.9721738658076369</v>
      </c>
      <c r="I6" s="20">
        <v>-5.3222503111150292</v>
      </c>
      <c r="J6" s="125">
        <v>-3.4853744862697544</v>
      </c>
      <c r="K6" s="126">
        <v>-2.194767649142737</v>
      </c>
      <c r="L6" s="123">
        <v>-2.0695434990643746</v>
      </c>
      <c r="M6" s="124">
        <v>-0.69670625552852306</v>
      </c>
      <c r="N6" s="20">
        <v>7.0720160186016567</v>
      </c>
      <c r="O6" s="125">
        <v>3.5059027376630025</v>
      </c>
      <c r="P6" s="126">
        <v>5.0232775031471721</v>
      </c>
      <c r="Q6" s="123">
        <v>3.6912401119128857</v>
      </c>
      <c r="R6" s="124">
        <v>5.0062648070143929</v>
      </c>
      <c r="S6" s="20">
        <v>5.07</v>
      </c>
      <c r="T6" s="125">
        <v>5.31</v>
      </c>
      <c r="U6" s="125">
        <v>4.7699999999999996</v>
      </c>
      <c r="V6" s="123">
        <v>5.0386094940325865</v>
      </c>
      <c r="W6" s="123">
        <v>5.0599999999999996</v>
      </c>
      <c r="X6" s="123">
        <v>5.15</v>
      </c>
      <c r="Y6" s="123">
        <v>5.27</v>
      </c>
      <c r="Z6" s="123">
        <v>5.08</v>
      </c>
      <c r="AA6" s="123">
        <v>5.1408779440395014</v>
      </c>
    </row>
    <row r="7" spans="1:27" x14ac:dyDescent="0.3">
      <c r="A7" s="127" t="s">
        <v>77</v>
      </c>
      <c r="B7" s="59">
        <v>3.8841579664959935</v>
      </c>
      <c r="C7" s="128">
        <v>1.7945009429038761</v>
      </c>
      <c r="D7" s="129">
        <v>5.2849070117596986</v>
      </c>
      <c r="E7" s="129">
        <v>3.0713579412463998</v>
      </c>
      <c r="F7" s="62">
        <v>4.2491465584431953</v>
      </c>
      <c r="G7" s="59">
        <v>3.6065015723811822</v>
      </c>
      <c r="H7" s="128">
        <v>1.0111094879605709E-2</v>
      </c>
      <c r="I7" s="129">
        <v>2.1956290276624602</v>
      </c>
      <c r="J7" s="129">
        <v>2.1624263345860317</v>
      </c>
      <c r="K7" s="62">
        <v>2.5907156012745514</v>
      </c>
      <c r="L7" s="59">
        <v>1.7522309339986997</v>
      </c>
      <c r="M7" s="128">
        <v>3.4412742042115418</v>
      </c>
      <c r="N7" s="129">
        <v>0.5257487771392011</v>
      </c>
      <c r="O7" s="129">
        <v>1.4295980977077294</v>
      </c>
      <c r="P7" s="62">
        <v>2.2808987092091337</v>
      </c>
      <c r="Q7" s="59">
        <v>1.8412553033327006</v>
      </c>
      <c r="R7" s="128">
        <v>1.1556651002389895</v>
      </c>
      <c r="S7" s="129">
        <v>1.9199901058525093</v>
      </c>
      <c r="T7" s="129">
        <v>1.3100031872543383</v>
      </c>
      <c r="U7" s="129">
        <v>4.298064202422669</v>
      </c>
      <c r="V7" s="59">
        <v>2.0954832550883262</v>
      </c>
      <c r="W7" s="129">
        <v>3.6154575997539018</v>
      </c>
      <c r="X7" s="129">
        <v>4.4636423836403427</v>
      </c>
      <c r="Y7" s="129">
        <v>4.0510067845506592</v>
      </c>
      <c r="Z7" s="129">
        <v>4.3742982886527004</v>
      </c>
      <c r="AA7" s="140">
        <v>4.1317992120735836</v>
      </c>
    </row>
    <row r="8" spans="1:27" x14ac:dyDescent="0.3">
      <c r="A8" s="130" t="s">
        <v>78</v>
      </c>
      <c r="B8" s="64">
        <v>2.1581462305483967</v>
      </c>
      <c r="C8" s="131">
        <v>2.3248266298230069</v>
      </c>
      <c r="D8" s="132">
        <v>-0.70691864637874025</v>
      </c>
      <c r="E8" s="132">
        <v>2.3358211223401204</v>
      </c>
      <c r="F8" s="67">
        <v>0.94127475581053943</v>
      </c>
      <c r="G8" s="64">
        <v>1.2179710108536579</v>
      </c>
      <c r="H8" s="131">
        <v>0.44774760442525263</v>
      </c>
      <c r="I8" s="132">
        <v>-2.72000330203781</v>
      </c>
      <c r="J8" s="132">
        <v>-4.2813539038007438</v>
      </c>
      <c r="K8" s="67">
        <v>-1.2008604625752595</v>
      </c>
      <c r="L8" s="64">
        <v>-1.9512377850728346</v>
      </c>
      <c r="M8" s="131">
        <v>-2.0212227643183422</v>
      </c>
      <c r="N8" s="132">
        <v>5.223285548337353</v>
      </c>
      <c r="O8" s="132">
        <v>7.7799576692986427</v>
      </c>
      <c r="P8" s="67">
        <v>5.1507648332819622</v>
      </c>
      <c r="Q8" s="64">
        <v>4.0006694707183543</v>
      </c>
      <c r="R8" s="131">
        <v>3.8156096217024427</v>
      </c>
      <c r="S8" s="132">
        <v>2.2100148458787272</v>
      </c>
      <c r="T8" s="132">
        <v>2.1000057105128755</v>
      </c>
      <c r="U8" s="132">
        <v>2.7128779968723649</v>
      </c>
      <c r="V8" s="64">
        <v>2.6944062123867019</v>
      </c>
      <c r="W8" s="143">
        <v>2.8203509335443355</v>
      </c>
      <c r="X8" s="143">
        <v>2.0086929150451072</v>
      </c>
      <c r="Y8" s="143">
        <v>2.3332699330127271</v>
      </c>
      <c r="Z8" s="143">
        <v>2.3510094941386228</v>
      </c>
      <c r="AA8" s="144">
        <v>2.3757253371097908</v>
      </c>
    </row>
    <row r="9" spans="1:27" x14ac:dyDescent="0.3">
      <c r="A9" s="127" t="s">
        <v>79</v>
      </c>
      <c r="B9" s="59">
        <v>4.2740075535327104</v>
      </c>
      <c r="C9" s="128">
        <v>3.852636414031041</v>
      </c>
      <c r="D9" s="129">
        <v>3.5244224234346477</v>
      </c>
      <c r="E9" s="129">
        <v>4.1417527421544253</v>
      </c>
      <c r="F9" s="62">
        <v>3.666375351679263</v>
      </c>
      <c r="G9" s="59">
        <v>3.7977842664278283</v>
      </c>
      <c r="H9" s="128">
        <v>2.0645142700724595</v>
      </c>
      <c r="I9" s="129">
        <v>-6.1822262897118563</v>
      </c>
      <c r="J9" s="129">
        <v>-4.3388521548792358</v>
      </c>
      <c r="K9" s="62">
        <v>-3.1374891612758637</v>
      </c>
      <c r="L9" s="59">
        <v>-2.9318067396569503</v>
      </c>
      <c r="M9" s="128">
        <v>-1.3841150979617134</v>
      </c>
      <c r="N9" s="129">
        <v>6.5806484967229295</v>
      </c>
      <c r="O9" s="129">
        <v>3.6789470984919914</v>
      </c>
      <c r="P9" s="62">
        <v>4.9238733378203614</v>
      </c>
      <c r="Q9" s="59">
        <v>3.3893258503485457</v>
      </c>
      <c r="R9" s="128">
        <v>5.0738270644069106</v>
      </c>
      <c r="S9" s="129">
        <v>5.199998937800232</v>
      </c>
      <c r="T9" s="129">
        <v>5.9700041735339049</v>
      </c>
      <c r="U9" s="129">
        <v>2.6232085555625728</v>
      </c>
      <c r="V9" s="59">
        <v>4.7066167132428616</v>
      </c>
      <c r="W9" s="129">
        <v>4.4141023097730159</v>
      </c>
      <c r="X9" s="129">
        <v>5.0504461424158764</v>
      </c>
      <c r="Y9" s="129">
        <v>5.679397196302105</v>
      </c>
      <c r="Z9" s="129">
        <v>4.9434452008603413</v>
      </c>
      <c r="AA9" s="140">
        <v>5.028559939256616</v>
      </c>
    </row>
    <row r="10" spans="1:27" x14ac:dyDescent="0.3">
      <c r="A10" s="130" t="s">
        <v>80</v>
      </c>
      <c r="B10" s="64">
        <v>5.4788992902828682</v>
      </c>
      <c r="C10" s="131">
        <v>4.4765058455220608</v>
      </c>
      <c r="D10" s="132">
        <v>2.6481117506668594</v>
      </c>
      <c r="E10" s="132">
        <v>3.8256004237086749</v>
      </c>
      <c r="F10" s="67">
        <v>5.9606543355073205</v>
      </c>
      <c r="G10" s="64">
        <v>4.2441447835344315</v>
      </c>
      <c r="H10" s="131">
        <v>3.8912821577481438</v>
      </c>
      <c r="I10" s="132">
        <v>-4.707913767459349</v>
      </c>
      <c r="J10" s="132">
        <v>-1.8240083712108834</v>
      </c>
      <c r="K10" s="67">
        <v>-4.2751374804500415</v>
      </c>
      <c r="L10" s="64">
        <v>-1.7982989266167149</v>
      </c>
      <c r="M10" s="131">
        <v>1.9710175819564357</v>
      </c>
      <c r="N10" s="132">
        <v>8.8153400120561276</v>
      </c>
      <c r="O10" s="132">
        <v>3.9096432092515121</v>
      </c>
      <c r="P10" s="67">
        <v>7.5176725586175497</v>
      </c>
      <c r="Q10" s="64">
        <v>5.4995235707757217</v>
      </c>
      <c r="R10" s="131">
        <v>6.5842720850249226</v>
      </c>
      <c r="S10" s="132">
        <v>3.1865479336482094</v>
      </c>
      <c r="T10" s="132">
        <v>5.5239285192396403</v>
      </c>
      <c r="U10" s="132">
        <v>3.7069704212265187</v>
      </c>
      <c r="V10" s="64">
        <v>4.7407486583903147</v>
      </c>
      <c r="W10" s="143">
        <v>3.8816112499361788</v>
      </c>
      <c r="X10" s="143">
        <v>3.9406518835940485</v>
      </c>
      <c r="Y10" s="143">
        <v>3.8953102885100677</v>
      </c>
      <c r="Z10" s="143">
        <v>3.7608106159246812</v>
      </c>
      <c r="AA10" s="144">
        <v>3.8679109274048828</v>
      </c>
    </row>
    <row r="11" spans="1:27" x14ac:dyDescent="0.3">
      <c r="A11" s="127" t="s">
        <v>81</v>
      </c>
      <c r="B11" s="59">
        <v>6.089319137517446</v>
      </c>
      <c r="C11" s="128">
        <v>5.9056210992246116</v>
      </c>
      <c r="D11" s="129">
        <v>5.6899651298252252</v>
      </c>
      <c r="E11" s="129">
        <v>5.6487372567148197</v>
      </c>
      <c r="F11" s="62">
        <v>5.7888185167337847</v>
      </c>
      <c r="G11" s="59">
        <v>5.7573886337987767</v>
      </c>
      <c r="H11" s="128">
        <v>2.8988079703304859</v>
      </c>
      <c r="I11" s="129">
        <v>-5.3926336904483785</v>
      </c>
      <c r="J11" s="129">
        <v>-4.5205832845172438</v>
      </c>
      <c r="K11" s="62">
        <v>-5.6690527266876174</v>
      </c>
      <c r="L11" s="59">
        <v>-3.2559893542639329</v>
      </c>
      <c r="M11" s="128">
        <v>-0.78691755054185464</v>
      </c>
      <c r="N11" s="129">
        <v>4.4207149874338603</v>
      </c>
      <c r="O11" s="129">
        <v>3.8373120603795163</v>
      </c>
      <c r="P11" s="62">
        <v>3.9124708611258496</v>
      </c>
      <c r="Q11" s="59">
        <v>2.8146899643656242</v>
      </c>
      <c r="R11" s="128">
        <v>4.82898014302795</v>
      </c>
      <c r="S11" s="129">
        <v>7.6899854419022917</v>
      </c>
      <c r="T11" s="129">
        <v>7.8599903393032244</v>
      </c>
      <c r="U11" s="129">
        <v>6.7585939978163534</v>
      </c>
      <c r="V11" s="59">
        <v>6.7850098370302536</v>
      </c>
      <c r="W11" s="129">
        <v>5.3889979477527161</v>
      </c>
      <c r="X11" s="129">
        <v>5.8647987004652791</v>
      </c>
      <c r="Y11" s="129">
        <v>7.5531272130934912</v>
      </c>
      <c r="Z11" s="129">
        <v>7.6633835401004324</v>
      </c>
      <c r="AA11" s="140">
        <v>6.6501011369120233</v>
      </c>
    </row>
    <row r="12" spans="1:27" x14ac:dyDescent="0.3">
      <c r="A12" s="130" t="s">
        <v>82</v>
      </c>
      <c r="B12" s="64">
        <v>5.0979758567770483</v>
      </c>
      <c r="C12" s="131">
        <v>5.3297178037341242</v>
      </c>
      <c r="D12" s="132">
        <v>4.7793972036148435</v>
      </c>
      <c r="E12" s="132">
        <v>4.5851745499925212</v>
      </c>
      <c r="F12" s="67">
        <v>4.6258026776920369</v>
      </c>
      <c r="G12" s="64">
        <v>4.8241750792119786</v>
      </c>
      <c r="H12" s="131">
        <v>1.6388551180168465</v>
      </c>
      <c r="I12" s="132">
        <v>-10.273924698265457</v>
      </c>
      <c r="J12" s="132">
        <v>-6.2981615260178874</v>
      </c>
      <c r="K12" s="67">
        <v>-4.6465099976857438</v>
      </c>
      <c r="L12" s="64">
        <v>-4.9406795266811576</v>
      </c>
      <c r="M12" s="131">
        <v>-2.3930684478235098</v>
      </c>
      <c r="N12" s="132">
        <v>11.475963579942427</v>
      </c>
      <c r="O12" s="132">
        <v>4.2315969195874548</v>
      </c>
      <c r="P12" s="67">
        <v>5.4453718049934707</v>
      </c>
      <c r="Q12" s="64">
        <v>4.5173342177538212</v>
      </c>
      <c r="R12" s="131">
        <v>5.866443936942578</v>
      </c>
      <c r="S12" s="132">
        <v>6.2645294393401718</v>
      </c>
      <c r="T12" s="132">
        <v>8.2817320419164009</v>
      </c>
      <c r="U12" s="132">
        <v>3.2832881993082985</v>
      </c>
      <c r="V12" s="64">
        <v>5.914302738076116</v>
      </c>
      <c r="W12" s="143">
        <v>4.0745657668998181</v>
      </c>
      <c r="X12" s="143">
        <v>5.1077833094293146</v>
      </c>
      <c r="Y12" s="143">
        <v>7.0638242333401768</v>
      </c>
      <c r="Z12" s="143">
        <v>6.497841943768079</v>
      </c>
      <c r="AA12" s="144">
        <v>5.7047485937509412</v>
      </c>
    </row>
    <row r="13" spans="1:27" x14ac:dyDescent="0.3">
      <c r="A13" s="127" t="s">
        <v>83</v>
      </c>
      <c r="B13" s="59">
        <v>7.0320946014619468</v>
      </c>
      <c r="C13" s="128">
        <v>7.4431812623947824</v>
      </c>
      <c r="D13" s="129">
        <v>7.9163933807347098</v>
      </c>
      <c r="E13" s="129">
        <v>8.0872143069756994</v>
      </c>
      <c r="F13" s="62">
        <v>8.7863193697957698</v>
      </c>
      <c r="G13" s="59">
        <v>8.068418493722195</v>
      </c>
      <c r="H13" s="128">
        <v>6.0931701014604656</v>
      </c>
      <c r="I13" s="129">
        <v>-7.5005900891169102</v>
      </c>
      <c r="J13" s="129">
        <v>-1.3609401614297578</v>
      </c>
      <c r="K13" s="62">
        <v>0.18224942915703313</v>
      </c>
      <c r="L13" s="59">
        <v>-0.69163524885111904</v>
      </c>
      <c r="M13" s="128">
        <v>-0.3914477072135325</v>
      </c>
      <c r="N13" s="129">
        <v>12.895454180864419</v>
      </c>
      <c r="O13" s="129">
        <v>3.2077354465217089</v>
      </c>
      <c r="P13" s="62">
        <v>6.866141743869858</v>
      </c>
      <c r="Q13" s="59">
        <v>5.4660120776569343</v>
      </c>
      <c r="R13" s="128">
        <v>10.296496542547029</v>
      </c>
      <c r="S13" s="129">
        <v>12.365607231127939</v>
      </c>
      <c r="T13" s="129">
        <v>12.651511634580203</v>
      </c>
      <c r="U13" s="129">
        <v>5.7836601187945647</v>
      </c>
      <c r="V13" s="59">
        <v>10.201580141622713</v>
      </c>
      <c r="W13" s="129">
        <v>7.8573668605991909</v>
      </c>
      <c r="X13" s="129">
        <v>8.6318399337960585</v>
      </c>
      <c r="Y13" s="129">
        <v>10.468382944175847</v>
      </c>
      <c r="Z13" s="129">
        <v>9.6211799781974463</v>
      </c>
      <c r="AA13" s="140">
        <v>9.1601711018248757</v>
      </c>
    </row>
    <row r="14" spans="1:27" x14ac:dyDescent="0.3">
      <c r="A14" s="130" t="s">
        <v>84</v>
      </c>
      <c r="B14" s="64">
        <v>4.8364125220871523</v>
      </c>
      <c r="C14" s="131">
        <v>7.2611236346134422</v>
      </c>
      <c r="D14" s="132">
        <v>6.041341140883838</v>
      </c>
      <c r="E14" s="132">
        <v>6.9531006680407792</v>
      </c>
      <c r="F14" s="67">
        <v>8.0596140498342628</v>
      </c>
      <c r="G14" s="64">
        <v>7.0845338757568488</v>
      </c>
      <c r="H14" s="131">
        <v>7.285814725427775</v>
      </c>
      <c r="I14" s="132">
        <v>-1.3632234573118129</v>
      </c>
      <c r="J14" s="132">
        <v>-1.4277464354395697</v>
      </c>
      <c r="K14" s="67">
        <v>-1.5323926078358863E-2</v>
      </c>
      <c r="L14" s="64">
        <v>1.0840594111013457</v>
      </c>
      <c r="M14" s="131">
        <v>-2.3712866802931831</v>
      </c>
      <c r="N14" s="132">
        <v>6.7381305212967924</v>
      </c>
      <c r="O14" s="132">
        <v>3.0146029164341615</v>
      </c>
      <c r="P14" s="67">
        <v>0.24558203747406804</v>
      </c>
      <c r="Q14" s="64">
        <v>1.8021852370757374</v>
      </c>
      <c r="R14" s="131">
        <v>3.1978745917137008</v>
      </c>
      <c r="S14" s="132">
        <v>2.6368261675564497</v>
      </c>
      <c r="T14" s="132">
        <v>4.3676879769581678</v>
      </c>
      <c r="U14" s="132">
        <v>4.7866734669964384</v>
      </c>
      <c r="V14" s="64">
        <v>3.7469134020523098</v>
      </c>
      <c r="W14" s="143">
        <v>3.5840466837852469</v>
      </c>
      <c r="X14" s="143">
        <v>6.5974397018837561</v>
      </c>
      <c r="Y14" s="143">
        <v>6.820693539099576</v>
      </c>
      <c r="Z14" s="143">
        <v>7.2344462138142829</v>
      </c>
      <c r="AA14" s="144">
        <v>6.0678483333548749</v>
      </c>
    </row>
    <row r="15" spans="1:27" x14ac:dyDescent="0.3">
      <c r="A15" s="127" t="s">
        <v>85</v>
      </c>
      <c r="B15" s="59">
        <v>6.8212927940299206</v>
      </c>
      <c r="C15" s="128">
        <v>7.1252062528836424</v>
      </c>
      <c r="D15" s="129">
        <v>8.4270015565423684</v>
      </c>
      <c r="E15" s="129">
        <v>6.4313982672465908</v>
      </c>
      <c r="F15" s="62">
        <v>5.4472187480995027</v>
      </c>
      <c r="G15" s="59">
        <v>6.8112763312792479</v>
      </c>
      <c r="H15" s="128">
        <v>5.7052639860685872</v>
      </c>
      <c r="I15" s="129">
        <v>-2.8127727137420511</v>
      </c>
      <c r="J15" s="129">
        <v>2.1978056047298189</v>
      </c>
      <c r="K15" s="62">
        <v>0.97375730685160811</v>
      </c>
      <c r="L15" s="59">
        <v>1.468767654035541</v>
      </c>
      <c r="M15" s="128">
        <v>-1.8768704246535317</v>
      </c>
      <c r="N15" s="129">
        <v>9.1766617169414477</v>
      </c>
      <c r="O15" s="129">
        <v>-2.9379156797187167</v>
      </c>
      <c r="P15" s="62">
        <v>2.8617840483535328</v>
      </c>
      <c r="Q15" s="59">
        <v>1.7282685073410908</v>
      </c>
      <c r="R15" s="128">
        <v>1.1511502509147675</v>
      </c>
      <c r="S15" s="129">
        <v>0.25340160528557476</v>
      </c>
      <c r="T15" s="129">
        <v>8.6731220064422807</v>
      </c>
      <c r="U15" s="129">
        <v>1.7668598092927867</v>
      </c>
      <c r="V15" s="59">
        <v>2.8848853715856215</v>
      </c>
      <c r="W15" s="129">
        <v>2.4220245148273367</v>
      </c>
      <c r="X15" s="129">
        <v>4.2824557792263906</v>
      </c>
      <c r="Y15" s="129">
        <v>3.6676256229413395</v>
      </c>
      <c r="Z15" s="129">
        <v>2.7858636747167154</v>
      </c>
      <c r="AA15" s="140">
        <v>3.291468756881466</v>
      </c>
    </row>
    <row r="16" spans="1:27" x14ac:dyDescent="0.3">
      <c r="A16" s="133" t="s">
        <v>89</v>
      </c>
      <c r="B16" s="69">
        <v>10.818300674144353</v>
      </c>
      <c r="C16" s="134">
        <v>10.040520774649719</v>
      </c>
      <c r="D16" s="71">
        <v>7.1276691380689039</v>
      </c>
      <c r="E16" s="71">
        <v>6.7801425033378937</v>
      </c>
      <c r="F16" s="72">
        <v>3.349188324153074</v>
      </c>
      <c r="G16" s="69">
        <v>6.4599153913463381</v>
      </c>
      <c r="H16" s="134">
        <v>3.5455538203210235</v>
      </c>
      <c r="I16" s="71">
        <v>-19.575081906972759</v>
      </c>
      <c r="J16" s="71">
        <v>-23.29728906119626</v>
      </c>
      <c r="K16" s="72">
        <v>-9.6934135089501652</v>
      </c>
      <c r="L16" s="69">
        <v>-13.42143666001232</v>
      </c>
      <c r="M16" s="134">
        <v>6.7830637983707698</v>
      </c>
      <c r="N16" s="71">
        <v>8.2141645044393918</v>
      </c>
      <c r="O16" s="71">
        <v>17.500882005927497</v>
      </c>
      <c r="P16" s="72">
        <v>24.017986902189769</v>
      </c>
      <c r="Q16" s="69">
        <v>14.850416104145081</v>
      </c>
      <c r="R16" s="134">
        <v>17.038712489221975</v>
      </c>
      <c r="S16" s="71">
        <v>9.7571197488665273</v>
      </c>
      <c r="T16" s="71">
        <v>-19.914481142419326</v>
      </c>
      <c r="U16" s="71">
        <v>22.32896916384588</v>
      </c>
      <c r="V16" s="69">
        <v>7.9071105246607321</v>
      </c>
      <c r="W16" s="143">
        <v>22.745229186647297</v>
      </c>
      <c r="X16" s="143">
        <v>1.7561507821442168</v>
      </c>
      <c r="Y16" s="143">
        <v>-19.1901491675751</v>
      </c>
      <c r="Z16" s="143">
        <v>-5.0756119276921137</v>
      </c>
      <c r="AA16" s="144">
        <v>0.16719515274179475</v>
      </c>
    </row>
    <row r="18" spans="1:48" ht="17.399999999999999" hidden="1" x14ac:dyDescent="0.3">
      <c r="A18" s="115" t="s">
        <v>123</v>
      </c>
    </row>
    <row r="19" spans="1:48" hidden="1" x14ac:dyDescent="0.3">
      <c r="A19" s="117" t="s">
        <v>73</v>
      </c>
      <c r="AH19" s="165" t="s">
        <v>129</v>
      </c>
    </row>
    <row r="20" spans="1:48" hidden="1" x14ac:dyDescent="0.3">
      <c r="A20" s="205" t="s">
        <v>74</v>
      </c>
      <c r="B20" s="201">
        <v>2018</v>
      </c>
      <c r="C20" s="207">
        <v>2019</v>
      </c>
      <c r="D20" s="200"/>
      <c r="E20" s="200"/>
      <c r="F20" s="200"/>
      <c r="G20" s="201">
        <v>2019</v>
      </c>
      <c r="H20" s="207">
        <v>2020</v>
      </c>
      <c r="I20" s="200"/>
      <c r="J20" s="200"/>
      <c r="K20" s="200"/>
      <c r="L20" s="201">
        <v>2020</v>
      </c>
      <c r="M20" s="207">
        <v>2021</v>
      </c>
      <c r="N20" s="200"/>
      <c r="O20" s="200"/>
      <c r="P20" s="200"/>
      <c r="Q20" s="201">
        <v>2021</v>
      </c>
      <c r="R20" s="207">
        <v>2022</v>
      </c>
      <c r="S20" s="200"/>
      <c r="T20" s="200"/>
      <c r="U20" s="208"/>
      <c r="V20" s="203">
        <v>2022</v>
      </c>
      <c r="W20" s="207">
        <v>2023</v>
      </c>
      <c r="X20" s="200"/>
      <c r="Y20" s="200"/>
      <c r="Z20" s="208"/>
      <c r="AA20" s="203">
        <v>2023</v>
      </c>
      <c r="AH20" s="209">
        <v>2021</v>
      </c>
      <c r="AI20" s="210"/>
      <c r="AJ20" s="210"/>
      <c r="AK20" s="210"/>
      <c r="AL20" s="203">
        <v>2021</v>
      </c>
      <c r="AM20" s="210">
        <v>2022</v>
      </c>
      <c r="AN20" s="210"/>
      <c r="AO20" s="210"/>
      <c r="AP20" s="210"/>
      <c r="AQ20" s="203">
        <v>2022</v>
      </c>
      <c r="AR20" s="200">
        <v>2023</v>
      </c>
      <c r="AS20" s="200"/>
      <c r="AT20" s="200"/>
      <c r="AU20" s="200"/>
      <c r="AV20" s="203">
        <v>2023</v>
      </c>
    </row>
    <row r="21" spans="1:48" hidden="1" x14ac:dyDescent="0.3">
      <c r="A21" s="206"/>
      <c r="B21" s="202"/>
      <c r="C21" s="118" t="s">
        <v>13</v>
      </c>
      <c r="D21" s="118" t="s">
        <v>14</v>
      </c>
      <c r="E21" s="118" t="s">
        <v>15</v>
      </c>
      <c r="F21" s="118" t="s">
        <v>16</v>
      </c>
      <c r="G21" s="202"/>
      <c r="H21" s="118" t="s">
        <v>13</v>
      </c>
      <c r="I21" s="118" t="s">
        <v>14</v>
      </c>
      <c r="J21" s="118" t="s">
        <v>15</v>
      </c>
      <c r="K21" s="118" t="s">
        <v>16</v>
      </c>
      <c r="L21" s="202"/>
      <c r="M21" s="118" t="s">
        <v>13</v>
      </c>
      <c r="N21" s="118" t="s">
        <v>14</v>
      </c>
      <c r="O21" s="118" t="s">
        <v>15</v>
      </c>
      <c r="P21" s="118" t="s">
        <v>16</v>
      </c>
      <c r="Q21" s="202"/>
      <c r="R21" s="118" t="s">
        <v>13</v>
      </c>
      <c r="S21" s="118" t="s">
        <v>14</v>
      </c>
      <c r="T21" s="118" t="s">
        <v>15</v>
      </c>
      <c r="U21" s="118" t="s">
        <v>16</v>
      </c>
      <c r="V21" s="204"/>
      <c r="W21" s="118" t="s">
        <v>13</v>
      </c>
      <c r="X21" s="118" t="s">
        <v>14</v>
      </c>
      <c r="Y21" s="118" t="s">
        <v>15</v>
      </c>
      <c r="Z21" s="118" t="s">
        <v>16</v>
      </c>
      <c r="AA21" s="204"/>
      <c r="AH21" s="119" t="s">
        <v>13</v>
      </c>
      <c r="AI21" s="118" t="s">
        <v>14</v>
      </c>
      <c r="AJ21" s="118" t="s">
        <v>15</v>
      </c>
      <c r="AK21" s="118" t="s">
        <v>16</v>
      </c>
      <c r="AL21" s="204"/>
      <c r="AM21" s="118" t="s">
        <v>13</v>
      </c>
      <c r="AN21" s="118" t="s">
        <v>14</v>
      </c>
      <c r="AO21" s="118" t="s">
        <v>15</v>
      </c>
      <c r="AP21" s="118" t="s">
        <v>16</v>
      </c>
      <c r="AQ21" s="204"/>
      <c r="AR21" s="118" t="s">
        <v>13</v>
      </c>
      <c r="AS21" s="118" t="s">
        <v>14</v>
      </c>
      <c r="AT21" s="118" t="s">
        <v>15</v>
      </c>
      <c r="AU21" s="118" t="s">
        <v>16</v>
      </c>
      <c r="AV21" s="204"/>
    </row>
    <row r="22" spans="1:48" hidden="1" x14ac:dyDescent="0.3">
      <c r="A22" s="54" t="s">
        <v>75</v>
      </c>
      <c r="B22" s="120"/>
      <c r="C22" s="135"/>
      <c r="D22" s="135"/>
      <c r="E22" s="135"/>
      <c r="F22" s="135"/>
      <c r="G22" s="120"/>
      <c r="H22" s="135"/>
      <c r="I22" s="135"/>
      <c r="J22" s="135"/>
      <c r="K22" s="135"/>
      <c r="L22" s="120"/>
      <c r="M22" s="135"/>
      <c r="N22" s="135"/>
      <c r="O22" s="135"/>
      <c r="P22" s="135"/>
      <c r="Q22" s="120"/>
      <c r="R22" s="135"/>
      <c r="S22" s="135"/>
      <c r="T22" s="135"/>
      <c r="U22" s="135"/>
      <c r="V22" s="136"/>
      <c r="W22" s="135"/>
      <c r="X22" s="135"/>
      <c r="Y22" s="135"/>
      <c r="Z22" s="135"/>
      <c r="AA22" s="135"/>
      <c r="AH22" s="122"/>
      <c r="AI22" s="135"/>
      <c r="AJ22" s="135"/>
      <c r="AK22" s="135"/>
      <c r="AL22" s="136"/>
      <c r="AM22" s="135"/>
      <c r="AN22" s="135"/>
      <c r="AO22" s="135"/>
      <c r="AP22" s="135"/>
      <c r="AQ22" s="136"/>
      <c r="AR22" s="135"/>
      <c r="AS22" s="135"/>
      <c r="AT22" s="135"/>
      <c r="AU22" s="135"/>
      <c r="AV22" s="135"/>
    </row>
    <row r="23" spans="1:48" ht="15" hidden="1" thickBot="1" x14ac:dyDescent="0.35">
      <c r="A23" s="57" t="s">
        <v>76</v>
      </c>
      <c r="B23" s="123">
        <v>5.1720313354439611</v>
      </c>
      <c r="C23" s="124">
        <v>5.0659086163969977</v>
      </c>
      <c r="D23" s="20">
        <v>5.0514130563390482</v>
      </c>
      <c r="E23" s="125">
        <v>5.0190766748320081</v>
      </c>
      <c r="F23" s="126">
        <v>4.9651000445498701</v>
      </c>
      <c r="G23" s="123">
        <v>5.0247140189292026</v>
      </c>
      <c r="H23" s="124">
        <v>2.9721738658076369</v>
      </c>
      <c r="I23" s="20">
        <v>-5.3222503111150292</v>
      </c>
      <c r="J23" s="125">
        <v>-3.4853744862697544</v>
      </c>
      <c r="K23" s="126">
        <v>-2.194767649142737</v>
      </c>
      <c r="L23" s="123">
        <v>-2.0695434990643746</v>
      </c>
      <c r="M23" s="124">
        <v>-0.71</v>
      </c>
      <c r="N23" s="20">
        <v>7.07</v>
      </c>
      <c r="O23" s="125">
        <v>3.51</v>
      </c>
      <c r="P23" s="126">
        <v>4.76</v>
      </c>
      <c r="Q23" s="123">
        <v>3.6217944916600242</v>
      </c>
      <c r="R23" s="124">
        <v>4.62</v>
      </c>
      <c r="S23" s="20">
        <v>5.09</v>
      </c>
      <c r="T23" s="125">
        <v>5.4</v>
      </c>
      <c r="U23" s="125">
        <v>5.15</v>
      </c>
      <c r="V23" s="123">
        <v>5.0703584545430891</v>
      </c>
      <c r="W23" s="123">
        <v>5.19</v>
      </c>
      <c r="X23" s="123">
        <v>5.23</v>
      </c>
      <c r="Y23" s="123">
        <v>5.29</v>
      </c>
      <c r="Z23" s="123">
        <v>5.1100000000000003</v>
      </c>
      <c r="AA23" s="123">
        <v>5.2049593302772479</v>
      </c>
      <c r="AH23" s="137">
        <f>M40-M6</f>
        <v>0</v>
      </c>
      <c r="AI23" s="138">
        <f t="shared" ref="AI23:AV33" si="0">N40-N6</f>
        <v>0</v>
      </c>
      <c r="AJ23" s="138">
        <f t="shared" si="0"/>
        <v>0</v>
      </c>
      <c r="AK23" s="138">
        <f t="shared" si="0"/>
        <v>0</v>
      </c>
      <c r="AL23" s="139">
        <f t="shared" si="0"/>
        <v>0</v>
      </c>
      <c r="AM23" s="138">
        <f t="shared" si="0"/>
        <v>0</v>
      </c>
      <c r="AN23" s="138">
        <f t="shared" si="0"/>
        <v>0</v>
      </c>
      <c r="AO23" s="138">
        <f t="shared" si="0"/>
        <v>-0.13999999999999968</v>
      </c>
      <c r="AP23" s="138">
        <f t="shared" si="0"/>
        <v>-0.20999999999999996</v>
      </c>
      <c r="AQ23" s="139">
        <f t="shared" si="0"/>
        <v>-8.9204406365639421E-2</v>
      </c>
      <c r="AR23" s="151">
        <f>W40-W6</f>
        <v>-0.22999999999999954</v>
      </c>
      <c r="AS23" s="152">
        <f t="shared" ref="AS23:AV23" si="1">X40-X6</f>
        <v>-0.16000000000000014</v>
      </c>
      <c r="AT23" s="152">
        <f t="shared" si="1"/>
        <v>-9.9999999999997868E-3</v>
      </c>
      <c r="AU23" s="153">
        <f t="shared" si="1"/>
        <v>-4.0000000000000036E-2</v>
      </c>
      <c r="AV23" s="123">
        <f t="shared" si="1"/>
        <v>-0.10825283058941704</v>
      </c>
    </row>
    <row r="24" spans="1:48" hidden="1" x14ac:dyDescent="0.3">
      <c r="A24" s="127" t="s">
        <v>77</v>
      </c>
      <c r="B24" s="59">
        <v>3.9073978307074069</v>
      </c>
      <c r="C24" s="128">
        <v>1.8175045266560452</v>
      </c>
      <c r="D24" s="129">
        <v>5.3289223306232234</v>
      </c>
      <c r="E24" s="129">
        <v>3.1200400667226624</v>
      </c>
      <c r="F24" s="62">
        <v>4.2605181768031786</v>
      </c>
      <c r="G24" s="59">
        <v>3.6396167849016718</v>
      </c>
      <c r="H24" s="128">
        <v>1.0111094879605709E-2</v>
      </c>
      <c r="I24" s="129">
        <v>2.1956290276624602</v>
      </c>
      <c r="J24" s="129">
        <v>2.1624263345860317</v>
      </c>
      <c r="K24" s="62">
        <v>2.5907156012745514</v>
      </c>
      <c r="L24" s="59">
        <v>1.7522309339986997</v>
      </c>
      <c r="M24" s="128">
        <v>3.3760509746140865</v>
      </c>
      <c r="N24" s="129">
        <v>0.38443149814360034</v>
      </c>
      <c r="O24" s="129">
        <v>1.305135565413007</v>
      </c>
      <c r="P24" s="62">
        <v>0.27999260321995845</v>
      </c>
      <c r="Q24" s="59">
        <v>1.3144103177977096</v>
      </c>
      <c r="R24" s="128">
        <v>2.0700084719118994</v>
      </c>
      <c r="S24" s="129">
        <v>4.1601360712288482</v>
      </c>
      <c r="T24" s="129">
        <v>4.0642901208976179</v>
      </c>
      <c r="U24" s="129">
        <v>6.3536930480594389</v>
      </c>
      <c r="V24" s="59">
        <v>4.1110618356224649</v>
      </c>
      <c r="W24" s="129">
        <v>4.5015485564686708</v>
      </c>
      <c r="X24" s="129">
        <v>5.4994430359405655</v>
      </c>
      <c r="Y24" s="129">
        <v>5.0081302088261559</v>
      </c>
      <c r="Z24" s="129">
        <v>4.3406845265536953</v>
      </c>
      <c r="AA24" s="140">
        <v>4.8739889701178152</v>
      </c>
      <c r="AH24" s="128">
        <f>M41-M7</f>
        <v>0</v>
      </c>
      <c r="AI24" s="141">
        <f t="shared" si="0"/>
        <v>0</v>
      </c>
      <c r="AJ24" s="141">
        <f t="shared" si="0"/>
        <v>0</v>
      </c>
      <c r="AK24" s="141">
        <f t="shared" si="0"/>
        <v>0</v>
      </c>
      <c r="AL24" s="142">
        <f t="shared" si="0"/>
        <v>0</v>
      </c>
      <c r="AM24" s="141">
        <f t="shared" si="0"/>
        <v>0</v>
      </c>
      <c r="AN24" s="141">
        <f t="shared" si="0"/>
        <v>-0.22999010585251778</v>
      </c>
      <c r="AO24" s="141">
        <f t="shared" si="0"/>
        <v>-0.10000318725433832</v>
      </c>
      <c r="AP24" s="141">
        <f t="shared" si="0"/>
        <v>-1.3604509662146214E-3</v>
      </c>
      <c r="AQ24" s="142">
        <f t="shared" si="0"/>
        <v>-8.9393527153047714E-2</v>
      </c>
      <c r="AR24" s="129">
        <f t="shared" si="0"/>
        <v>-5.1844546804025171E-2</v>
      </c>
      <c r="AS24" s="129">
        <f t="shared" si="0"/>
        <v>-8.2940761053973411E-2</v>
      </c>
      <c r="AT24" s="129">
        <f t="shared" si="0"/>
        <v>-0.10543180441904276</v>
      </c>
      <c r="AU24" s="129">
        <f t="shared" si="0"/>
        <v>-0.10860386526119203</v>
      </c>
      <c r="AV24" s="59">
        <f t="shared" si="0"/>
        <v>-8.7679429128884045E-2</v>
      </c>
    </row>
    <row r="25" spans="1:48" hidden="1" x14ac:dyDescent="0.3">
      <c r="A25" s="130" t="s">
        <v>78</v>
      </c>
      <c r="B25" s="64">
        <v>2.1581462305483869</v>
      </c>
      <c r="C25" s="131">
        <v>2.3248266324304221</v>
      </c>
      <c r="D25" s="132">
        <v>-0.70691865567467282</v>
      </c>
      <c r="E25" s="132">
        <v>2.3358211216021632</v>
      </c>
      <c r="F25" s="67">
        <v>0.94127475326407584</v>
      </c>
      <c r="G25" s="64">
        <v>1.2179710083374398</v>
      </c>
      <c r="H25" s="131">
        <v>0.44774760442525263</v>
      </c>
      <c r="I25" s="132">
        <v>-2.72000330203781</v>
      </c>
      <c r="J25" s="132">
        <v>-4.2813539038007438</v>
      </c>
      <c r="K25" s="67">
        <v>-1.2008604625752595</v>
      </c>
      <c r="L25" s="64">
        <v>-1.9512377850728346</v>
      </c>
      <c r="M25" s="131">
        <v>-2.0212227643183422</v>
      </c>
      <c r="N25" s="132">
        <v>5.223285548337353</v>
      </c>
      <c r="O25" s="132">
        <v>7.7799576692986427</v>
      </c>
      <c r="P25" s="67">
        <v>6.1200173743859887</v>
      </c>
      <c r="Q25" s="64">
        <v>4.2456992958159745</v>
      </c>
      <c r="R25" s="131">
        <v>5.9099936409047871</v>
      </c>
      <c r="S25" s="132">
        <v>3.8002315799722686</v>
      </c>
      <c r="T25" s="132">
        <v>1.609745905774651</v>
      </c>
      <c r="U25" s="132">
        <v>1.7087802425962417</v>
      </c>
      <c r="V25" s="64">
        <v>3.2024197695635914</v>
      </c>
      <c r="W25" s="143">
        <v>1.9906091107094293</v>
      </c>
      <c r="X25" s="143">
        <v>2.4555984899059302</v>
      </c>
      <c r="Y25" s="143">
        <v>2.7584321096843389</v>
      </c>
      <c r="Z25" s="143">
        <v>2.7585642962342005</v>
      </c>
      <c r="AA25" s="144">
        <v>2.4951841604827107</v>
      </c>
      <c r="AH25" s="145">
        <f t="shared" ref="AH25:AH33" si="2">M42-M8</f>
        <v>0</v>
      </c>
      <c r="AI25" s="146">
        <f t="shared" si="0"/>
        <v>0</v>
      </c>
      <c r="AJ25" s="146">
        <f t="shared" si="0"/>
        <v>0</v>
      </c>
      <c r="AK25" s="146">
        <f t="shared" si="0"/>
        <v>0</v>
      </c>
      <c r="AL25" s="147">
        <f t="shared" si="0"/>
        <v>0</v>
      </c>
      <c r="AM25" s="146">
        <f t="shared" si="0"/>
        <v>0</v>
      </c>
      <c r="AN25" s="146">
        <f t="shared" si="0"/>
        <v>-1.4845878726355011E-5</v>
      </c>
      <c r="AO25" s="146">
        <f t="shared" si="0"/>
        <v>-0.11000571051287267</v>
      </c>
      <c r="AP25" s="146">
        <f t="shared" si="0"/>
        <v>-1.2658986881275425E-2</v>
      </c>
      <c r="AQ25" s="147">
        <f t="shared" si="0"/>
        <v>-3.1592426464177592E-2</v>
      </c>
      <c r="AR25" s="143">
        <f t="shared" si="0"/>
        <v>-5.7514556945914563E-2</v>
      </c>
      <c r="AS25" s="143">
        <f t="shared" si="0"/>
        <v>-4.855866938848763E-2</v>
      </c>
      <c r="AT25" s="143">
        <f t="shared" si="0"/>
        <v>1.4172212966512276E-2</v>
      </c>
      <c r="AU25" s="143">
        <f t="shared" si="0"/>
        <v>3.4712249302515374E-3</v>
      </c>
      <c r="AV25" s="102">
        <f t="shared" si="0"/>
        <v>-2.1347280769368204E-2</v>
      </c>
    </row>
    <row r="26" spans="1:48" hidden="1" x14ac:dyDescent="0.3">
      <c r="A26" s="127" t="s">
        <v>79</v>
      </c>
      <c r="B26" s="59">
        <v>4.2691584142953518</v>
      </c>
      <c r="C26" s="128">
        <v>3.8526364348185389</v>
      </c>
      <c r="D26" s="129">
        <v>3.5371404925996566</v>
      </c>
      <c r="E26" s="129">
        <v>4.1417527622085322</v>
      </c>
      <c r="F26" s="62">
        <v>3.6565423364459773</v>
      </c>
      <c r="G26" s="59">
        <v>3.7984681584564064</v>
      </c>
      <c r="H26" s="128">
        <v>2.0645142700724595</v>
      </c>
      <c r="I26" s="129">
        <v>-6.1822262897118563</v>
      </c>
      <c r="J26" s="129">
        <v>-4.3388521548792358</v>
      </c>
      <c r="K26" s="62">
        <v>-3.1374891612758637</v>
      </c>
      <c r="L26" s="59">
        <v>-2.9318067396569503</v>
      </c>
      <c r="M26" s="128">
        <v>-1.3841150979617134</v>
      </c>
      <c r="N26" s="129">
        <v>6.5806484967229295</v>
      </c>
      <c r="O26" s="129">
        <v>3.6789470984919914</v>
      </c>
      <c r="P26" s="62">
        <v>4.3799944593261753</v>
      </c>
      <c r="Q26" s="59">
        <v>3.2526059876457847</v>
      </c>
      <c r="R26" s="128">
        <v>4.1300036231397996</v>
      </c>
      <c r="S26" s="129">
        <v>4.9559408390138948</v>
      </c>
      <c r="T26" s="129">
        <v>5.5443140918948863</v>
      </c>
      <c r="U26" s="129">
        <v>3.3198147960390667</v>
      </c>
      <c r="V26" s="59">
        <v>4.4869388752355688</v>
      </c>
      <c r="W26" s="129">
        <v>4.5801987425878599</v>
      </c>
      <c r="X26" s="129">
        <v>5.2374264138964177</v>
      </c>
      <c r="Y26" s="129">
        <v>5.8175214778216189</v>
      </c>
      <c r="Z26" s="129">
        <v>4.9721356304769371</v>
      </c>
      <c r="AA26" s="140">
        <v>5.1588034211858425</v>
      </c>
      <c r="AH26" s="128">
        <f t="shared" si="2"/>
        <v>0</v>
      </c>
      <c r="AI26" s="141">
        <f t="shared" si="0"/>
        <v>0</v>
      </c>
      <c r="AJ26" s="141">
        <f t="shared" si="0"/>
        <v>0</v>
      </c>
      <c r="AK26" s="141">
        <f t="shared" si="0"/>
        <v>0</v>
      </c>
      <c r="AL26" s="142">
        <f t="shared" si="0"/>
        <v>0</v>
      </c>
      <c r="AM26" s="141">
        <f t="shared" si="0"/>
        <v>0</v>
      </c>
      <c r="AN26" s="141">
        <f t="shared" si="0"/>
        <v>1.0621997725834831E-6</v>
      </c>
      <c r="AO26" s="141">
        <f t="shared" si="0"/>
        <v>-0.36000417353390102</v>
      </c>
      <c r="AP26" s="141">
        <f t="shared" si="0"/>
        <v>-6.0218061438188641E-2</v>
      </c>
      <c r="AQ26" s="142">
        <f t="shared" si="0"/>
        <v>-0.10645993470737025</v>
      </c>
      <c r="AR26" s="129">
        <f t="shared" si="0"/>
        <v>-0.11919651333172077</v>
      </c>
      <c r="AS26" s="129">
        <f t="shared" si="0"/>
        <v>-0.14913126631814766</v>
      </c>
      <c r="AT26" s="129">
        <f t="shared" si="0"/>
        <v>-0.11318457000375481</v>
      </c>
      <c r="AU26" s="129">
        <f t="shared" si="0"/>
        <v>-7.0651935721355308E-2</v>
      </c>
      <c r="AV26" s="59">
        <f t="shared" si="0"/>
        <v>-0.11351488072914862</v>
      </c>
    </row>
    <row r="27" spans="1:48" hidden="1" x14ac:dyDescent="0.3">
      <c r="A27" s="130" t="s">
        <v>80</v>
      </c>
      <c r="B27" s="64">
        <v>5.4711906618196169</v>
      </c>
      <c r="C27" s="131">
        <v>4.4764896577310758</v>
      </c>
      <c r="D27" s="132">
        <v>2.6477793654959445</v>
      </c>
      <c r="E27" s="132">
        <v>3.825561452891252</v>
      </c>
      <c r="F27" s="67">
        <v>5.9626789486782874</v>
      </c>
      <c r="G27" s="64">
        <v>4.2445738626390197</v>
      </c>
      <c r="H27" s="131">
        <v>3.8912821577481438</v>
      </c>
      <c r="I27" s="132">
        <v>-4.707913767459349</v>
      </c>
      <c r="J27" s="132">
        <v>-1.8240083712108834</v>
      </c>
      <c r="K27" s="67">
        <v>-4.2751374804500415</v>
      </c>
      <c r="L27" s="64">
        <v>-1.7982989266167149</v>
      </c>
      <c r="M27" s="131">
        <v>1.9710175819564357</v>
      </c>
      <c r="N27" s="132">
        <v>8.8153400120561276</v>
      </c>
      <c r="O27" s="132">
        <v>3.9096432092515121</v>
      </c>
      <c r="P27" s="67">
        <v>3.1130352001792039</v>
      </c>
      <c r="Q27" s="64">
        <v>4.3689861907390881</v>
      </c>
      <c r="R27" s="131">
        <v>1.4807606256675099</v>
      </c>
      <c r="S27" s="132">
        <v>4.3953386631552238</v>
      </c>
      <c r="T27" s="132">
        <v>6.287229861845689</v>
      </c>
      <c r="U27" s="132">
        <v>5.6796524577112928</v>
      </c>
      <c r="V27" s="64">
        <v>4.4762558000730035</v>
      </c>
      <c r="W27" s="143">
        <v>3.9773273294034572</v>
      </c>
      <c r="X27" s="143">
        <v>4.0010699460439891</v>
      </c>
      <c r="Y27" s="143">
        <v>4.960670618010532</v>
      </c>
      <c r="Z27" s="143">
        <v>4.8974924654030527</v>
      </c>
      <c r="AA27" s="144">
        <v>4.4720016059637491</v>
      </c>
      <c r="AH27" s="145">
        <f t="shared" si="2"/>
        <v>0</v>
      </c>
      <c r="AI27" s="146">
        <f t="shared" si="0"/>
        <v>0</v>
      </c>
      <c r="AJ27" s="146">
        <f t="shared" si="0"/>
        <v>0</v>
      </c>
      <c r="AK27" s="146">
        <f t="shared" si="0"/>
        <v>0</v>
      </c>
      <c r="AL27" s="147">
        <f t="shared" si="0"/>
        <v>0</v>
      </c>
      <c r="AM27" s="146">
        <f t="shared" si="0"/>
        <v>0</v>
      </c>
      <c r="AN27" s="146">
        <f t="shared" si="0"/>
        <v>-3.4353747853099748E-4</v>
      </c>
      <c r="AO27" s="146">
        <f t="shared" si="0"/>
        <v>0.18171090121745781</v>
      </c>
      <c r="AP27" s="146">
        <f t="shared" si="0"/>
        <v>-8.1540302951488286E-3</v>
      </c>
      <c r="AQ27" s="147">
        <f t="shared" si="0"/>
        <v>4.3214106565359067E-2</v>
      </c>
      <c r="AR27" s="143">
        <f t="shared" si="0"/>
        <v>-9.831039925831675E-2</v>
      </c>
      <c r="AS27" s="143">
        <f t="shared" si="0"/>
        <v>-0.1240901854817178</v>
      </c>
      <c r="AT27" s="143">
        <f t="shared" si="0"/>
        <v>-9.9059551102609333E-2</v>
      </c>
      <c r="AU27" s="143">
        <f t="shared" si="0"/>
        <v>-2.5314788282737588E-2</v>
      </c>
      <c r="AV27" s="102">
        <f t="shared" si="0"/>
        <v>-8.5758851173212136E-2</v>
      </c>
    </row>
    <row r="28" spans="1:48" hidden="1" x14ac:dyDescent="0.3">
      <c r="A28" s="127" t="s">
        <v>81</v>
      </c>
      <c r="B28" s="59">
        <v>6.0893191375174389</v>
      </c>
      <c r="C28" s="128">
        <v>5.9056211005084274</v>
      </c>
      <c r="D28" s="129">
        <v>5.6899651330078926</v>
      </c>
      <c r="E28" s="129">
        <v>5.6487372480888007</v>
      </c>
      <c r="F28" s="62">
        <v>5.7888185125849585</v>
      </c>
      <c r="G28" s="59">
        <v>5.7573886315890803</v>
      </c>
      <c r="H28" s="128">
        <v>2.8988079703304859</v>
      </c>
      <c r="I28" s="129">
        <v>-5.3926336904483785</v>
      </c>
      <c r="J28" s="129">
        <v>-4.5205832845172438</v>
      </c>
      <c r="K28" s="62">
        <v>-5.6690527266876174</v>
      </c>
      <c r="L28" s="59">
        <v>-3.2559893542639329</v>
      </c>
      <c r="M28" s="128">
        <v>-0.78691755054185464</v>
      </c>
      <c r="N28" s="129">
        <v>4.4207149874338603</v>
      </c>
      <c r="O28" s="129">
        <v>3.8373120603795163</v>
      </c>
      <c r="P28" s="62">
        <v>5.2399845939022027</v>
      </c>
      <c r="Q28" s="59">
        <v>3.1579689477577499</v>
      </c>
      <c r="R28" s="128">
        <v>2.8400045087622505</v>
      </c>
      <c r="S28" s="129">
        <v>4.5533289604883453</v>
      </c>
      <c r="T28" s="129">
        <v>5.0212727392963341</v>
      </c>
      <c r="U28" s="129">
        <v>4.6556426174916066</v>
      </c>
      <c r="V28" s="59">
        <v>4.2775556834811157</v>
      </c>
      <c r="W28" s="129">
        <v>5.2562122377867615</v>
      </c>
      <c r="X28" s="129">
        <v>6.0569178191530515</v>
      </c>
      <c r="Y28" s="129">
        <v>7.1886456064501392</v>
      </c>
      <c r="Z28" s="129">
        <v>6.8707490353742795</v>
      </c>
      <c r="AA28" s="140">
        <v>6.3652912473235901</v>
      </c>
      <c r="AH28" s="128">
        <f t="shared" si="2"/>
        <v>0</v>
      </c>
      <c r="AI28" s="141">
        <f t="shared" si="0"/>
        <v>0</v>
      </c>
      <c r="AJ28" s="141">
        <f t="shared" si="0"/>
        <v>0</v>
      </c>
      <c r="AK28" s="141">
        <f t="shared" si="0"/>
        <v>0</v>
      </c>
      <c r="AL28" s="142">
        <f t="shared" si="0"/>
        <v>0</v>
      </c>
      <c r="AM28" s="141">
        <f t="shared" si="0"/>
        <v>0</v>
      </c>
      <c r="AN28" s="141">
        <f t="shared" si="0"/>
        <v>1.4558097705119621E-5</v>
      </c>
      <c r="AO28" s="141">
        <f t="shared" si="0"/>
        <v>-0.69977818040538597</v>
      </c>
      <c r="AP28" s="141">
        <f t="shared" si="0"/>
        <v>-0.11190129304390339</v>
      </c>
      <c r="AQ28" s="142">
        <f t="shared" si="0"/>
        <v>-0.20584379528649777</v>
      </c>
      <c r="AR28" s="129">
        <f t="shared" si="0"/>
        <v>-9.081715053069761E-2</v>
      </c>
      <c r="AS28" s="129">
        <f t="shared" si="0"/>
        <v>-5.1795542400290273E-2</v>
      </c>
      <c r="AT28" s="129">
        <f t="shared" si="0"/>
        <v>-5.4017335514400244E-2</v>
      </c>
      <c r="AU28" s="129">
        <f t="shared" si="0"/>
        <v>-3.514953465222348E-2</v>
      </c>
      <c r="AV28" s="59">
        <f t="shared" si="0"/>
        <v>-5.9230979703905895E-2</v>
      </c>
    </row>
    <row r="29" spans="1:48" hidden="1" x14ac:dyDescent="0.3">
      <c r="A29" s="130" t="s">
        <v>82</v>
      </c>
      <c r="B29" s="64">
        <v>5.0968172713109396</v>
      </c>
      <c r="C29" s="131">
        <v>5.3357958205708362</v>
      </c>
      <c r="D29" s="132">
        <v>4.795774862290533</v>
      </c>
      <c r="E29" s="132">
        <v>4.6086246652221208</v>
      </c>
      <c r="F29" s="67">
        <v>4.6519328040773615</v>
      </c>
      <c r="G29" s="64">
        <v>4.8423314595179683</v>
      </c>
      <c r="H29" s="131">
        <v>1.6388551180168465</v>
      </c>
      <c r="I29" s="132">
        <v>-10.273924698265457</v>
      </c>
      <c r="J29" s="132">
        <v>-6.2981615260178874</v>
      </c>
      <c r="K29" s="67">
        <v>-4.6465099976857438</v>
      </c>
      <c r="L29" s="64">
        <v>-4.9406795266811576</v>
      </c>
      <c r="M29" s="131">
        <v>-2.3636235998592214</v>
      </c>
      <c r="N29" s="132">
        <v>11.410843178066932</v>
      </c>
      <c r="O29" s="132">
        <v>4.2428418802915591</v>
      </c>
      <c r="P29" s="67">
        <v>6.3547222035095441</v>
      </c>
      <c r="Q29" s="64">
        <v>4.7426752285990137</v>
      </c>
      <c r="R29" s="131">
        <v>6.4059059031485344</v>
      </c>
      <c r="S29" s="132">
        <v>5.3091418881415997</v>
      </c>
      <c r="T29" s="132">
        <v>6.2065563598479034</v>
      </c>
      <c r="U29" s="132">
        <v>3.6998334892901052</v>
      </c>
      <c r="V29" s="64">
        <v>5.3872827421179936</v>
      </c>
      <c r="W29" s="143">
        <v>3.4086702980273609</v>
      </c>
      <c r="X29" s="143">
        <v>5.2652380927040499</v>
      </c>
      <c r="Y29" s="143">
        <v>7.276854878374972</v>
      </c>
      <c r="Z29" s="143">
        <v>5.8719266545292692</v>
      </c>
      <c r="AA29" s="144">
        <v>5.4720034333312739</v>
      </c>
      <c r="AH29" s="145">
        <f t="shared" si="2"/>
        <v>0</v>
      </c>
      <c r="AI29" s="146">
        <f t="shared" si="0"/>
        <v>0</v>
      </c>
      <c r="AJ29" s="146">
        <f t="shared" si="0"/>
        <v>0</v>
      </c>
      <c r="AK29" s="146">
        <f t="shared" si="0"/>
        <v>0</v>
      </c>
      <c r="AL29" s="147">
        <f t="shared" si="0"/>
        <v>0</v>
      </c>
      <c r="AM29" s="146">
        <f t="shared" si="0"/>
        <v>0</v>
      </c>
      <c r="AN29" s="146">
        <f t="shared" si="0"/>
        <v>-3.2948702270108043E-3</v>
      </c>
      <c r="AO29" s="146">
        <f t="shared" si="0"/>
        <v>3.1707349397169793E-3</v>
      </c>
      <c r="AP29" s="146">
        <f t="shared" si="0"/>
        <v>-1.9506138747038548E-2</v>
      </c>
      <c r="AQ29" s="147">
        <f t="shared" si="0"/>
        <v>-5.0035845593709993E-3</v>
      </c>
      <c r="AR29" s="143">
        <f t="shared" si="0"/>
        <v>-0.11765253274873544</v>
      </c>
      <c r="AS29" s="143">
        <f t="shared" si="0"/>
        <v>-0.20699642478121394</v>
      </c>
      <c r="AT29" s="143">
        <f t="shared" si="0"/>
        <v>-0.13307500042820664</v>
      </c>
      <c r="AU29" s="143">
        <f t="shared" si="0"/>
        <v>-9.4708490230743791E-2</v>
      </c>
      <c r="AV29" s="102">
        <f t="shared" si="0"/>
        <v>-0.13840911900171449</v>
      </c>
    </row>
    <row r="30" spans="1:48" hidden="1" x14ac:dyDescent="0.3">
      <c r="A30" s="127" t="s">
        <v>83</v>
      </c>
      <c r="B30" s="59">
        <v>7.0277646351467755</v>
      </c>
      <c r="C30" s="128">
        <v>7.4514237346040693</v>
      </c>
      <c r="D30" s="129">
        <v>7.925387706874309</v>
      </c>
      <c r="E30" s="129">
        <v>8.089575382888528</v>
      </c>
      <c r="F30" s="62">
        <v>8.7463747579312585</v>
      </c>
      <c r="G30" s="59">
        <v>8.0630124329231023</v>
      </c>
      <c r="H30" s="128">
        <v>6.0931701014604656</v>
      </c>
      <c r="I30" s="129">
        <v>-7.5005900891169102</v>
      </c>
      <c r="J30" s="129">
        <v>-1.3609401614297578</v>
      </c>
      <c r="K30" s="62">
        <v>0.18224942915703313</v>
      </c>
      <c r="L30" s="59">
        <v>-0.69163524885111904</v>
      </c>
      <c r="M30" s="128">
        <v>-0.41145630459404892</v>
      </c>
      <c r="N30" s="129">
        <v>12.878747263826718</v>
      </c>
      <c r="O30" s="129">
        <v>3.1908933377047699</v>
      </c>
      <c r="P30" s="62">
        <v>5.5479618425120281</v>
      </c>
      <c r="Q30" s="59">
        <v>5.1097709918990875</v>
      </c>
      <c r="R30" s="128">
        <v>8.6360073849621308</v>
      </c>
      <c r="S30" s="129">
        <v>8.2452443451022095</v>
      </c>
      <c r="T30" s="129">
        <v>9.5900961311007116</v>
      </c>
      <c r="U30" s="129">
        <v>7.0476144803132357</v>
      </c>
      <c r="V30" s="59">
        <v>8.3623384598049633</v>
      </c>
      <c r="W30" s="129">
        <v>7.7014856028445156</v>
      </c>
      <c r="X30" s="129">
        <v>8.3476604502543683</v>
      </c>
      <c r="Y30" s="129">
        <v>9.2310779165508006</v>
      </c>
      <c r="Z30" s="129">
        <v>8.6368243358250218</v>
      </c>
      <c r="AA30" s="140">
        <v>8.4872388648887345</v>
      </c>
      <c r="AH30" s="128">
        <f t="shared" si="2"/>
        <v>0</v>
      </c>
      <c r="AI30" s="141">
        <f t="shared" si="0"/>
        <v>0</v>
      </c>
      <c r="AJ30" s="141">
        <f t="shared" si="0"/>
        <v>0</v>
      </c>
      <c r="AK30" s="141">
        <f t="shared" si="0"/>
        <v>0</v>
      </c>
      <c r="AL30" s="142">
        <f t="shared" si="0"/>
        <v>0</v>
      </c>
      <c r="AM30" s="141">
        <f t="shared" si="0"/>
        <v>0</v>
      </c>
      <c r="AN30" s="141">
        <f t="shared" si="0"/>
        <v>2.757131693975623E-3</v>
      </c>
      <c r="AO30" s="141">
        <f t="shared" si="0"/>
        <v>-3.7650588647011318E-3</v>
      </c>
      <c r="AP30" s="141">
        <f t="shared" si="0"/>
        <v>-6.6546988568561005E-4</v>
      </c>
      <c r="AQ30" s="142">
        <f t="shared" si="0"/>
        <v>-4.3019280953160433E-4</v>
      </c>
      <c r="AR30" s="129">
        <f t="shared" si="0"/>
        <v>-0.11363472186038948</v>
      </c>
      <c r="AS30" s="129">
        <f t="shared" si="0"/>
        <v>-8.3446529747742915E-2</v>
      </c>
      <c r="AT30" s="129">
        <f t="shared" si="0"/>
        <v>-8.7599919837600737E-2</v>
      </c>
      <c r="AU30" s="129">
        <f t="shared" si="0"/>
        <v>-9.1198497135192014E-2</v>
      </c>
      <c r="AV30" s="59">
        <f t="shared" si="0"/>
        <v>-9.3789708132739236E-2</v>
      </c>
    </row>
    <row r="31" spans="1:48" hidden="1" x14ac:dyDescent="0.3">
      <c r="A31" s="130" t="s">
        <v>84</v>
      </c>
      <c r="B31" s="64">
        <v>4.8665888524453038</v>
      </c>
      <c r="C31" s="131">
        <v>7.2555945631529379</v>
      </c>
      <c r="D31" s="132">
        <v>6.0287300451546946</v>
      </c>
      <c r="E31" s="132">
        <v>6.9386217835834278</v>
      </c>
      <c r="F31" s="67">
        <v>8.0413600718570493</v>
      </c>
      <c r="G31" s="64">
        <v>7.0717426129174994</v>
      </c>
      <c r="H31" s="131">
        <v>7.285814725427775</v>
      </c>
      <c r="I31" s="132">
        <v>-1.3632234573118129</v>
      </c>
      <c r="J31" s="132">
        <v>-1.4277464354395697</v>
      </c>
      <c r="K31" s="67">
        <v>-1.5323926078358863E-2</v>
      </c>
      <c r="L31" s="64">
        <v>1.0840594111013457</v>
      </c>
      <c r="M31" s="131">
        <v>-2.3720724708684582</v>
      </c>
      <c r="N31" s="132">
        <v>6.7459263848324902</v>
      </c>
      <c r="O31" s="132">
        <v>3.0133606734566332</v>
      </c>
      <c r="P31" s="67">
        <v>2.6334079802021515</v>
      </c>
      <c r="Q31" s="64">
        <v>2.4108510992032706</v>
      </c>
      <c r="R31" s="131">
        <v>6.7219671625908139</v>
      </c>
      <c r="S31" s="132">
        <v>5.2380525053851601</v>
      </c>
      <c r="T31" s="132">
        <v>6.6662651107094906</v>
      </c>
      <c r="U31" s="132">
        <v>4.4739829003496601</v>
      </c>
      <c r="V31" s="64">
        <v>5.7650383060230181</v>
      </c>
      <c r="W31" s="143">
        <v>3.9041460818827423</v>
      </c>
      <c r="X31" s="143">
        <v>6.1400800788250498</v>
      </c>
      <c r="Y31" s="143">
        <v>8.0436062219028557</v>
      </c>
      <c r="Z31" s="143">
        <v>6.6749052921583951</v>
      </c>
      <c r="AA31" s="144">
        <v>6.1921553549409092</v>
      </c>
      <c r="AH31" s="145">
        <f t="shared" si="2"/>
        <v>0</v>
      </c>
      <c r="AI31" s="146">
        <f t="shared" si="0"/>
        <v>0</v>
      </c>
      <c r="AJ31" s="146">
        <f t="shared" si="0"/>
        <v>0</v>
      </c>
      <c r="AK31" s="146">
        <f t="shared" si="0"/>
        <v>0</v>
      </c>
      <c r="AL31" s="147">
        <f t="shared" si="0"/>
        <v>0</v>
      </c>
      <c r="AM31" s="146">
        <f t="shared" si="0"/>
        <v>0</v>
      </c>
      <c r="AN31" s="146">
        <f t="shared" si="0"/>
        <v>-1.0253571405272055E-4</v>
      </c>
      <c r="AO31" s="146">
        <f t="shared" si="0"/>
        <v>8.3394933363312163E-2</v>
      </c>
      <c r="AP31" s="146">
        <f t="shared" si="0"/>
        <v>-2.6420774017688053E-2</v>
      </c>
      <c r="AQ31" s="147">
        <f t="shared" si="0"/>
        <v>1.416589901674925E-2</v>
      </c>
      <c r="AR31" s="143">
        <f t="shared" si="0"/>
        <v>-0.16130176571094168</v>
      </c>
      <c r="AS31" s="143">
        <f t="shared" si="0"/>
        <v>-0.14055790206917163</v>
      </c>
      <c r="AT31" s="143">
        <f t="shared" si="0"/>
        <v>4.2396040734127283E-2</v>
      </c>
      <c r="AU31" s="143">
        <f t="shared" si="0"/>
        <v>-3.4485386904536952E-2</v>
      </c>
      <c r="AV31" s="102">
        <f t="shared" si="0"/>
        <v>-7.2845685009070849E-2</v>
      </c>
    </row>
    <row r="32" spans="1:48" hidden="1" x14ac:dyDescent="0.3">
      <c r="A32" s="127" t="s">
        <v>85</v>
      </c>
      <c r="B32" s="59">
        <v>6.8450963772024682</v>
      </c>
      <c r="C32" s="128">
        <v>7.1186000425033882</v>
      </c>
      <c r="D32" s="129">
        <v>8.4138995114130086</v>
      </c>
      <c r="E32" s="129">
        <v>6.4275088540745013</v>
      </c>
      <c r="F32" s="62">
        <v>5.4515671421461436</v>
      </c>
      <c r="G32" s="59">
        <v>6.806743739022707</v>
      </c>
      <c r="H32" s="128">
        <v>5.7052639860685872</v>
      </c>
      <c r="I32" s="129">
        <v>-2.8127727137420511</v>
      </c>
      <c r="J32" s="129">
        <v>2.1978056047298189</v>
      </c>
      <c r="K32" s="62">
        <v>0.97375730685160811</v>
      </c>
      <c r="L32" s="59">
        <v>1.468767654035541</v>
      </c>
      <c r="M32" s="128">
        <v>-2.0972018509303636</v>
      </c>
      <c r="N32" s="129">
        <v>8.9489018837441989</v>
      </c>
      <c r="O32" s="129">
        <v>-2.9403846037168169</v>
      </c>
      <c r="P32" s="62">
        <v>5.7587837974471201</v>
      </c>
      <c r="Q32" s="59">
        <v>2.3937215241913279</v>
      </c>
      <c r="R32" s="128">
        <v>6.7587281184727566</v>
      </c>
      <c r="S32" s="129">
        <v>1.2429041469088409</v>
      </c>
      <c r="T32" s="129">
        <v>9.2514078770477237</v>
      </c>
      <c r="U32" s="129">
        <v>1.6155395302869913</v>
      </c>
      <c r="V32" s="59">
        <v>4.5472179685829728</v>
      </c>
      <c r="W32" s="129">
        <v>3.8574434098124444</v>
      </c>
      <c r="X32" s="129">
        <v>5.2283939058809459</v>
      </c>
      <c r="Y32" s="129">
        <v>5.7419279062620676</v>
      </c>
      <c r="Z32" s="129">
        <v>4.9091164049014369</v>
      </c>
      <c r="AA32" s="140">
        <v>4.9391229790618718</v>
      </c>
      <c r="AH32" s="128">
        <f t="shared" si="2"/>
        <v>0</v>
      </c>
      <c r="AI32" s="141">
        <f t="shared" si="0"/>
        <v>0</v>
      </c>
      <c r="AJ32" s="141">
        <f t="shared" si="0"/>
        <v>0</v>
      </c>
      <c r="AK32" s="141">
        <f t="shared" si="0"/>
        <v>0</v>
      </c>
      <c r="AL32" s="142">
        <f t="shared" si="0"/>
        <v>0</v>
      </c>
      <c r="AM32" s="141">
        <f t="shared" si="0"/>
        <v>0</v>
      </c>
      <c r="AN32" s="141">
        <f t="shared" si="0"/>
        <v>8.2823001967824439E-5</v>
      </c>
      <c r="AO32" s="141">
        <f t="shared" si="0"/>
        <v>9.5654783420460632E-2</v>
      </c>
      <c r="AP32" s="141">
        <f t="shared" si="0"/>
        <v>-1.1112603634333418E-2</v>
      </c>
      <c r="AQ32" s="142">
        <f t="shared" si="0"/>
        <v>1.9836054693378458E-2</v>
      </c>
      <c r="AR32" s="129">
        <f t="shared" si="0"/>
        <v>-9.1373978776587705E-2</v>
      </c>
      <c r="AS32" s="129">
        <f t="shared" si="0"/>
        <v>-5.8209613417714579E-2</v>
      </c>
      <c r="AT32" s="129">
        <f t="shared" si="0"/>
        <v>-4.4230737787609442E-2</v>
      </c>
      <c r="AU32" s="129">
        <f t="shared" si="0"/>
        <v>-5.5204974548561658E-2</v>
      </c>
      <c r="AV32" s="59">
        <f t="shared" si="0"/>
        <v>-6.1555314179173592E-2</v>
      </c>
    </row>
    <row r="33" spans="1:50" hidden="1" x14ac:dyDescent="0.3">
      <c r="A33" s="133" t="s">
        <v>89</v>
      </c>
      <c r="B33" s="69">
        <v>10.578806557686198</v>
      </c>
      <c r="C33" s="134">
        <v>9.9659664541299442</v>
      </c>
      <c r="D33" s="71">
        <v>6.8699597102491046</v>
      </c>
      <c r="E33" s="71">
        <v>6.8689761271217815</v>
      </c>
      <c r="F33" s="72">
        <v>3.5457445083524823</v>
      </c>
      <c r="G33" s="69">
        <v>6.5225623872799607</v>
      </c>
      <c r="H33" s="134">
        <v>3.5455538203210235</v>
      </c>
      <c r="I33" s="71">
        <v>-19.575081906972759</v>
      </c>
      <c r="J33" s="71">
        <v>-23.29728906119626</v>
      </c>
      <c r="K33" s="72">
        <v>-9.6934135089501652</v>
      </c>
      <c r="L33" s="69">
        <v>-13.42143666001232</v>
      </c>
      <c r="M33" s="134">
        <v>7.1988683695737299</v>
      </c>
      <c r="N33" s="71">
        <v>9.6559143718866878</v>
      </c>
      <c r="O33" s="71">
        <v>18.175908338456857</v>
      </c>
      <c r="P33" s="72">
        <v>9.6452659290722664</v>
      </c>
      <c r="Q33" s="69">
        <v>11.176313533801441</v>
      </c>
      <c r="R33" s="134">
        <v>-10.765382217772201</v>
      </c>
      <c r="S33" s="71">
        <v>14.120743995627993</v>
      </c>
      <c r="T33" s="71">
        <v>-7.8848039365645883</v>
      </c>
      <c r="U33" s="71">
        <v>27.997676522892469</v>
      </c>
      <c r="V33" s="69">
        <v>7.0381076109946594</v>
      </c>
      <c r="W33" s="143">
        <v>29.632556573239199</v>
      </c>
      <c r="X33" s="143">
        <v>-2.5457964363329255</v>
      </c>
      <c r="Y33" s="143">
        <v>-25.408607494228107</v>
      </c>
      <c r="Z33" s="143">
        <v>-4.0837739147243308</v>
      </c>
      <c r="AA33" s="144">
        <v>-2.33628245522709</v>
      </c>
      <c r="AH33" s="148">
        <f t="shared" si="2"/>
        <v>0</v>
      </c>
      <c r="AI33" s="149">
        <f t="shared" si="0"/>
        <v>0</v>
      </c>
      <c r="AJ33" s="149">
        <f t="shared" si="0"/>
        <v>0</v>
      </c>
      <c r="AK33" s="149">
        <f t="shared" si="0"/>
        <v>0</v>
      </c>
      <c r="AL33" s="150">
        <f t="shared" si="0"/>
        <v>0</v>
      </c>
      <c r="AM33" s="149">
        <f t="shared" si="0"/>
        <v>0</v>
      </c>
      <c r="AN33" s="149">
        <f t="shared" si="0"/>
        <v>0.88397631059944359</v>
      </c>
      <c r="AO33" s="149">
        <f t="shared" si="0"/>
        <v>0.17031566469994885</v>
      </c>
      <c r="AP33" s="149">
        <f t="shared" si="0"/>
        <v>-3.5258325264373234</v>
      </c>
      <c r="AQ33" s="150">
        <f t="shared" si="0"/>
        <v>-0.89360725887923653</v>
      </c>
      <c r="AR33" s="160">
        <f t="shared" si="0"/>
        <v>-3.3370165327680112</v>
      </c>
      <c r="AS33" s="161">
        <f t="shared" si="0"/>
        <v>-1.2823580041576799</v>
      </c>
      <c r="AT33" s="161">
        <f t="shared" si="0"/>
        <v>2.1963217507574804</v>
      </c>
      <c r="AU33" s="162">
        <f t="shared" si="0"/>
        <v>9.1585065217369532E-2</v>
      </c>
      <c r="AV33" s="159">
        <f t="shared" si="0"/>
        <v>-0.56273241584597899</v>
      </c>
    </row>
    <row r="35" spans="1:50" ht="17.399999999999999" x14ac:dyDescent="0.3">
      <c r="A35" s="171" t="s">
        <v>134</v>
      </c>
    </row>
    <row r="36" spans="1:50" x14ac:dyDescent="0.3">
      <c r="A36" s="117" t="s">
        <v>73</v>
      </c>
      <c r="AC36" s="116" t="s">
        <v>125</v>
      </c>
      <c r="AH36" s="167" t="s">
        <v>132</v>
      </c>
    </row>
    <row r="37" spans="1:50" x14ac:dyDescent="0.3">
      <c r="A37" s="205" t="s">
        <v>74</v>
      </c>
      <c r="B37" s="201">
        <v>2018</v>
      </c>
      <c r="C37" s="207">
        <v>2019</v>
      </c>
      <c r="D37" s="200"/>
      <c r="E37" s="200"/>
      <c r="F37" s="200"/>
      <c r="G37" s="201">
        <v>2019</v>
      </c>
      <c r="H37" s="207">
        <v>2020</v>
      </c>
      <c r="I37" s="200"/>
      <c r="J37" s="200"/>
      <c r="K37" s="200"/>
      <c r="L37" s="201">
        <v>2020</v>
      </c>
      <c r="M37" s="207">
        <v>2021</v>
      </c>
      <c r="N37" s="200"/>
      <c r="O37" s="200"/>
      <c r="P37" s="200"/>
      <c r="Q37" s="201">
        <v>2021</v>
      </c>
      <c r="R37" s="207">
        <v>2022</v>
      </c>
      <c r="S37" s="200"/>
      <c r="T37" s="200"/>
      <c r="U37" s="200"/>
      <c r="V37" s="201">
        <v>2022</v>
      </c>
      <c r="W37" s="207">
        <v>2023</v>
      </c>
      <c r="X37" s="200"/>
      <c r="Y37" s="200"/>
      <c r="Z37" s="200"/>
      <c r="AA37" s="203">
        <v>2023</v>
      </c>
      <c r="AC37" s="200">
        <v>2020</v>
      </c>
      <c r="AD37" s="200"/>
      <c r="AE37" s="200"/>
      <c r="AF37" s="200"/>
      <c r="AG37" s="201">
        <v>2020</v>
      </c>
      <c r="AH37" s="207">
        <v>2021</v>
      </c>
      <c r="AI37" s="200"/>
      <c r="AJ37" s="200"/>
      <c r="AK37" s="200"/>
      <c r="AL37" s="201">
        <v>2021</v>
      </c>
      <c r="AM37" s="207">
        <v>2022</v>
      </c>
      <c r="AN37" s="200"/>
      <c r="AO37" s="200"/>
      <c r="AP37" s="208"/>
      <c r="AQ37" s="203">
        <v>2022</v>
      </c>
      <c r="AR37" s="207">
        <v>2023</v>
      </c>
      <c r="AS37" s="200"/>
      <c r="AT37" s="200"/>
      <c r="AU37" s="208"/>
      <c r="AV37" s="203">
        <v>2023</v>
      </c>
    </row>
    <row r="38" spans="1:50" x14ac:dyDescent="0.3">
      <c r="A38" s="206"/>
      <c r="B38" s="202"/>
      <c r="C38" s="118" t="s">
        <v>13</v>
      </c>
      <c r="D38" s="118" t="s">
        <v>14</v>
      </c>
      <c r="E38" s="118" t="s">
        <v>15</v>
      </c>
      <c r="F38" s="118" t="s">
        <v>16</v>
      </c>
      <c r="G38" s="202"/>
      <c r="H38" s="118" t="s">
        <v>13</v>
      </c>
      <c r="I38" s="118" t="s">
        <v>14</v>
      </c>
      <c r="J38" s="118" t="s">
        <v>15</v>
      </c>
      <c r="K38" s="118" t="s">
        <v>16</v>
      </c>
      <c r="L38" s="202"/>
      <c r="M38" s="118" t="s">
        <v>13</v>
      </c>
      <c r="N38" s="118" t="s">
        <v>14</v>
      </c>
      <c r="O38" s="118" t="s">
        <v>15</v>
      </c>
      <c r="P38" s="118" t="s">
        <v>16</v>
      </c>
      <c r="Q38" s="202"/>
      <c r="R38" s="118" t="s">
        <v>13</v>
      </c>
      <c r="S38" s="118" t="s">
        <v>14</v>
      </c>
      <c r="T38" s="118" t="s">
        <v>15</v>
      </c>
      <c r="U38" s="118" t="s">
        <v>16</v>
      </c>
      <c r="V38" s="202"/>
      <c r="W38" s="119" t="s">
        <v>13</v>
      </c>
      <c r="X38" s="118" t="s">
        <v>14</v>
      </c>
      <c r="Y38" s="118" t="s">
        <v>15</v>
      </c>
      <c r="Z38" s="118" t="s">
        <v>16</v>
      </c>
      <c r="AA38" s="204"/>
      <c r="AC38" s="118" t="s">
        <v>13</v>
      </c>
      <c r="AD38" s="118" t="s">
        <v>14</v>
      </c>
      <c r="AE38" s="118" t="s">
        <v>15</v>
      </c>
      <c r="AF38" s="118" t="s">
        <v>16</v>
      </c>
      <c r="AG38" s="202"/>
      <c r="AH38" s="118" t="s">
        <v>13</v>
      </c>
      <c r="AI38" s="118" t="s">
        <v>14</v>
      </c>
      <c r="AJ38" s="118" t="s">
        <v>15</v>
      </c>
      <c r="AK38" s="118" t="s">
        <v>16</v>
      </c>
      <c r="AL38" s="202"/>
      <c r="AM38" s="118" t="s">
        <v>13</v>
      </c>
      <c r="AN38" s="118" t="s">
        <v>14</v>
      </c>
      <c r="AO38" s="118" t="s">
        <v>15</v>
      </c>
      <c r="AP38" s="118" t="s">
        <v>16</v>
      </c>
      <c r="AQ38" s="204"/>
      <c r="AR38" s="118" t="s">
        <v>13</v>
      </c>
      <c r="AS38" s="118" t="s">
        <v>14</v>
      </c>
      <c r="AT38" s="118" t="s">
        <v>15</v>
      </c>
      <c r="AU38" s="118" t="s">
        <v>16</v>
      </c>
      <c r="AV38" s="204"/>
    </row>
    <row r="39" spans="1:50" x14ac:dyDescent="0.3">
      <c r="A39" s="54" t="s">
        <v>75</v>
      </c>
      <c r="B39" s="120"/>
      <c r="C39" s="135"/>
      <c r="D39" s="135"/>
      <c r="E39" s="135"/>
      <c r="F39" s="135"/>
      <c r="G39" s="120"/>
      <c r="H39" s="135"/>
      <c r="I39" s="135"/>
      <c r="J39" s="135"/>
      <c r="K39" s="135"/>
      <c r="L39" s="120"/>
      <c r="M39" s="135"/>
      <c r="N39" s="135"/>
      <c r="O39" s="135"/>
      <c r="P39" s="135"/>
      <c r="Q39" s="120"/>
      <c r="R39" s="135"/>
      <c r="S39" s="135"/>
      <c r="T39" s="135"/>
      <c r="U39" s="135"/>
      <c r="V39" s="120"/>
      <c r="W39" s="122"/>
      <c r="X39" s="135"/>
      <c r="Y39" s="135"/>
      <c r="Z39" s="135"/>
      <c r="AA39" s="136"/>
      <c r="AC39" s="135"/>
      <c r="AD39" s="135"/>
      <c r="AE39" s="135"/>
      <c r="AF39" s="135"/>
      <c r="AG39" s="120"/>
      <c r="AH39" s="135"/>
      <c r="AI39" s="135"/>
      <c r="AJ39" s="135"/>
      <c r="AK39" s="135"/>
      <c r="AL39" s="120"/>
      <c r="AM39" s="135"/>
      <c r="AN39" s="135"/>
      <c r="AO39" s="135"/>
      <c r="AP39" s="135"/>
      <c r="AQ39" s="136"/>
      <c r="AR39" s="135"/>
      <c r="AS39" s="135"/>
      <c r="AT39" s="135"/>
      <c r="AU39" s="135"/>
      <c r="AV39" s="135"/>
    </row>
    <row r="40" spans="1:50" ht="15" thickBot="1" x14ac:dyDescent="0.35">
      <c r="A40" s="57" t="s">
        <v>76</v>
      </c>
      <c r="B40" s="123">
        <v>5.1742915395502687</v>
      </c>
      <c r="C40" s="124">
        <v>5.0597641371154412</v>
      </c>
      <c r="D40" s="20">
        <v>5.0521484971921993</v>
      </c>
      <c r="E40" s="125">
        <v>5.0064332574038195</v>
      </c>
      <c r="F40" s="126">
        <v>4.9571582787463653</v>
      </c>
      <c r="G40" s="123">
        <v>5.0181597150828594</v>
      </c>
      <c r="H40" s="124">
        <v>2.9721738658076369</v>
      </c>
      <c r="I40" s="20">
        <v>-5.3222503111150292</v>
      </c>
      <c r="J40" s="125">
        <v>-3.4853744862697544</v>
      </c>
      <c r="K40" s="126">
        <v>-2.194767649142737</v>
      </c>
      <c r="L40" s="124">
        <v>-2.0695434990643746</v>
      </c>
      <c r="M40" s="124">
        <f>akhir!M32</f>
        <v>-0.69670625552852306</v>
      </c>
      <c r="N40" s="125">
        <f>akhir!N32</f>
        <v>7.0720160186016567</v>
      </c>
      <c r="O40" s="125">
        <f>akhir!O32</f>
        <v>3.5059027376630025</v>
      </c>
      <c r="P40" s="125">
        <f>akhir!P32</f>
        <v>5.0232775031471721</v>
      </c>
      <c r="Q40" s="123">
        <f>akhir!Q32</f>
        <v>3.6912401119128857</v>
      </c>
      <c r="R40" s="125">
        <f>akhir!R32</f>
        <v>5.0062648070143903</v>
      </c>
      <c r="S40" s="125">
        <f>akhir!S32</f>
        <v>5.07</v>
      </c>
      <c r="T40" s="125">
        <f>akhir!T32</f>
        <v>5.17</v>
      </c>
      <c r="U40" s="125">
        <f>akhir!U32</f>
        <v>4.5599999999999996</v>
      </c>
      <c r="V40" s="125">
        <f>akhir!V32</f>
        <v>4.9494050876669471</v>
      </c>
      <c r="W40" s="125">
        <f>akhir!W32</f>
        <v>4.83</v>
      </c>
      <c r="X40" s="125">
        <f>akhir!X32</f>
        <v>4.99</v>
      </c>
      <c r="Y40" s="125">
        <f>akhir!Y32</f>
        <v>5.26</v>
      </c>
      <c r="Z40" s="125">
        <f>akhir!Z32</f>
        <v>5.04</v>
      </c>
      <c r="AA40" s="125">
        <f>akhir!AA32</f>
        <v>5.0326251134500843</v>
      </c>
      <c r="AC40" s="124">
        <f t="shared" ref="AC40:AG50" si="3">H40-H23</f>
        <v>0</v>
      </c>
      <c r="AD40" s="20">
        <f t="shared" si="3"/>
        <v>0</v>
      </c>
      <c r="AE40" s="125">
        <f t="shared" si="3"/>
        <v>0</v>
      </c>
      <c r="AF40" s="126">
        <f t="shared" si="3"/>
        <v>0</v>
      </c>
      <c r="AG40" s="123">
        <f t="shared" si="3"/>
        <v>0</v>
      </c>
      <c r="AH40" s="124">
        <f>M40-M6</f>
        <v>0</v>
      </c>
      <c r="AI40" s="20">
        <f t="shared" ref="AI40:AV40" si="4">N40-N6</f>
        <v>0</v>
      </c>
      <c r="AJ40" s="125">
        <f t="shared" si="4"/>
        <v>0</v>
      </c>
      <c r="AK40" s="126">
        <f t="shared" si="4"/>
        <v>0</v>
      </c>
      <c r="AL40" s="123">
        <f t="shared" si="4"/>
        <v>0</v>
      </c>
      <c r="AM40" s="124">
        <f t="shared" si="4"/>
        <v>0</v>
      </c>
      <c r="AN40" s="20">
        <f t="shared" si="4"/>
        <v>0</v>
      </c>
      <c r="AO40" s="125">
        <f t="shared" si="4"/>
        <v>-0.13999999999999968</v>
      </c>
      <c r="AP40" s="125">
        <f t="shared" si="4"/>
        <v>-0.20999999999999996</v>
      </c>
      <c r="AQ40" s="123">
        <f t="shared" si="4"/>
        <v>-8.9204406365639421E-2</v>
      </c>
      <c r="AR40" s="151">
        <f t="shared" si="4"/>
        <v>-0.22999999999999954</v>
      </c>
      <c r="AS40" s="152">
        <f t="shared" si="4"/>
        <v>-0.16000000000000014</v>
      </c>
      <c r="AT40" s="152">
        <f t="shared" si="4"/>
        <v>-9.9999999999997868E-3</v>
      </c>
      <c r="AU40" s="153">
        <f t="shared" si="4"/>
        <v>-4.0000000000000036E-2</v>
      </c>
      <c r="AV40" s="123">
        <f t="shared" si="4"/>
        <v>-0.10825283058941704</v>
      </c>
    </row>
    <row r="41" spans="1:50" x14ac:dyDescent="0.3">
      <c r="A41" s="127" t="s">
        <v>77</v>
      </c>
      <c r="B41" s="59">
        <v>3.8841579664959935</v>
      </c>
      <c r="C41" s="128">
        <v>1.7945009429038761</v>
      </c>
      <c r="D41" s="129">
        <v>5.2849070117596986</v>
      </c>
      <c r="E41" s="129">
        <v>3.0713579412463998</v>
      </c>
      <c r="F41" s="62">
        <v>4.2491465584431953</v>
      </c>
      <c r="G41" s="59">
        <v>3.6065015723811822</v>
      </c>
      <c r="H41" s="128">
        <v>1.0111094879605709E-2</v>
      </c>
      <c r="I41" s="129">
        <v>2.1956290276624602</v>
      </c>
      <c r="J41" s="129">
        <v>2.1624263345860317</v>
      </c>
      <c r="K41" s="62">
        <v>2.5907156012745514</v>
      </c>
      <c r="L41" s="59">
        <v>1.7522309339986997</v>
      </c>
      <c r="M41" s="128">
        <f>[3]akhir!M33</f>
        <v>3.4412742042115418</v>
      </c>
      <c r="N41" s="129">
        <f>[3]akhir!N33</f>
        <v>0.5257487771392011</v>
      </c>
      <c r="O41" s="129">
        <f>[3]akhir!O33</f>
        <v>1.4295980977077294</v>
      </c>
      <c r="P41" s="61">
        <f>[3]akhir!P33</f>
        <v>2.2808987092091337</v>
      </c>
      <c r="Q41" s="59">
        <f>[3]akhir!Q33</f>
        <v>1.8412553033327006</v>
      </c>
      <c r="R41" s="172">
        <f>akhir!R33</f>
        <v>1.1556651002389895</v>
      </c>
      <c r="S41" s="129">
        <f>akhir!S33</f>
        <v>1.6899999999999915</v>
      </c>
      <c r="T41" s="129">
        <f>akhir!T33</f>
        <v>1.21</v>
      </c>
      <c r="U41" s="61">
        <f>akhir!U33</f>
        <v>4.2967037514564543</v>
      </c>
      <c r="V41" s="59">
        <f>akhir!V33</f>
        <v>2.0060897279352785</v>
      </c>
      <c r="W41" s="61">
        <f>akhir!W33</f>
        <v>3.5636130529498766</v>
      </c>
      <c r="X41" s="129">
        <f>akhir!X33</f>
        <v>4.3807016225863693</v>
      </c>
      <c r="Y41" s="129">
        <f>akhir!Y33</f>
        <v>3.9455749801316164</v>
      </c>
      <c r="Z41" s="129">
        <f>akhir!Z33</f>
        <v>4.2656944233915084</v>
      </c>
      <c r="AA41" s="59">
        <f>akhir!AA33</f>
        <v>4.0441197829446995</v>
      </c>
      <c r="AC41" s="128">
        <f t="shared" si="3"/>
        <v>0</v>
      </c>
      <c r="AD41" s="129">
        <f t="shared" si="3"/>
        <v>0</v>
      </c>
      <c r="AE41" s="129">
        <f t="shared" si="3"/>
        <v>0</v>
      </c>
      <c r="AF41" s="62">
        <f t="shared" si="3"/>
        <v>0</v>
      </c>
      <c r="AG41" s="59">
        <f t="shared" si="3"/>
        <v>0</v>
      </c>
      <c r="AH41" s="128">
        <f>M41-M7</f>
        <v>0</v>
      </c>
      <c r="AI41" s="129">
        <f t="shared" ref="AI41:AV41" si="5">N41-N7</f>
        <v>0</v>
      </c>
      <c r="AJ41" s="129">
        <f t="shared" si="5"/>
        <v>0</v>
      </c>
      <c r="AK41" s="62">
        <f t="shared" si="5"/>
        <v>0</v>
      </c>
      <c r="AL41" s="59">
        <f t="shared" si="5"/>
        <v>0</v>
      </c>
      <c r="AM41" s="128">
        <f t="shared" si="5"/>
        <v>0</v>
      </c>
      <c r="AN41" s="129">
        <f t="shared" si="5"/>
        <v>-0.22999010585251778</v>
      </c>
      <c r="AO41" s="129">
        <f t="shared" si="5"/>
        <v>-0.10000318725433832</v>
      </c>
      <c r="AP41" s="129">
        <f t="shared" si="5"/>
        <v>-1.3604509662146214E-3</v>
      </c>
      <c r="AQ41" s="59">
        <f t="shared" si="5"/>
        <v>-8.9393527153047714E-2</v>
      </c>
      <c r="AR41" s="129">
        <f t="shared" si="5"/>
        <v>-5.1844546804025171E-2</v>
      </c>
      <c r="AS41" s="129">
        <f t="shared" si="5"/>
        <v>-8.2940761053973411E-2</v>
      </c>
      <c r="AT41" s="129">
        <f t="shared" si="5"/>
        <v>-0.10543180441904276</v>
      </c>
      <c r="AU41" s="129">
        <f t="shared" si="5"/>
        <v>-0.10860386526119203</v>
      </c>
      <c r="AV41" s="59">
        <f t="shared" si="5"/>
        <v>-8.7679429128884045E-2</v>
      </c>
      <c r="AX41" s="155" t="s">
        <v>77</v>
      </c>
    </row>
    <row r="42" spans="1:50" x14ac:dyDescent="0.3">
      <c r="A42" s="130" t="s">
        <v>78</v>
      </c>
      <c r="B42" s="64">
        <v>2.1581462305483967</v>
      </c>
      <c r="C42" s="131">
        <v>2.3248266298230069</v>
      </c>
      <c r="D42" s="132">
        <v>-0.70691864637874025</v>
      </c>
      <c r="E42" s="132">
        <v>2.3358211223401204</v>
      </c>
      <c r="F42" s="67">
        <v>0.94127475581053943</v>
      </c>
      <c r="G42" s="64">
        <v>1.2179710108536579</v>
      </c>
      <c r="H42" s="131">
        <v>0.44774760442525263</v>
      </c>
      <c r="I42" s="132">
        <v>-2.72000330203781</v>
      </c>
      <c r="J42" s="132">
        <v>-4.2813539038007438</v>
      </c>
      <c r="K42" s="67">
        <v>-1.2008604625752595</v>
      </c>
      <c r="L42" s="64">
        <v>-1.9512377850728346</v>
      </c>
      <c r="M42" s="131">
        <f>[3]akhir!M34</f>
        <v>-2.0212227643183422</v>
      </c>
      <c r="N42" s="132">
        <f>[3]akhir!N34</f>
        <v>5.223285548337353</v>
      </c>
      <c r="O42" s="132">
        <f>[3]akhir!O34</f>
        <v>7.7799576692986427</v>
      </c>
      <c r="P42" s="66">
        <f>[3]akhir!P34</f>
        <v>5.1507648332819622</v>
      </c>
      <c r="Q42" s="64">
        <f>[3]akhir!Q34</f>
        <v>4.0006694707183543</v>
      </c>
      <c r="R42" s="173">
        <f>akhir!R34</f>
        <v>3.8156096217024427</v>
      </c>
      <c r="S42" s="132">
        <f>akhir!S34</f>
        <v>2.2100000000000009</v>
      </c>
      <c r="T42" s="132">
        <f>akhir!T34</f>
        <v>1.9900000000000029</v>
      </c>
      <c r="U42" s="66">
        <f>akhir!U34</f>
        <v>2.7002190099910894</v>
      </c>
      <c r="V42" s="64">
        <f>akhir!V34</f>
        <v>2.6628137859225243</v>
      </c>
      <c r="W42" s="66">
        <f>akhir!W34</f>
        <v>2.762836376598421</v>
      </c>
      <c r="X42" s="132">
        <f>akhir!X34</f>
        <v>1.9601342456566195</v>
      </c>
      <c r="Y42" s="132">
        <f>akhir!Y34</f>
        <v>2.3474421459792394</v>
      </c>
      <c r="Z42" s="132">
        <f>akhir!Z34</f>
        <v>2.3544807190688744</v>
      </c>
      <c r="AA42" s="64">
        <f>akhir!AA34</f>
        <v>2.3543780563404226</v>
      </c>
      <c r="AC42" s="131">
        <f t="shared" si="3"/>
        <v>0</v>
      </c>
      <c r="AD42" s="132">
        <f t="shared" si="3"/>
        <v>0</v>
      </c>
      <c r="AE42" s="132">
        <f t="shared" si="3"/>
        <v>0</v>
      </c>
      <c r="AF42" s="67">
        <f t="shared" si="3"/>
        <v>0</v>
      </c>
      <c r="AG42" s="64">
        <f t="shared" si="3"/>
        <v>0</v>
      </c>
      <c r="AH42" s="131">
        <f t="shared" ref="AH42:AQ50" si="6">M42-M8</f>
        <v>0</v>
      </c>
      <c r="AI42" s="132">
        <f t="shared" si="6"/>
        <v>0</v>
      </c>
      <c r="AJ42" s="132">
        <f t="shared" si="6"/>
        <v>0</v>
      </c>
      <c r="AK42" s="67">
        <f t="shared" si="6"/>
        <v>0</v>
      </c>
      <c r="AL42" s="64">
        <f t="shared" si="6"/>
        <v>0</v>
      </c>
      <c r="AM42" s="131">
        <f t="shared" si="6"/>
        <v>0</v>
      </c>
      <c r="AN42" s="132">
        <f t="shared" si="6"/>
        <v>-1.4845878726355011E-5</v>
      </c>
      <c r="AO42" s="132">
        <f t="shared" si="6"/>
        <v>-0.11000571051287267</v>
      </c>
      <c r="AP42" s="132">
        <f t="shared" si="6"/>
        <v>-1.2658986881275425E-2</v>
      </c>
      <c r="AQ42" s="102">
        <f t="shared" si="6"/>
        <v>-3.1592426464177592E-2</v>
      </c>
      <c r="AR42" s="143">
        <f t="shared" ref="AR42:AR50" si="7">W42-W8</f>
        <v>-5.7514556945914563E-2</v>
      </c>
      <c r="AS42" s="143">
        <f t="shared" ref="AS42:AS50" si="8">X42-X8</f>
        <v>-4.855866938848763E-2</v>
      </c>
      <c r="AT42" s="143">
        <f t="shared" ref="AT42:AT50" si="9">Y42-Y8</f>
        <v>1.4172212966512276E-2</v>
      </c>
      <c r="AU42" s="143">
        <f t="shared" ref="AU42:AU50" si="10">Z42-Z8</f>
        <v>3.4712249302515374E-3</v>
      </c>
      <c r="AV42" s="102">
        <f t="shared" ref="AV42:AV50" si="11">AA42-AA8</f>
        <v>-2.1347280769368204E-2</v>
      </c>
      <c r="AX42" s="157" t="s">
        <v>78</v>
      </c>
    </row>
    <row r="43" spans="1:50" x14ac:dyDescent="0.3">
      <c r="A43" s="127" t="s">
        <v>79</v>
      </c>
      <c r="B43" s="59">
        <v>4.2740075535327104</v>
      </c>
      <c r="C43" s="128">
        <v>3.852636414031041</v>
      </c>
      <c r="D43" s="129">
        <v>3.5244224234346477</v>
      </c>
      <c r="E43" s="129">
        <v>4.1417527421544253</v>
      </c>
      <c r="F43" s="62">
        <v>3.666375351679263</v>
      </c>
      <c r="G43" s="59">
        <v>3.7977842664278283</v>
      </c>
      <c r="H43" s="128">
        <v>2.0645142700724595</v>
      </c>
      <c r="I43" s="129">
        <v>-6.1822262897118563</v>
      </c>
      <c r="J43" s="129">
        <v>-4.3388521548792358</v>
      </c>
      <c r="K43" s="62">
        <v>-3.1374891612758637</v>
      </c>
      <c r="L43" s="59">
        <v>-2.9318067396569503</v>
      </c>
      <c r="M43" s="128">
        <f>[3]akhir!M35</f>
        <v>-1.3841150979617134</v>
      </c>
      <c r="N43" s="129">
        <f>[3]akhir!N35</f>
        <v>6.5806484967229295</v>
      </c>
      <c r="O43" s="129">
        <f>[3]akhir!O35</f>
        <v>3.6789470984919914</v>
      </c>
      <c r="P43" s="61">
        <f>[3]akhir!P35</f>
        <v>4.9238733378203614</v>
      </c>
      <c r="Q43" s="59">
        <f>[3]akhir!Q35</f>
        <v>3.3893258503485457</v>
      </c>
      <c r="R43" s="172">
        <f>akhir!R35</f>
        <v>5.0738270644069106</v>
      </c>
      <c r="S43" s="129">
        <f>akhir!S35</f>
        <v>5.2000000000000046</v>
      </c>
      <c r="T43" s="129">
        <f>akhir!T35</f>
        <v>5.6100000000000039</v>
      </c>
      <c r="U43" s="61">
        <f>akhir!U35</f>
        <v>2.5629904941243842</v>
      </c>
      <c r="V43" s="59">
        <f>akhir!V35</f>
        <v>4.6001567785354913</v>
      </c>
      <c r="W43" s="61">
        <f>akhir!W35</f>
        <v>4.2949057964412951</v>
      </c>
      <c r="X43" s="129">
        <f>akhir!X35</f>
        <v>4.9013148760977288</v>
      </c>
      <c r="Y43" s="129">
        <f>akhir!Y35</f>
        <v>5.5662126262983502</v>
      </c>
      <c r="Z43" s="129">
        <f>akhir!Z35</f>
        <v>4.872793265138986</v>
      </c>
      <c r="AA43" s="59">
        <f>akhir!AA35</f>
        <v>4.9150450585274674</v>
      </c>
      <c r="AC43" s="128">
        <f t="shared" si="3"/>
        <v>0</v>
      </c>
      <c r="AD43" s="129">
        <f t="shared" si="3"/>
        <v>0</v>
      </c>
      <c r="AE43" s="129">
        <f t="shared" si="3"/>
        <v>0</v>
      </c>
      <c r="AF43" s="62">
        <f t="shared" si="3"/>
        <v>0</v>
      </c>
      <c r="AG43" s="59">
        <f t="shared" si="3"/>
        <v>0</v>
      </c>
      <c r="AH43" s="128">
        <f t="shared" si="6"/>
        <v>0</v>
      </c>
      <c r="AI43" s="129">
        <f t="shared" si="6"/>
        <v>0</v>
      </c>
      <c r="AJ43" s="129">
        <f t="shared" si="6"/>
        <v>0</v>
      </c>
      <c r="AK43" s="62">
        <f t="shared" si="6"/>
        <v>0</v>
      </c>
      <c r="AL43" s="59">
        <f t="shared" si="6"/>
        <v>0</v>
      </c>
      <c r="AM43" s="128">
        <f t="shared" si="6"/>
        <v>0</v>
      </c>
      <c r="AN43" s="129">
        <f t="shared" si="6"/>
        <v>1.0621997725834831E-6</v>
      </c>
      <c r="AO43" s="129">
        <f t="shared" si="6"/>
        <v>-0.36000417353390102</v>
      </c>
      <c r="AP43" s="129">
        <f t="shared" si="6"/>
        <v>-6.0218061438188641E-2</v>
      </c>
      <c r="AQ43" s="59">
        <f t="shared" si="6"/>
        <v>-0.10645993470737025</v>
      </c>
      <c r="AR43" s="129">
        <f t="shared" si="7"/>
        <v>-0.11919651333172077</v>
      </c>
      <c r="AS43" s="129">
        <f t="shared" si="8"/>
        <v>-0.14913126631814766</v>
      </c>
      <c r="AT43" s="129">
        <f t="shared" si="9"/>
        <v>-0.11318457000375481</v>
      </c>
      <c r="AU43" s="129">
        <f t="shared" si="10"/>
        <v>-7.0651935721355308E-2</v>
      </c>
      <c r="AV43" s="59">
        <f t="shared" si="11"/>
        <v>-0.11351488072914862</v>
      </c>
      <c r="AX43" s="155" t="s">
        <v>79</v>
      </c>
    </row>
    <row r="44" spans="1:50" x14ac:dyDescent="0.3">
      <c r="A44" s="130" t="s">
        <v>80</v>
      </c>
      <c r="B44" s="64">
        <v>5.4788992902828682</v>
      </c>
      <c r="C44" s="131">
        <v>4.4765058455220608</v>
      </c>
      <c r="D44" s="132">
        <v>2.6481117506668594</v>
      </c>
      <c r="E44" s="132">
        <v>3.8256004237086749</v>
      </c>
      <c r="F44" s="67">
        <v>5.9606543355073205</v>
      </c>
      <c r="G44" s="64">
        <v>4.2441447835344315</v>
      </c>
      <c r="H44" s="131">
        <v>3.8912821577481438</v>
      </c>
      <c r="I44" s="132">
        <v>-4.707913767459349</v>
      </c>
      <c r="J44" s="132">
        <v>-1.8240083712108834</v>
      </c>
      <c r="K44" s="67">
        <v>-4.2751374804500415</v>
      </c>
      <c r="L44" s="64">
        <v>-1.7982989266167149</v>
      </c>
      <c r="M44" s="131">
        <f>[3]akhir!M36</f>
        <v>1.9710175819564357</v>
      </c>
      <c r="N44" s="132">
        <f>[3]akhir!N36</f>
        <v>8.8153400120561276</v>
      </c>
      <c r="O44" s="132">
        <f>[3]akhir!O36</f>
        <v>3.9096432092515121</v>
      </c>
      <c r="P44" s="66">
        <f>[3]akhir!P36</f>
        <v>7.5176725586175497</v>
      </c>
      <c r="Q44" s="64">
        <f>[3]akhir!Q36</f>
        <v>5.4995235707757217</v>
      </c>
      <c r="R44" s="173">
        <f>akhir!R36</f>
        <v>6.5842720850249226</v>
      </c>
      <c r="S44" s="132">
        <f>akhir!S36</f>
        <v>3.1862043961696784</v>
      </c>
      <c r="T44" s="132">
        <f>akhir!T36</f>
        <v>5.7056394204570982</v>
      </c>
      <c r="U44" s="66">
        <f>akhir!U36</f>
        <v>3.6988163909313698</v>
      </c>
      <c r="V44" s="64">
        <f>akhir!V36</f>
        <v>4.7839627649556737</v>
      </c>
      <c r="W44" s="66">
        <f>akhir!W36</f>
        <v>3.783300850677862</v>
      </c>
      <c r="X44" s="132">
        <f>akhir!X36</f>
        <v>3.8165616981123307</v>
      </c>
      <c r="Y44" s="132">
        <f>akhir!Y36</f>
        <v>3.7962507374074583</v>
      </c>
      <c r="Z44" s="132">
        <f>akhir!Z36</f>
        <v>3.7354958276419437</v>
      </c>
      <c r="AA44" s="64">
        <f>akhir!AA36</f>
        <v>3.7821520762316707</v>
      </c>
      <c r="AC44" s="131">
        <f t="shared" si="3"/>
        <v>0</v>
      </c>
      <c r="AD44" s="132">
        <f t="shared" si="3"/>
        <v>0</v>
      </c>
      <c r="AE44" s="132">
        <f t="shared" si="3"/>
        <v>0</v>
      </c>
      <c r="AF44" s="67">
        <f t="shared" si="3"/>
        <v>0</v>
      </c>
      <c r="AG44" s="64">
        <f t="shared" si="3"/>
        <v>0</v>
      </c>
      <c r="AH44" s="131">
        <f t="shared" si="6"/>
        <v>0</v>
      </c>
      <c r="AI44" s="132">
        <f t="shared" si="6"/>
        <v>0</v>
      </c>
      <c r="AJ44" s="132">
        <f t="shared" si="6"/>
        <v>0</v>
      </c>
      <c r="AK44" s="67">
        <f t="shared" si="6"/>
        <v>0</v>
      </c>
      <c r="AL44" s="64">
        <f t="shared" si="6"/>
        <v>0</v>
      </c>
      <c r="AM44" s="131">
        <f t="shared" si="6"/>
        <v>0</v>
      </c>
      <c r="AN44" s="132">
        <f t="shared" si="6"/>
        <v>-3.4353747853099748E-4</v>
      </c>
      <c r="AO44" s="132">
        <f t="shared" si="6"/>
        <v>0.18171090121745781</v>
      </c>
      <c r="AP44" s="132">
        <f t="shared" si="6"/>
        <v>-8.1540302951488286E-3</v>
      </c>
      <c r="AQ44" s="102">
        <f t="shared" si="6"/>
        <v>4.3214106565359067E-2</v>
      </c>
      <c r="AR44" s="143">
        <f t="shared" si="7"/>
        <v>-9.831039925831675E-2</v>
      </c>
      <c r="AS44" s="143">
        <f t="shared" si="8"/>
        <v>-0.1240901854817178</v>
      </c>
      <c r="AT44" s="143">
        <f t="shared" si="9"/>
        <v>-9.9059551102609333E-2</v>
      </c>
      <c r="AU44" s="143">
        <f t="shared" si="10"/>
        <v>-2.5314788282737588E-2</v>
      </c>
      <c r="AV44" s="102">
        <f t="shared" si="11"/>
        <v>-8.5758851173212136E-2</v>
      </c>
      <c r="AX44" s="157" t="s">
        <v>80</v>
      </c>
    </row>
    <row r="45" spans="1:50" x14ac:dyDescent="0.3">
      <c r="A45" s="127" t="s">
        <v>81</v>
      </c>
      <c r="B45" s="59">
        <v>6.089319137517446</v>
      </c>
      <c r="C45" s="128">
        <v>5.9056210992246116</v>
      </c>
      <c r="D45" s="129">
        <v>5.6899651298252252</v>
      </c>
      <c r="E45" s="129">
        <v>5.6487372567148197</v>
      </c>
      <c r="F45" s="62">
        <v>5.7888185167337847</v>
      </c>
      <c r="G45" s="59">
        <v>5.7573886337987767</v>
      </c>
      <c r="H45" s="128">
        <v>2.8988079703304859</v>
      </c>
      <c r="I45" s="129">
        <v>-5.3926336904483785</v>
      </c>
      <c r="J45" s="129">
        <v>-4.5205832845172438</v>
      </c>
      <c r="K45" s="62">
        <v>-5.6690527266876174</v>
      </c>
      <c r="L45" s="59">
        <v>-3.2559893542639329</v>
      </c>
      <c r="M45" s="128">
        <f>[3]akhir!M37</f>
        <v>-0.78691755054185464</v>
      </c>
      <c r="N45" s="129">
        <f>[3]akhir!N37</f>
        <v>4.4207149874338603</v>
      </c>
      <c r="O45" s="129">
        <f>[3]akhir!O37</f>
        <v>3.8373120603795163</v>
      </c>
      <c r="P45" s="61">
        <f>[3]akhir!P37</f>
        <v>3.9124708611258496</v>
      </c>
      <c r="Q45" s="59">
        <f>[3]akhir!Q37</f>
        <v>2.8146899643656242</v>
      </c>
      <c r="R45" s="172">
        <f>akhir!R37</f>
        <v>4.82898014302795</v>
      </c>
      <c r="S45" s="129">
        <f>akhir!S37</f>
        <v>7.6899999999999968</v>
      </c>
      <c r="T45" s="129">
        <f>akhir!T37</f>
        <v>7.1602121588978385</v>
      </c>
      <c r="U45" s="61">
        <f>akhir!U37</f>
        <v>6.64669270477245</v>
      </c>
      <c r="V45" s="59">
        <f>akhir!V37</f>
        <v>6.5791660417437559</v>
      </c>
      <c r="W45" s="61">
        <f>akhir!W37</f>
        <v>5.2981807972220185</v>
      </c>
      <c r="X45" s="129">
        <f>akhir!X37</f>
        <v>5.8130031580649888</v>
      </c>
      <c r="Y45" s="129">
        <f>akhir!Y37</f>
        <v>7.499109877579091</v>
      </c>
      <c r="Z45" s="129">
        <f>akhir!Z37</f>
        <v>7.628234005448209</v>
      </c>
      <c r="AA45" s="59">
        <f>akhir!AA37</f>
        <v>6.5908701572081174</v>
      </c>
      <c r="AC45" s="128">
        <f t="shared" si="3"/>
        <v>0</v>
      </c>
      <c r="AD45" s="129">
        <f t="shared" si="3"/>
        <v>0</v>
      </c>
      <c r="AE45" s="129">
        <f t="shared" si="3"/>
        <v>0</v>
      </c>
      <c r="AF45" s="62">
        <f t="shared" si="3"/>
        <v>0</v>
      </c>
      <c r="AG45" s="59">
        <f t="shared" si="3"/>
        <v>0</v>
      </c>
      <c r="AH45" s="128">
        <f t="shared" si="6"/>
        <v>0</v>
      </c>
      <c r="AI45" s="129">
        <f t="shared" si="6"/>
        <v>0</v>
      </c>
      <c r="AJ45" s="129">
        <f t="shared" si="6"/>
        <v>0</v>
      </c>
      <c r="AK45" s="62">
        <f t="shared" si="6"/>
        <v>0</v>
      </c>
      <c r="AL45" s="59">
        <f t="shared" si="6"/>
        <v>0</v>
      </c>
      <c r="AM45" s="128">
        <f t="shared" si="6"/>
        <v>0</v>
      </c>
      <c r="AN45" s="129">
        <f t="shared" si="6"/>
        <v>1.4558097705119621E-5</v>
      </c>
      <c r="AO45" s="129">
        <f t="shared" si="6"/>
        <v>-0.69977818040538597</v>
      </c>
      <c r="AP45" s="129">
        <f t="shared" si="6"/>
        <v>-0.11190129304390339</v>
      </c>
      <c r="AQ45" s="59">
        <f t="shared" si="6"/>
        <v>-0.20584379528649777</v>
      </c>
      <c r="AR45" s="129">
        <f t="shared" si="7"/>
        <v>-9.081715053069761E-2</v>
      </c>
      <c r="AS45" s="129">
        <f t="shared" si="8"/>
        <v>-5.1795542400290273E-2</v>
      </c>
      <c r="AT45" s="129">
        <f t="shared" si="9"/>
        <v>-5.4017335514400244E-2</v>
      </c>
      <c r="AU45" s="129">
        <f t="shared" si="10"/>
        <v>-3.514953465222348E-2</v>
      </c>
      <c r="AV45" s="59">
        <f t="shared" si="11"/>
        <v>-5.9230979703905895E-2</v>
      </c>
      <c r="AX45" s="155" t="s">
        <v>81</v>
      </c>
    </row>
    <row r="46" spans="1:50" x14ac:dyDescent="0.3">
      <c r="A46" s="130" t="s">
        <v>82</v>
      </c>
      <c r="B46" s="64">
        <v>5.0979758567770483</v>
      </c>
      <c r="C46" s="131">
        <v>5.3297178037341242</v>
      </c>
      <c r="D46" s="132">
        <v>4.7793972036148435</v>
      </c>
      <c r="E46" s="132">
        <v>4.5851745499925212</v>
      </c>
      <c r="F46" s="67">
        <v>4.6258026776920369</v>
      </c>
      <c r="G46" s="64">
        <v>4.8241750792119786</v>
      </c>
      <c r="H46" s="131">
        <v>1.6388551180168465</v>
      </c>
      <c r="I46" s="132">
        <v>-10.273924698265457</v>
      </c>
      <c r="J46" s="132">
        <v>-6.2981615260178874</v>
      </c>
      <c r="K46" s="67">
        <v>-4.6465099976857438</v>
      </c>
      <c r="L46" s="64">
        <v>-4.9406795266811576</v>
      </c>
      <c r="M46" s="131">
        <f>[3]akhir!M38</f>
        <v>-2.3930684478235098</v>
      </c>
      <c r="N46" s="132">
        <f>[3]akhir!N38</f>
        <v>11.475963579942427</v>
      </c>
      <c r="O46" s="132">
        <f>[3]akhir!O38</f>
        <v>4.2315969195874548</v>
      </c>
      <c r="P46" s="66">
        <f>[3]akhir!P38</f>
        <v>5.4453718049934707</v>
      </c>
      <c r="Q46" s="64">
        <f>[3]akhir!Q38</f>
        <v>4.5173342177538212</v>
      </c>
      <c r="R46" s="173">
        <f>akhir!R38</f>
        <v>5.866443936942578</v>
      </c>
      <c r="S46" s="132">
        <f>akhir!S38</f>
        <v>6.261234569113161</v>
      </c>
      <c r="T46" s="132">
        <f>akhir!T38</f>
        <v>8.2849027768561179</v>
      </c>
      <c r="U46" s="66">
        <f>akhir!U38</f>
        <v>3.26378206056126</v>
      </c>
      <c r="V46" s="64">
        <f>akhir!V38</f>
        <v>5.909299153516745</v>
      </c>
      <c r="W46" s="66">
        <f>akhir!W38</f>
        <v>3.9569132341510826</v>
      </c>
      <c r="X46" s="132">
        <f>akhir!X38</f>
        <v>4.9007868846481006</v>
      </c>
      <c r="Y46" s="132">
        <f>akhir!Y38</f>
        <v>6.9307492329119702</v>
      </c>
      <c r="Z46" s="132">
        <f>akhir!Z38</f>
        <v>6.4031334535373352</v>
      </c>
      <c r="AA46" s="64">
        <f>akhir!AA38</f>
        <v>5.5663394747492267</v>
      </c>
      <c r="AC46" s="131">
        <f t="shared" si="3"/>
        <v>0</v>
      </c>
      <c r="AD46" s="132">
        <f t="shared" si="3"/>
        <v>0</v>
      </c>
      <c r="AE46" s="132">
        <f t="shared" si="3"/>
        <v>0</v>
      </c>
      <c r="AF46" s="67">
        <f t="shared" si="3"/>
        <v>0</v>
      </c>
      <c r="AG46" s="64">
        <f>L46-L29</f>
        <v>0</v>
      </c>
      <c r="AH46" s="131">
        <f t="shared" si="6"/>
        <v>0</v>
      </c>
      <c r="AI46" s="132">
        <f t="shared" si="6"/>
        <v>0</v>
      </c>
      <c r="AJ46" s="132">
        <f t="shared" si="6"/>
        <v>0</v>
      </c>
      <c r="AK46" s="67">
        <f t="shared" si="6"/>
        <v>0</v>
      </c>
      <c r="AL46" s="64">
        <f t="shared" si="6"/>
        <v>0</v>
      </c>
      <c r="AM46" s="131">
        <f t="shared" si="6"/>
        <v>0</v>
      </c>
      <c r="AN46" s="132">
        <f t="shared" si="6"/>
        <v>-3.2948702270108043E-3</v>
      </c>
      <c r="AO46" s="132">
        <f t="shared" si="6"/>
        <v>3.1707349397169793E-3</v>
      </c>
      <c r="AP46" s="132">
        <f t="shared" si="6"/>
        <v>-1.9506138747038548E-2</v>
      </c>
      <c r="AQ46" s="102">
        <f t="shared" si="6"/>
        <v>-5.0035845593709993E-3</v>
      </c>
      <c r="AR46" s="143">
        <f t="shared" si="7"/>
        <v>-0.11765253274873544</v>
      </c>
      <c r="AS46" s="143">
        <f t="shared" si="8"/>
        <v>-0.20699642478121394</v>
      </c>
      <c r="AT46" s="143">
        <f t="shared" si="9"/>
        <v>-0.13307500042820664</v>
      </c>
      <c r="AU46" s="143">
        <f t="shared" si="10"/>
        <v>-9.4708490230743791E-2</v>
      </c>
      <c r="AV46" s="102">
        <f t="shared" si="11"/>
        <v>-0.13840911900171449</v>
      </c>
      <c r="AX46" s="157" t="s">
        <v>82</v>
      </c>
    </row>
    <row r="47" spans="1:50" x14ac:dyDescent="0.3">
      <c r="A47" s="127" t="s">
        <v>83</v>
      </c>
      <c r="B47" s="59">
        <v>7.0320946014619468</v>
      </c>
      <c r="C47" s="128">
        <v>7.4431812623947824</v>
      </c>
      <c r="D47" s="129">
        <v>7.9163933807347098</v>
      </c>
      <c r="E47" s="129">
        <v>8.0872143069756994</v>
      </c>
      <c r="F47" s="62">
        <v>8.7863193697957698</v>
      </c>
      <c r="G47" s="59">
        <v>8.068418493722195</v>
      </c>
      <c r="H47" s="128">
        <v>6.0931701014604656</v>
      </c>
      <c r="I47" s="129">
        <v>-7.5005900891169102</v>
      </c>
      <c r="J47" s="129">
        <v>-1.3609401614297578</v>
      </c>
      <c r="K47" s="62">
        <v>0.18224942915703313</v>
      </c>
      <c r="L47" s="59">
        <v>-0.69163524885111904</v>
      </c>
      <c r="M47" s="128">
        <f>[3]akhir!M39</f>
        <v>-0.3914477072135325</v>
      </c>
      <c r="N47" s="129">
        <f>[3]akhir!N39</f>
        <v>12.895454180864419</v>
      </c>
      <c r="O47" s="129">
        <f>[3]akhir!O39</f>
        <v>3.2077354465217089</v>
      </c>
      <c r="P47" s="61">
        <f>[3]akhir!P39</f>
        <v>6.866141743869858</v>
      </c>
      <c r="Q47" s="59">
        <f>[3]akhir!Q39</f>
        <v>5.4660120776569343</v>
      </c>
      <c r="R47" s="172">
        <f>akhir!R39</f>
        <v>10.296496542547029</v>
      </c>
      <c r="S47" s="129">
        <f>akhir!S39</f>
        <v>12.368364362821914</v>
      </c>
      <c r="T47" s="129">
        <f>akhir!T39</f>
        <v>12.647746575715502</v>
      </c>
      <c r="U47" s="61">
        <f>akhir!U39</f>
        <v>5.782994648908879</v>
      </c>
      <c r="V47" s="59">
        <f>akhir!V39</f>
        <v>10.201149948813182</v>
      </c>
      <c r="W47" s="61">
        <f>akhir!W39</f>
        <v>7.7437321387388014</v>
      </c>
      <c r="X47" s="129">
        <f>akhir!X39</f>
        <v>8.5483934040483156</v>
      </c>
      <c r="Y47" s="129">
        <f>akhir!Y39</f>
        <v>10.380783024338246</v>
      </c>
      <c r="Z47" s="129">
        <f>akhir!Z39</f>
        <v>9.5299814810622543</v>
      </c>
      <c r="AA47" s="59">
        <f>akhir!AA39</f>
        <v>9.0663813936921365</v>
      </c>
      <c r="AC47" s="128">
        <f t="shared" si="3"/>
        <v>0</v>
      </c>
      <c r="AD47" s="129">
        <f t="shared" si="3"/>
        <v>0</v>
      </c>
      <c r="AE47" s="129">
        <f t="shared" si="3"/>
        <v>0</v>
      </c>
      <c r="AF47" s="62">
        <f t="shared" si="3"/>
        <v>0</v>
      </c>
      <c r="AG47" s="59">
        <f t="shared" si="3"/>
        <v>0</v>
      </c>
      <c r="AH47" s="128">
        <f t="shared" si="6"/>
        <v>0</v>
      </c>
      <c r="AI47" s="129">
        <f t="shared" si="6"/>
        <v>0</v>
      </c>
      <c r="AJ47" s="129">
        <f t="shared" si="6"/>
        <v>0</v>
      </c>
      <c r="AK47" s="62">
        <f t="shared" si="6"/>
        <v>0</v>
      </c>
      <c r="AL47" s="59">
        <f t="shared" si="6"/>
        <v>0</v>
      </c>
      <c r="AM47" s="128">
        <f t="shared" si="6"/>
        <v>0</v>
      </c>
      <c r="AN47" s="129">
        <f t="shared" si="6"/>
        <v>2.757131693975623E-3</v>
      </c>
      <c r="AO47" s="129">
        <f t="shared" si="6"/>
        <v>-3.7650588647011318E-3</v>
      </c>
      <c r="AP47" s="129">
        <f t="shared" si="6"/>
        <v>-6.6546988568561005E-4</v>
      </c>
      <c r="AQ47" s="59">
        <f t="shared" si="6"/>
        <v>-4.3019280953160433E-4</v>
      </c>
      <c r="AR47" s="129">
        <f t="shared" si="7"/>
        <v>-0.11363472186038948</v>
      </c>
      <c r="AS47" s="129">
        <f t="shared" si="8"/>
        <v>-8.3446529747742915E-2</v>
      </c>
      <c r="AT47" s="129">
        <f t="shared" si="9"/>
        <v>-8.7599919837600737E-2</v>
      </c>
      <c r="AU47" s="129">
        <f t="shared" si="10"/>
        <v>-9.1198497135192014E-2</v>
      </c>
      <c r="AV47" s="59">
        <f t="shared" si="11"/>
        <v>-9.3789708132739236E-2</v>
      </c>
      <c r="AX47" s="155" t="s">
        <v>83</v>
      </c>
    </row>
    <row r="48" spans="1:50" x14ac:dyDescent="0.3">
      <c r="A48" s="130" t="s">
        <v>84</v>
      </c>
      <c r="B48" s="64">
        <v>4.8364125220871523</v>
      </c>
      <c r="C48" s="131">
        <v>7.2611236346134422</v>
      </c>
      <c r="D48" s="132">
        <v>6.041341140883838</v>
      </c>
      <c r="E48" s="132">
        <v>6.9531006680407792</v>
      </c>
      <c r="F48" s="67">
        <v>8.0596140498342628</v>
      </c>
      <c r="G48" s="64">
        <v>7.0845338757568488</v>
      </c>
      <c r="H48" s="131">
        <v>7.285814725427775</v>
      </c>
      <c r="I48" s="132">
        <v>-1.3632234573118129</v>
      </c>
      <c r="J48" s="132">
        <v>-1.4277464354395697</v>
      </c>
      <c r="K48" s="67">
        <v>-1.5323926078358863E-2</v>
      </c>
      <c r="L48" s="64">
        <v>1.0840594111013457</v>
      </c>
      <c r="M48" s="131">
        <f>[3]akhir!M40</f>
        <v>-2.3712866802931831</v>
      </c>
      <c r="N48" s="132">
        <f>[3]akhir!N40</f>
        <v>6.7381305212967924</v>
      </c>
      <c r="O48" s="132">
        <f>[3]akhir!O40</f>
        <v>3.0146029164341615</v>
      </c>
      <c r="P48" s="66">
        <f>[3]akhir!P40</f>
        <v>0.24558203747406804</v>
      </c>
      <c r="Q48" s="64">
        <f>[3]akhir!Q40</f>
        <v>1.8021852370757374</v>
      </c>
      <c r="R48" s="173">
        <f>akhir!R40</f>
        <v>3.1978745917137008</v>
      </c>
      <c r="S48" s="132">
        <f>akhir!S40</f>
        <v>2.636723631842397</v>
      </c>
      <c r="T48" s="132">
        <f>akhir!T40</f>
        <v>4.45108291032148</v>
      </c>
      <c r="U48" s="66">
        <f>akhir!U40</f>
        <v>4.7602526929787503</v>
      </c>
      <c r="V48" s="64">
        <f>akhir!V40</f>
        <v>3.7610793010690591</v>
      </c>
      <c r="W48" s="66">
        <f>akhir!W40</f>
        <v>3.4227449180743053</v>
      </c>
      <c r="X48" s="132">
        <f>akhir!X40</f>
        <v>6.4568817998145844</v>
      </c>
      <c r="Y48" s="132">
        <f>akhir!Y40</f>
        <v>6.8630895798337033</v>
      </c>
      <c r="Z48" s="132">
        <f>akhir!Z40</f>
        <v>7.1999608269097459</v>
      </c>
      <c r="AA48" s="64">
        <f>akhir!AA40</f>
        <v>5.9950026483458041</v>
      </c>
      <c r="AC48" s="131">
        <f t="shared" si="3"/>
        <v>0</v>
      </c>
      <c r="AD48" s="132">
        <f t="shared" si="3"/>
        <v>0</v>
      </c>
      <c r="AE48" s="132">
        <f t="shared" si="3"/>
        <v>0</v>
      </c>
      <c r="AF48" s="67">
        <f t="shared" si="3"/>
        <v>0</v>
      </c>
      <c r="AG48" s="64">
        <f t="shared" si="3"/>
        <v>0</v>
      </c>
      <c r="AH48" s="131">
        <f t="shared" si="6"/>
        <v>0</v>
      </c>
      <c r="AI48" s="132">
        <f t="shared" si="6"/>
        <v>0</v>
      </c>
      <c r="AJ48" s="132">
        <f t="shared" si="6"/>
        <v>0</v>
      </c>
      <c r="AK48" s="67">
        <f t="shared" si="6"/>
        <v>0</v>
      </c>
      <c r="AL48" s="64">
        <f t="shared" si="6"/>
        <v>0</v>
      </c>
      <c r="AM48" s="131">
        <f t="shared" si="6"/>
        <v>0</v>
      </c>
      <c r="AN48" s="132">
        <f t="shared" si="6"/>
        <v>-1.0253571405272055E-4</v>
      </c>
      <c r="AO48" s="132">
        <f t="shared" si="6"/>
        <v>8.3394933363312163E-2</v>
      </c>
      <c r="AP48" s="132">
        <f t="shared" si="6"/>
        <v>-2.6420774017688053E-2</v>
      </c>
      <c r="AQ48" s="102">
        <f t="shared" si="6"/>
        <v>1.416589901674925E-2</v>
      </c>
      <c r="AR48" s="143">
        <f t="shared" si="7"/>
        <v>-0.16130176571094168</v>
      </c>
      <c r="AS48" s="143">
        <f t="shared" si="8"/>
        <v>-0.14055790206917163</v>
      </c>
      <c r="AT48" s="143">
        <f t="shared" si="9"/>
        <v>4.2396040734127283E-2</v>
      </c>
      <c r="AU48" s="143">
        <f t="shared" si="10"/>
        <v>-3.4485386904536952E-2</v>
      </c>
      <c r="AV48" s="102">
        <f t="shared" si="11"/>
        <v>-7.2845685009070849E-2</v>
      </c>
      <c r="AX48" s="157" t="s">
        <v>84</v>
      </c>
    </row>
    <row r="49" spans="1:50" x14ac:dyDescent="0.3">
      <c r="A49" s="127" t="s">
        <v>85</v>
      </c>
      <c r="B49" s="59">
        <v>6.8212927940299206</v>
      </c>
      <c r="C49" s="128">
        <v>7.1252062528836424</v>
      </c>
      <c r="D49" s="129">
        <v>8.4270015565423684</v>
      </c>
      <c r="E49" s="129">
        <v>6.4313982672465908</v>
      </c>
      <c r="F49" s="62">
        <v>5.4472187480995027</v>
      </c>
      <c r="G49" s="59">
        <v>6.8112763312792479</v>
      </c>
      <c r="H49" s="128">
        <v>5.7052639860685872</v>
      </c>
      <c r="I49" s="129">
        <v>-2.8127727137420511</v>
      </c>
      <c r="J49" s="129">
        <v>2.1978056047298189</v>
      </c>
      <c r="K49" s="62">
        <v>0.97375730685160811</v>
      </c>
      <c r="L49" s="59">
        <v>1.468767654035541</v>
      </c>
      <c r="M49" s="128">
        <f>[3]akhir!M41</f>
        <v>-1.8768704246535317</v>
      </c>
      <c r="N49" s="129">
        <f>[3]akhir!N41</f>
        <v>9.1766617169414477</v>
      </c>
      <c r="O49" s="129">
        <f>[3]akhir!O41</f>
        <v>-2.9379156797187167</v>
      </c>
      <c r="P49" s="61">
        <f>[3]akhir!P41</f>
        <v>2.8617840483535328</v>
      </c>
      <c r="Q49" s="59">
        <f>[3]akhir!Q41</f>
        <v>1.7282685073410908</v>
      </c>
      <c r="R49" s="172">
        <f>akhir!R41</f>
        <v>1.1511502509147675</v>
      </c>
      <c r="S49" s="129">
        <f>akhir!S41</f>
        <v>0.25348442828754258</v>
      </c>
      <c r="T49" s="129">
        <f>akhir!T41</f>
        <v>8.7687767898627413</v>
      </c>
      <c r="U49" s="61">
        <f>akhir!U41</f>
        <v>1.7557472056584533</v>
      </c>
      <c r="V49" s="59">
        <f>akhir!V41</f>
        <v>2.904721426279</v>
      </c>
      <c r="W49" s="61">
        <f>akhir!W41</f>
        <v>2.330650536050749</v>
      </c>
      <c r="X49" s="129">
        <f>akhir!X41</f>
        <v>4.2242461658086761</v>
      </c>
      <c r="Y49" s="129">
        <f>akhir!Y41</f>
        <v>3.6233948851537301</v>
      </c>
      <c r="Z49" s="129">
        <f>akhir!Z41</f>
        <v>2.7306587001681537</v>
      </c>
      <c r="AA49" s="59">
        <f>akhir!AA41</f>
        <v>3.2299134427022924</v>
      </c>
      <c r="AC49" s="128">
        <f t="shared" si="3"/>
        <v>0</v>
      </c>
      <c r="AD49" s="129">
        <f t="shared" si="3"/>
        <v>0</v>
      </c>
      <c r="AE49" s="129">
        <f t="shared" si="3"/>
        <v>0</v>
      </c>
      <c r="AF49" s="62">
        <f t="shared" si="3"/>
        <v>0</v>
      </c>
      <c r="AG49" s="59">
        <f t="shared" si="3"/>
        <v>0</v>
      </c>
      <c r="AH49" s="128">
        <f t="shared" si="6"/>
        <v>0</v>
      </c>
      <c r="AI49" s="129">
        <f t="shared" si="6"/>
        <v>0</v>
      </c>
      <c r="AJ49" s="129">
        <f t="shared" si="6"/>
        <v>0</v>
      </c>
      <c r="AK49" s="62">
        <f t="shared" si="6"/>
        <v>0</v>
      </c>
      <c r="AL49" s="59">
        <f t="shared" si="6"/>
        <v>0</v>
      </c>
      <c r="AM49" s="128">
        <f t="shared" si="6"/>
        <v>0</v>
      </c>
      <c r="AN49" s="129">
        <f t="shared" si="6"/>
        <v>8.2823001967824439E-5</v>
      </c>
      <c r="AO49" s="129">
        <f t="shared" si="6"/>
        <v>9.5654783420460632E-2</v>
      </c>
      <c r="AP49" s="129">
        <f t="shared" si="6"/>
        <v>-1.1112603634333418E-2</v>
      </c>
      <c r="AQ49" s="59">
        <f t="shared" si="6"/>
        <v>1.9836054693378458E-2</v>
      </c>
      <c r="AR49" s="129">
        <f t="shared" si="7"/>
        <v>-9.1373978776587705E-2</v>
      </c>
      <c r="AS49" s="129">
        <f t="shared" si="8"/>
        <v>-5.8209613417714579E-2</v>
      </c>
      <c r="AT49" s="129">
        <f t="shared" si="9"/>
        <v>-4.4230737787609442E-2</v>
      </c>
      <c r="AU49" s="129">
        <f t="shared" si="10"/>
        <v>-5.5204974548561658E-2</v>
      </c>
      <c r="AV49" s="59">
        <f t="shared" si="11"/>
        <v>-6.1555314179173592E-2</v>
      </c>
      <c r="AX49" s="155" t="s">
        <v>85</v>
      </c>
    </row>
    <row r="50" spans="1:50" x14ac:dyDescent="0.3">
      <c r="A50" s="133" t="s">
        <v>89</v>
      </c>
      <c r="B50" s="69">
        <v>10.818300674144353</v>
      </c>
      <c r="C50" s="134">
        <v>10.040520774649719</v>
      </c>
      <c r="D50" s="71">
        <v>7.1276691380689039</v>
      </c>
      <c r="E50" s="71">
        <v>6.7801425033378937</v>
      </c>
      <c r="F50" s="72">
        <v>3.349188324153074</v>
      </c>
      <c r="G50" s="69">
        <v>6.4599153913463381</v>
      </c>
      <c r="H50" s="134">
        <v>3.5455538203210235</v>
      </c>
      <c r="I50" s="71">
        <v>-19.575081906972759</v>
      </c>
      <c r="J50" s="71">
        <v>-23.29728906119626</v>
      </c>
      <c r="K50" s="72">
        <v>-9.6934135089501652</v>
      </c>
      <c r="L50" s="69">
        <v>-13.42143666001232</v>
      </c>
      <c r="M50" s="134">
        <f>[3]akhir!M42</f>
        <v>6.7830637983707698</v>
      </c>
      <c r="N50" s="71">
        <f>[3]akhir!N42</f>
        <v>8.2141645044393918</v>
      </c>
      <c r="O50" s="71">
        <f>[3]akhir!O42</f>
        <v>17.500882005927497</v>
      </c>
      <c r="P50" s="71">
        <f>[3]akhir!P42</f>
        <v>24.017986902189769</v>
      </c>
      <c r="Q50" s="69">
        <f>[3]akhir!Q42</f>
        <v>14.850416104145081</v>
      </c>
      <c r="R50" s="174">
        <f>akhir!R42</f>
        <v>17.038712489221975</v>
      </c>
      <c r="S50" s="71">
        <f>akhir!S42</f>
        <v>10.641096059465971</v>
      </c>
      <c r="T50" s="71">
        <f>akhir!T42</f>
        <v>-19.744165477719378</v>
      </c>
      <c r="U50" s="71">
        <f>akhir!U42</f>
        <v>18.803136637408556</v>
      </c>
      <c r="V50" s="69">
        <f>akhir!V42</f>
        <v>7.0135032657814955</v>
      </c>
      <c r="W50" s="71">
        <f>akhir!W42</f>
        <v>19.408212653879286</v>
      </c>
      <c r="X50" s="71">
        <f>akhir!X42</f>
        <v>0.47379277798653696</v>
      </c>
      <c r="Y50" s="71">
        <f>akhir!Y42</f>
        <v>-16.99382741681762</v>
      </c>
      <c r="Z50" s="71">
        <f>akhir!Z42</f>
        <v>-4.9840268624747441</v>
      </c>
      <c r="AA50" s="69">
        <f>akhir!AA42</f>
        <v>-0.39553726310418424</v>
      </c>
      <c r="AC50" s="134">
        <f t="shared" si="3"/>
        <v>0</v>
      </c>
      <c r="AD50" s="71">
        <f t="shared" si="3"/>
        <v>0</v>
      </c>
      <c r="AE50" s="71">
        <f t="shared" si="3"/>
        <v>0</v>
      </c>
      <c r="AF50" s="72">
        <f t="shared" si="3"/>
        <v>0</v>
      </c>
      <c r="AG50" s="69">
        <f t="shared" si="3"/>
        <v>0</v>
      </c>
      <c r="AH50" s="134">
        <f t="shared" si="6"/>
        <v>0</v>
      </c>
      <c r="AI50" s="71">
        <f t="shared" si="6"/>
        <v>0</v>
      </c>
      <c r="AJ50" s="71">
        <f t="shared" si="6"/>
        <v>0</v>
      </c>
      <c r="AK50" s="72">
        <f t="shared" si="6"/>
        <v>0</v>
      </c>
      <c r="AL50" s="69">
        <f t="shared" si="6"/>
        <v>0</v>
      </c>
      <c r="AM50" s="134">
        <f t="shared" si="6"/>
        <v>0</v>
      </c>
      <c r="AN50" s="71">
        <f t="shared" si="6"/>
        <v>0.88397631059944359</v>
      </c>
      <c r="AO50" s="71">
        <f t="shared" si="6"/>
        <v>0.17031566469994885</v>
      </c>
      <c r="AP50" s="71">
        <f t="shared" si="6"/>
        <v>-3.5258325264373234</v>
      </c>
      <c r="AQ50" s="159">
        <f t="shared" si="6"/>
        <v>-0.89360725887923653</v>
      </c>
      <c r="AR50" s="160">
        <f t="shared" si="7"/>
        <v>-3.3370165327680112</v>
      </c>
      <c r="AS50" s="161">
        <f t="shared" si="8"/>
        <v>-1.2823580041576799</v>
      </c>
      <c r="AT50" s="161">
        <f t="shared" si="9"/>
        <v>2.1963217507574804</v>
      </c>
      <c r="AU50" s="162">
        <f t="shared" si="10"/>
        <v>9.1585065217369532E-2</v>
      </c>
      <c r="AV50" s="159">
        <f t="shared" si="11"/>
        <v>-0.56273241584597899</v>
      </c>
      <c r="AX50" s="163" t="s">
        <v>89</v>
      </c>
    </row>
    <row r="52" spans="1:50" ht="17.399999999999999" hidden="1" x14ac:dyDescent="0.3">
      <c r="A52" s="115" t="s">
        <v>128</v>
      </c>
    </row>
    <row r="53" spans="1:50" hidden="1" x14ac:dyDescent="0.3">
      <c r="A53" s="117" t="s">
        <v>73</v>
      </c>
      <c r="AH53" s="165" t="s">
        <v>129</v>
      </c>
    </row>
    <row r="54" spans="1:50" hidden="1" x14ac:dyDescent="0.3">
      <c r="A54" s="205" t="s">
        <v>74</v>
      </c>
      <c r="B54" s="201">
        <v>2018</v>
      </c>
      <c r="C54" s="200">
        <v>2019</v>
      </c>
      <c r="D54" s="200"/>
      <c r="E54" s="200"/>
      <c r="F54" s="200"/>
      <c r="G54" s="201">
        <v>2019</v>
      </c>
      <c r="H54" s="200">
        <v>2020</v>
      </c>
      <c r="I54" s="200"/>
      <c r="J54" s="200"/>
      <c r="K54" s="200"/>
      <c r="L54" s="201">
        <v>2020</v>
      </c>
      <c r="M54" s="200">
        <v>2021</v>
      </c>
      <c r="N54" s="200"/>
      <c r="O54" s="200"/>
      <c r="P54" s="200"/>
      <c r="Q54" s="201">
        <v>2021</v>
      </c>
      <c r="R54" s="200">
        <v>2022</v>
      </c>
      <c r="S54" s="200"/>
      <c r="T54" s="200"/>
      <c r="U54" s="200"/>
      <c r="V54" s="203">
        <v>2022</v>
      </c>
      <c r="W54" s="200">
        <v>2023</v>
      </c>
      <c r="X54" s="200"/>
      <c r="Y54" s="200"/>
      <c r="Z54" s="200"/>
      <c r="AA54" s="203">
        <v>2023</v>
      </c>
      <c r="AH54" s="207">
        <v>2021</v>
      </c>
      <c r="AI54" s="200"/>
      <c r="AJ54" s="200"/>
      <c r="AK54" s="200"/>
      <c r="AL54" s="203">
        <v>2021</v>
      </c>
      <c r="AM54" s="200">
        <v>2022</v>
      </c>
      <c r="AN54" s="200"/>
      <c r="AO54" s="200"/>
      <c r="AP54" s="200"/>
      <c r="AQ54" s="203">
        <v>2022</v>
      </c>
      <c r="AR54" s="200">
        <v>2023</v>
      </c>
      <c r="AS54" s="200"/>
      <c r="AT54" s="200"/>
      <c r="AU54" s="200"/>
      <c r="AV54" s="203">
        <v>2023</v>
      </c>
    </row>
    <row r="55" spans="1:50" hidden="1" x14ac:dyDescent="0.3">
      <c r="A55" s="206"/>
      <c r="B55" s="202"/>
      <c r="C55" s="118" t="s">
        <v>13</v>
      </c>
      <c r="D55" s="118" t="s">
        <v>14</v>
      </c>
      <c r="E55" s="118" t="s">
        <v>15</v>
      </c>
      <c r="F55" s="118" t="s">
        <v>16</v>
      </c>
      <c r="G55" s="202"/>
      <c r="H55" s="118" t="s">
        <v>13</v>
      </c>
      <c r="I55" s="118" t="s">
        <v>14</v>
      </c>
      <c r="J55" s="118" t="s">
        <v>15</v>
      </c>
      <c r="K55" s="118" t="s">
        <v>16</v>
      </c>
      <c r="L55" s="202"/>
      <c r="M55" s="118" t="s">
        <v>13</v>
      </c>
      <c r="N55" s="118" t="s">
        <v>14</v>
      </c>
      <c r="O55" s="118" t="s">
        <v>15</v>
      </c>
      <c r="P55" s="118" t="s">
        <v>16</v>
      </c>
      <c r="Q55" s="202"/>
      <c r="R55" s="118" t="s">
        <v>13</v>
      </c>
      <c r="S55" s="118" t="s">
        <v>14</v>
      </c>
      <c r="T55" s="118" t="s">
        <v>15</v>
      </c>
      <c r="U55" s="118" t="s">
        <v>16</v>
      </c>
      <c r="V55" s="204"/>
      <c r="W55" s="118" t="s">
        <v>13</v>
      </c>
      <c r="X55" s="118" t="s">
        <v>14</v>
      </c>
      <c r="Y55" s="118" t="s">
        <v>15</v>
      </c>
      <c r="Z55" s="118" t="s">
        <v>16</v>
      </c>
      <c r="AA55" s="204"/>
      <c r="AH55" s="119" t="s">
        <v>13</v>
      </c>
      <c r="AI55" s="118" t="s">
        <v>14</v>
      </c>
      <c r="AJ55" s="118" t="s">
        <v>15</v>
      </c>
      <c r="AK55" s="118" t="s">
        <v>16</v>
      </c>
      <c r="AL55" s="204"/>
      <c r="AM55" s="118" t="s">
        <v>13</v>
      </c>
      <c r="AN55" s="118" t="s">
        <v>14</v>
      </c>
      <c r="AO55" s="118" t="s">
        <v>15</v>
      </c>
      <c r="AP55" s="118" t="s">
        <v>16</v>
      </c>
      <c r="AQ55" s="204"/>
      <c r="AR55" s="118" t="s">
        <v>13</v>
      </c>
      <c r="AS55" s="118" t="s">
        <v>14</v>
      </c>
      <c r="AT55" s="118" t="s">
        <v>15</v>
      </c>
      <c r="AU55" s="118" t="s">
        <v>16</v>
      </c>
      <c r="AV55" s="204"/>
    </row>
    <row r="56" spans="1:50" hidden="1" x14ac:dyDescent="0.3">
      <c r="A56" s="54" t="s">
        <v>75</v>
      </c>
      <c r="B56" s="120"/>
      <c r="C56" s="135"/>
      <c r="D56" s="135"/>
      <c r="E56" s="135"/>
      <c r="F56" s="135"/>
      <c r="G56" s="120"/>
      <c r="H56" s="135"/>
      <c r="I56" s="135"/>
      <c r="J56" s="135"/>
      <c r="K56" s="135"/>
      <c r="L56" s="120"/>
      <c r="M56" s="135"/>
      <c r="N56" s="135"/>
      <c r="O56" s="135"/>
      <c r="P56" s="135"/>
      <c r="Q56" s="120"/>
      <c r="R56" s="135"/>
      <c r="S56" s="135"/>
      <c r="T56" s="135"/>
      <c r="U56" s="135"/>
      <c r="V56" s="136"/>
      <c r="W56" s="135"/>
      <c r="X56" s="135"/>
      <c r="Y56" s="135"/>
      <c r="Z56" s="135"/>
      <c r="AA56" s="135"/>
      <c r="AH56" s="122"/>
      <c r="AI56" s="135"/>
      <c r="AJ56" s="135"/>
      <c r="AK56" s="135"/>
      <c r="AL56" s="136"/>
      <c r="AM56" s="135"/>
      <c r="AN56" s="135"/>
      <c r="AO56" s="135"/>
      <c r="AP56" s="135"/>
      <c r="AQ56" s="136"/>
      <c r="AR56" s="135"/>
      <c r="AS56" s="135"/>
      <c r="AT56" s="135"/>
      <c r="AU56" s="135"/>
      <c r="AV56" s="136"/>
    </row>
    <row r="57" spans="1:50" ht="15" hidden="1" thickBot="1" x14ac:dyDescent="0.35">
      <c r="A57" s="57" t="s">
        <v>76</v>
      </c>
      <c r="B57" s="123">
        <v>5.1697056089814897</v>
      </c>
      <c r="C57" s="124">
        <v>5.0659086255539387</v>
      </c>
      <c r="D57" s="20">
        <v>5.0514130598216411</v>
      </c>
      <c r="E57" s="125">
        <v>5.0190766818904997</v>
      </c>
      <c r="F57" s="126">
        <v>4.9651000380691146</v>
      </c>
      <c r="G57" s="123">
        <v>5.0247140221696629</v>
      </c>
      <c r="H57" s="124">
        <v>2.9721738658076369</v>
      </c>
      <c r="I57" s="20">
        <v>-5.3222503111150292</v>
      </c>
      <c r="J57" s="125">
        <v>-3.4853744862697544</v>
      </c>
      <c r="K57" s="126">
        <v>-2.194767649142737</v>
      </c>
      <c r="L57" s="123">
        <v>-2.0695434990643746</v>
      </c>
      <c r="M57" s="124">
        <v>-0.71</v>
      </c>
      <c r="N57" s="20">
        <v>7.07</v>
      </c>
      <c r="O57" s="125">
        <v>3.51</v>
      </c>
      <c r="P57" s="126">
        <v>4.76</v>
      </c>
      <c r="Q57" s="123">
        <v>3.6217944916600242</v>
      </c>
      <c r="R57" s="124">
        <v>4.63</v>
      </c>
      <c r="S57" s="20">
        <v>5.0999999999999996</v>
      </c>
      <c r="T57" s="125">
        <v>5.41</v>
      </c>
      <c r="U57" s="125">
        <v>5.17</v>
      </c>
      <c r="V57" s="123">
        <v>5.08291267975165</v>
      </c>
      <c r="W57" s="123">
        <v>5.2</v>
      </c>
      <c r="X57" s="123">
        <v>5.24</v>
      </c>
      <c r="Y57" s="123">
        <v>5.29</v>
      </c>
      <c r="Z57" s="123">
        <v>5.1100000000000003</v>
      </c>
      <c r="AA57" s="123">
        <v>5.2098583405990384</v>
      </c>
      <c r="AH57" s="153">
        <f>M107-M57</f>
        <v>1.3293744471476909E-2</v>
      </c>
      <c r="AI57" s="153">
        <f t="shared" ref="AI57:AQ57" si="12">N107-N57</f>
        <v>2.0160186016564552E-3</v>
      </c>
      <c r="AJ57" s="153">
        <f t="shared" si="12"/>
        <v>-4.0972623369972538E-3</v>
      </c>
      <c r="AK57" s="153">
        <f t="shared" si="12"/>
        <v>0.26327750314717235</v>
      </c>
      <c r="AL57" s="139">
        <f t="shared" si="12"/>
        <v>6.9445620252861495E-2</v>
      </c>
      <c r="AM57" s="164">
        <f t="shared" si="12"/>
        <v>0.37626480701439036</v>
      </c>
      <c r="AN57" s="153">
        <f t="shared" si="12"/>
        <v>-2.9999999999999361E-2</v>
      </c>
      <c r="AO57" s="153">
        <f t="shared" si="12"/>
        <v>-0.24000000000000021</v>
      </c>
      <c r="AP57" s="153">
        <f t="shared" si="12"/>
        <v>-0.61000000000000032</v>
      </c>
      <c r="AQ57" s="123">
        <f t="shared" si="12"/>
        <v>-0.13350759208470286</v>
      </c>
      <c r="AR57" s="151">
        <f>W107-W57</f>
        <v>-0.37000000000000011</v>
      </c>
      <c r="AS57" s="152">
        <f t="shared" ref="AS57:AV57" si="13">X107-X57</f>
        <v>-0.25</v>
      </c>
      <c r="AT57" s="152">
        <f t="shared" si="13"/>
        <v>-3.0000000000000249E-2</v>
      </c>
      <c r="AU57" s="153">
        <f t="shared" si="13"/>
        <v>-7.0000000000000284E-2</v>
      </c>
      <c r="AV57" s="123">
        <f t="shared" si="13"/>
        <v>-0.17723322714895406</v>
      </c>
    </row>
    <row r="58" spans="1:50" hidden="1" x14ac:dyDescent="0.3">
      <c r="A58" s="127" t="s">
        <v>104</v>
      </c>
      <c r="B58" s="59">
        <v>3.8937655900380008</v>
      </c>
      <c r="C58" s="128">
        <v>1.8175045261617617</v>
      </c>
      <c r="D58" s="129">
        <v>5.3289223460520008</v>
      </c>
      <c r="E58" s="129">
        <v>3.1200400701840048</v>
      </c>
      <c r="F58" s="62">
        <v>4.2605181863336838</v>
      </c>
      <c r="G58" s="59">
        <v>3.6396167921051603</v>
      </c>
      <c r="H58" s="128">
        <v>1.0111094879605709E-2</v>
      </c>
      <c r="I58" s="129">
        <v>2.1956290276624602</v>
      </c>
      <c r="J58" s="129">
        <v>2.1624263345860317</v>
      </c>
      <c r="K58" s="62">
        <v>2.59071560127455</v>
      </c>
      <c r="L58" s="59">
        <v>1.7522309339986997</v>
      </c>
      <c r="M58" s="128">
        <v>3.3760509746140799</v>
      </c>
      <c r="N58" s="129">
        <v>0.42882694632953</v>
      </c>
      <c r="O58" s="129">
        <v>1.3051355654129999</v>
      </c>
      <c r="P58" s="62">
        <v>0.16</v>
      </c>
      <c r="Q58" s="59">
        <v>1.3001642093173338</v>
      </c>
      <c r="R58" s="128">
        <v>2.0699999999999998</v>
      </c>
      <c r="S58" s="129">
        <v>4.1601360712288402</v>
      </c>
      <c r="T58" s="129">
        <v>4.0642901208976099</v>
      </c>
      <c r="U58" s="129">
        <v>6.35369304805943</v>
      </c>
      <c r="V58" s="59">
        <v>4.1104829679107668</v>
      </c>
      <c r="W58" s="129">
        <v>4.5015485564686797</v>
      </c>
      <c r="X58" s="129">
        <v>5.4994430359405699</v>
      </c>
      <c r="Y58" s="129">
        <v>5.0081302088261497</v>
      </c>
      <c r="Z58" s="129">
        <v>4.34068452655369</v>
      </c>
      <c r="AA58" s="140">
        <v>4.8739889701178152</v>
      </c>
      <c r="AH58" s="128">
        <f t="shared" ref="AH58:AV74" si="14">M108-M58</f>
        <v>6.5223229597461962E-2</v>
      </c>
      <c r="AI58" s="141">
        <f t="shared" si="14"/>
        <v>9.6921830809671095E-2</v>
      </c>
      <c r="AJ58" s="141">
        <f t="shared" si="14"/>
        <v>0.12446253229472948</v>
      </c>
      <c r="AK58" s="141">
        <f t="shared" si="14"/>
        <v>2.1208987092091336</v>
      </c>
      <c r="AL58" s="142">
        <f t="shared" si="14"/>
        <v>0.54109109401536681</v>
      </c>
      <c r="AM58" s="141">
        <f t="shared" si="14"/>
        <v>-0.91433489976101989</v>
      </c>
      <c r="AN58" s="141">
        <f t="shared" si="14"/>
        <v>-2.4701360712288403</v>
      </c>
      <c r="AO58" s="141">
        <f t="shared" si="14"/>
        <v>-2.8542901208976099</v>
      </c>
      <c r="AP58" s="141">
        <f t="shared" si="14"/>
        <v>-2.0569892966029801</v>
      </c>
      <c r="AQ58" s="142">
        <f t="shared" si="14"/>
        <v>-2.1043932399754883</v>
      </c>
      <c r="AR58" s="129">
        <f t="shared" si="14"/>
        <v>-0.93793550351880972</v>
      </c>
      <c r="AS58" s="129">
        <f t="shared" si="14"/>
        <v>-1.1187414133542095</v>
      </c>
      <c r="AT58" s="129">
        <f t="shared" si="14"/>
        <v>-1.0625552286945399</v>
      </c>
      <c r="AU58" s="129">
        <f t="shared" si="14"/>
        <v>-7.499010316218957E-2</v>
      </c>
      <c r="AV58" s="59">
        <f t="shared" si="14"/>
        <v>-0.82986918717311564</v>
      </c>
    </row>
    <row r="59" spans="1:50" hidden="1" x14ac:dyDescent="0.3">
      <c r="A59" s="130" t="s">
        <v>78</v>
      </c>
      <c r="B59" s="64">
        <v>2.1581462305483967</v>
      </c>
      <c r="C59" s="131">
        <v>2.3248266298230069</v>
      </c>
      <c r="D59" s="132">
        <v>-0.70691864637874025</v>
      </c>
      <c r="E59" s="132">
        <v>2.3358211223401204</v>
      </c>
      <c r="F59" s="67">
        <v>0.94127475581053943</v>
      </c>
      <c r="G59" s="64">
        <v>1.2179710108536579</v>
      </c>
      <c r="H59" s="131">
        <v>0.44774760442525263</v>
      </c>
      <c r="I59" s="132">
        <v>-2.72000330203781</v>
      </c>
      <c r="J59" s="132">
        <v>-4.2813539038007438</v>
      </c>
      <c r="K59" s="67">
        <v>-1.2008604625752499</v>
      </c>
      <c r="L59" s="64">
        <v>-1.9512377850728346</v>
      </c>
      <c r="M59" s="131">
        <v>-2.02122276431834</v>
      </c>
      <c r="N59" s="132">
        <v>5.2232855483373504</v>
      </c>
      <c r="O59" s="132">
        <v>7.7799576692986401</v>
      </c>
      <c r="P59" s="67">
        <v>6.05</v>
      </c>
      <c r="Q59" s="64">
        <v>4.2279987025525934</v>
      </c>
      <c r="R59" s="131">
        <v>5.88</v>
      </c>
      <c r="S59" s="132">
        <v>3.80103985078392</v>
      </c>
      <c r="T59" s="132">
        <v>1.6057629457562601</v>
      </c>
      <c r="U59" s="132">
        <v>1.7766515874381199</v>
      </c>
      <c r="V59" s="64">
        <v>3.2121448588070756</v>
      </c>
      <c r="W59" s="143">
        <v>2.0256759455620199</v>
      </c>
      <c r="X59" s="143">
        <v>2.47026268978667</v>
      </c>
      <c r="Y59" s="143">
        <v>2.76660771407261</v>
      </c>
      <c r="Z59" s="143">
        <v>2.7787382013146198</v>
      </c>
      <c r="AA59" s="144">
        <v>2.5146334642565549</v>
      </c>
      <c r="AH59" s="145">
        <f t="shared" si="14"/>
        <v>0</v>
      </c>
      <c r="AI59" s="146">
        <f t="shared" si="14"/>
        <v>0</v>
      </c>
      <c r="AJ59" s="146">
        <f t="shared" si="14"/>
        <v>0</v>
      </c>
      <c r="AK59" s="146">
        <f t="shared" si="14"/>
        <v>-0.8992351667180376</v>
      </c>
      <c r="AL59" s="147">
        <f t="shared" si="14"/>
        <v>-0.22732923183423903</v>
      </c>
      <c r="AM59" s="146">
        <f t="shared" si="14"/>
        <v>-2.0643903782975599</v>
      </c>
      <c r="AN59" s="146">
        <f t="shared" si="14"/>
        <v>-1.5910398507839201</v>
      </c>
      <c r="AO59" s="146">
        <f t="shared" si="14"/>
        <v>0.38423705424373988</v>
      </c>
      <c r="AP59" s="146">
        <f t="shared" si="14"/>
        <v>0.9235674225529602</v>
      </c>
      <c r="AQ59" s="147">
        <f t="shared" si="14"/>
        <v>-0.5493310728845513</v>
      </c>
      <c r="AR59" s="132">
        <f t="shared" si="14"/>
        <v>0.73716043103640994</v>
      </c>
      <c r="AS59" s="132">
        <f t="shared" si="14"/>
        <v>-0.51012844413005998</v>
      </c>
      <c r="AT59" s="132">
        <f t="shared" si="14"/>
        <v>-0.4191655680933799</v>
      </c>
      <c r="AU59" s="132">
        <f t="shared" si="14"/>
        <v>-0.42425748224574988</v>
      </c>
      <c r="AV59" s="64">
        <f t="shared" si="14"/>
        <v>-0.16025540791613224</v>
      </c>
    </row>
    <row r="60" spans="1:50" hidden="1" x14ac:dyDescent="0.3">
      <c r="A60" s="127" t="s">
        <v>79</v>
      </c>
      <c r="B60" s="59">
        <v>4.2740075535327104</v>
      </c>
      <c r="C60" s="128">
        <v>3.852636414031041</v>
      </c>
      <c r="D60" s="129">
        <v>3.5371404789868999</v>
      </c>
      <c r="E60" s="129">
        <v>4.1417527421544253</v>
      </c>
      <c r="F60" s="62">
        <v>3.6565423411422104</v>
      </c>
      <c r="G60" s="59">
        <v>3.7984681460715874</v>
      </c>
      <c r="H60" s="128">
        <v>2.0645142700724595</v>
      </c>
      <c r="I60" s="129">
        <v>-6.1822262897118563</v>
      </c>
      <c r="J60" s="129">
        <v>-4.3388521548792358</v>
      </c>
      <c r="K60" s="62">
        <v>-3.1374891612758602</v>
      </c>
      <c r="L60" s="59">
        <v>-2.9318067396569503</v>
      </c>
      <c r="M60" s="128">
        <v>-1.3841150979617101</v>
      </c>
      <c r="N60" s="129">
        <v>6.5806484967229304</v>
      </c>
      <c r="O60" s="129">
        <v>3.6789470984919901</v>
      </c>
      <c r="P60" s="62">
        <v>4.38</v>
      </c>
      <c r="Q60" s="59">
        <v>3.252607380456185</v>
      </c>
      <c r="R60" s="128">
        <v>4.13</v>
      </c>
      <c r="S60" s="129">
        <v>4.9559408390138904</v>
      </c>
      <c r="T60" s="129">
        <v>5.5443140918948801</v>
      </c>
      <c r="U60" s="129">
        <v>3.31981479603906</v>
      </c>
      <c r="V60" s="59">
        <v>4.4869379720346769</v>
      </c>
      <c r="W60" s="129">
        <v>4.5801987425878599</v>
      </c>
      <c r="X60" s="129">
        <v>5.2374264138964097</v>
      </c>
      <c r="Y60" s="129">
        <v>5.81752147782161</v>
      </c>
      <c r="Z60" s="129">
        <v>4.9721356304769397</v>
      </c>
      <c r="AA60" s="140">
        <v>5.1588034236103031</v>
      </c>
      <c r="AH60" s="128">
        <f t="shared" si="14"/>
        <v>-3.3306690738754696E-15</v>
      </c>
      <c r="AI60" s="141">
        <f t="shared" si="14"/>
        <v>0</v>
      </c>
      <c r="AJ60" s="141">
        <f t="shared" si="14"/>
        <v>0</v>
      </c>
      <c r="AK60" s="141">
        <f t="shared" si="14"/>
        <v>0.54387333782036151</v>
      </c>
      <c r="AL60" s="142">
        <f t="shared" si="14"/>
        <v>0.13671846989236069</v>
      </c>
      <c r="AM60" s="141">
        <f t="shared" si="14"/>
        <v>0.94382706440690978</v>
      </c>
      <c r="AN60" s="141">
        <f t="shared" si="14"/>
        <v>0.2440591609861098</v>
      </c>
      <c r="AO60" s="141">
        <f t="shared" si="14"/>
        <v>6.5685908105119317E-2</v>
      </c>
      <c r="AP60" s="141">
        <f t="shared" si="14"/>
        <v>-0.75682430191467986</v>
      </c>
      <c r="AQ60" s="142">
        <f t="shared" si="14"/>
        <v>0.1132188065008144</v>
      </c>
      <c r="AR60" s="129">
        <f t="shared" si="14"/>
        <v>-0.28529294614657008</v>
      </c>
      <c r="AS60" s="129">
        <f t="shared" si="14"/>
        <v>-0.33611153779868985</v>
      </c>
      <c r="AT60" s="129">
        <f t="shared" si="14"/>
        <v>-0.25130885152327043</v>
      </c>
      <c r="AU60" s="129">
        <f t="shared" si="14"/>
        <v>-9.9342365337959926E-2</v>
      </c>
      <c r="AV60" s="59">
        <f t="shared" si="14"/>
        <v>-0.24375836508283566</v>
      </c>
    </row>
    <row r="61" spans="1:50" hidden="1" x14ac:dyDescent="0.3">
      <c r="A61" s="130" t="s">
        <v>105</v>
      </c>
      <c r="B61" s="64">
        <v>5.4724065570800118</v>
      </c>
      <c r="C61" s="131">
        <v>4.1233212804880459</v>
      </c>
      <c r="D61" s="132">
        <v>2.2040183132165492</v>
      </c>
      <c r="E61" s="132">
        <v>3.7454293902559499</v>
      </c>
      <c r="F61" s="67">
        <v>6.0069549658744892</v>
      </c>
      <c r="G61" s="64">
        <v>4.0408519950778876</v>
      </c>
      <c r="H61" s="131">
        <v>3.8510238179080059</v>
      </c>
      <c r="I61" s="132">
        <v>-5.4647094755937209</v>
      </c>
      <c r="J61" s="132">
        <v>-2.4364429203446059</v>
      </c>
      <c r="K61" s="67">
        <v>-5.0077586910952103</v>
      </c>
      <c r="L61" s="64">
        <v>-2.3424060475588204</v>
      </c>
      <c r="M61" s="131">
        <v>1.6809632713132401</v>
      </c>
      <c r="N61" s="132">
        <v>9.0928671569663901</v>
      </c>
      <c r="O61" s="132">
        <v>3.85369205178274</v>
      </c>
      <c r="P61" s="67">
        <v>2.9400533050568201</v>
      </c>
      <c r="Q61" s="64">
        <v>4.2951985915182123</v>
      </c>
      <c r="R61" s="131">
        <v>1.1034049708743301</v>
      </c>
      <c r="S61" s="132">
        <v>4.3049039210547999</v>
      </c>
      <c r="T61" s="132">
        <v>6.2914793678206999</v>
      </c>
      <c r="U61" s="132">
        <v>5.7307625998505598</v>
      </c>
      <c r="V61" s="64">
        <v>4.3734685535943729</v>
      </c>
      <c r="W61" s="143">
        <v>3.8350555970981999</v>
      </c>
      <c r="X61" s="143">
        <v>3.8520780698865198</v>
      </c>
      <c r="Y61" s="143">
        <v>4.8648160736106103</v>
      </c>
      <c r="Z61" s="143">
        <v>4.8079383822975403</v>
      </c>
      <c r="AA61" s="144">
        <v>4.354097325412587</v>
      </c>
      <c r="AH61" s="145">
        <f t="shared" si="14"/>
        <v>0</v>
      </c>
      <c r="AI61" s="146">
        <f t="shared" si="14"/>
        <v>0</v>
      </c>
      <c r="AJ61" s="146">
        <f t="shared" si="14"/>
        <v>0</v>
      </c>
      <c r="AK61" s="146">
        <f t="shared" si="14"/>
        <v>4.873364666771753</v>
      </c>
      <c r="AL61" s="147">
        <f t="shared" si="14"/>
        <v>1.2500551336808163</v>
      </c>
      <c r="AM61" s="146">
        <f t="shared" si="14"/>
        <v>5.937129720947059</v>
      </c>
      <c r="AN61" s="146">
        <f t="shared" si="14"/>
        <v>-1.2548954852049401</v>
      </c>
      <c r="AO61" s="146">
        <f t="shared" si="14"/>
        <v>-0.51183870305053958</v>
      </c>
      <c r="AP61" s="146">
        <f t="shared" si="14"/>
        <v>-2.10745194956267</v>
      </c>
      <c r="AQ61" s="147">
        <f t="shared" si="14"/>
        <v>0.48858954092152462</v>
      </c>
      <c r="AR61" s="132">
        <f t="shared" si="14"/>
        <v>-0.13165385778330974</v>
      </c>
      <c r="AS61" s="132">
        <f t="shared" si="14"/>
        <v>-0.10333429877884992</v>
      </c>
      <c r="AT61" s="132">
        <f t="shared" si="14"/>
        <v>-1.0917021683095505</v>
      </c>
      <c r="AU61" s="132">
        <f t="shared" si="14"/>
        <v>-1.1346119399139702</v>
      </c>
      <c r="AV61" s="64">
        <f t="shared" si="14"/>
        <v>-0.63009278094745547</v>
      </c>
    </row>
    <row r="62" spans="1:50" hidden="1" x14ac:dyDescent="0.3">
      <c r="A62" s="127" t="s">
        <v>106</v>
      </c>
      <c r="B62" s="59">
        <v>5.5627215007576503</v>
      </c>
      <c r="C62" s="128">
        <v>8.9472644677069049</v>
      </c>
      <c r="D62" s="129">
        <v>8.333333333333325</v>
      </c>
      <c r="E62" s="129">
        <v>4.8518657416088518</v>
      </c>
      <c r="F62" s="62">
        <v>5.4068740660236259</v>
      </c>
      <c r="G62" s="59">
        <v>6.8331455009193798</v>
      </c>
      <c r="H62" s="128">
        <v>4.3783710284186039</v>
      </c>
      <c r="I62" s="129">
        <v>4.438478747203578</v>
      </c>
      <c r="J62" s="129">
        <v>5.9381148274011641</v>
      </c>
      <c r="K62" s="62">
        <v>4.9759367480233898</v>
      </c>
      <c r="L62" s="59">
        <v>4.9350908949571615</v>
      </c>
      <c r="M62" s="128">
        <v>5.4626774935950104</v>
      </c>
      <c r="N62" s="129">
        <v>5.7835661040185098</v>
      </c>
      <c r="O62" s="129">
        <v>4.5627215937869403</v>
      </c>
      <c r="P62" s="62">
        <v>5.0859189521080603</v>
      </c>
      <c r="Q62" s="59">
        <v>5.2188945212872984</v>
      </c>
      <c r="R62" s="128">
        <v>5.9041898563799</v>
      </c>
      <c r="S62" s="129">
        <v>5.41565689292079</v>
      </c>
      <c r="T62" s="129">
        <v>6.2379647196544399</v>
      </c>
      <c r="U62" s="129">
        <v>5.1075933066402204</v>
      </c>
      <c r="V62" s="59">
        <v>5.6603377812718403</v>
      </c>
      <c r="W62" s="129">
        <v>5.5537306246699503</v>
      </c>
      <c r="X62" s="129">
        <v>5.6643391202111797</v>
      </c>
      <c r="Y62" s="129">
        <v>6.0724860898772901</v>
      </c>
      <c r="Z62" s="129">
        <v>5.9057849100556403</v>
      </c>
      <c r="AA62" s="140">
        <v>5.8015270497283611</v>
      </c>
      <c r="AH62" s="128">
        <f t="shared" si="14"/>
        <v>0</v>
      </c>
      <c r="AI62" s="141">
        <f t="shared" si="14"/>
        <v>-4.2841230400085806E-3</v>
      </c>
      <c r="AJ62" s="141">
        <f t="shared" si="14"/>
        <v>0</v>
      </c>
      <c r="AK62" s="141">
        <f t="shared" si="14"/>
        <v>-0.94756446991404264</v>
      </c>
      <c r="AL62" s="142">
        <f t="shared" si="14"/>
        <v>-0.24603938916112345</v>
      </c>
      <c r="AM62" s="141">
        <f t="shared" si="14"/>
        <v>-4.6154345551899603</v>
      </c>
      <c r="AN62" s="141">
        <f t="shared" si="14"/>
        <v>-0.69283926706521992</v>
      </c>
      <c r="AO62" s="141">
        <f t="shared" si="14"/>
        <v>-1.39023251120169</v>
      </c>
      <c r="AP62" s="141">
        <f t="shared" si="14"/>
        <v>-0.51556783594333044</v>
      </c>
      <c r="AQ62" s="142">
        <f t="shared" si="14"/>
        <v>-1.7806934551164888</v>
      </c>
      <c r="AR62" s="129">
        <f t="shared" si="14"/>
        <v>-0.79043794174312065</v>
      </c>
      <c r="AS62" s="129">
        <f t="shared" si="14"/>
        <v>-1.0948526861701096</v>
      </c>
      <c r="AT62" s="129">
        <f t="shared" si="14"/>
        <v>-2.0056226131585504</v>
      </c>
      <c r="AU62" s="129">
        <f t="shared" si="14"/>
        <v>-1.44165644553813</v>
      </c>
      <c r="AV62" s="59">
        <f t="shared" si="14"/>
        <v>-1.3396776934854415</v>
      </c>
    </row>
    <row r="63" spans="1:50" hidden="1" x14ac:dyDescent="0.3">
      <c r="A63" s="130" t="s">
        <v>81</v>
      </c>
      <c r="B63" s="64">
        <v>6.089319137517446</v>
      </c>
      <c r="C63" s="131">
        <v>5.9056210992246116</v>
      </c>
      <c r="D63" s="132">
        <v>5.6899651298252252</v>
      </c>
      <c r="E63" s="132">
        <v>5.6487372567148197</v>
      </c>
      <c r="F63" s="67">
        <v>5.7888185167337847</v>
      </c>
      <c r="G63" s="64">
        <v>5.7573886337987767</v>
      </c>
      <c r="H63" s="131">
        <v>2.8988079703304859</v>
      </c>
      <c r="I63" s="132">
        <v>-5.3926336904483785</v>
      </c>
      <c r="J63" s="132">
        <v>-4.5205832845172438</v>
      </c>
      <c r="K63" s="67">
        <v>-5.6690527266876103</v>
      </c>
      <c r="L63" s="64">
        <v>-3.2559893542639329</v>
      </c>
      <c r="M63" s="131">
        <v>-0.78691755054185397</v>
      </c>
      <c r="N63" s="132">
        <v>4.4207149874338603</v>
      </c>
      <c r="O63" s="132">
        <v>3.8373120603795101</v>
      </c>
      <c r="P63" s="67">
        <v>5.3</v>
      </c>
      <c r="Q63" s="64">
        <v>3.17348820536274</v>
      </c>
      <c r="R63" s="131">
        <v>2.89</v>
      </c>
      <c r="S63" s="132">
        <v>4.9286491498456302</v>
      </c>
      <c r="T63" s="132">
        <v>5.3327842645650696</v>
      </c>
      <c r="U63" s="132">
        <v>5.2718017860934498</v>
      </c>
      <c r="V63" s="64">
        <v>4.6206214288391223</v>
      </c>
      <c r="W63" s="143">
        <v>5.8359727139188102</v>
      </c>
      <c r="X63" s="143">
        <v>6.5591068014938401</v>
      </c>
      <c r="Y63" s="143">
        <v>7.6133739376451004</v>
      </c>
      <c r="Z63" s="143">
        <v>7.2506272919345003</v>
      </c>
      <c r="AA63" s="144">
        <v>6.835188700131245</v>
      </c>
      <c r="AH63" s="145">
        <f t="shared" si="14"/>
        <v>0</v>
      </c>
      <c r="AI63" s="146">
        <f t="shared" si="14"/>
        <v>0</v>
      </c>
      <c r="AJ63" s="146">
        <f t="shared" si="14"/>
        <v>6.2172489379008766E-15</v>
      </c>
      <c r="AK63" s="146">
        <f t="shared" si="14"/>
        <v>-1.3875291388741502</v>
      </c>
      <c r="AL63" s="147">
        <f t="shared" si="14"/>
        <v>-0.35879824099711577</v>
      </c>
      <c r="AM63" s="146">
        <f t="shared" si="14"/>
        <v>1.9389801430279499</v>
      </c>
      <c r="AN63" s="146">
        <f t="shared" si="14"/>
        <v>2.7613508501543702</v>
      </c>
      <c r="AO63" s="146">
        <f t="shared" si="14"/>
        <v>1.8274278943327804</v>
      </c>
      <c r="AP63" s="146">
        <f t="shared" si="14"/>
        <v>1.3748909186790002</v>
      </c>
      <c r="AQ63" s="147">
        <f t="shared" si="14"/>
        <v>1.9585446129046336</v>
      </c>
      <c r="AR63" s="132">
        <f t="shared" si="14"/>
        <v>-0.5377919166968006</v>
      </c>
      <c r="AS63" s="132">
        <f t="shared" si="14"/>
        <v>-0.74610364342885038</v>
      </c>
      <c r="AT63" s="132">
        <f t="shared" si="14"/>
        <v>-0.11426406006600054</v>
      </c>
      <c r="AU63" s="132">
        <f t="shared" si="14"/>
        <v>0.37760671351369979</v>
      </c>
      <c r="AV63" s="64">
        <f t="shared" si="14"/>
        <v>-0.2443185429231276</v>
      </c>
    </row>
    <row r="64" spans="1:50" hidden="1" x14ac:dyDescent="0.3">
      <c r="A64" s="127" t="s">
        <v>107</v>
      </c>
      <c r="B64" s="59">
        <v>4.9656240744686775</v>
      </c>
      <c r="C64" s="128">
        <v>5.2135457382716854</v>
      </c>
      <c r="D64" s="129">
        <v>4.6288101288229466</v>
      </c>
      <c r="E64" s="129">
        <v>4.429319197182191</v>
      </c>
      <c r="F64" s="62">
        <v>4.2434687104994318</v>
      </c>
      <c r="G64" s="59">
        <v>4.622056094966398</v>
      </c>
      <c r="H64" s="128">
        <v>1.5685936560559499</v>
      </c>
      <c r="I64" s="129">
        <v>-7.5884076670306051</v>
      </c>
      <c r="J64" s="129">
        <v>-5.0485134756647838</v>
      </c>
      <c r="K64" s="62">
        <v>-3.64085852965562</v>
      </c>
      <c r="L64" s="59">
        <v>-3.7192929346931636</v>
      </c>
      <c r="M64" s="128">
        <v>-1.22535282098048</v>
      </c>
      <c r="N64" s="129">
        <v>9.44600715567816</v>
      </c>
      <c r="O64" s="129">
        <v>5.1638963019877897</v>
      </c>
      <c r="P64" s="62">
        <v>5.4355817647267299</v>
      </c>
      <c r="Q64" s="59">
        <v>4.6173969289114547</v>
      </c>
      <c r="R64" s="128">
        <v>5.49</v>
      </c>
      <c r="S64" s="129">
        <v>5.49</v>
      </c>
      <c r="T64" s="129">
        <v>6.3703042958052896</v>
      </c>
      <c r="U64" s="129">
        <v>4.3277333476106499</v>
      </c>
      <c r="V64" s="59">
        <v>5.3366430762936234</v>
      </c>
      <c r="W64" s="129">
        <v>3.5763933181493601</v>
      </c>
      <c r="X64" s="129">
        <v>4.64048739764287</v>
      </c>
      <c r="Y64" s="129">
        <v>6.87830680714106</v>
      </c>
      <c r="Z64" s="129">
        <v>6.5849921359095704</v>
      </c>
      <c r="AA64" s="140">
        <v>5.4447207086600224</v>
      </c>
      <c r="AH64" s="128">
        <f t="shared" si="14"/>
        <v>-3.3106931330622924E-2</v>
      </c>
      <c r="AI64" s="141">
        <f t="shared" si="14"/>
        <v>7.108958954136213E-2</v>
      </c>
      <c r="AJ64" s="141">
        <f t="shared" si="14"/>
        <v>-1.2541065028124798E-2</v>
      </c>
      <c r="AK64" s="141">
        <f t="shared" si="14"/>
        <v>0.1216563904193082</v>
      </c>
      <c r="AL64" s="142">
        <f t="shared" si="14"/>
        <v>3.5608373497919565E-2</v>
      </c>
      <c r="AM64" s="141">
        <f t="shared" si="14"/>
        <v>0.22496003721547009</v>
      </c>
      <c r="AN64" s="141">
        <f t="shared" si="14"/>
        <v>0.97600184352516006</v>
      </c>
      <c r="AO64" s="141">
        <f t="shared" si="14"/>
        <v>1.1635116000019607</v>
      </c>
      <c r="AP64" s="141">
        <f t="shared" si="14"/>
        <v>-1.2303284606563798</v>
      </c>
      <c r="AQ64" s="142">
        <f t="shared" si="14"/>
        <v>0.3664098401092275</v>
      </c>
      <c r="AR64" s="129">
        <f t="shared" si="14"/>
        <v>0.16593531409990003</v>
      </c>
      <c r="AS64" s="129">
        <f t="shared" si="14"/>
        <v>3.1265195665829637E-2</v>
      </c>
      <c r="AT64" s="129">
        <f t="shared" si="14"/>
        <v>-6.0105630350729911E-2</v>
      </c>
      <c r="AU64" s="129">
        <f t="shared" si="14"/>
        <v>0.12483940476783939</v>
      </c>
      <c r="AV64" s="59">
        <f t="shared" si="14"/>
        <v>5.9985884534663469E-2</v>
      </c>
    </row>
    <row r="65" spans="1:48" hidden="1" x14ac:dyDescent="0.3">
      <c r="A65" s="130" t="s">
        <v>108</v>
      </c>
      <c r="B65" s="64">
        <v>7.0577708140614037</v>
      </c>
      <c r="C65" s="131">
        <v>5.4506260177794363</v>
      </c>
      <c r="D65" s="132">
        <v>5.8768119154217979</v>
      </c>
      <c r="E65" s="132">
        <v>6.6597698642777869</v>
      </c>
      <c r="F65" s="67">
        <v>7.5528432044097649</v>
      </c>
      <c r="G65" s="64">
        <v>6.4019427541659235</v>
      </c>
      <c r="H65" s="131">
        <v>1.3039597217712862</v>
      </c>
      <c r="I65" s="132">
        <v>-30.797573739710991</v>
      </c>
      <c r="J65" s="132">
        <v>-16.705495038503038</v>
      </c>
      <c r="K65" s="67">
        <v>-13.416064336924601</v>
      </c>
      <c r="L65" s="64">
        <v>-15.0436082758025</v>
      </c>
      <c r="M65" s="131">
        <v>-13.121012170941301</v>
      </c>
      <c r="N65" s="132">
        <v>25.0983739458133</v>
      </c>
      <c r="O65" s="132">
        <v>-0.72454799445682505</v>
      </c>
      <c r="P65" s="67">
        <v>2.9842800776577696</v>
      </c>
      <c r="Q65" s="64">
        <v>1.9280424029669341</v>
      </c>
      <c r="R65" s="131">
        <v>7.81427419064795</v>
      </c>
      <c r="S65" s="132">
        <v>6.04981828516833</v>
      </c>
      <c r="T65" s="132">
        <v>9.3805627769329991</v>
      </c>
      <c r="U65" s="132">
        <v>6.4735894523319599</v>
      </c>
      <c r="V65" s="64">
        <v>7.4033352810896735</v>
      </c>
      <c r="W65" s="143">
        <v>7.3074382866793597</v>
      </c>
      <c r="X65" s="143">
        <v>8.0247299306009197</v>
      </c>
      <c r="Y65" s="143">
        <v>8.0843338818823796</v>
      </c>
      <c r="Z65" s="143">
        <v>6.6424395067654798</v>
      </c>
      <c r="AA65" s="144">
        <v>7.5003593873704366</v>
      </c>
      <c r="AH65" s="145">
        <f t="shared" si="14"/>
        <v>3.414057200338938E-2</v>
      </c>
      <c r="AI65" s="146">
        <f t="shared" si="14"/>
        <v>0</v>
      </c>
      <c r="AJ65" s="146">
        <f t="shared" si="14"/>
        <v>0</v>
      </c>
      <c r="AK65" s="146">
        <f t="shared" si="14"/>
        <v>4.9421400677912288</v>
      </c>
      <c r="AL65" s="147">
        <f t="shared" si="14"/>
        <v>1.3125452475873045</v>
      </c>
      <c r="AM65" s="146">
        <f t="shared" si="14"/>
        <v>7.9802292543325493</v>
      </c>
      <c r="AN65" s="146">
        <f t="shared" si="14"/>
        <v>12.653193048666671</v>
      </c>
      <c r="AO65" s="146">
        <f t="shared" si="14"/>
        <v>9.9862518598453018</v>
      </c>
      <c r="AP65" s="146">
        <f t="shared" si="14"/>
        <v>-4.0220193643748505</v>
      </c>
      <c r="AQ65" s="147">
        <f t="shared" si="14"/>
        <v>6.2899620740215498</v>
      </c>
      <c r="AR65" s="132">
        <f t="shared" si="14"/>
        <v>0.62735396790417042</v>
      </c>
      <c r="AS65" s="132">
        <f t="shared" si="14"/>
        <v>1.1287634016455801</v>
      </c>
      <c r="AT65" s="132">
        <f t="shared" si="14"/>
        <v>2.1961302621109198</v>
      </c>
      <c r="AU65" s="132">
        <f t="shared" si="14"/>
        <v>0.27670664117233024</v>
      </c>
      <c r="AV65" s="64">
        <f t="shared" si="14"/>
        <v>1.086669413470486</v>
      </c>
    </row>
    <row r="66" spans="1:48" hidden="1" x14ac:dyDescent="0.3">
      <c r="A66" s="127" t="s">
        <v>109</v>
      </c>
      <c r="B66" s="59">
        <v>5.6817217472798109</v>
      </c>
      <c r="C66" s="128">
        <v>5.8665290354869448</v>
      </c>
      <c r="D66" s="129">
        <v>5.5293885884164951</v>
      </c>
      <c r="E66" s="129">
        <v>5.4070783433793013</v>
      </c>
      <c r="F66" s="62">
        <v>6.4053671178512683</v>
      </c>
      <c r="G66" s="59">
        <v>5.804958031362073</v>
      </c>
      <c r="H66" s="128">
        <v>1.9419914091441282</v>
      </c>
      <c r="I66" s="129">
        <v>-21.970931219240185</v>
      </c>
      <c r="J66" s="129">
        <v>-11.81084126787062</v>
      </c>
      <c r="K66" s="62">
        <v>-8.8765656662172798</v>
      </c>
      <c r="L66" s="59">
        <v>-10.21845338888977</v>
      </c>
      <c r="M66" s="128">
        <v>-7.2565948458575802</v>
      </c>
      <c r="N66" s="129">
        <v>21.577522203907701</v>
      </c>
      <c r="O66" s="129">
        <v>-0.13184433164127299</v>
      </c>
      <c r="P66" s="62">
        <v>8.82</v>
      </c>
      <c r="Q66" s="59">
        <v>4.9057889376036057</v>
      </c>
      <c r="R66" s="128">
        <v>9</v>
      </c>
      <c r="S66" s="129">
        <v>4.4450521731796702</v>
      </c>
      <c r="T66" s="129">
        <v>7.4277807898332098</v>
      </c>
      <c r="U66" s="129">
        <v>2.0245143901515399</v>
      </c>
      <c r="V66" s="59">
        <v>5.6041436400557032</v>
      </c>
      <c r="W66" s="129">
        <v>2.6514671077535201</v>
      </c>
      <c r="X66" s="129">
        <v>8.1804362130678996</v>
      </c>
      <c r="Y66" s="129">
        <v>9.24287551368705</v>
      </c>
      <c r="Z66" s="129">
        <v>2.7223468239034001</v>
      </c>
      <c r="AA66" s="140">
        <v>5.609030919556024</v>
      </c>
      <c r="AH66" s="128">
        <f t="shared" si="14"/>
        <v>-1.1729065820440532E-2</v>
      </c>
      <c r="AI66" s="141">
        <f t="shared" si="14"/>
        <v>3.7964703453852167E-4</v>
      </c>
      <c r="AJ66" s="141">
        <f t="shared" si="14"/>
        <v>-3.7342883823623108E-3</v>
      </c>
      <c r="AK66" s="141">
        <f t="shared" si="14"/>
        <v>-3.8721889420081537</v>
      </c>
      <c r="AL66" s="142">
        <f t="shared" si="14"/>
        <v>-1.016979540514007</v>
      </c>
      <c r="AM66" s="141">
        <f t="shared" si="14"/>
        <v>-2.4404662195342803</v>
      </c>
      <c r="AN66" s="141">
        <f t="shared" si="14"/>
        <v>0.86494782682032945</v>
      </c>
      <c r="AO66" s="141">
        <f t="shared" si="14"/>
        <v>4.6122192101667894</v>
      </c>
      <c r="AP66" s="141">
        <f t="shared" si="14"/>
        <v>1.9835796666896903</v>
      </c>
      <c r="AQ66" s="142">
        <f t="shared" si="14"/>
        <v>1.2676629746149803</v>
      </c>
      <c r="AR66" s="129">
        <f t="shared" si="14"/>
        <v>2.2794613637004799</v>
      </c>
      <c r="AS66" s="129">
        <f t="shared" si="14"/>
        <v>-2.20400443954588</v>
      </c>
      <c r="AT66" s="129">
        <f t="shared" si="14"/>
        <v>-1.7720675828920402</v>
      </c>
      <c r="AU66" s="129">
        <f t="shared" si="14"/>
        <v>2.3207426908800799</v>
      </c>
      <c r="AV66" s="59">
        <f t="shared" si="14"/>
        <v>0.24179064118319271</v>
      </c>
    </row>
    <row r="67" spans="1:48" hidden="1" x14ac:dyDescent="0.3">
      <c r="A67" s="130" t="s">
        <v>110</v>
      </c>
      <c r="B67" s="64">
        <v>7.020370834969647</v>
      </c>
      <c r="C67" s="131">
        <v>9.0625242312968979</v>
      </c>
      <c r="D67" s="132">
        <v>9.5960649603882722</v>
      </c>
      <c r="E67" s="132">
        <v>9.2422567094956563</v>
      </c>
      <c r="F67" s="67">
        <v>9.7079222584081535</v>
      </c>
      <c r="G67" s="64">
        <v>9.4053467324296758</v>
      </c>
      <c r="H67" s="131">
        <v>9.8208145178604767</v>
      </c>
      <c r="I67" s="132">
        <v>10.848584638559178</v>
      </c>
      <c r="J67" s="132">
        <v>10.715235751812191</v>
      </c>
      <c r="K67" s="67">
        <v>10.9139185560957</v>
      </c>
      <c r="L67" s="64">
        <v>10.583711497904869</v>
      </c>
      <c r="M67" s="131">
        <v>8.7137501289974004</v>
      </c>
      <c r="N67" s="132">
        <v>6.8984564568064402</v>
      </c>
      <c r="O67" s="132">
        <v>5.5091676302313903</v>
      </c>
      <c r="P67" s="67">
        <v>7.0103304937213498</v>
      </c>
      <c r="Q67" s="64">
        <v>7.0069389255824621</v>
      </c>
      <c r="R67" s="131">
        <v>8.4021548854900097</v>
      </c>
      <c r="S67" s="132">
        <v>9.7488794113843191</v>
      </c>
      <c r="T67" s="132">
        <v>9.9268278658706404</v>
      </c>
      <c r="U67" s="132">
        <v>7.5975576004026104</v>
      </c>
      <c r="V67" s="64">
        <v>8.9114216089452913</v>
      </c>
      <c r="W67" s="143">
        <v>7.9248867484057497</v>
      </c>
      <c r="X67" s="143">
        <v>8.5276604644767904</v>
      </c>
      <c r="Y67" s="143">
        <v>9.8680329295172395</v>
      </c>
      <c r="Z67" s="143">
        <v>9.8078659271341593</v>
      </c>
      <c r="AA67" s="144">
        <v>9.0486348175652598</v>
      </c>
      <c r="AH67" s="145">
        <f t="shared" si="14"/>
        <v>6.2816123745257357E-3</v>
      </c>
      <c r="AI67" s="146">
        <f t="shared" si="14"/>
        <v>-3.2857172968805415E-3</v>
      </c>
      <c r="AJ67" s="146">
        <f t="shared" si="14"/>
        <v>2.6657449035874414E-2</v>
      </c>
      <c r="AK67" s="146">
        <f t="shared" si="14"/>
        <v>-0.79693064194954388</v>
      </c>
      <c r="AL67" s="147">
        <f t="shared" si="14"/>
        <v>-0.19816326912356352</v>
      </c>
      <c r="AM67" s="146">
        <f t="shared" si="14"/>
        <v>-1.2601020847664799</v>
      </c>
      <c r="AN67" s="146">
        <f t="shared" si="14"/>
        <v>-1.0257372475393485</v>
      </c>
      <c r="AO67" s="146">
        <f t="shared" si="14"/>
        <v>-1.0210994091193406</v>
      </c>
      <c r="AP67" s="146">
        <f t="shared" si="14"/>
        <v>0.26944809155142924</v>
      </c>
      <c r="AQ67" s="147">
        <f t="shared" si="14"/>
        <v>-0.74695166923299716</v>
      </c>
      <c r="AR67" s="132">
        <f t="shared" si="14"/>
        <v>-0.29962655617458989</v>
      </c>
      <c r="AS67" s="132">
        <f t="shared" si="14"/>
        <v>-0.35942882286409095</v>
      </c>
      <c r="AT67" s="132">
        <f t="shared" si="14"/>
        <v>0.57398688274846066</v>
      </c>
      <c r="AU67" s="132">
        <f t="shared" si="14"/>
        <v>1.2733573917465399</v>
      </c>
      <c r="AV67" s="64">
        <f t="shared" si="14"/>
        <v>0.31160324416079632</v>
      </c>
    </row>
    <row r="68" spans="1:48" hidden="1" x14ac:dyDescent="0.3">
      <c r="A68" s="127" t="s">
        <v>111</v>
      </c>
      <c r="B68" s="59">
        <v>4.1730309490855655</v>
      </c>
      <c r="C68" s="128">
        <v>7.2251654588042946</v>
      </c>
      <c r="D68" s="129">
        <v>4.4871576102165855</v>
      </c>
      <c r="E68" s="129">
        <v>6.1474641816726017</v>
      </c>
      <c r="F68" s="62">
        <v>8.4921977583998434</v>
      </c>
      <c r="G68" s="59">
        <v>6.5976036798946147</v>
      </c>
      <c r="H68" s="128">
        <v>10.627164131786282</v>
      </c>
      <c r="I68" s="129">
        <v>1.0584326090181895</v>
      </c>
      <c r="J68" s="129">
        <v>-0.94687818159450154</v>
      </c>
      <c r="K68" s="62">
        <v>2.3717646155577699</v>
      </c>
      <c r="L68" s="59">
        <v>3.2473762286074681</v>
      </c>
      <c r="M68" s="128">
        <v>-2.97460150494262</v>
      </c>
      <c r="N68" s="129">
        <v>8.3284550083008604</v>
      </c>
      <c r="O68" s="129">
        <v>4.2867879016979202</v>
      </c>
      <c r="P68" s="62">
        <v>3.22605112558964</v>
      </c>
      <c r="Q68" s="59">
        <v>3.055153518092979</v>
      </c>
      <c r="R68" s="128">
        <v>8.1772023096123405</v>
      </c>
      <c r="S68" s="129">
        <v>5.6854501411072498</v>
      </c>
      <c r="T68" s="129">
        <v>8.0471389340067407</v>
      </c>
      <c r="U68" s="129">
        <v>4.0128129306857101</v>
      </c>
      <c r="V68" s="59">
        <v>6.455287107590979</v>
      </c>
      <c r="W68" s="129">
        <v>4.0589660470541897</v>
      </c>
      <c r="X68" s="129">
        <v>6.6029587651209098</v>
      </c>
      <c r="Y68" s="129">
        <v>9.1421979519532002</v>
      </c>
      <c r="Z68" s="129">
        <v>7.1592408751636603</v>
      </c>
      <c r="AA68" s="140">
        <v>6.7336558704910843</v>
      </c>
      <c r="AH68" s="128">
        <f t="shared" si="14"/>
        <v>1.6515888865753503E-3</v>
      </c>
      <c r="AI68" s="141">
        <f t="shared" si="14"/>
        <v>1.1618895234839499E-3</v>
      </c>
      <c r="AJ68" s="141">
        <f t="shared" si="14"/>
        <v>2.6923906696998401E-3</v>
      </c>
      <c r="AK68" s="141">
        <f t="shared" si="14"/>
        <v>-5.8185572318704626</v>
      </c>
      <c r="AL68" s="142">
        <f t="shared" si="14"/>
        <v>-1.4910076232409475</v>
      </c>
      <c r="AM68" s="141">
        <f t="shared" si="14"/>
        <v>-6.541549674735661</v>
      </c>
      <c r="AN68" s="141">
        <f t="shared" si="14"/>
        <v>-4.7654329920012168</v>
      </c>
      <c r="AO68" s="141">
        <f t="shared" si="14"/>
        <v>-3.9351904319449904</v>
      </c>
      <c r="AP68" s="141">
        <f t="shared" si="14"/>
        <v>2.0785660302946098</v>
      </c>
      <c r="AQ68" s="142">
        <f t="shared" si="14"/>
        <v>-3.2867306596333634</v>
      </c>
      <c r="AR68" s="129">
        <f t="shared" si="14"/>
        <v>-0.26617825581937993</v>
      </c>
      <c r="AS68" s="129">
        <f t="shared" si="14"/>
        <v>0.4340058718444304</v>
      </c>
      <c r="AT68" s="129">
        <f t="shared" si="14"/>
        <v>-1.9884130266094999</v>
      </c>
      <c r="AU68" s="129">
        <f t="shared" si="14"/>
        <v>0.69930249917019971</v>
      </c>
      <c r="AV68" s="59">
        <f t="shared" si="14"/>
        <v>-0.26524397261495913</v>
      </c>
    </row>
    <row r="69" spans="1:48" hidden="1" x14ac:dyDescent="0.3">
      <c r="A69" s="130" t="s">
        <v>112</v>
      </c>
      <c r="B69" s="64">
        <v>3.4809380163933534</v>
      </c>
      <c r="C69" s="131">
        <v>5.4047174843693702</v>
      </c>
      <c r="D69" s="132">
        <v>5.7078642639580179</v>
      </c>
      <c r="E69" s="132">
        <v>5.9714753580189184</v>
      </c>
      <c r="F69" s="67">
        <v>5.8537323846320932</v>
      </c>
      <c r="G69" s="64">
        <v>5.7363601716946544</v>
      </c>
      <c r="H69" s="131">
        <v>3.8101965720303888</v>
      </c>
      <c r="I69" s="132">
        <v>2.3095793162000611</v>
      </c>
      <c r="J69" s="132">
        <v>1.9638995321423325</v>
      </c>
      <c r="K69" s="67">
        <v>1.2487396357967</v>
      </c>
      <c r="L69" s="64">
        <v>2.3219547044803779</v>
      </c>
      <c r="M69" s="131">
        <v>0.94152755112519804</v>
      </c>
      <c r="N69" s="132">
        <v>2.8151351190431799</v>
      </c>
      <c r="O69" s="132">
        <v>3.42389835090566</v>
      </c>
      <c r="P69" s="67">
        <v>0.69535533384497095</v>
      </c>
      <c r="Q69" s="64">
        <v>1.9685103963061668</v>
      </c>
      <c r="R69" s="131">
        <v>2.1336341325569999</v>
      </c>
      <c r="S69" s="132">
        <v>2.73014961278749</v>
      </c>
      <c r="T69" s="132">
        <v>3.7824372091254901</v>
      </c>
      <c r="U69" s="132">
        <v>4.9438338916058804</v>
      </c>
      <c r="V69" s="64">
        <v>3.3998383938450338</v>
      </c>
      <c r="W69" s="143">
        <v>3.7295713751683102</v>
      </c>
      <c r="X69" s="143">
        <v>4.0272568938309599</v>
      </c>
      <c r="Y69" s="143">
        <v>4.7338545944791299</v>
      </c>
      <c r="Z69" s="143">
        <v>4.1591910217103996</v>
      </c>
      <c r="AA69" s="144">
        <v>4.1684399630102842</v>
      </c>
      <c r="AH69" s="145">
        <f t="shared" si="14"/>
        <v>0</v>
      </c>
      <c r="AI69" s="146">
        <f t="shared" si="14"/>
        <v>8.4376949871511897E-15</v>
      </c>
      <c r="AJ69" s="146">
        <f t="shared" si="14"/>
        <v>0</v>
      </c>
      <c r="AK69" s="146">
        <f t="shared" si="14"/>
        <v>3.2422655410590866</v>
      </c>
      <c r="AL69" s="147">
        <f t="shared" si="14"/>
        <v>0.81429250778852769</v>
      </c>
      <c r="AM69" s="146">
        <f t="shared" si="14"/>
        <v>1.6436787024377399</v>
      </c>
      <c r="AN69" s="146">
        <f t="shared" si="14"/>
        <v>-0.91014823742599993</v>
      </c>
      <c r="AO69" s="146">
        <f t="shared" si="14"/>
        <v>-0.95498201731615007</v>
      </c>
      <c r="AP69" s="146">
        <f t="shared" si="14"/>
        <v>-1.5530876857229106</v>
      </c>
      <c r="AQ69" s="147">
        <f t="shared" si="14"/>
        <v>-0.44735332185366072</v>
      </c>
      <c r="AR69" s="132">
        <f t="shared" si="14"/>
        <v>-1.2519083843889303</v>
      </c>
      <c r="AS69" s="132">
        <f t="shared" si="14"/>
        <v>0.12474821068542052</v>
      </c>
      <c r="AT69" s="132">
        <f t="shared" si="14"/>
        <v>0.60114347301986015</v>
      </c>
      <c r="AU69" s="132">
        <f t="shared" si="14"/>
        <v>0.64637954409561083</v>
      </c>
      <c r="AV69" s="64">
        <f t="shared" si="14"/>
        <v>3.5478158412272087E-2</v>
      </c>
    </row>
    <row r="70" spans="1:48" hidden="1" x14ac:dyDescent="0.3">
      <c r="A70" s="127" t="s">
        <v>113</v>
      </c>
      <c r="B70" s="59">
        <v>8.6402938578567845</v>
      </c>
      <c r="C70" s="128">
        <v>10.361497174137124</v>
      </c>
      <c r="D70" s="129">
        <v>9.9403189722054641</v>
      </c>
      <c r="E70" s="129">
        <v>10.220903465164731</v>
      </c>
      <c r="F70" s="62">
        <v>10.486190875852941</v>
      </c>
      <c r="G70" s="59">
        <v>10.253602861297107</v>
      </c>
      <c r="H70" s="128">
        <v>5.3924568410203433</v>
      </c>
      <c r="I70" s="129">
        <v>-12.093791539604338</v>
      </c>
      <c r="J70" s="129">
        <v>-7.6081865778200752</v>
      </c>
      <c r="K70" s="62">
        <v>-7.0196198468039297</v>
      </c>
      <c r="L70" s="59">
        <v>-5.4437551283922136</v>
      </c>
      <c r="M70" s="128">
        <v>-6.0981060287724604</v>
      </c>
      <c r="N70" s="129">
        <v>9.93811333509748</v>
      </c>
      <c r="O70" s="129">
        <v>-0.590577141820947</v>
      </c>
      <c r="P70" s="62">
        <v>4.6786329601776897</v>
      </c>
      <c r="Q70" s="59">
        <v>1.6970177488160321</v>
      </c>
      <c r="R70" s="128">
        <v>11.2027478894976</v>
      </c>
      <c r="S70" s="129">
        <v>9.2258810964756002</v>
      </c>
      <c r="T70" s="129">
        <v>9.1755786427650001</v>
      </c>
      <c r="U70" s="129">
        <v>5.51632087656892</v>
      </c>
      <c r="V70" s="59">
        <v>8.7299558944820443</v>
      </c>
      <c r="W70" s="129">
        <v>4.4597364460067297</v>
      </c>
      <c r="X70" s="129">
        <v>9.0282391267158708</v>
      </c>
      <c r="Y70" s="129">
        <v>11.533504985448401</v>
      </c>
      <c r="Z70" s="129">
        <v>10.1982841944755</v>
      </c>
      <c r="AA70" s="140">
        <v>8.7812859300299131</v>
      </c>
      <c r="AH70" s="128">
        <f t="shared" si="14"/>
        <v>0</v>
      </c>
      <c r="AI70" s="141">
        <f t="shared" si="14"/>
        <v>0</v>
      </c>
      <c r="AJ70" s="141">
        <f t="shared" si="14"/>
        <v>0</v>
      </c>
      <c r="AK70" s="141">
        <f t="shared" si="14"/>
        <v>-3.7837649020293327</v>
      </c>
      <c r="AL70" s="142">
        <f t="shared" si="14"/>
        <v>-0.96333760903044574</v>
      </c>
      <c r="AM70" s="141">
        <f t="shared" si="14"/>
        <v>-5.24398630301675</v>
      </c>
      <c r="AN70" s="141">
        <f t="shared" si="14"/>
        <v>-1.1458865982717796</v>
      </c>
      <c r="AO70" s="141">
        <f t="shared" si="14"/>
        <v>-1.077318032759651</v>
      </c>
      <c r="AP70" s="141">
        <f t="shared" si="14"/>
        <v>-1.4767125746701</v>
      </c>
      <c r="AQ70" s="142">
        <f t="shared" si="14"/>
        <v>-2.2048933369941404</v>
      </c>
      <c r="AR70" s="129">
        <f t="shared" si="14"/>
        <v>-0.3466604502760795</v>
      </c>
      <c r="AS70" s="129">
        <f t="shared" si="14"/>
        <v>-0.21629100924093159</v>
      </c>
      <c r="AT70" s="129">
        <f t="shared" si="14"/>
        <v>-2.8069372175855509</v>
      </c>
      <c r="AU70" s="129">
        <f t="shared" si="14"/>
        <v>-0.51839179105289901</v>
      </c>
      <c r="AV70" s="59">
        <f t="shared" si="14"/>
        <v>-0.9401525406621527</v>
      </c>
    </row>
    <row r="71" spans="1:48" hidden="1" x14ac:dyDescent="0.3">
      <c r="A71" s="130" t="s">
        <v>114</v>
      </c>
      <c r="B71" s="64">
        <v>7.0013778875841037</v>
      </c>
      <c r="C71" s="131">
        <v>6.4076775245681894</v>
      </c>
      <c r="D71" s="132">
        <v>8.854232653090488</v>
      </c>
      <c r="E71" s="132">
        <v>1.8697950124884954</v>
      </c>
      <c r="F71" s="67">
        <v>2.0601125628513683</v>
      </c>
      <c r="G71" s="64">
        <v>4.666449898504399</v>
      </c>
      <c r="H71" s="131">
        <v>3.1486905729690928</v>
      </c>
      <c r="I71" s="132">
        <v>-3.2105019868000517</v>
      </c>
      <c r="J71" s="132">
        <v>1.8246919935403394</v>
      </c>
      <c r="K71" s="67">
        <v>-1.54904552841583</v>
      </c>
      <c r="L71" s="64">
        <v>-2.5414886393537728E-2</v>
      </c>
      <c r="M71" s="131">
        <v>-2.90799277975943</v>
      </c>
      <c r="N71" s="132">
        <v>9.6268835342549792</v>
      </c>
      <c r="O71" s="132">
        <v>-9.9551721978149796</v>
      </c>
      <c r="P71" s="67">
        <v>8.4810819189813103</v>
      </c>
      <c r="Q71" s="64">
        <v>1.4273990678109527</v>
      </c>
      <c r="R71" s="131">
        <v>7.47981689554722</v>
      </c>
      <c r="S71" s="132">
        <v>-4.5113286643818702</v>
      </c>
      <c r="T71" s="132">
        <v>7.9309012768917002</v>
      </c>
      <c r="U71" s="132">
        <v>-3.2932362732664</v>
      </c>
      <c r="V71" s="64">
        <v>1.3800632462167117</v>
      </c>
      <c r="W71" s="143">
        <v>1.1961178408839599</v>
      </c>
      <c r="X71" s="143">
        <v>1.2359929684642601</v>
      </c>
      <c r="Y71" s="143">
        <v>2.2293538483045099</v>
      </c>
      <c r="Z71" s="143">
        <v>0.86501824720026999</v>
      </c>
      <c r="AA71" s="144">
        <v>1.3547892377894444</v>
      </c>
      <c r="AH71" s="145">
        <f t="shared" si="14"/>
        <v>0.64843233582681226</v>
      </c>
      <c r="AI71" s="146">
        <f t="shared" si="14"/>
        <v>0.3245402855434989</v>
      </c>
      <c r="AJ71" s="146">
        <f t="shared" si="14"/>
        <v>7.4134247566775002E-3</v>
      </c>
      <c r="AK71" s="146">
        <f t="shared" si="14"/>
        <v>-7.4966228222815579</v>
      </c>
      <c r="AL71" s="147">
        <f t="shared" si="14"/>
        <v>-1.7573854704775571</v>
      </c>
      <c r="AM71" s="146">
        <f t="shared" si="14"/>
        <v>-8.9315733297375992</v>
      </c>
      <c r="AN71" s="146">
        <f t="shared" si="14"/>
        <v>-1.4679152668455799</v>
      </c>
      <c r="AO71" s="146">
        <f t="shared" si="14"/>
        <v>0.90910249948705957</v>
      </c>
      <c r="AP71" s="146">
        <f t="shared" si="14"/>
        <v>1.8344305859277199</v>
      </c>
      <c r="AQ71" s="147">
        <f t="shared" si="14"/>
        <v>-1.7638714801678002</v>
      </c>
      <c r="AR71" s="132">
        <f t="shared" si="14"/>
        <v>-0.57200162334668991</v>
      </c>
      <c r="AS71" s="132">
        <f t="shared" si="14"/>
        <v>-0.83649074014749902</v>
      </c>
      <c r="AT71" s="132">
        <f t="shared" si="14"/>
        <v>-0.96625056784022978</v>
      </c>
      <c r="AU71" s="132">
        <f t="shared" si="14"/>
        <v>-0.85764805442345493</v>
      </c>
      <c r="AV71" s="64">
        <f t="shared" si="14"/>
        <v>-0.79755888169947831</v>
      </c>
    </row>
    <row r="72" spans="1:48" hidden="1" x14ac:dyDescent="0.3">
      <c r="A72" s="127" t="s">
        <v>115</v>
      </c>
      <c r="B72" s="59">
        <v>5.3546002963149597</v>
      </c>
      <c r="C72" s="128">
        <v>5.637700682610669</v>
      </c>
      <c r="D72" s="129">
        <v>6.3059540676623227</v>
      </c>
      <c r="E72" s="129">
        <v>7.8133484148710242</v>
      </c>
      <c r="F72" s="62">
        <v>5.4564774001251815</v>
      </c>
      <c r="G72" s="59">
        <v>6.2890921558161894</v>
      </c>
      <c r="H72" s="128">
        <v>5.8673939204343384</v>
      </c>
      <c r="I72" s="129">
        <v>1.189427205841298</v>
      </c>
      <c r="J72" s="129">
        <v>2.4074347557621723</v>
      </c>
      <c r="K72" s="62">
        <v>1.3587217555581499</v>
      </c>
      <c r="L72" s="59">
        <v>2.6291389816645694</v>
      </c>
      <c r="M72" s="128">
        <v>-1.52823651086423</v>
      </c>
      <c r="N72" s="129">
        <v>5.8857466361850097</v>
      </c>
      <c r="O72" s="129">
        <v>-4.42120945105055</v>
      </c>
      <c r="P72" s="62">
        <v>1.57429282480507</v>
      </c>
      <c r="Q72" s="59">
        <v>0.34993067622219876</v>
      </c>
      <c r="R72" s="128">
        <v>3.54254329997547</v>
      </c>
      <c r="S72" s="129">
        <v>1.4324799472585199</v>
      </c>
      <c r="T72" s="129">
        <v>9.5615562271896994</v>
      </c>
      <c r="U72" s="129">
        <v>5.1289244577477504</v>
      </c>
      <c r="V72" s="59">
        <v>4.8890785841478435</v>
      </c>
      <c r="W72" s="129">
        <v>4.8726357216811698</v>
      </c>
      <c r="X72" s="129">
        <v>5.55455877841929</v>
      </c>
      <c r="Y72" s="129">
        <v>4.9728128488911798</v>
      </c>
      <c r="Z72" s="129">
        <v>6.51164342967507</v>
      </c>
      <c r="AA72" s="140">
        <v>5.5140204931944048</v>
      </c>
      <c r="AH72" s="128">
        <f t="shared" si="14"/>
        <v>-1.5952018599766804E-2</v>
      </c>
      <c r="AI72" s="141">
        <f t="shared" si="14"/>
        <v>2.39922401231496E-3</v>
      </c>
      <c r="AJ72" s="141">
        <f t="shared" si="14"/>
        <v>2.6515533127655644E-3</v>
      </c>
      <c r="AK72" s="141">
        <f t="shared" si="14"/>
        <v>-0.87064385715712933</v>
      </c>
      <c r="AL72" s="142">
        <f t="shared" si="14"/>
        <v>-0.23838643224209921</v>
      </c>
      <c r="AM72" s="141">
        <f t="shared" si="14"/>
        <v>-5.2381519036460205</v>
      </c>
      <c r="AN72" s="141">
        <f t="shared" si="14"/>
        <v>-0.18248419528432991</v>
      </c>
      <c r="AO72" s="141">
        <f t="shared" si="14"/>
        <v>-0.1615543377537989</v>
      </c>
      <c r="AP72" s="141">
        <f t="shared" si="14"/>
        <v>0.52944772601048928</v>
      </c>
      <c r="AQ72" s="142">
        <f t="shared" si="14"/>
        <v>-1.1753891033386088</v>
      </c>
      <c r="AR72" s="129">
        <f t="shared" si="14"/>
        <v>-1.0207541395911099</v>
      </c>
      <c r="AS72" s="129">
        <f t="shared" si="14"/>
        <v>0.64917305121772984</v>
      </c>
      <c r="AT72" s="129">
        <f t="shared" si="14"/>
        <v>-1.9936341518131599</v>
      </c>
      <c r="AU72" s="129">
        <f t="shared" si="14"/>
        <v>-1.4266627542648198</v>
      </c>
      <c r="AV72" s="59">
        <f t="shared" si="14"/>
        <v>-0.96255906130267022</v>
      </c>
    </row>
    <row r="73" spans="1:48" hidden="1" x14ac:dyDescent="0.3">
      <c r="A73" s="133" t="s">
        <v>116</v>
      </c>
      <c r="B73" s="69">
        <v>7.1491129934473374</v>
      </c>
      <c r="C73" s="134">
        <v>8.6434004220783844</v>
      </c>
      <c r="D73" s="71">
        <v>9.1283370634538841</v>
      </c>
      <c r="E73" s="71">
        <v>9.1798839854180247</v>
      </c>
      <c r="F73" s="72">
        <v>7.8184784602463031</v>
      </c>
      <c r="G73" s="69">
        <v>8.67756056649187</v>
      </c>
      <c r="H73" s="134">
        <v>10.389271805901812</v>
      </c>
      <c r="I73" s="71">
        <v>3.7139599283270819</v>
      </c>
      <c r="J73" s="71">
        <v>15.285689301953731</v>
      </c>
      <c r="K73" s="72">
        <v>16.540473753167198</v>
      </c>
      <c r="L73" s="69">
        <v>11.596107655065291</v>
      </c>
      <c r="M73" s="134">
        <v>3.3846517188953</v>
      </c>
      <c r="N73" s="71">
        <v>11.684944120572601</v>
      </c>
      <c r="O73" s="71">
        <v>14.0575477984797</v>
      </c>
      <c r="P73" s="72">
        <v>3.5114509681401098</v>
      </c>
      <c r="Q73" s="69">
        <v>8.081943816900683</v>
      </c>
      <c r="R73" s="134">
        <v>4.94029987636823</v>
      </c>
      <c r="S73" s="71">
        <v>7.2939612860530598</v>
      </c>
      <c r="T73" s="71">
        <v>8.4879244171685801</v>
      </c>
      <c r="U73" s="71">
        <v>8.4238534068706308</v>
      </c>
      <c r="V73" s="69">
        <v>7.3818413177724418</v>
      </c>
      <c r="W73" s="143">
        <v>8.8749757531045308</v>
      </c>
      <c r="X73" s="143">
        <v>8.2152363766007994</v>
      </c>
      <c r="Y73" s="143">
        <v>9.2737414029123002</v>
      </c>
      <c r="Z73" s="143">
        <v>7.8257239759979198</v>
      </c>
      <c r="AA73" s="144">
        <v>8.5514214190986149</v>
      </c>
      <c r="AH73" s="145">
        <f t="shared" si="14"/>
        <v>6.4204270507723926E-3</v>
      </c>
      <c r="AI73" s="146">
        <f t="shared" si="14"/>
        <v>8.3818584676702557E-3</v>
      </c>
      <c r="AJ73" s="146">
        <f t="shared" si="14"/>
        <v>-6.7195824378352143E-4</v>
      </c>
      <c r="AK73" s="146">
        <f t="shared" si="14"/>
        <v>8.6524736290049944</v>
      </c>
      <c r="AL73" s="147">
        <f t="shared" si="14"/>
        <v>2.3775002884959697</v>
      </c>
      <c r="AM73" s="146">
        <f t="shared" si="14"/>
        <v>-0.55992869333658035</v>
      </c>
      <c r="AN73" s="146">
        <f t="shared" si="14"/>
        <v>-0.69397508010781994</v>
      </c>
      <c r="AO73" s="146">
        <f t="shared" si="14"/>
        <v>-0.24230748204882957</v>
      </c>
      <c r="AP73" s="146">
        <f t="shared" si="14"/>
        <v>-4.0791932126958805</v>
      </c>
      <c r="AQ73" s="147">
        <f t="shared" si="14"/>
        <v>-1.4639979432585104</v>
      </c>
      <c r="AR73" s="132">
        <f t="shared" si="14"/>
        <v>-3.3736539448559704</v>
      </c>
      <c r="AS73" s="132">
        <f t="shared" si="14"/>
        <v>-1.4824732640301894</v>
      </c>
      <c r="AT73" s="132">
        <f t="shared" si="14"/>
        <v>-2.5866179759179104</v>
      </c>
      <c r="AU73" s="132">
        <f t="shared" si="14"/>
        <v>-3.0274459583387294</v>
      </c>
      <c r="AV73" s="69">
        <f t="shared" si="14"/>
        <v>-2.6325347922930176</v>
      </c>
    </row>
    <row r="74" spans="1:48" hidden="1" x14ac:dyDescent="0.3">
      <c r="A74" s="127" t="s">
        <v>117</v>
      </c>
      <c r="B74" s="59">
        <v>8.9653697257173306</v>
      </c>
      <c r="C74" s="128">
        <v>9.9676005764893993</v>
      </c>
      <c r="D74" s="129">
        <v>10.721701994279664</v>
      </c>
      <c r="E74" s="129">
        <v>10.706978184031035</v>
      </c>
      <c r="F74" s="62">
        <v>10.779830893140009</v>
      </c>
      <c r="G74" s="59">
        <v>10.552084973650654</v>
      </c>
      <c r="H74" s="128">
        <v>7.0882256128851573</v>
      </c>
      <c r="I74" s="129">
        <v>-12.599836840605061</v>
      </c>
      <c r="J74" s="129">
        <v>-5.5460330896645926</v>
      </c>
      <c r="K74" s="62">
        <v>-4.8369176675199101</v>
      </c>
      <c r="L74" s="59">
        <v>-4.098650123846781</v>
      </c>
      <c r="M74" s="128">
        <v>-5.1535822494086396</v>
      </c>
      <c r="N74" s="129">
        <v>11.9698431655679</v>
      </c>
      <c r="O74" s="129">
        <v>-0.30231266144632402</v>
      </c>
      <c r="P74" s="62">
        <v>10.0311436251754</v>
      </c>
      <c r="Q74" s="59">
        <v>3.8319777386865983</v>
      </c>
      <c r="R74" s="128">
        <v>12.120543544876201</v>
      </c>
      <c r="S74" s="129">
        <v>7.6773962091324002</v>
      </c>
      <c r="T74" s="129">
        <v>11.5690842310563</v>
      </c>
      <c r="U74" s="129">
        <v>-4.3589394795100003E-2</v>
      </c>
      <c r="V74" s="59">
        <v>7.5965860120740469</v>
      </c>
      <c r="W74" s="129">
        <v>3.5150542281909698</v>
      </c>
      <c r="X74" s="129">
        <v>9.3982757178409297</v>
      </c>
      <c r="Y74" s="129">
        <v>9.6725385425133492</v>
      </c>
      <c r="Z74" s="129">
        <v>7.1392607695697201</v>
      </c>
      <c r="AA74" s="140">
        <v>7.4042064402169316</v>
      </c>
      <c r="AH74" s="128">
        <f t="shared" si="14"/>
        <v>0</v>
      </c>
      <c r="AI74" s="141">
        <f t="shared" si="14"/>
        <v>5.1514348342607263E-14</v>
      </c>
      <c r="AJ74" s="141">
        <f t="shared" si="14"/>
        <v>-2.0275832424193618E-4</v>
      </c>
      <c r="AK74" s="141">
        <f t="shared" si="14"/>
        <v>-6.6794352628523415</v>
      </c>
      <c r="AL74" s="142">
        <f t="shared" si="14"/>
        <v>-1.7139636324949414</v>
      </c>
      <c r="AM74" s="141">
        <f t="shared" si="14"/>
        <v>-3.8763311200829804</v>
      </c>
      <c r="AN74" s="141">
        <f t="shared" si="14"/>
        <v>-1.6773921916806103</v>
      </c>
      <c r="AO74" s="141">
        <f t="shared" si="14"/>
        <v>-3.5494916696476597</v>
      </c>
      <c r="AP74" s="141">
        <f t="shared" si="14"/>
        <v>-1.46500960251597</v>
      </c>
      <c r="AQ74" s="142">
        <f t="shared" si="14"/>
        <v>-2.4966092323393418</v>
      </c>
      <c r="AR74" s="129">
        <f t="shared" si="14"/>
        <v>-2.8704844063021628</v>
      </c>
      <c r="AS74" s="129">
        <f t="shared" si="14"/>
        <v>-3.7587590021152195</v>
      </c>
      <c r="AT74" s="129">
        <f t="shared" si="14"/>
        <v>-3.6664364740046889</v>
      </c>
      <c r="AU74" s="129">
        <f t="shared" si="14"/>
        <v>-5.7379363904398506</v>
      </c>
      <c r="AV74" s="59">
        <f t="shared" si="14"/>
        <v>-3.9767853273572795</v>
      </c>
    </row>
    <row r="75" spans="1:48" hidden="1" x14ac:dyDescent="0.3">
      <c r="A75" s="133" t="s">
        <v>118</v>
      </c>
      <c r="B75" s="69">
        <v>10.621742923842392</v>
      </c>
      <c r="C75" s="134">
        <v>10.13736975791819</v>
      </c>
      <c r="D75" s="71">
        <v>6.8705024042447382</v>
      </c>
      <c r="E75" s="71">
        <v>6.8699800712603398</v>
      </c>
      <c r="F75" s="72">
        <v>3.5490907796299709</v>
      </c>
      <c r="G75" s="69">
        <v>6.4951733608647366</v>
      </c>
      <c r="H75" s="134">
        <v>3.5455538203210235</v>
      </c>
      <c r="I75" s="71">
        <v>-19.575081906972759</v>
      </c>
      <c r="J75" s="71">
        <v>-23.29728906119626</v>
      </c>
      <c r="K75" s="72">
        <v>-9.6934135089501652</v>
      </c>
      <c r="L75" s="69">
        <v>-13.42143666001232</v>
      </c>
      <c r="M75" s="134">
        <v>7.1988683695737299</v>
      </c>
      <c r="N75" s="71">
        <v>9.1199286414084249</v>
      </c>
      <c r="O75" s="71">
        <v>18.175908338456857</v>
      </c>
      <c r="P75" s="72">
        <v>11.126505025035382</v>
      </c>
      <c r="Q75" s="69">
        <v>11.489885288155932</v>
      </c>
      <c r="R75" s="134">
        <v>-6.8945337257960038</v>
      </c>
      <c r="S75" s="71">
        <v>12.630713194047939</v>
      </c>
      <c r="T75" s="71">
        <v>-10.435466628612932</v>
      </c>
      <c r="U75" s="71">
        <v>25.318296227016091</v>
      </c>
      <c r="V75" s="69">
        <v>6.1630375465275833</v>
      </c>
      <c r="W75" s="143">
        <v>27.453217837016375</v>
      </c>
      <c r="X75" s="143">
        <v>-2.686812246203607</v>
      </c>
      <c r="Y75" s="143">
        <v>-26.744071981935825</v>
      </c>
      <c r="Z75" s="143">
        <v>-4.5785205056765648</v>
      </c>
      <c r="AA75" s="144">
        <v>-2.8474798978802229</v>
      </c>
      <c r="AH75" s="148">
        <f t="shared" ref="AH75:AV75" si="15">M125-M75</f>
        <v>-0.4158045712029601</v>
      </c>
      <c r="AI75" s="149">
        <f t="shared" si="15"/>
        <v>-0.90576413696903302</v>
      </c>
      <c r="AJ75" s="149">
        <f t="shared" si="15"/>
        <v>-0.67502633252935951</v>
      </c>
      <c r="AK75" s="149">
        <f t="shared" si="15"/>
        <v>12.891481877154387</v>
      </c>
      <c r="AL75" s="150">
        <f t="shared" si="15"/>
        <v>3.3605308159891489</v>
      </c>
      <c r="AM75" s="149">
        <f t="shared" si="15"/>
        <v>23.933246215017981</v>
      </c>
      <c r="AN75" s="149">
        <f t="shared" si="15"/>
        <v>-1.9896171345819678</v>
      </c>
      <c r="AO75" s="149">
        <f t="shared" si="15"/>
        <v>-9.3086988491064453</v>
      </c>
      <c r="AP75" s="149">
        <f t="shared" si="15"/>
        <v>-6.5151595896075349</v>
      </c>
      <c r="AQ75" s="150">
        <f t="shared" si="15"/>
        <v>0.85046571925391223</v>
      </c>
      <c r="AR75" s="132">
        <f t="shared" si="15"/>
        <v>-8.0450051831370892</v>
      </c>
      <c r="AS75" s="132">
        <f t="shared" si="15"/>
        <v>3.160605024190144</v>
      </c>
      <c r="AT75" s="132">
        <f t="shared" si="15"/>
        <v>9.750244565118205</v>
      </c>
      <c r="AU75" s="132">
        <f t="shared" si="15"/>
        <v>-0.40550635679817937</v>
      </c>
      <c r="AV75" s="69">
        <f t="shared" si="15"/>
        <v>2.4519426347760387</v>
      </c>
    </row>
    <row r="77" spans="1:48" ht="17.399999999999999" x14ac:dyDescent="0.3">
      <c r="A77" s="115" t="s">
        <v>133</v>
      </c>
    </row>
    <row r="78" spans="1:48" x14ac:dyDescent="0.3">
      <c r="A78" s="117" t="s">
        <v>73</v>
      </c>
      <c r="AH78" s="167" t="s">
        <v>132</v>
      </c>
    </row>
    <row r="79" spans="1:48" x14ac:dyDescent="0.3">
      <c r="A79" s="205" t="s">
        <v>74</v>
      </c>
      <c r="B79" s="201">
        <v>2018</v>
      </c>
      <c r="C79" s="200">
        <v>2019</v>
      </c>
      <c r="D79" s="200"/>
      <c r="E79" s="200"/>
      <c r="F79" s="200"/>
      <c r="G79" s="201">
        <v>2019</v>
      </c>
      <c r="H79" s="200">
        <v>2020</v>
      </c>
      <c r="I79" s="200"/>
      <c r="J79" s="200"/>
      <c r="K79" s="200"/>
      <c r="L79" s="201">
        <v>2020</v>
      </c>
      <c r="M79" s="200">
        <v>2021</v>
      </c>
      <c r="N79" s="200"/>
      <c r="O79" s="200"/>
      <c r="P79" s="200"/>
      <c r="Q79" s="201">
        <v>2021</v>
      </c>
      <c r="R79" s="200">
        <v>2022</v>
      </c>
      <c r="S79" s="200"/>
      <c r="T79" s="200"/>
      <c r="U79" s="200"/>
      <c r="V79" s="203">
        <v>2022</v>
      </c>
      <c r="W79" s="200">
        <v>2023</v>
      </c>
      <c r="X79" s="200"/>
      <c r="Y79" s="200"/>
      <c r="Z79" s="200"/>
      <c r="AA79" s="203">
        <v>2023</v>
      </c>
      <c r="AC79" s="200">
        <v>2020</v>
      </c>
      <c r="AD79" s="200"/>
      <c r="AE79" s="200"/>
      <c r="AF79" s="200"/>
      <c r="AG79" s="201">
        <v>2020</v>
      </c>
      <c r="AH79" s="200">
        <v>2021</v>
      </c>
      <c r="AI79" s="200"/>
      <c r="AJ79" s="200"/>
      <c r="AK79" s="200"/>
      <c r="AL79" s="201">
        <v>2021</v>
      </c>
      <c r="AM79" s="200">
        <v>2022</v>
      </c>
      <c r="AN79" s="200"/>
      <c r="AO79" s="200"/>
      <c r="AP79" s="200"/>
      <c r="AQ79" s="203">
        <v>2022</v>
      </c>
      <c r="AR79" s="200">
        <v>2023</v>
      </c>
      <c r="AS79" s="200"/>
      <c r="AT79" s="200"/>
      <c r="AU79" s="200"/>
      <c r="AV79" s="203">
        <v>2023</v>
      </c>
    </row>
    <row r="80" spans="1:48" x14ac:dyDescent="0.3">
      <c r="A80" s="206"/>
      <c r="B80" s="202"/>
      <c r="C80" s="118" t="s">
        <v>13</v>
      </c>
      <c r="D80" s="118" t="s">
        <v>14</v>
      </c>
      <c r="E80" s="118" t="s">
        <v>15</v>
      </c>
      <c r="F80" s="118" t="s">
        <v>16</v>
      </c>
      <c r="G80" s="202"/>
      <c r="H80" s="118" t="s">
        <v>13</v>
      </c>
      <c r="I80" s="118" t="s">
        <v>14</v>
      </c>
      <c r="J80" s="118" t="s">
        <v>15</v>
      </c>
      <c r="K80" s="118" t="s">
        <v>16</v>
      </c>
      <c r="L80" s="202"/>
      <c r="M80" s="118" t="s">
        <v>13</v>
      </c>
      <c r="N80" s="118" t="s">
        <v>14</v>
      </c>
      <c r="O80" s="118" t="s">
        <v>15</v>
      </c>
      <c r="P80" s="118" t="s">
        <v>16</v>
      </c>
      <c r="Q80" s="202"/>
      <c r="R80" s="118" t="s">
        <v>13</v>
      </c>
      <c r="S80" s="118" t="s">
        <v>14</v>
      </c>
      <c r="T80" s="118" t="s">
        <v>15</v>
      </c>
      <c r="U80" s="118" t="s">
        <v>16</v>
      </c>
      <c r="V80" s="204"/>
      <c r="W80" s="118" t="s">
        <v>13</v>
      </c>
      <c r="X80" s="118" t="s">
        <v>14</v>
      </c>
      <c r="Y80" s="118" t="s">
        <v>15</v>
      </c>
      <c r="Z80" s="118" t="s">
        <v>16</v>
      </c>
      <c r="AA80" s="204"/>
      <c r="AC80" s="118" t="s">
        <v>13</v>
      </c>
      <c r="AD80" s="118" t="s">
        <v>14</v>
      </c>
      <c r="AE80" s="118" t="s">
        <v>15</v>
      </c>
      <c r="AF80" s="118" t="s">
        <v>16</v>
      </c>
      <c r="AG80" s="202"/>
      <c r="AH80" s="118" t="s">
        <v>13</v>
      </c>
      <c r="AI80" s="118" t="s">
        <v>14</v>
      </c>
      <c r="AJ80" s="118" t="s">
        <v>15</v>
      </c>
      <c r="AK80" s="118" t="s">
        <v>16</v>
      </c>
      <c r="AL80" s="202"/>
      <c r="AM80" s="118" t="s">
        <v>13</v>
      </c>
      <c r="AN80" s="118" t="s">
        <v>14</v>
      </c>
      <c r="AO80" s="118" t="s">
        <v>15</v>
      </c>
      <c r="AP80" s="118" t="s">
        <v>16</v>
      </c>
      <c r="AQ80" s="204"/>
      <c r="AR80" s="118" t="s">
        <v>13</v>
      </c>
      <c r="AS80" s="118" t="s">
        <v>14</v>
      </c>
      <c r="AT80" s="118" t="s">
        <v>15</v>
      </c>
      <c r="AU80" s="118" t="s">
        <v>16</v>
      </c>
      <c r="AV80" s="204"/>
    </row>
    <row r="81" spans="1:48" x14ac:dyDescent="0.3">
      <c r="A81" s="54" t="s">
        <v>75</v>
      </c>
      <c r="B81" s="120"/>
      <c r="C81" s="135"/>
      <c r="D81" s="135"/>
      <c r="E81" s="135"/>
      <c r="F81" s="135"/>
      <c r="G81" s="120"/>
      <c r="H81" s="135"/>
      <c r="I81" s="135"/>
      <c r="J81" s="135"/>
      <c r="K81" s="135"/>
      <c r="L81" s="120"/>
      <c r="M81" s="135"/>
      <c r="N81" s="135"/>
      <c r="O81" s="135"/>
      <c r="P81" s="135"/>
      <c r="Q81" s="120"/>
      <c r="R81" s="135"/>
      <c r="S81" s="135"/>
      <c r="T81" s="135"/>
      <c r="U81" s="135"/>
      <c r="V81" s="136"/>
      <c r="W81" s="135"/>
      <c r="X81" s="135"/>
      <c r="Y81" s="135"/>
      <c r="Z81" s="135"/>
      <c r="AA81" s="135"/>
      <c r="AC81" s="135"/>
      <c r="AD81" s="135"/>
      <c r="AE81" s="135"/>
      <c r="AF81" s="135"/>
      <c r="AG81" s="120"/>
      <c r="AH81" s="135"/>
      <c r="AI81" s="135"/>
      <c r="AJ81" s="135"/>
      <c r="AK81" s="135"/>
      <c r="AL81" s="120"/>
      <c r="AM81" s="135"/>
      <c r="AN81" s="135"/>
      <c r="AO81" s="135"/>
      <c r="AP81" s="135"/>
      <c r="AQ81" s="136"/>
      <c r="AR81" s="135"/>
      <c r="AS81" s="135"/>
      <c r="AT81" s="135"/>
      <c r="AU81" s="135"/>
      <c r="AV81" s="136"/>
    </row>
    <row r="82" spans="1:48" ht="15" thickBot="1" x14ac:dyDescent="0.35">
      <c r="A82" s="57" t="s">
        <v>76</v>
      </c>
      <c r="B82" s="123">
        <v>5.1697056089814897</v>
      </c>
      <c r="C82" s="124">
        <v>5.0659086255539387</v>
      </c>
      <c r="D82" s="20">
        <v>5.0514130598216411</v>
      </c>
      <c r="E82" s="125">
        <v>5.0190766818904997</v>
      </c>
      <c r="F82" s="126">
        <v>4.9651000380691146</v>
      </c>
      <c r="G82" s="123">
        <v>5.0247140221696629</v>
      </c>
      <c r="H82" s="124">
        <v>2.9721738658076369</v>
      </c>
      <c r="I82" s="20">
        <v>-5.3222503111150292</v>
      </c>
      <c r="J82" s="125">
        <v>-3.4853744862697544</v>
      </c>
      <c r="K82" s="126">
        <v>-2.194767649142737</v>
      </c>
      <c r="L82" s="123">
        <v>-2.0695434990643746</v>
      </c>
      <c r="M82" s="124">
        <v>-0.69670625552852306</v>
      </c>
      <c r="N82" s="20">
        <v>7.0720160186016567</v>
      </c>
      <c r="O82" s="125">
        <v>3.5059027376630025</v>
      </c>
      <c r="P82" s="126">
        <v>5.0232775031471721</v>
      </c>
      <c r="Q82" s="123">
        <v>3.6912401119128857</v>
      </c>
      <c r="R82" s="124">
        <v>5.0062648070143929</v>
      </c>
      <c r="S82" s="20">
        <v>5.07</v>
      </c>
      <c r="T82" s="125">
        <v>5.31</v>
      </c>
      <c r="U82" s="125">
        <v>4.7699999999999996</v>
      </c>
      <c r="V82" s="123">
        <v>5.0386094940325865</v>
      </c>
      <c r="W82" s="123">
        <v>5.0599999999999996</v>
      </c>
      <c r="X82" s="123">
        <v>5.15</v>
      </c>
      <c r="Y82" s="123">
        <v>5.27</v>
      </c>
      <c r="Z82" s="123">
        <v>5.08</v>
      </c>
      <c r="AA82" s="123">
        <v>5.1408779440395014</v>
      </c>
      <c r="AC82" s="124">
        <f t="shared" ref="AC82:AR97" si="16">H107-H82</f>
        <v>0</v>
      </c>
      <c r="AD82" s="20">
        <f t="shared" si="16"/>
        <v>0</v>
      </c>
      <c r="AE82" s="125">
        <f t="shared" si="16"/>
        <v>0</v>
      </c>
      <c r="AF82" s="126">
        <f t="shared" si="16"/>
        <v>0</v>
      </c>
      <c r="AG82" s="123">
        <f t="shared" si="16"/>
        <v>0</v>
      </c>
      <c r="AH82" s="124">
        <f t="shared" si="16"/>
        <v>0</v>
      </c>
      <c r="AI82" s="20">
        <f t="shared" si="16"/>
        <v>0</v>
      </c>
      <c r="AJ82" s="125">
        <f t="shared" si="16"/>
        <v>0</v>
      </c>
      <c r="AK82" s="126">
        <f t="shared" si="16"/>
        <v>0</v>
      </c>
      <c r="AL82" s="123">
        <f t="shared" si="16"/>
        <v>0</v>
      </c>
      <c r="AM82" s="124">
        <f t="shared" si="16"/>
        <v>0</v>
      </c>
      <c r="AN82" s="20">
        <f t="shared" si="16"/>
        <v>0</v>
      </c>
      <c r="AO82" s="125">
        <f t="shared" si="16"/>
        <v>-0.13999999999999968</v>
      </c>
      <c r="AP82" s="125">
        <f t="shared" si="16"/>
        <v>-0.20999999999999996</v>
      </c>
      <c r="AQ82" s="123">
        <f t="shared" si="16"/>
        <v>-8.9204406365639421E-2</v>
      </c>
      <c r="AR82" s="151">
        <f t="shared" si="16"/>
        <v>-0.22999999999999954</v>
      </c>
      <c r="AS82" s="152">
        <f t="shared" ref="AS82:AV100" si="17">X107-X82</f>
        <v>-0.16000000000000014</v>
      </c>
      <c r="AT82" s="152">
        <f t="shared" si="17"/>
        <v>-9.9999999999997868E-3</v>
      </c>
      <c r="AU82" s="153">
        <f t="shared" si="17"/>
        <v>-4.0000000000000036E-2</v>
      </c>
      <c r="AV82" s="123">
        <f t="shared" si="17"/>
        <v>-0.10825283058941704</v>
      </c>
    </row>
    <row r="83" spans="1:48" x14ac:dyDescent="0.3">
      <c r="A83" s="127" t="s">
        <v>104</v>
      </c>
      <c r="B83" s="59">
        <v>3.8937655900380008</v>
      </c>
      <c r="C83" s="128">
        <v>1.8175045261617617</v>
      </c>
      <c r="D83" s="129">
        <v>5.3289223460520008</v>
      </c>
      <c r="E83" s="129">
        <v>3.1200400701840048</v>
      </c>
      <c r="F83" s="62">
        <v>4.2605181863336838</v>
      </c>
      <c r="G83" s="59">
        <v>3.6396167921051603</v>
      </c>
      <c r="H83" s="128">
        <v>1.0111094879605709E-2</v>
      </c>
      <c r="I83" s="129">
        <v>2.1956290276624602</v>
      </c>
      <c r="J83" s="129">
        <v>2.1624263345860317</v>
      </c>
      <c r="K83" s="62">
        <v>2.59071560127455</v>
      </c>
      <c r="L83" s="59">
        <v>1.7522309339986997</v>
      </c>
      <c r="M83" s="128">
        <v>3.4412742042115418</v>
      </c>
      <c r="N83" s="129">
        <v>0.5257487771392011</v>
      </c>
      <c r="O83" s="129">
        <v>1.4295980977077294</v>
      </c>
      <c r="P83" s="62">
        <v>2.2808987092091337</v>
      </c>
      <c r="Q83" s="59">
        <v>1.8412553033327006</v>
      </c>
      <c r="R83" s="128">
        <v>1.1556651002389799</v>
      </c>
      <c r="S83" s="129">
        <v>1.9199901058525</v>
      </c>
      <c r="T83" s="129">
        <v>1.3100031872543301</v>
      </c>
      <c r="U83" s="129">
        <v>4.2980642024226698</v>
      </c>
      <c r="V83" s="59">
        <v>2.0954832550883262</v>
      </c>
      <c r="W83" s="129">
        <v>3.6154575997539</v>
      </c>
      <c r="X83" s="129">
        <v>4.4636423836403401</v>
      </c>
      <c r="Y83" s="129">
        <v>4.0510067845506601</v>
      </c>
      <c r="Z83" s="129">
        <v>4.3742982886527004</v>
      </c>
      <c r="AA83" s="140">
        <v>4.1317992120735836</v>
      </c>
      <c r="AC83" s="128">
        <f t="shared" si="16"/>
        <v>0</v>
      </c>
      <c r="AD83" s="129">
        <f t="shared" si="16"/>
        <v>0</v>
      </c>
      <c r="AE83" s="129">
        <f t="shared" si="16"/>
        <v>0</v>
      </c>
      <c r="AF83" s="62">
        <f t="shared" si="16"/>
        <v>0</v>
      </c>
      <c r="AG83" s="59">
        <f t="shared" si="16"/>
        <v>0</v>
      </c>
      <c r="AH83" s="128">
        <f t="shared" si="16"/>
        <v>0</v>
      </c>
      <c r="AI83" s="129">
        <f t="shared" si="16"/>
        <v>0</v>
      </c>
      <c r="AJ83" s="129">
        <f t="shared" si="16"/>
        <v>0</v>
      </c>
      <c r="AK83" s="62">
        <f t="shared" si="16"/>
        <v>0</v>
      </c>
      <c r="AL83" s="59">
        <f t="shared" si="16"/>
        <v>0</v>
      </c>
      <c r="AM83" s="128">
        <f t="shared" si="16"/>
        <v>0</v>
      </c>
      <c r="AN83" s="129">
        <f t="shared" si="16"/>
        <v>-0.22999010585250002</v>
      </c>
      <c r="AO83" s="129">
        <f t="shared" si="16"/>
        <v>-0.10000318725433011</v>
      </c>
      <c r="AP83" s="129">
        <f t="shared" si="16"/>
        <v>-1.3604509662199504E-3</v>
      </c>
      <c r="AQ83" s="59">
        <f t="shared" si="16"/>
        <v>-8.9393527153047714E-2</v>
      </c>
      <c r="AR83" s="129">
        <f t="shared" si="16"/>
        <v>-5.1844546804030056E-2</v>
      </c>
      <c r="AS83" s="129">
        <f t="shared" si="17"/>
        <v>-8.2940761053979628E-2</v>
      </c>
      <c r="AT83" s="129">
        <f t="shared" si="17"/>
        <v>-0.10543180441905031</v>
      </c>
      <c r="AU83" s="129">
        <f t="shared" si="17"/>
        <v>-0.10860386526120003</v>
      </c>
      <c r="AV83" s="59">
        <f t="shared" si="17"/>
        <v>-8.7679429128884045E-2</v>
      </c>
    </row>
    <row r="84" spans="1:48" x14ac:dyDescent="0.3">
      <c r="A84" s="130" t="s">
        <v>78</v>
      </c>
      <c r="B84" s="64">
        <v>2.1581462305483967</v>
      </c>
      <c r="C84" s="131">
        <v>2.3248266298230069</v>
      </c>
      <c r="D84" s="132">
        <v>-0.70691864637874025</v>
      </c>
      <c r="E84" s="132">
        <v>2.3358211223401204</v>
      </c>
      <c r="F84" s="67">
        <v>0.94127475581053943</v>
      </c>
      <c r="G84" s="64">
        <v>1.2179710108536579</v>
      </c>
      <c r="H84" s="131">
        <v>0.44774760442525263</v>
      </c>
      <c r="I84" s="132">
        <v>-2.72000330203781</v>
      </c>
      <c r="J84" s="132">
        <v>-4.2813539038007438</v>
      </c>
      <c r="K84" s="67">
        <v>-1.2008604625752499</v>
      </c>
      <c r="L84" s="64">
        <v>-1.9512377850728346</v>
      </c>
      <c r="M84" s="131">
        <v>-2.0212227643183422</v>
      </c>
      <c r="N84" s="132">
        <v>5.223285548337353</v>
      </c>
      <c r="O84" s="132">
        <v>7.7799576692986427</v>
      </c>
      <c r="P84" s="67">
        <v>5.1507648332819622</v>
      </c>
      <c r="Q84" s="64">
        <v>4.0006694707183543</v>
      </c>
      <c r="R84" s="131">
        <v>3.81560962170244</v>
      </c>
      <c r="S84" s="132">
        <v>2.2100148458787201</v>
      </c>
      <c r="T84" s="132">
        <v>2.1000057105128702</v>
      </c>
      <c r="U84" s="132">
        <v>2.71287799687236</v>
      </c>
      <c r="V84" s="64">
        <v>2.6944062123867019</v>
      </c>
      <c r="W84" s="143">
        <v>2.8203509335443302</v>
      </c>
      <c r="X84" s="143">
        <v>2.0086929150451001</v>
      </c>
      <c r="Y84" s="143">
        <v>2.33326993301272</v>
      </c>
      <c r="Z84" s="143">
        <v>2.3510094941386201</v>
      </c>
      <c r="AA84" s="144">
        <v>2.3757253371097908</v>
      </c>
      <c r="AC84" s="131">
        <f t="shared" si="16"/>
        <v>0</v>
      </c>
      <c r="AD84" s="132">
        <f t="shared" si="16"/>
        <v>0</v>
      </c>
      <c r="AE84" s="132">
        <f t="shared" si="16"/>
        <v>0</v>
      </c>
      <c r="AF84" s="67">
        <f t="shared" si="16"/>
        <v>0</v>
      </c>
      <c r="AG84" s="64">
        <f t="shared" si="16"/>
        <v>0</v>
      </c>
      <c r="AH84" s="131">
        <f t="shared" si="16"/>
        <v>0</v>
      </c>
      <c r="AI84" s="132">
        <f t="shared" si="16"/>
        <v>0</v>
      </c>
      <c r="AJ84" s="132">
        <f t="shared" si="16"/>
        <v>0</v>
      </c>
      <c r="AK84" s="67">
        <f t="shared" si="16"/>
        <v>0</v>
      </c>
      <c r="AL84" s="64">
        <f t="shared" si="16"/>
        <v>0</v>
      </c>
      <c r="AM84" s="131">
        <f t="shared" si="16"/>
        <v>0</v>
      </c>
      <c r="AN84" s="132">
        <f t="shared" si="16"/>
        <v>-1.4845878720137762E-5</v>
      </c>
      <c r="AO84" s="132">
        <f t="shared" si="16"/>
        <v>-0.11000571051287023</v>
      </c>
      <c r="AP84" s="132">
        <f t="shared" si="16"/>
        <v>-1.2658986881279866E-2</v>
      </c>
      <c r="AQ84" s="64">
        <f t="shared" si="16"/>
        <v>-3.1592426464177592E-2</v>
      </c>
      <c r="AR84" s="132">
        <f t="shared" si="16"/>
        <v>-5.7514556945900353E-2</v>
      </c>
      <c r="AS84" s="132">
        <f t="shared" si="17"/>
        <v>-4.8558669388490072E-2</v>
      </c>
      <c r="AT84" s="132">
        <f t="shared" si="17"/>
        <v>1.4172212966510056E-2</v>
      </c>
      <c r="AU84" s="132">
        <f t="shared" si="17"/>
        <v>3.4712249302497611E-3</v>
      </c>
      <c r="AV84" s="64">
        <f t="shared" si="17"/>
        <v>-2.1347280769368204E-2</v>
      </c>
    </row>
    <row r="85" spans="1:48" x14ac:dyDescent="0.3">
      <c r="A85" s="127" t="s">
        <v>79</v>
      </c>
      <c r="B85" s="59">
        <v>4.2740075535327104</v>
      </c>
      <c r="C85" s="128">
        <v>3.852636414031041</v>
      </c>
      <c r="D85" s="129">
        <v>3.5371404789868999</v>
      </c>
      <c r="E85" s="129">
        <v>4.1417527421544253</v>
      </c>
      <c r="F85" s="62">
        <v>3.6565423411422104</v>
      </c>
      <c r="G85" s="59">
        <v>3.7984681460715874</v>
      </c>
      <c r="H85" s="128">
        <v>2.0645142700724595</v>
      </c>
      <c r="I85" s="129">
        <v>-6.1822262897118563</v>
      </c>
      <c r="J85" s="129">
        <v>-4.3388521548792358</v>
      </c>
      <c r="K85" s="62">
        <v>-3.1374891612758602</v>
      </c>
      <c r="L85" s="59">
        <v>-2.9318067396569503</v>
      </c>
      <c r="M85" s="128">
        <v>-1.3841150979617134</v>
      </c>
      <c r="N85" s="129">
        <v>6.5806484967229295</v>
      </c>
      <c r="O85" s="129">
        <v>3.6789470984919914</v>
      </c>
      <c r="P85" s="62">
        <v>4.9238733378203614</v>
      </c>
      <c r="Q85" s="59">
        <v>3.3893258503485457</v>
      </c>
      <c r="R85" s="128">
        <v>5.0738270644069097</v>
      </c>
      <c r="S85" s="129">
        <v>5.1999989378002303</v>
      </c>
      <c r="T85" s="129">
        <v>5.9700041735338996</v>
      </c>
      <c r="U85" s="129">
        <v>2.6232085555625702</v>
      </c>
      <c r="V85" s="59">
        <v>4.7066167132428616</v>
      </c>
      <c r="W85" s="129">
        <v>4.4141023097730097</v>
      </c>
      <c r="X85" s="129">
        <v>5.05044614241588</v>
      </c>
      <c r="Y85" s="129">
        <v>5.6793971963021104</v>
      </c>
      <c r="Z85" s="129">
        <v>4.9434452008603396</v>
      </c>
      <c r="AA85" s="140">
        <v>5.028559939256616</v>
      </c>
      <c r="AC85" s="128">
        <f t="shared" si="16"/>
        <v>0</v>
      </c>
      <c r="AD85" s="129">
        <f t="shared" si="16"/>
        <v>0</v>
      </c>
      <c r="AE85" s="129">
        <f t="shared" si="16"/>
        <v>0</v>
      </c>
      <c r="AF85" s="62">
        <f t="shared" si="16"/>
        <v>0</v>
      </c>
      <c r="AG85" s="59">
        <f t="shared" si="16"/>
        <v>0</v>
      </c>
      <c r="AH85" s="128">
        <f t="shared" si="16"/>
        <v>0</v>
      </c>
      <c r="AI85" s="129">
        <f t="shared" si="16"/>
        <v>0</v>
      </c>
      <c r="AJ85" s="129">
        <f t="shared" si="16"/>
        <v>0</v>
      </c>
      <c r="AK85" s="62">
        <f t="shared" si="16"/>
        <v>0</v>
      </c>
      <c r="AL85" s="59">
        <f t="shared" si="16"/>
        <v>0</v>
      </c>
      <c r="AM85" s="128">
        <f t="shared" si="16"/>
        <v>0</v>
      </c>
      <c r="AN85" s="129">
        <f t="shared" si="16"/>
        <v>1.0621997699189478E-6</v>
      </c>
      <c r="AO85" s="129">
        <f t="shared" si="16"/>
        <v>-0.36000417353390013</v>
      </c>
      <c r="AP85" s="129">
        <f t="shared" si="16"/>
        <v>-6.0218061438189974E-2</v>
      </c>
      <c r="AQ85" s="59">
        <f t="shared" si="16"/>
        <v>-0.10645993470737025</v>
      </c>
      <c r="AR85" s="129">
        <f t="shared" si="16"/>
        <v>-0.11919651333171988</v>
      </c>
      <c r="AS85" s="129">
        <f t="shared" si="17"/>
        <v>-0.14913126631816009</v>
      </c>
      <c r="AT85" s="129">
        <f t="shared" si="17"/>
        <v>-0.1131845700037708</v>
      </c>
      <c r="AU85" s="129">
        <f t="shared" si="17"/>
        <v>-7.0651935721359749E-2</v>
      </c>
      <c r="AV85" s="59">
        <f t="shared" si="17"/>
        <v>-0.11351488072914862</v>
      </c>
    </row>
    <row r="86" spans="1:48" x14ac:dyDescent="0.3">
      <c r="A86" s="130" t="s">
        <v>105</v>
      </c>
      <c r="B86" s="64">
        <v>5.4724065570800118</v>
      </c>
      <c r="C86" s="131">
        <v>4.1233212804880459</v>
      </c>
      <c r="D86" s="132">
        <v>2.2040183132165492</v>
      </c>
      <c r="E86" s="132">
        <v>3.7454293902559499</v>
      </c>
      <c r="F86" s="67">
        <v>6.0069549658744892</v>
      </c>
      <c r="G86" s="64">
        <v>4.0408519950778876</v>
      </c>
      <c r="H86" s="131">
        <v>3.8510238179080059</v>
      </c>
      <c r="I86" s="132">
        <v>-5.4647094755937209</v>
      </c>
      <c r="J86" s="132">
        <v>-2.4364429203446059</v>
      </c>
      <c r="K86" s="67">
        <v>-5.0077586910952103</v>
      </c>
      <c r="L86" s="64">
        <v>-2.3424060475588204</v>
      </c>
      <c r="M86" s="131">
        <v>1.6809632713132405</v>
      </c>
      <c r="N86" s="132">
        <v>9.092867156966399</v>
      </c>
      <c r="O86" s="132">
        <v>3.8536920517827422</v>
      </c>
      <c r="P86" s="67">
        <v>7.8134179718285734</v>
      </c>
      <c r="Q86" s="64">
        <v>5.5452537251990286</v>
      </c>
      <c r="R86" s="131">
        <v>7.0405346918213896</v>
      </c>
      <c r="S86" s="132">
        <v>3.0500044871541898</v>
      </c>
      <c r="T86" s="132">
        <v>5.5999972144555601</v>
      </c>
      <c r="U86" s="132">
        <v>3.6302287022484698</v>
      </c>
      <c r="V86" s="64">
        <v>4.8189520211803671</v>
      </c>
      <c r="W86" s="143">
        <v>3.81157163723522</v>
      </c>
      <c r="X86" s="143">
        <v>3.8841130584311201</v>
      </c>
      <c r="Y86" s="143">
        <v>3.8793211258486102</v>
      </c>
      <c r="Z86" s="143">
        <v>3.6992753598871402</v>
      </c>
      <c r="AA86" s="144">
        <v>3.8168442512094058</v>
      </c>
      <c r="AC86" s="131">
        <f t="shared" si="16"/>
        <v>0</v>
      </c>
      <c r="AD86" s="132">
        <f t="shared" si="16"/>
        <v>0</v>
      </c>
      <c r="AE86" s="132">
        <f t="shared" si="16"/>
        <v>0</v>
      </c>
      <c r="AF86" s="67">
        <f t="shared" si="16"/>
        <v>0</v>
      </c>
      <c r="AG86" s="64">
        <f t="shared" si="16"/>
        <v>0</v>
      </c>
      <c r="AH86" s="131">
        <f t="shared" si="16"/>
        <v>0</v>
      </c>
      <c r="AI86" s="132">
        <f t="shared" si="16"/>
        <v>0</v>
      </c>
      <c r="AJ86" s="132">
        <f t="shared" si="16"/>
        <v>0</v>
      </c>
      <c r="AK86" s="67">
        <f t="shared" si="16"/>
        <v>0</v>
      </c>
      <c r="AL86" s="64">
        <f t="shared" si="16"/>
        <v>0</v>
      </c>
      <c r="AM86" s="131">
        <f t="shared" si="16"/>
        <v>0</v>
      </c>
      <c r="AN86" s="132">
        <f t="shared" si="16"/>
        <v>3.9486956699974485E-6</v>
      </c>
      <c r="AO86" s="132">
        <f t="shared" si="16"/>
        <v>0.17964345031460027</v>
      </c>
      <c r="AP86" s="132">
        <f t="shared" si="16"/>
        <v>-6.9180519605800406E-3</v>
      </c>
      <c r="AQ86" s="64">
        <f>V111-V86</f>
        <v>4.3106073335530404E-2</v>
      </c>
      <c r="AR86" s="132">
        <f t="shared" si="16"/>
        <v>-0.10816989792032983</v>
      </c>
      <c r="AS86" s="132">
        <f t="shared" si="17"/>
        <v>-0.13536928732345022</v>
      </c>
      <c r="AT86" s="132">
        <f t="shared" si="17"/>
        <v>-0.10620722054755038</v>
      </c>
      <c r="AU86" s="132">
        <f t="shared" si="17"/>
        <v>-2.594891750357009E-2</v>
      </c>
      <c r="AV86" s="64">
        <f t="shared" si="17"/>
        <v>-9.2839706744274331E-2</v>
      </c>
    </row>
    <row r="87" spans="1:48" x14ac:dyDescent="0.3">
      <c r="A87" s="127" t="s">
        <v>106</v>
      </c>
      <c r="B87" s="59">
        <v>5.5627215007576503</v>
      </c>
      <c r="C87" s="128">
        <v>8.9472644677069049</v>
      </c>
      <c r="D87" s="129">
        <v>8.333333333333325</v>
      </c>
      <c r="E87" s="129">
        <v>4.8518657416088518</v>
      </c>
      <c r="F87" s="62">
        <v>5.4068740660236259</v>
      </c>
      <c r="G87" s="59">
        <v>6.8331455009193798</v>
      </c>
      <c r="H87" s="128">
        <v>4.3783710284186039</v>
      </c>
      <c r="I87" s="129">
        <v>4.438478747203578</v>
      </c>
      <c r="J87" s="129">
        <v>5.9381148274011641</v>
      </c>
      <c r="K87" s="62">
        <v>4.9759367480233898</v>
      </c>
      <c r="L87" s="59">
        <v>4.9350908949571615</v>
      </c>
      <c r="M87" s="128">
        <v>5.462677493595014</v>
      </c>
      <c r="N87" s="129">
        <v>5.7792819809785012</v>
      </c>
      <c r="O87" s="129">
        <v>4.5627215937869448</v>
      </c>
      <c r="P87" s="62">
        <v>4.1383544821940177</v>
      </c>
      <c r="Q87" s="59">
        <v>4.9728551321261749</v>
      </c>
      <c r="R87" s="128">
        <v>1.28875530118994</v>
      </c>
      <c r="S87" s="129">
        <v>4.7270816309538297</v>
      </c>
      <c r="T87" s="129">
        <v>4.6420530475594397</v>
      </c>
      <c r="U87" s="129">
        <v>4.6148007345752902</v>
      </c>
      <c r="V87" s="59">
        <v>3.8351792300326926</v>
      </c>
      <c r="W87" s="129">
        <v>4.7406727239618203</v>
      </c>
      <c r="X87" s="129">
        <v>4.5683287681740801</v>
      </c>
      <c r="Y87" s="129">
        <v>4.0823719002958097</v>
      </c>
      <c r="Z87" s="129">
        <v>4.48190231075667</v>
      </c>
      <c r="AA87" s="140">
        <v>4.4648489081538623</v>
      </c>
      <c r="AC87" s="128">
        <f t="shared" si="16"/>
        <v>0</v>
      </c>
      <c r="AD87" s="129">
        <f t="shared" si="16"/>
        <v>0</v>
      </c>
      <c r="AE87" s="129">
        <f t="shared" si="16"/>
        <v>0</v>
      </c>
      <c r="AF87" s="62">
        <f t="shared" si="16"/>
        <v>0</v>
      </c>
      <c r="AG87" s="59">
        <f t="shared" si="16"/>
        <v>0</v>
      </c>
      <c r="AH87" s="128">
        <f t="shared" si="16"/>
        <v>0</v>
      </c>
      <c r="AI87" s="129">
        <f t="shared" si="16"/>
        <v>0</v>
      </c>
      <c r="AJ87" s="129">
        <f t="shared" si="16"/>
        <v>0</v>
      </c>
      <c r="AK87" s="62">
        <f t="shared" si="16"/>
        <v>0</v>
      </c>
      <c r="AL87" s="59">
        <f t="shared" si="16"/>
        <v>0</v>
      </c>
      <c r="AM87" s="181">
        <f t="shared" si="16"/>
        <v>0</v>
      </c>
      <c r="AN87" s="182">
        <f t="shared" si="16"/>
        <v>-4.2640050982596378E-3</v>
      </c>
      <c r="AO87" s="182">
        <f t="shared" si="16"/>
        <v>0.20567916089331018</v>
      </c>
      <c r="AP87" s="182">
        <f t="shared" si="16"/>
        <v>-2.2775263878400231E-2</v>
      </c>
      <c r="AQ87" s="183">
        <f t="shared" si="16"/>
        <v>4.446509612265892E-2</v>
      </c>
      <c r="AR87" s="182">
        <f t="shared" si="16"/>
        <v>2.2619958965009346E-2</v>
      </c>
      <c r="AS87" s="182">
        <f t="shared" si="17"/>
        <v>1.1576658669900652E-3</v>
      </c>
      <c r="AT87" s="182">
        <f t="shared" si="17"/>
        <v>-1.5508423577069941E-2</v>
      </c>
      <c r="AU87" s="182">
        <f t="shared" si="17"/>
        <v>-1.7773846239159674E-2</v>
      </c>
      <c r="AV87" s="183">
        <f t="shared" si="17"/>
        <v>-2.9995519109426994E-3</v>
      </c>
    </row>
    <row r="88" spans="1:48" x14ac:dyDescent="0.3">
      <c r="A88" s="130" t="s">
        <v>81</v>
      </c>
      <c r="B88" s="64">
        <v>6.089319137517446</v>
      </c>
      <c r="C88" s="131">
        <v>5.9056210992246116</v>
      </c>
      <c r="D88" s="132">
        <v>5.6899651298252252</v>
      </c>
      <c r="E88" s="132">
        <v>5.6487372567148197</v>
      </c>
      <c r="F88" s="67">
        <v>5.7888185167337847</v>
      </c>
      <c r="G88" s="64">
        <v>5.7573886337987767</v>
      </c>
      <c r="H88" s="131">
        <v>2.8988079703304859</v>
      </c>
      <c r="I88" s="132">
        <v>-5.3926336904483785</v>
      </c>
      <c r="J88" s="132">
        <v>-4.5205832845172438</v>
      </c>
      <c r="K88" s="67">
        <v>-5.6690527266876103</v>
      </c>
      <c r="L88" s="64">
        <v>-3.2559893542639329</v>
      </c>
      <c r="M88" s="131">
        <v>-0.78691755054185464</v>
      </c>
      <c r="N88" s="132">
        <v>4.4207149874338603</v>
      </c>
      <c r="O88" s="132">
        <v>3.8373120603795163</v>
      </c>
      <c r="P88" s="67">
        <v>3.9124708611258496</v>
      </c>
      <c r="Q88" s="64">
        <v>2.8146899643656242</v>
      </c>
      <c r="R88" s="131">
        <v>4.82898014302795</v>
      </c>
      <c r="S88" s="132">
        <v>7.6899854419022899</v>
      </c>
      <c r="T88" s="132">
        <v>7.85999033930322</v>
      </c>
      <c r="U88" s="132">
        <v>6.7585939978163498</v>
      </c>
      <c r="V88" s="64">
        <v>6.7850098370302536</v>
      </c>
      <c r="W88" s="143">
        <v>5.3889979477527197</v>
      </c>
      <c r="X88" s="143">
        <v>5.8647987004652702</v>
      </c>
      <c r="Y88" s="143">
        <v>7.5531272130935001</v>
      </c>
      <c r="Z88" s="143">
        <v>7.6633835401004298</v>
      </c>
      <c r="AA88" s="144">
        <v>6.6501011369120233</v>
      </c>
      <c r="AC88" s="131">
        <f t="shared" si="16"/>
        <v>0</v>
      </c>
      <c r="AD88" s="132">
        <f t="shared" si="16"/>
        <v>0</v>
      </c>
      <c r="AE88" s="132">
        <f t="shared" si="16"/>
        <v>0</v>
      </c>
      <c r="AF88" s="67">
        <f t="shared" si="16"/>
        <v>0</v>
      </c>
      <c r="AG88" s="64">
        <f t="shared" si="16"/>
        <v>0</v>
      </c>
      <c r="AH88" s="131">
        <f t="shared" si="16"/>
        <v>0</v>
      </c>
      <c r="AI88" s="132">
        <f t="shared" si="16"/>
        <v>0</v>
      </c>
      <c r="AJ88" s="132">
        <f t="shared" si="16"/>
        <v>0</v>
      </c>
      <c r="AK88" s="67">
        <f t="shared" si="16"/>
        <v>0</v>
      </c>
      <c r="AL88" s="64">
        <f t="shared" si="16"/>
        <v>0</v>
      </c>
      <c r="AM88" s="131">
        <f t="shared" si="16"/>
        <v>0</v>
      </c>
      <c r="AN88" s="132">
        <f t="shared" si="16"/>
        <v>1.4558097710448692E-5</v>
      </c>
      <c r="AO88" s="132">
        <f t="shared" si="16"/>
        <v>-0.69977818040536999</v>
      </c>
      <c r="AP88" s="132">
        <f t="shared" si="16"/>
        <v>-0.11190129304389984</v>
      </c>
      <c r="AQ88" s="64">
        <f t="shared" si="16"/>
        <v>-0.20584379528649777</v>
      </c>
      <c r="AR88" s="132">
        <f t="shared" si="16"/>
        <v>-9.0817150530710045E-2</v>
      </c>
      <c r="AS88" s="132">
        <f t="shared" si="17"/>
        <v>-5.1795542400280503E-2</v>
      </c>
      <c r="AT88" s="132">
        <f t="shared" si="17"/>
        <v>-5.4017335514400244E-2</v>
      </c>
      <c r="AU88" s="132">
        <f t="shared" si="17"/>
        <v>-3.5149534652229697E-2</v>
      </c>
      <c r="AV88" s="64">
        <f t="shared" si="17"/>
        <v>-5.9230979703905895E-2</v>
      </c>
    </row>
    <row r="89" spans="1:48" x14ac:dyDescent="0.3">
      <c r="A89" s="127" t="s">
        <v>107</v>
      </c>
      <c r="B89" s="59">
        <v>4.9656240744686775</v>
      </c>
      <c r="C89" s="128">
        <v>5.2135457382716854</v>
      </c>
      <c r="D89" s="129">
        <v>4.6288101288229466</v>
      </c>
      <c r="E89" s="129">
        <v>4.429319197182191</v>
      </c>
      <c r="F89" s="62">
        <v>4.2434687104994318</v>
      </c>
      <c r="G89" s="59">
        <v>4.622056094966398</v>
      </c>
      <c r="H89" s="128">
        <v>1.5685936560559499</v>
      </c>
      <c r="I89" s="129">
        <v>-7.5884076670306051</v>
      </c>
      <c r="J89" s="129">
        <v>-5.0485134756647838</v>
      </c>
      <c r="K89" s="62">
        <v>-3.64085852965562</v>
      </c>
      <c r="L89" s="59">
        <v>-3.7192929346931636</v>
      </c>
      <c r="M89" s="128">
        <v>-1.258459752311103</v>
      </c>
      <c r="N89" s="129">
        <v>9.5170967452195221</v>
      </c>
      <c r="O89" s="129">
        <v>5.1513552369596649</v>
      </c>
      <c r="P89" s="62">
        <v>5.5572381551460381</v>
      </c>
      <c r="Q89" s="59">
        <v>4.6530053024093743</v>
      </c>
      <c r="R89" s="128">
        <v>5.7149600372154703</v>
      </c>
      <c r="S89" s="129">
        <v>6.4700052648656703</v>
      </c>
      <c r="T89" s="129">
        <v>7.5300122156696396</v>
      </c>
      <c r="U89" s="129">
        <v>3.1096444798670202</v>
      </c>
      <c r="V89" s="59">
        <v>5.7061865103398057</v>
      </c>
      <c r="W89" s="129">
        <v>3.8604653542698402</v>
      </c>
      <c r="X89" s="129">
        <v>4.8875583167783603</v>
      </c>
      <c r="Y89" s="129">
        <v>6.9575621998537001</v>
      </c>
      <c r="Z89" s="129">
        <v>6.8083115887414198</v>
      </c>
      <c r="AA89" s="140">
        <v>5.6481421550229838</v>
      </c>
      <c r="AC89" s="128">
        <f t="shared" si="16"/>
        <v>0</v>
      </c>
      <c r="AD89" s="129">
        <f t="shared" si="16"/>
        <v>0</v>
      </c>
      <c r="AE89" s="129">
        <f t="shared" si="16"/>
        <v>0</v>
      </c>
      <c r="AF89" s="62">
        <f t="shared" si="16"/>
        <v>0</v>
      </c>
      <c r="AG89" s="59">
        <f t="shared" si="16"/>
        <v>0</v>
      </c>
      <c r="AH89" s="128">
        <f t="shared" si="16"/>
        <v>0</v>
      </c>
      <c r="AI89" s="129">
        <f t="shared" si="16"/>
        <v>0</v>
      </c>
      <c r="AJ89" s="129">
        <f t="shared" si="16"/>
        <v>0</v>
      </c>
      <c r="AK89" s="62">
        <f t="shared" si="16"/>
        <v>0</v>
      </c>
      <c r="AL89" s="59">
        <f t="shared" si="16"/>
        <v>0</v>
      </c>
      <c r="AM89" s="128">
        <f t="shared" si="16"/>
        <v>0</v>
      </c>
      <c r="AN89" s="129">
        <f t="shared" si="16"/>
        <v>-4.0034213405100161E-3</v>
      </c>
      <c r="AO89" s="129">
        <f t="shared" si="16"/>
        <v>3.8036801376106766E-3</v>
      </c>
      <c r="AP89" s="129">
        <f t="shared" si="16"/>
        <v>-1.2239592912750119E-2</v>
      </c>
      <c r="AQ89" s="59">
        <f t="shared" si="16"/>
        <v>-3.1335939369547816E-3</v>
      </c>
      <c r="AR89" s="129">
        <f t="shared" si="16"/>
        <v>-0.11813672202058001</v>
      </c>
      <c r="AS89" s="129">
        <f t="shared" si="17"/>
        <v>-0.21580572346966065</v>
      </c>
      <c r="AT89" s="129">
        <f t="shared" si="17"/>
        <v>-0.13936102306336995</v>
      </c>
      <c r="AU89" s="129">
        <f t="shared" si="17"/>
        <v>-9.8480048064010006E-2</v>
      </c>
      <c r="AV89" s="59">
        <f t="shared" si="17"/>
        <v>-0.14343556182829786</v>
      </c>
    </row>
    <row r="90" spans="1:48" x14ac:dyDescent="0.3">
      <c r="A90" s="130" t="s">
        <v>108</v>
      </c>
      <c r="B90" s="64">
        <v>7.0577708140614037</v>
      </c>
      <c r="C90" s="131">
        <v>5.4506260177794363</v>
      </c>
      <c r="D90" s="132">
        <v>5.8768119154217979</v>
      </c>
      <c r="E90" s="132">
        <v>6.6597698642777869</v>
      </c>
      <c r="F90" s="67">
        <v>7.5528432044097649</v>
      </c>
      <c r="G90" s="64">
        <v>6.4019427541659235</v>
      </c>
      <c r="H90" s="131">
        <v>1.3039597217712862</v>
      </c>
      <c r="I90" s="132">
        <v>-30.797573739710991</v>
      </c>
      <c r="J90" s="132">
        <v>-16.705495038503038</v>
      </c>
      <c r="K90" s="67">
        <v>-13.416064336924601</v>
      </c>
      <c r="L90" s="64">
        <v>-15.0436082758025</v>
      </c>
      <c r="M90" s="131">
        <v>-13.086871598937911</v>
      </c>
      <c r="N90" s="132">
        <v>25.098373945813314</v>
      </c>
      <c r="O90" s="132">
        <v>-0.72454799445682561</v>
      </c>
      <c r="P90" s="67">
        <v>7.926420145448998</v>
      </c>
      <c r="Q90" s="64">
        <v>3.2405876505542386</v>
      </c>
      <c r="R90" s="131">
        <v>15.794503444980499</v>
      </c>
      <c r="S90" s="132">
        <v>18.700905248262899</v>
      </c>
      <c r="T90" s="132">
        <v>19.369778126583899</v>
      </c>
      <c r="U90" s="132">
        <v>2.4622888174672601</v>
      </c>
      <c r="V90" s="64">
        <v>13.696446912707305</v>
      </c>
      <c r="W90" s="143">
        <v>8.1071472942512894</v>
      </c>
      <c r="X90" s="143">
        <v>9.2316527802188197</v>
      </c>
      <c r="Y90" s="143">
        <v>10.364837979529501</v>
      </c>
      <c r="Z90" s="143">
        <v>7.0112524499907796</v>
      </c>
      <c r="AA90" s="144">
        <v>8.693168223927362</v>
      </c>
      <c r="AC90" s="131">
        <f t="shared" si="16"/>
        <v>0</v>
      </c>
      <c r="AD90" s="132">
        <f t="shared" si="16"/>
        <v>0</v>
      </c>
      <c r="AE90" s="132">
        <f t="shared" si="16"/>
        <v>0</v>
      </c>
      <c r="AF90" s="67">
        <f t="shared" si="16"/>
        <v>0</v>
      </c>
      <c r="AG90" s="64">
        <f t="shared" si="16"/>
        <v>0</v>
      </c>
      <c r="AH90" s="131">
        <f t="shared" si="16"/>
        <v>0</v>
      </c>
      <c r="AI90" s="132">
        <f t="shared" si="16"/>
        <v>0</v>
      </c>
      <c r="AJ90" s="132">
        <f t="shared" si="16"/>
        <v>0</v>
      </c>
      <c r="AK90" s="67">
        <f t="shared" si="16"/>
        <v>0</v>
      </c>
      <c r="AL90" s="64">
        <f t="shared" si="16"/>
        <v>0</v>
      </c>
      <c r="AM90" s="131">
        <f t="shared" si="16"/>
        <v>0</v>
      </c>
      <c r="AN90" s="132">
        <f t="shared" si="16"/>
        <v>2.1060855721017901E-3</v>
      </c>
      <c r="AO90" s="132">
        <f t="shared" si="16"/>
        <v>-2.9634898055981296E-3</v>
      </c>
      <c r="AP90" s="132">
        <f t="shared" si="16"/>
        <v>-1.0718729510150293E-2</v>
      </c>
      <c r="AQ90" s="64">
        <f t="shared" si="16"/>
        <v>-3.1495575960818201E-3</v>
      </c>
      <c r="AR90" s="132">
        <f>W115-W90</f>
        <v>-0.17235503966775934</v>
      </c>
      <c r="AS90" s="132">
        <f t="shared" si="17"/>
        <v>-7.8159447972319995E-2</v>
      </c>
      <c r="AT90" s="132">
        <f t="shared" si="17"/>
        <v>-8.4373835536201369E-2</v>
      </c>
      <c r="AU90" s="132">
        <f t="shared" si="17"/>
        <v>-9.2106302052969546E-2</v>
      </c>
      <c r="AV90" s="64">
        <f t="shared" si="17"/>
        <v>-0.10613942308643942</v>
      </c>
    </row>
    <row r="91" spans="1:48" x14ac:dyDescent="0.3">
      <c r="A91" s="127" t="s">
        <v>109</v>
      </c>
      <c r="B91" s="59">
        <v>5.6817217472798109</v>
      </c>
      <c r="C91" s="128">
        <v>5.8665290354869448</v>
      </c>
      <c r="D91" s="129">
        <v>5.5293885884164951</v>
      </c>
      <c r="E91" s="129">
        <v>5.4070783433793013</v>
      </c>
      <c r="F91" s="62">
        <v>6.4053671178512683</v>
      </c>
      <c r="G91" s="59">
        <v>5.804958031362073</v>
      </c>
      <c r="H91" s="128">
        <v>1.9419914091441282</v>
      </c>
      <c r="I91" s="129">
        <v>-21.970931219240185</v>
      </c>
      <c r="J91" s="129">
        <v>-11.81084126787062</v>
      </c>
      <c r="K91" s="62">
        <v>-8.8765656662172798</v>
      </c>
      <c r="L91" s="59">
        <v>-10.21845338888977</v>
      </c>
      <c r="M91" s="128">
        <v>-7.2683239116780207</v>
      </c>
      <c r="N91" s="129">
        <v>21.57790185094224</v>
      </c>
      <c r="O91" s="129">
        <v>-0.1355786200236353</v>
      </c>
      <c r="P91" s="62">
        <v>4.9478110579918466</v>
      </c>
      <c r="Q91" s="59">
        <v>3.8888093970895987</v>
      </c>
      <c r="R91" s="128">
        <v>6.5595337804657197</v>
      </c>
      <c r="S91" s="129">
        <v>5.3100033368747601</v>
      </c>
      <c r="T91" s="129">
        <v>12.039993706904401</v>
      </c>
      <c r="U91" s="129">
        <v>4.0601081239219701</v>
      </c>
      <c r="V91" s="59">
        <v>6.8855370489971701</v>
      </c>
      <c r="W91" s="129">
        <v>5.0463832336061101</v>
      </c>
      <c r="X91" s="129">
        <v>6.1420947496796998</v>
      </c>
      <c r="Y91" s="129">
        <v>7.5737016201568697</v>
      </c>
      <c r="Z91" s="129">
        <v>5.1215979454838703</v>
      </c>
      <c r="AA91" s="140">
        <v>5.9660040478145326</v>
      </c>
      <c r="AC91" s="128">
        <f t="shared" si="16"/>
        <v>0</v>
      </c>
      <c r="AD91" s="129">
        <f t="shared" si="16"/>
        <v>0</v>
      </c>
      <c r="AE91" s="129">
        <f t="shared" si="16"/>
        <v>0</v>
      </c>
      <c r="AF91" s="62">
        <f t="shared" si="16"/>
        <v>0</v>
      </c>
      <c r="AG91" s="59">
        <f t="shared" si="16"/>
        <v>0</v>
      </c>
      <c r="AH91" s="128">
        <f t="shared" si="16"/>
        <v>0</v>
      </c>
      <c r="AI91" s="129">
        <f t="shared" si="16"/>
        <v>0</v>
      </c>
      <c r="AJ91" s="129">
        <f t="shared" si="16"/>
        <v>0</v>
      </c>
      <c r="AK91" s="62">
        <f t="shared" si="16"/>
        <v>0</v>
      </c>
      <c r="AL91" s="59">
        <f t="shared" si="16"/>
        <v>0</v>
      </c>
      <c r="AM91" s="128">
        <f t="shared" si="16"/>
        <v>0</v>
      </c>
      <c r="AN91" s="129">
        <f t="shared" si="16"/>
        <v>-3.3368747605067028E-6</v>
      </c>
      <c r="AO91" s="129">
        <f t="shared" si="16"/>
        <v>6.2930955984086268E-6</v>
      </c>
      <c r="AP91" s="129">
        <f t="shared" si="16"/>
        <v>-5.2014067080739856E-2</v>
      </c>
      <c r="AQ91" s="59">
        <f t="shared" si="16"/>
        <v>-1.3730434326486574E-2</v>
      </c>
      <c r="AR91" s="129">
        <f t="shared" si="16"/>
        <v>-0.11545476215211004</v>
      </c>
      <c r="AS91" s="129">
        <f t="shared" si="17"/>
        <v>-0.16566297615768022</v>
      </c>
      <c r="AT91" s="129">
        <f t="shared" si="17"/>
        <v>-0.10289368936185994</v>
      </c>
      <c r="AU91" s="129">
        <f t="shared" si="17"/>
        <v>-7.8508430700390264E-2</v>
      </c>
      <c r="AV91" s="59">
        <f t="shared" si="17"/>
        <v>-0.11518248707531598</v>
      </c>
    </row>
    <row r="92" spans="1:48" x14ac:dyDescent="0.3">
      <c r="A92" s="130" t="s">
        <v>110</v>
      </c>
      <c r="B92" s="64">
        <v>7.020370834969647</v>
      </c>
      <c r="C92" s="131">
        <v>9.0625242312968979</v>
      </c>
      <c r="D92" s="132">
        <v>9.5960649603882722</v>
      </c>
      <c r="E92" s="132">
        <v>9.2422567094956563</v>
      </c>
      <c r="F92" s="67">
        <v>9.7079222584081535</v>
      </c>
      <c r="G92" s="64">
        <v>9.4053467324296758</v>
      </c>
      <c r="H92" s="131">
        <v>9.8208145178604767</v>
      </c>
      <c r="I92" s="132">
        <v>10.848584638559178</v>
      </c>
      <c r="J92" s="132">
        <v>10.715235751812191</v>
      </c>
      <c r="K92" s="67">
        <v>10.9139185560957</v>
      </c>
      <c r="L92" s="64">
        <v>10.583711497904869</v>
      </c>
      <c r="M92" s="131">
        <v>8.7200317413719262</v>
      </c>
      <c r="N92" s="132">
        <v>6.8951707395095596</v>
      </c>
      <c r="O92" s="132">
        <v>5.5358250792672647</v>
      </c>
      <c r="P92" s="67">
        <v>6.2133998517718059</v>
      </c>
      <c r="Q92" s="64">
        <v>6.8087756564588986</v>
      </c>
      <c r="R92" s="131">
        <v>7.1420528007235298</v>
      </c>
      <c r="S92" s="132">
        <v>8.7200103928400701</v>
      </c>
      <c r="T92" s="132">
        <v>8.9099399296001103</v>
      </c>
      <c r="U92" s="132">
        <v>7.8613822293747804</v>
      </c>
      <c r="V92" s="64">
        <v>8.1633141525347277</v>
      </c>
      <c r="W92" s="143">
        <v>7.7024838069411903</v>
      </c>
      <c r="X92" s="143">
        <v>8.2549956791243098</v>
      </c>
      <c r="Y92" s="143">
        <v>10.531588127893</v>
      </c>
      <c r="Z92" s="143">
        <v>11.1721255329704</v>
      </c>
      <c r="AA92" s="144">
        <v>9.446468036023159</v>
      </c>
      <c r="AC92" s="131">
        <f t="shared" si="16"/>
        <v>0</v>
      </c>
      <c r="AD92" s="132">
        <f t="shared" si="16"/>
        <v>0</v>
      </c>
      <c r="AE92" s="132">
        <f t="shared" si="16"/>
        <v>0</v>
      </c>
      <c r="AF92" s="67">
        <f t="shared" si="16"/>
        <v>0</v>
      </c>
      <c r="AG92" s="64">
        <f t="shared" si="16"/>
        <v>0</v>
      </c>
      <c r="AH92" s="131">
        <f t="shared" si="16"/>
        <v>0</v>
      </c>
      <c r="AI92" s="132">
        <f t="shared" si="16"/>
        <v>0</v>
      </c>
      <c r="AJ92" s="132">
        <f t="shared" si="16"/>
        <v>0</v>
      </c>
      <c r="AK92" s="67">
        <f t="shared" si="16"/>
        <v>0</v>
      </c>
      <c r="AL92" s="64">
        <f t="shared" si="16"/>
        <v>0</v>
      </c>
      <c r="AM92" s="131">
        <f t="shared" si="16"/>
        <v>0</v>
      </c>
      <c r="AN92" s="132">
        <f t="shared" si="16"/>
        <v>3.1317710049005854E-3</v>
      </c>
      <c r="AO92" s="132">
        <f t="shared" si="16"/>
        <v>-4.2114728488105158E-3</v>
      </c>
      <c r="AP92" s="132">
        <f t="shared" si="16"/>
        <v>5.6234625792592752E-3</v>
      </c>
      <c r="AQ92" s="64">
        <f t="shared" si="16"/>
        <v>1.1557871775664808E-3</v>
      </c>
      <c r="AR92" s="132">
        <f t="shared" si="16"/>
        <v>-7.7223614710030475E-2</v>
      </c>
      <c r="AS92" s="132">
        <f t="shared" si="17"/>
        <v>-8.6764037511610326E-2</v>
      </c>
      <c r="AT92" s="132">
        <f t="shared" si="17"/>
        <v>-8.9568315627300166E-2</v>
      </c>
      <c r="AU92" s="132">
        <f t="shared" si="17"/>
        <v>-9.090221408970045E-2</v>
      </c>
      <c r="AV92" s="64">
        <f t="shared" si="17"/>
        <v>-8.6229974297102885E-2</v>
      </c>
    </row>
    <row r="93" spans="1:48" x14ac:dyDescent="0.3">
      <c r="A93" s="127" t="s">
        <v>111</v>
      </c>
      <c r="B93" s="59">
        <v>4.1730309490855655</v>
      </c>
      <c r="C93" s="128">
        <v>7.2251654588042946</v>
      </c>
      <c r="D93" s="129">
        <v>4.4871576102165855</v>
      </c>
      <c r="E93" s="129">
        <v>6.1474641816726017</v>
      </c>
      <c r="F93" s="62">
        <v>8.4921977583998434</v>
      </c>
      <c r="G93" s="59">
        <v>6.5976036798946147</v>
      </c>
      <c r="H93" s="128">
        <v>10.627164131786282</v>
      </c>
      <c r="I93" s="129">
        <v>1.0584326090181895</v>
      </c>
      <c r="J93" s="129">
        <v>-0.94687818159450154</v>
      </c>
      <c r="K93" s="62">
        <v>2.3717646155577699</v>
      </c>
      <c r="L93" s="59">
        <v>3.2473762286074681</v>
      </c>
      <c r="M93" s="128">
        <v>-2.9729499160560446</v>
      </c>
      <c r="N93" s="129">
        <v>8.3296168978243443</v>
      </c>
      <c r="O93" s="129">
        <v>4.2894802923676201</v>
      </c>
      <c r="P93" s="62">
        <v>-2.592506106280823</v>
      </c>
      <c r="Q93" s="59">
        <v>1.5641458948520315</v>
      </c>
      <c r="R93" s="128">
        <v>1.63565263487668</v>
      </c>
      <c r="S93" s="129">
        <v>0.92022246106718997</v>
      </c>
      <c r="T93" s="129">
        <v>4.0002247295736799</v>
      </c>
      <c r="U93" s="129">
        <v>6.0906086116598699</v>
      </c>
      <c r="V93" s="59">
        <v>3.1405568715126009</v>
      </c>
      <c r="W93" s="129">
        <v>4.0077942584535604</v>
      </c>
      <c r="X93" s="129">
        <v>7.2629551365683902</v>
      </c>
      <c r="Y93" s="129">
        <v>7.0326295553740401</v>
      </c>
      <c r="Z93" s="129">
        <v>7.89271397753794</v>
      </c>
      <c r="AA93" s="140">
        <v>6.5556572057525297</v>
      </c>
      <c r="AC93" s="128">
        <f t="shared" si="16"/>
        <v>0</v>
      </c>
      <c r="AD93" s="129">
        <f t="shared" si="16"/>
        <v>0</v>
      </c>
      <c r="AE93" s="129">
        <f t="shared" si="16"/>
        <v>0</v>
      </c>
      <c r="AF93" s="62">
        <f t="shared" si="16"/>
        <v>0</v>
      </c>
      <c r="AG93" s="59">
        <f t="shared" si="16"/>
        <v>0</v>
      </c>
      <c r="AH93" s="128">
        <f t="shared" si="16"/>
        <v>0</v>
      </c>
      <c r="AI93" s="129">
        <f t="shared" si="16"/>
        <v>0</v>
      </c>
      <c r="AJ93" s="129">
        <f t="shared" si="16"/>
        <v>0</v>
      </c>
      <c r="AK93" s="62">
        <f t="shared" si="16"/>
        <v>0</v>
      </c>
      <c r="AL93" s="59">
        <f t="shared" si="16"/>
        <v>0</v>
      </c>
      <c r="AM93" s="128">
        <f t="shared" si="16"/>
        <v>0</v>
      </c>
      <c r="AN93" s="129">
        <f t="shared" si="16"/>
        <v>-2.0531196115691763E-4</v>
      </c>
      <c r="AO93" s="129">
        <f t="shared" si="16"/>
        <v>0.11172377248807042</v>
      </c>
      <c r="AP93" s="129">
        <f t="shared" si="16"/>
        <v>7.7034932045005888E-4</v>
      </c>
      <c r="AQ93" s="59">
        <f t="shared" si="16"/>
        <v>2.7999576445014718E-2</v>
      </c>
      <c r="AR93" s="129">
        <f t="shared" si="16"/>
        <v>-0.21500646721875061</v>
      </c>
      <c r="AS93" s="129">
        <f t="shared" si="17"/>
        <v>-0.22599049960304995</v>
      </c>
      <c r="AT93" s="129">
        <f t="shared" si="17"/>
        <v>0.12115536996966014</v>
      </c>
      <c r="AU93" s="129">
        <f t="shared" si="17"/>
        <v>-3.4170603204080052E-2</v>
      </c>
      <c r="AV93" s="59">
        <f t="shared" si="17"/>
        <v>-8.724530787640461E-2</v>
      </c>
    </row>
    <row r="94" spans="1:48" x14ac:dyDescent="0.3">
      <c r="A94" s="130" t="s">
        <v>112</v>
      </c>
      <c r="B94" s="64">
        <v>3.4809380163933534</v>
      </c>
      <c r="C94" s="131">
        <v>5.4047174843693702</v>
      </c>
      <c r="D94" s="132">
        <v>5.7078642639580179</v>
      </c>
      <c r="E94" s="132">
        <v>5.9714753580189184</v>
      </c>
      <c r="F94" s="67">
        <v>5.8537323846320932</v>
      </c>
      <c r="G94" s="64">
        <v>5.7363601716946544</v>
      </c>
      <c r="H94" s="131">
        <v>3.8101965720303888</v>
      </c>
      <c r="I94" s="132">
        <v>2.3095793162000611</v>
      </c>
      <c r="J94" s="132">
        <v>1.9638995321423325</v>
      </c>
      <c r="K94" s="67">
        <v>1.2487396357967</v>
      </c>
      <c r="L94" s="64">
        <v>2.3219547044803779</v>
      </c>
      <c r="M94" s="131">
        <v>0.94152755112519859</v>
      </c>
      <c r="N94" s="132">
        <v>2.8151351190431884</v>
      </c>
      <c r="O94" s="132">
        <v>3.4238983509056631</v>
      </c>
      <c r="P94" s="67">
        <v>3.9376208749040575</v>
      </c>
      <c r="Q94" s="64">
        <v>2.7828029040946944</v>
      </c>
      <c r="R94" s="131">
        <v>3.7773128349947398</v>
      </c>
      <c r="S94" s="132">
        <v>1.8200036676306299</v>
      </c>
      <c r="T94" s="132">
        <v>2.73999617414986</v>
      </c>
      <c r="U94" s="132">
        <v>3.4350729288007802</v>
      </c>
      <c r="V94" s="64">
        <v>2.9416572227377813</v>
      </c>
      <c r="W94" s="143">
        <v>2.5136649938761599</v>
      </c>
      <c r="X94" s="143">
        <v>4.1812091407924497</v>
      </c>
      <c r="Y94" s="143">
        <v>5.3296867618586496</v>
      </c>
      <c r="Z94" s="143">
        <v>4.8106383661601999</v>
      </c>
      <c r="AA94" s="144">
        <v>4.2197645121974992</v>
      </c>
      <c r="AC94" s="131">
        <f t="shared" si="16"/>
        <v>0</v>
      </c>
      <c r="AD94" s="132">
        <f t="shared" si="16"/>
        <v>0</v>
      </c>
      <c r="AE94" s="132">
        <f t="shared" si="16"/>
        <v>0</v>
      </c>
      <c r="AF94" s="67">
        <f t="shared" si="16"/>
        <v>0</v>
      </c>
      <c r="AG94" s="64">
        <f t="shared" si="16"/>
        <v>0</v>
      </c>
      <c r="AH94" s="131">
        <f t="shared" si="16"/>
        <v>0</v>
      </c>
      <c r="AI94" s="132">
        <f t="shared" si="16"/>
        <v>0</v>
      </c>
      <c r="AJ94" s="132">
        <f t="shared" si="16"/>
        <v>0</v>
      </c>
      <c r="AK94" s="67">
        <f t="shared" si="16"/>
        <v>0</v>
      </c>
      <c r="AL94" s="64">
        <f t="shared" si="16"/>
        <v>0</v>
      </c>
      <c r="AM94" s="131">
        <f t="shared" si="16"/>
        <v>0</v>
      </c>
      <c r="AN94" s="132">
        <f t="shared" si="16"/>
        <v>-2.2922691398363781E-6</v>
      </c>
      <c r="AO94" s="132">
        <f t="shared" si="16"/>
        <v>8.7459017659480054E-2</v>
      </c>
      <c r="AP94" s="132">
        <f t="shared" si="16"/>
        <v>-4.4326722917810368E-2</v>
      </c>
      <c r="AQ94" s="64">
        <f t="shared" si="16"/>
        <v>1.0827849253591815E-2</v>
      </c>
      <c r="AR94" s="132">
        <f t="shared" si="16"/>
        <v>-3.6002003096780033E-2</v>
      </c>
      <c r="AS94" s="132">
        <f t="shared" si="17"/>
        <v>-2.9204036276069267E-2</v>
      </c>
      <c r="AT94" s="132">
        <f t="shared" si="17"/>
        <v>5.3113056403404357E-3</v>
      </c>
      <c r="AU94" s="132">
        <f t="shared" si="17"/>
        <v>-5.0678003541895222E-3</v>
      </c>
      <c r="AV94" s="64">
        <f t="shared" si="17"/>
        <v>-1.5846390774942876E-2</v>
      </c>
    </row>
    <row r="95" spans="1:48" x14ac:dyDescent="0.3">
      <c r="A95" s="127" t="s">
        <v>113</v>
      </c>
      <c r="B95" s="59">
        <v>8.6402938578567845</v>
      </c>
      <c r="C95" s="128">
        <v>10.361497174137124</v>
      </c>
      <c r="D95" s="129">
        <v>9.9403189722054641</v>
      </c>
      <c r="E95" s="129">
        <v>10.220903465164731</v>
      </c>
      <c r="F95" s="62">
        <v>10.486190875852941</v>
      </c>
      <c r="G95" s="59">
        <v>10.253602861297107</v>
      </c>
      <c r="H95" s="128">
        <v>5.3924568410203433</v>
      </c>
      <c r="I95" s="129">
        <v>-12.093791539604338</v>
      </c>
      <c r="J95" s="129">
        <v>-7.6081865778200752</v>
      </c>
      <c r="K95" s="62">
        <v>-7.0196198468039297</v>
      </c>
      <c r="L95" s="59">
        <v>-5.4437551283922136</v>
      </c>
      <c r="M95" s="128">
        <v>-6.0981060287724649</v>
      </c>
      <c r="N95" s="129">
        <v>9.9381133350974871</v>
      </c>
      <c r="O95" s="129">
        <v>-0.59057714182094712</v>
      </c>
      <c r="P95" s="62">
        <v>0.89486805814835702</v>
      </c>
      <c r="Q95" s="59">
        <v>0.73368013978558633</v>
      </c>
      <c r="R95" s="128">
        <v>5.9587615864808496</v>
      </c>
      <c r="S95" s="129">
        <v>8.0800211980970094</v>
      </c>
      <c r="T95" s="129">
        <v>8.08999879773312</v>
      </c>
      <c r="U95" s="129">
        <v>4.0977064731253998</v>
      </c>
      <c r="V95" s="59">
        <v>6.537862487677959</v>
      </c>
      <c r="W95" s="129">
        <v>4.3552879114802998</v>
      </c>
      <c r="X95" s="129">
        <v>8.9390708075864005</v>
      </c>
      <c r="Y95" s="129">
        <v>8.8033961551141999</v>
      </c>
      <c r="Z95" s="129">
        <v>9.7646757245603908</v>
      </c>
      <c r="AA95" s="140">
        <v>7.9740064597286109</v>
      </c>
      <c r="AC95" s="128">
        <f t="shared" si="16"/>
        <v>0</v>
      </c>
      <c r="AD95" s="129">
        <f t="shared" si="16"/>
        <v>0</v>
      </c>
      <c r="AE95" s="129">
        <f t="shared" si="16"/>
        <v>0</v>
      </c>
      <c r="AF95" s="62">
        <f t="shared" si="16"/>
        <v>0</v>
      </c>
      <c r="AG95" s="59">
        <f t="shared" si="16"/>
        <v>0</v>
      </c>
      <c r="AH95" s="128">
        <f t="shared" si="16"/>
        <v>0</v>
      </c>
      <c r="AI95" s="129">
        <f t="shared" si="16"/>
        <v>0</v>
      </c>
      <c r="AJ95" s="129">
        <f t="shared" si="16"/>
        <v>0</v>
      </c>
      <c r="AK95" s="62">
        <f t="shared" si="16"/>
        <v>0</v>
      </c>
      <c r="AL95" s="59">
        <f t="shared" si="16"/>
        <v>0</v>
      </c>
      <c r="AM95" s="128">
        <f t="shared" si="16"/>
        <v>0</v>
      </c>
      <c r="AN95" s="129">
        <f t="shared" si="16"/>
        <v>-2.6699893188819601E-5</v>
      </c>
      <c r="AO95" s="129">
        <f t="shared" si="16"/>
        <v>8.2618122722291076E-3</v>
      </c>
      <c r="AP95" s="129">
        <f t="shared" si="16"/>
        <v>-5.8098171226579787E-2</v>
      </c>
      <c r="AQ95" s="59">
        <f t="shared" si="16"/>
        <v>-1.2799930190054987E-2</v>
      </c>
      <c r="AR95" s="129">
        <f t="shared" si="16"/>
        <v>-0.24221191574964962</v>
      </c>
      <c r="AS95" s="129">
        <f t="shared" si="17"/>
        <v>-0.12712269011146127</v>
      </c>
      <c r="AT95" s="129">
        <f t="shared" si="17"/>
        <v>-7.6828387251349994E-2</v>
      </c>
      <c r="AU95" s="129">
        <f t="shared" si="17"/>
        <v>-8.4783321137789969E-2</v>
      </c>
      <c r="AV95" s="59">
        <f t="shared" si="17"/>
        <v>-0.1328730703608505</v>
      </c>
    </row>
    <row r="96" spans="1:48" x14ac:dyDescent="0.3">
      <c r="A96" s="130" t="s">
        <v>114</v>
      </c>
      <c r="B96" s="64">
        <v>7.0013778875841037</v>
      </c>
      <c r="C96" s="131">
        <v>6.4076775245681894</v>
      </c>
      <c r="D96" s="132">
        <v>8.854232653090488</v>
      </c>
      <c r="E96" s="132">
        <v>1.8697950124884954</v>
      </c>
      <c r="F96" s="67">
        <v>2.0601125628513683</v>
      </c>
      <c r="G96" s="64">
        <v>4.666449898504399</v>
      </c>
      <c r="H96" s="131">
        <v>3.1486905729690928</v>
      </c>
      <c r="I96" s="132">
        <v>-3.2105019868000517</v>
      </c>
      <c r="J96" s="132">
        <v>1.8246919935403394</v>
      </c>
      <c r="K96" s="67">
        <v>-1.54904552841583</v>
      </c>
      <c r="L96" s="64">
        <v>-2.5414886393537728E-2</v>
      </c>
      <c r="M96" s="131">
        <v>-2.2595604439326178</v>
      </c>
      <c r="N96" s="132">
        <v>9.9514238197984781</v>
      </c>
      <c r="O96" s="132">
        <v>-9.9477587730583021</v>
      </c>
      <c r="P96" s="67">
        <v>0.9844590966997524</v>
      </c>
      <c r="Q96" s="64">
        <v>-0.32998640266660439</v>
      </c>
      <c r="R96" s="131">
        <v>-1.4517564341903799</v>
      </c>
      <c r="S96" s="132">
        <v>-5.9799976063324696</v>
      </c>
      <c r="T96" s="132">
        <v>8.8400037763787598</v>
      </c>
      <c r="U96" s="132">
        <v>-1.4567646170845701</v>
      </c>
      <c r="V96" s="64">
        <v>-0.38345753025393892</v>
      </c>
      <c r="W96" s="143">
        <v>0.66881306380215</v>
      </c>
      <c r="X96" s="143">
        <v>0.42334249754503001</v>
      </c>
      <c r="Y96" s="143">
        <v>1.3254055327669401</v>
      </c>
      <c r="Z96" s="143">
        <v>8.8804821534404998E-2</v>
      </c>
      <c r="AA96" s="144">
        <v>0.61075295377526206</v>
      </c>
      <c r="AC96" s="131">
        <f t="shared" si="16"/>
        <v>0</v>
      </c>
      <c r="AD96" s="132">
        <f t="shared" si="16"/>
        <v>0</v>
      </c>
      <c r="AE96" s="132">
        <f t="shared" si="16"/>
        <v>0</v>
      </c>
      <c r="AF96" s="67">
        <f t="shared" si="16"/>
        <v>0</v>
      </c>
      <c r="AG96" s="64">
        <f t="shared" si="16"/>
        <v>0</v>
      </c>
      <c r="AH96" s="131">
        <f t="shared" si="16"/>
        <v>0</v>
      </c>
      <c r="AI96" s="132">
        <f t="shared" si="16"/>
        <v>0</v>
      </c>
      <c r="AJ96" s="132">
        <f t="shared" si="16"/>
        <v>0</v>
      </c>
      <c r="AK96" s="67">
        <f t="shared" si="16"/>
        <v>0</v>
      </c>
      <c r="AL96" s="64">
        <f t="shared" si="16"/>
        <v>0</v>
      </c>
      <c r="AM96" s="131">
        <f t="shared" si="16"/>
        <v>0</v>
      </c>
      <c r="AN96" s="132">
        <f t="shared" si="16"/>
        <v>7.5367510501944679E-4</v>
      </c>
      <c r="AO96" s="132">
        <f t="shared" si="16"/>
        <v>0</v>
      </c>
      <c r="AP96" s="132">
        <f t="shared" si="16"/>
        <v>-2.0410702541100445E-3</v>
      </c>
      <c r="AQ96" s="64">
        <f t="shared" si="16"/>
        <v>-3.5070369714951255E-4</v>
      </c>
      <c r="AR96" s="132">
        <f t="shared" si="16"/>
        <v>-4.4696846264880019E-2</v>
      </c>
      <c r="AS96" s="132">
        <f t="shared" si="17"/>
        <v>-2.3840269228268984E-2</v>
      </c>
      <c r="AT96" s="132">
        <f t="shared" si="17"/>
        <v>-6.2302252302659955E-2</v>
      </c>
      <c r="AU96" s="132">
        <f t="shared" si="17"/>
        <v>-8.143462875759E-2</v>
      </c>
      <c r="AV96" s="64">
        <f t="shared" si="17"/>
        <v>-5.3522597685295992E-2</v>
      </c>
    </row>
    <row r="97" spans="1:48" x14ac:dyDescent="0.3">
      <c r="A97" s="127" t="s">
        <v>115</v>
      </c>
      <c r="B97" s="59">
        <v>5.3546002963149597</v>
      </c>
      <c r="C97" s="128">
        <v>5.637700682610669</v>
      </c>
      <c r="D97" s="129">
        <v>6.3059540676623227</v>
      </c>
      <c r="E97" s="129">
        <v>7.8133484148710242</v>
      </c>
      <c r="F97" s="62">
        <v>5.4564774001251815</v>
      </c>
      <c r="G97" s="59">
        <v>6.2890921558161894</v>
      </c>
      <c r="H97" s="128">
        <v>5.8673939204343384</v>
      </c>
      <c r="I97" s="129">
        <v>1.189427205841298</v>
      </c>
      <c r="J97" s="129">
        <v>2.4074347557621723</v>
      </c>
      <c r="K97" s="62">
        <v>1.3587217555581499</v>
      </c>
      <c r="L97" s="59">
        <v>2.6291389816645694</v>
      </c>
      <c r="M97" s="128">
        <v>-1.5441885294639968</v>
      </c>
      <c r="N97" s="129">
        <v>5.8881458601973247</v>
      </c>
      <c r="O97" s="129">
        <v>-4.4185578977377844</v>
      </c>
      <c r="P97" s="62">
        <v>0.70364896764794072</v>
      </c>
      <c r="Q97" s="59">
        <v>0.11154424398009954</v>
      </c>
      <c r="R97" s="128">
        <v>-1.69560860367055</v>
      </c>
      <c r="S97" s="129">
        <v>1.25000112147881</v>
      </c>
      <c r="T97" s="129">
        <v>9.2099998930507905</v>
      </c>
      <c r="U97" s="129">
        <v>5.6634993938392402</v>
      </c>
      <c r="V97" s="59">
        <v>3.6694910243763479</v>
      </c>
      <c r="W97" s="129">
        <v>3.8801613312288601</v>
      </c>
      <c r="X97" s="129">
        <v>6.2608322780268297</v>
      </c>
      <c r="Y97" s="129">
        <v>3.0180024253605602</v>
      </c>
      <c r="Z97" s="129">
        <v>5.0945001263370697</v>
      </c>
      <c r="AA97" s="140">
        <v>4.5849786256265013</v>
      </c>
      <c r="AC97" s="128">
        <f t="shared" si="16"/>
        <v>0</v>
      </c>
      <c r="AD97" s="129">
        <f t="shared" si="16"/>
        <v>0</v>
      </c>
      <c r="AE97" s="129">
        <f t="shared" si="16"/>
        <v>0</v>
      </c>
      <c r="AF97" s="62">
        <f t="shared" si="16"/>
        <v>0</v>
      </c>
      <c r="AG97" s="59">
        <f t="shared" si="16"/>
        <v>0</v>
      </c>
      <c r="AH97" s="128">
        <f t="shared" si="16"/>
        <v>0</v>
      </c>
      <c r="AI97" s="129">
        <f t="shared" si="16"/>
        <v>0</v>
      </c>
      <c r="AJ97" s="129">
        <f t="shared" si="16"/>
        <v>0</v>
      </c>
      <c r="AK97" s="62">
        <f t="shared" si="16"/>
        <v>0</v>
      </c>
      <c r="AL97" s="59">
        <f t="shared" si="16"/>
        <v>0</v>
      </c>
      <c r="AM97" s="128">
        <f t="shared" si="16"/>
        <v>0</v>
      </c>
      <c r="AN97" s="129">
        <f t="shared" si="16"/>
        <v>-5.3695046200452623E-6</v>
      </c>
      <c r="AO97" s="129">
        <f t="shared" si="16"/>
        <v>0.19000199638511006</v>
      </c>
      <c r="AP97" s="129">
        <f t="shared" si="16"/>
        <v>-5.1272100810004773E-3</v>
      </c>
      <c r="AQ97" s="59">
        <f t="shared" si="16"/>
        <v>4.4198456432886779E-2</v>
      </c>
      <c r="AR97" s="129">
        <f t="shared" ref="AR97:AR100" si="18">W122-W97</f>
        <v>-2.827974913880027E-2</v>
      </c>
      <c r="AS97" s="129">
        <f t="shared" si="17"/>
        <v>-5.7100448389809877E-2</v>
      </c>
      <c r="AT97" s="129">
        <f t="shared" si="17"/>
        <v>-3.8823728282540326E-2</v>
      </c>
      <c r="AU97" s="129">
        <f t="shared" si="17"/>
        <v>-9.5194509268194949E-3</v>
      </c>
      <c r="AV97" s="59">
        <f t="shared" si="17"/>
        <v>-3.3517193734766693E-2</v>
      </c>
    </row>
    <row r="98" spans="1:48" x14ac:dyDescent="0.3">
      <c r="A98" s="133" t="s">
        <v>116</v>
      </c>
      <c r="B98" s="69">
        <v>7.1491129934473374</v>
      </c>
      <c r="C98" s="134">
        <v>8.6434004220783844</v>
      </c>
      <c r="D98" s="71">
        <v>9.1283370634538841</v>
      </c>
      <c r="E98" s="71">
        <v>9.1798839854180247</v>
      </c>
      <c r="F98" s="72">
        <v>7.8184784602463031</v>
      </c>
      <c r="G98" s="69">
        <v>8.67756056649187</v>
      </c>
      <c r="H98" s="134">
        <v>10.389271805901812</v>
      </c>
      <c r="I98" s="71">
        <v>3.7139599283270819</v>
      </c>
      <c r="J98" s="71">
        <v>15.285689301953731</v>
      </c>
      <c r="K98" s="72">
        <v>16.540473753167198</v>
      </c>
      <c r="L98" s="69">
        <v>11.596107655065291</v>
      </c>
      <c r="M98" s="134">
        <v>3.3910721459460724</v>
      </c>
      <c r="N98" s="71">
        <v>11.693325979040271</v>
      </c>
      <c r="O98" s="71">
        <v>14.056875840235916</v>
      </c>
      <c r="P98" s="72">
        <v>12.163924597145105</v>
      </c>
      <c r="Q98" s="69">
        <v>10.459444105396653</v>
      </c>
      <c r="R98" s="134">
        <v>4.3803711830316496</v>
      </c>
      <c r="S98" s="71">
        <v>6.5958962687081897</v>
      </c>
      <c r="T98" s="71">
        <v>8.0550809636744596</v>
      </c>
      <c r="U98" s="71">
        <v>4.3761279268989197</v>
      </c>
      <c r="V98" s="69">
        <v>5.8746325857851112</v>
      </c>
      <c r="W98" s="143">
        <v>5.6041024474350998</v>
      </c>
      <c r="X98" s="143">
        <v>6.7811145246849698</v>
      </c>
      <c r="Y98" s="143">
        <v>6.8085258230721601</v>
      </c>
      <c r="Z98" s="143">
        <v>4.9362913373090196</v>
      </c>
      <c r="AA98" s="144">
        <v>6.0233220387749364</v>
      </c>
      <c r="AC98" s="134">
        <f t="shared" ref="AC98:AQ100" si="19">H123-H98</f>
        <v>0</v>
      </c>
      <c r="AD98" s="71">
        <f t="shared" si="19"/>
        <v>0</v>
      </c>
      <c r="AE98" s="71">
        <f t="shared" si="19"/>
        <v>0</v>
      </c>
      <c r="AF98" s="72">
        <f t="shared" si="19"/>
        <v>0</v>
      </c>
      <c r="AG98" s="69">
        <f t="shared" si="19"/>
        <v>0</v>
      </c>
      <c r="AH98" s="134">
        <f t="shared" si="19"/>
        <v>0</v>
      </c>
      <c r="AI98" s="71">
        <f t="shared" si="19"/>
        <v>0</v>
      </c>
      <c r="AJ98" s="71">
        <f t="shared" si="19"/>
        <v>0</v>
      </c>
      <c r="AK98" s="72">
        <f t="shared" si="19"/>
        <v>0</v>
      </c>
      <c r="AL98" s="69">
        <f t="shared" si="19"/>
        <v>0</v>
      </c>
      <c r="AM98" s="134">
        <f t="shared" si="19"/>
        <v>0</v>
      </c>
      <c r="AN98" s="71">
        <f t="shared" si="19"/>
        <v>4.0899372370502007E-3</v>
      </c>
      <c r="AO98" s="71">
        <f t="shared" si="19"/>
        <v>0.190535971445291</v>
      </c>
      <c r="AP98" s="71">
        <f t="shared" si="19"/>
        <v>-3.1467732724169473E-2</v>
      </c>
      <c r="AQ98" s="69">
        <f t="shared" si="19"/>
        <v>4.3210788728820226E-2</v>
      </c>
      <c r="AR98" s="132">
        <f t="shared" si="18"/>
        <v>-0.10278063918653935</v>
      </c>
      <c r="AS98" s="132">
        <f t="shared" si="17"/>
        <v>-4.8351412114359782E-2</v>
      </c>
      <c r="AT98" s="132">
        <f t="shared" si="17"/>
        <v>-0.12140239607777037</v>
      </c>
      <c r="AU98" s="132">
        <f t="shared" si="17"/>
        <v>-0.13801331964982921</v>
      </c>
      <c r="AV98" s="69">
        <f t="shared" si="17"/>
        <v>-0.10443541196933914</v>
      </c>
    </row>
    <row r="99" spans="1:48" x14ac:dyDescent="0.3">
      <c r="A99" s="127" t="s">
        <v>117</v>
      </c>
      <c r="B99" s="59">
        <v>8.9653697257173306</v>
      </c>
      <c r="C99" s="128">
        <v>9.9676005764893993</v>
      </c>
      <c r="D99" s="129">
        <v>10.721701994279664</v>
      </c>
      <c r="E99" s="129">
        <v>10.706978184031035</v>
      </c>
      <c r="F99" s="62">
        <v>10.779830893140009</v>
      </c>
      <c r="G99" s="59">
        <v>10.552084973650654</v>
      </c>
      <c r="H99" s="128">
        <v>7.0882256128851573</v>
      </c>
      <c r="I99" s="129">
        <v>-12.599836840605061</v>
      </c>
      <c r="J99" s="129">
        <v>-5.5460330896645926</v>
      </c>
      <c r="K99" s="62">
        <v>-4.8369176675199101</v>
      </c>
      <c r="L99" s="59">
        <v>-4.098650123846781</v>
      </c>
      <c r="M99" s="128">
        <v>-5.1535822494086396</v>
      </c>
      <c r="N99" s="129">
        <v>11.969843165567951</v>
      </c>
      <c r="O99" s="129">
        <v>-0.30251541977056595</v>
      </c>
      <c r="P99" s="62">
        <v>3.3517083623230581</v>
      </c>
      <c r="Q99" s="59">
        <v>2.1180141061916569</v>
      </c>
      <c r="R99" s="128">
        <v>8.2442124247932203</v>
      </c>
      <c r="S99" s="129">
        <v>6.0039885261576096</v>
      </c>
      <c r="T99" s="129">
        <v>8.0100039454470693</v>
      </c>
      <c r="U99" s="129">
        <v>-1.4864859473952701</v>
      </c>
      <c r="V99" s="59">
        <v>5.1043591042416514</v>
      </c>
      <c r="W99" s="129">
        <v>0.89914347452553001</v>
      </c>
      <c r="X99" s="129">
        <v>5.7661361431237896</v>
      </c>
      <c r="Y99" s="129">
        <v>5.9667015774710599</v>
      </c>
      <c r="Z99" s="129">
        <v>1.4228385655772999</v>
      </c>
      <c r="AA99" s="140">
        <v>3.5191330091485673</v>
      </c>
      <c r="AC99" s="128">
        <f t="shared" si="19"/>
        <v>0</v>
      </c>
      <c r="AD99" s="129">
        <f t="shared" si="19"/>
        <v>0</v>
      </c>
      <c r="AE99" s="129">
        <f t="shared" si="19"/>
        <v>0</v>
      </c>
      <c r="AF99" s="62">
        <f t="shared" si="19"/>
        <v>0</v>
      </c>
      <c r="AG99" s="59">
        <f t="shared" si="19"/>
        <v>0</v>
      </c>
      <c r="AH99" s="128">
        <f t="shared" si="19"/>
        <v>0</v>
      </c>
      <c r="AI99" s="129">
        <f t="shared" si="19"/>
        <v>0</v>
      </c>
      <c r="AJ99" s="129">
        <f t="shared" si="19"/>
        <v>0</v>
      </c>
      <c r="AK99" s="62">
        <f t="shared" si="19"/>
        <v>0</v>
      </c>
      <c r="AL99" s="59">
        <f t="shared" si="19"/>
        <v>0</v>
      </c>
      <c r="AM99" s="128">
        <f t="shared" si="19"/>
        <v>0</v>
      </c>
      <c r="AN99" s="129">
        <f t="shared" si="19"/>
        <v>-3.9845087058196782E-3</v>
      </c>
      <c r="AO99" s="129">
        <f t="shared" si="19"/>
        <v>9.5886159615705679E-3</v>
      </c>
      <c r="AP99" s="129">
        <f t="shared" si="19"/>
        <v>-2.2113049915799987E-2</v>
      </c>
      <c r="AQ99" s="59">
        <f t="shared" si="19"/>
        <v>-4.3823245069463113E-3</v>
      </c>
      <c r="AR99" s="129">
        <f t="shared" si="18"/>
        <v>-0.25457365263672305</v>
      </c>
      <c r="AS99" s="129">
        <f t="shared" si="17"/>
        <v>-0.12661942739807941</v>
      </c>
      <c r="AT99" s="129">
        <f t="shared" si="17"/>
        <v>3.940049103760046E-2</v>
      </c>
      <c r="AU99" s="129">
        <f t="shared" si="17"/>
        <v>-2.1514186447429973E-2</v>
      </c>
      <c r="AV99" s="59">
        <f t="shared" si="17"/>
        <v>-9.1711896288915185E-2</v>
      </c>
    </row>
    <row r="100" spans="1:48" x14ac:dyDescent="0.3">
      <c r="A100" s="133" t="s">
        <v>118</v>
      </c>
      <c r="B100" s="69">
        <v>10.621742923842392</v>
      </c>
      <c r="C100" s="134">
        <v>10.13736975791819</v>
      </c>
      <c r="D100" s="71">
        <v>6.8705024042447382</v>
      </c>
      <c r="E100" s="71">
        <v>6.8699800712603398</v>
      </c>
      <c r="F100" s="72">
        <v>3.5490907796299709</v>
      </c>
      <c r="G100" s="69">
        <v>6.4951733608647366</v>
      </c>
      <c r="H100" s="134">
        <v>3.5455538203210235</v>
      </c>
      <c r="I100" s="71">
        <v>-19.575081906972759</v>
      </c>
      <c r="J100" s="71">
        <v>-23.29728906119626</v>
      </c>
      <c r="K100" s="72">
        <v>-9.6934135089501652</v>
      </c>
      <c r="L100" s="69">
        <v>-13.42143666001232</v>
      </c>
      <c r="M100" s="134">
        <v>6.7830637983707698</v>
      </c>
      <c r="N100" s="71">
        <v>8.2141645044393918</v>
      </c>
      <c r="O100" s="71">
        <v>17.500882005927497</v>
      </c>
      <c r="P100" s="72">
        <v>24.017986902189769</v>
      </c>
      <c r="Q100" s="69">
        <v>14.850416104145081</v>
      </c>
      <c r="R100" s="134">
        <v>17.038712489221975</v>
      </c>
      <c r="S100" s="71">
        <v>9.7571197488665273</v>
      </c>
      <c r="T100" s="71">
        <v>-19.914481142419326</v>
      </c>
      <c r="U100" s="71">
        <v>22.32896916384588</v>
      </c>
      <c r="V100" s="69">
        <v>7.9071105246607321</v>
      </c>
      <c r="W100" s="143">
        <v>22.745229186647297</v>
      </c>
      <c r="X100" s="143">
        <v>1.7561507821442168</v>
      </c>
      <c r="Y100" s="143">
        <v>-19.1901491675751</v>
      </c>
      <c r="Z100" s="143">
        <v>-5.0756119276921137</v>
      </c>
      <c r="AA100" s="144">
        <v>0.16719515274179475</v>
      </c>
      <c r="AC100" s="134">
        <f t="shared" si="19"/>
        <v>0</v>
      </c>
      <c r="AD100" s="71">
        <f t="shared" si="19"/>
        <v>0</v>
      </c>
      <c r="AE100" s="71">
        <f t="shared" si="19"/>
        <v>0</v>
      </c>
      <c r="AF100" s="72">
        <f t="shared" si="19"/>
        <v>0</v>
      </c>
      <c r="AG100" s="69">
        <f t="shared" si="19"/>
        <v>0</v>
      </c>
      <c r="AH100" s="134">
        <f t="shared" si="19"/>
        <v>0</v>
      </c>
      <c r="AI100" s="71">
        <f t="shared" si="19"/>
        <v>0</v>
      </c>
      <c r="AJ100" s="71">
        <f t="shared" si="19"/>
        <v>0</v>
      </c>
      <c r="AK100" s="72">
        <f t="shared" si="19"/>
        <v>0</v>
      </c>
      <c r="AL100" s="69">
        <f t="shared" si="19"/>
        <v>0</v>
      </c>
      <c r="AM100" s="134">
        <f t="shared" si="19"/>
        <v>0</v>
      </c>
      <c r="AN100" s="71">
        <f t="shared" si="19"/>
        <v>0.88397631059944359</v>
      </c>
      <c r="AO100" s="71">
        <f t="shared" si="19"/>
        <v>0.17031566469994885</v>
      </c>
      <c r="AP100" s="71">
        <f t="shared" si="19"/>
        <v>-3.5258325264373234</v>
      </c>
      <c r="AQ100" s="69">
        <f t="shared" si="19"/>
        <v>-0.89360725887923653</v>
      </c>
      <c r="AR100" s="132">
        <f t="shared" si="18"/>
        <v>-3.3370165327680112</v>
      </c>
      <c r="AS100" s="132">
        <f t="shared" si="17"/>
        <v>-1.2823580041576799</v>
      </c>
      <c r="AT100" s="132">
        <f t="shared" si="17"/>
        <v>2.1963217507574804</v>
      </c>
      <c r="AU100" s="132">
        <f t="shared" si="17"/>
        <v>9.1585065217369532E-2</v>
      </c>
      <c r="AV100" s="69">
        <f t="shared" si="17"/>
        <v>-0.56273241584597899</v>
      </c>
    </row>
    <row r="102" spans="1:48" ht="17.399999999999999" x14ac:dyDescent="0.3">
      <c r="A102" s="171" t="s">
        <v>134</v>
      </c>
    </row>
    <row r="103" spans="1:48" x14ac:dyDescent="0.3">
      <c r="A103" s="117" t="s">
        <v>73</v>
      </c>
    </row>
    <row r="104" spans="1:48" x14ac:dyDescent="0.3">
      <c r="A104" s="205" t="s">
        <v>74</v>
      </c>
      <c r="B104" s="201">
        <v>2018</v>
      </c>
      <c r="C104" s="200">
        <v>2019</v>
      </c>
      <c r="D104" s="200"/>
      <c r="E104" s="200"/>
      <c r="F104" s="200"/>
      <c r="G104" s="201">
        <v>2019</v>
      </c>
      <c r="H104" s="200">
        <v>2020</v>
      </c>
      <c r="I104" s="200"/>
      <c r="J104" s="200"/>
      <c r="K104" s="200"/>
      <c r="L104" s="201">
        <v>2020</v>
      </c>
      <c r="M104" s="200">
        <v>2021</v>
      </c>
      <c r="N104" s="200"/>
      <c r="O104" s="200"/>
      <c r="P104" s="200"/>
      <c r="Q104" s="201">
        <v>2021</v>
      </c>
      <c r="R104" s="200">
        <v>2022</v>
      </c>
      <c r="S104" s="200"/>
      <c r="T104" s="200"/>
      <c r="U104" s="200"/>
      <c r="V104" s="201">
        <v>2022</v>
      </c>
      <c r="W104" s="200">
        <v>2023</v>
      </c>
      <c r="X104" s="200"/>
      <c r="Y104" s="200"/>
      <c r="Z104" s="200"/>
      <c r="AA104" s="203">
        <v>2023</v>
      </c>
    </row>
    <row r="105" spans="1:48" x14ac:dyDescent="0.3">
      <c r="A105" s="206"/>
      <c r="B105" s="202"/>
      <c r="C105" s="118" t="s">
        <v>13</v>
      </c>
      <c r="D105" s="118" t="s">
        <v>14</v>
      </c>
      <c r="E105" s="118" t="s">
        <v>15</v>
      </c>
      <c r="F105" s="118" t="s">
        <v>16</v>
      </c>
      <c r="G105" s="202"/>
      <c r="H105" s="118" t="s">
        <v>13</v>
      </c>
      <c r="I105" s="118" t="s">
        <v>14</v>
      </c>
      <c r="J105" s="118" t="s">
        <v>15</v>
      </c>
      <c r="K105" s="118" t="s">
        <v>16</v>
      </c>
      <c r="L105" s="202"/>
      <c r="M105" s="118" t="s">
        <v>13</v>
      </c>
      <c r="N105" s="118" t="s">
        <v>14</v>
      </c>
      <c r="O105" s="118" t="s">
        <v>15</v>
      </c>
      <c r="P105" s="118" t="s">
        <v>16</v>
      </c>
      <c r="Q105" s="202"/>
      <c r="R105" s="118" t="s">
        <v>13</v>
      </c>
      <c r="S105" s="118" t="s">
        <v>14</v>
      </c>
      <c r="T105" s="118" t="s">
        <v>15</v>
      </c>
      <c r="U105" s="118" t="s">
        <v>16</v>
      </c>
      <c r="V105" s="202"/>
      <c r="W105" s="118" t="s">
        <v>13</v>
      </c>
      <c r="X105" s="118" t="s">
        <v>14</v>
      </c>
      <c r="Y105" s="118" t="s">
        <v>15</v>
      </c>
      <c r="Z105" s="118" t="s">
        <v>16</v>
      </c>
      <c r="AA105" s="204"/>
    </row>
    <row r="106" spans="1:48" x14ac:dyDescent="0.3">
      <c r="A106" s="54" t="s">
        <v>75</v>
      </c>
      <c r="B106" s="120"/>
      <c r="C106" s="135"/>
      <c r="D106" s="135"/>
      <c r="E106" s="135"/>
      <c r="F106" s="135"/>
      <c r="G106" s="120"/>
      <c r="H106" s="135"/>
      <c r="I106" s="135"/>
      <c r="J106" s="135"/>
      <c r="K106" s="135"/>
      <c r="L106" s="120"/>
      <c r="M106" s="135"/>
      <c r="N106" s="135"/>
      <c r="O106" s="135"/>
      <c r="P106" s="135"/>
      <c r="Q106" s="120"/>
      <c r="R106" s="135"/>
      <c r="S106" s="135"/>
      <c r="T106" s="135"/>
      <c r="U106" s="135"/>
      <c r="V106" s="120"/>
      <c r="W106" s="135"/>
      <c r="X106" s="135"/>
      <c r="Y106" s="135"/>
      <c r="Z106" s="135"/>
      <c r="AA106" s="136"/>
    </row>
    <row r="107" spans="1:48" ht="15" thickBot="1" x14ac:dyDescent="0.35">
      <c r="A107" s="57" t="s">
        <v>76</v>
      </c>
      <c r="B107" s="123">
        <v>5.1742915395502687</v>
      </c>
      <c r="C107" s="124">
        <v>5.0597641371154412</v>
      </c>
      <c r="D107" s="20">
        <v>5.0521484971921993</v>
      </c>
      <c r="E107" s="125">
        <v>5.0064332574038195</v>
      </c>
      <c r="F107" s="126">
        <v>4.9571582787463653</v>
      </c>
      <c r="G107" s="123">
        <v>5.0181597150828594</v>
      </c>
      <c r="H107" s="124">
        <v>2.9721738658076369</v>
      </c>
      <c r="I107" s="20">
        <v>-5.3222503111150292</v>
      </c>
      <c r="J107" s="125">
        <v>-3.4853744862697544</v>
      </c>
      <c r="K107" s="126">
        <v>-2.194767649142737</v>
      </c>
      <c r="L107" s="123">
        <v>-2.0695434990643746</v>
      </c>
      <c r="M107" s="124">
        <f>akhir!M6</f>
        <v>-0.69670625552852306</v>
      </c>
      <c r="N107" s="20">
        <f>akhir!N6</f>
        <v>7.0720160186016567</v>
      </c>
      <c r="O107" s="125">
        <f>akhir!O6</f>
        <v>3.5059027376630025</v>
      </c>
      <c r="P107" s="126">
        <f>akhir!P6</f>
        <v>5.0232775031471721</v>
      </c>
      <c r="Q107" s="123">
        <f>akhir!Q6</f>
        <v>3.6912401119128857</v>
      </c>
      <c r="R107" s="124">
        <f>akhir!R6</f>
        <v>5.0062648070143903</v>
      </c>
      <c r="S107" s="20">
        <f>akhir!S6</f>
        <v>5.07</v>
      </c>
      <c r="T107" s="125">
        <f>akhir!T6</f>
        <v>5.17</v>
      </c>
      <c r="U107" s="126">
        <f>akhir!U6</f>
        <v>4.5599999999999996</v>
      </c>
      <c r="V107" s="123">
        <f>akhir!V6</f>
        <v>4.9494050876669471</v>
      </c>
      <c r="W107" s="138">
        <f>akhir!W6</f>
        <v>4.83</v>
      </c>
      <c r="X107" s="138">
        <f>akhir!X6</f>
        <v>4.99</v>
      </c>
      <c r="Y107" s="138">
        <f>akhir!Y6</f>
        <v>5.26</v>
      </c>
      <c r="Z107" s="138">
        <f>akhir!Z6</f>
        <v>5.04</v>
      </c>
      <c r="AA107" s="139">
        <f>akhir!AA6</f>
        <v>5.0326251134500843</v>
      </c>
    </row>
    <row r="108" spans="1:48" x14ac:dyDescent="0.3">
      <c r="A108" s="127" t="s">
        <v>104</v>
      </c>
      <c r="B108" s="59">
        <v>3.8841579664959935</v>
      </c>
      <c r="C108" s="128">
        <v>1.7945009429038761</v>
      </c>
      <c r="D108" s="129">
        <v>5.2849070117596986</v>
      </c>
      <c r="E108" s="129">
        <v>3.0713579412463998</v>
      </c>
      <c r="F108" s="62">
        <v>4.2491465584431953</v>
      </c>
      <c r="G108" s="59">
        <v>3.6065015723811822</v>
      </c>
      <c r="H108" s="128">
        <v>1.0111094879605709E-2</v>
      </c>
      <c r="I108" s="129">
        <v>2.1956290276624602</v>
      </c>
      <c r="J108" s="129">
        <v>2.1624263345860317</v>
      </c>
      <c r="K108" s="62">
        <v>2.59071560127455</v>
      </c>
      <c r="L108" s="59">
        <v>1.7522309339986997</v>
      </c>
      <c r="M108" s="128">
        <f>akhir!M7</f>
        <v>3.4412742042115418</v>
      </c>
      <c r="N108" s="129">
        <f>akhir!N7</f>
        <v>0.5257487771392011</v>
      </c>
      <c r="O108" s="129">
        <f>akhir!O7</f>
        <v>1.4295980977077294</v>
      </c>
      <c r="P108" s="62">
        <f>akhir!P7</f>
        <v>2.2808987092091337</v>
      </c>
      <c r="Q108" s="59">
        <f>akhir!Q7</f>
        <v>1.8412553033327006</v>
      </c>
      <c r="R108" s="128">
        <f>akhir!R7</f>
        <v>1.1556651002389799</v>
      </c>
      <c r="S108" s="129">
        <f>akhir!S7</f>
        <v>1.69</v>
      </c>
      <c r="T108" s="129">
        <f>akhir!T7</f>
        <v>1.21</v>
      </c>
      <c r="U108" s="62">
        <f>akhir!U7</f>
        <v>4.2967037514564499</v>
      </c>
      <c r="V108" s="59">
        <f>akhir!V7</f>
        <v>2.0060897279352785</v>
      </c>
      <c r="W108" s="129">
        <f>akhir!W7</f>
        <v>3.56361305294987</v>
      </c>
      <c r="X108" s="129">
        <f>akhir!X7</f>
        <v>4.3807016225863604</v>
      </c>
      <c r="Y108" s="129">
        <f>akhir!Y7</f>
        <v>3.9455749801316098</v>
      </c>
      <c r="Z108" s="129">
        <f>akhir!Z7</f>
        <v>4.2656944233915004</v>
      </c>
      <c r="AA108" s="59">
        <f>akhir!AA7</f>
        <v>4.0441197829446995</v>
      </c>
    </row>
    <row r="109" spans="1:48" x14ac:dyDescent="0.3">
      <c r="A109" s="130" t="s">
        <v>78</v>
      </c>
      <c r="B109" s="64">
        <v>2.1581462305483967</v>
      </c>
      <c r="C109" s="131">
        <v>2.3248266298230069</v>
      </c>
      <c r="D109" s="132">
        <v>-0.70691864637874025</v>
      </c>
      <c r="E109" s="132">
        <v>2.3358211223401204</v>
      </c>
      <c r="F109" s="67">
        <v>0.94127475581053943</v>
      </c>
      <c r="G109" s="64">
        <v>1.2179710108536579</v>
      </c>
      <c r="H109" s="131">
        <v>0.44774760442525263</v>
      </c>
      <c r="I109" s="132">
        <v>-2.72000330203781</v>
      </c>
      <c r="J109" s="132">
        <v>-4.2813539038007438</v>
      </c>
      <c r="K109" s="67">
        <v>-1.2008604625752499</v>
      </c>
      <c r="L109" s="64">
        <v>-1.9512377850728346</v>
      </c>
      <c r="M109" s="131">
        <f>akhir!M8</f>
        <v>-2.0212227643183422</v>
      </c>
      <c r="N109" s="132">
        <f>akhir!N8</f>
        <v>5.223285548337353</v>
      </c>
      <c r="O109" s="132">
        <f>akhir!O8</f>
        <v>7.7799576692986427</v>
      </c>
      <c r="P109" s="67">
        <f>akhir!P8</f>
        <v>5.1507648332819622</v>
      </c>
      <c r="Q109" s="64">
        <f>akhir!Q8</f>
        <v>4.0006694707183543</v>
      </c>
      <c r="R109" s="131">
        <f>akhir!R8</f>
        <v>3.81560962170244</v>
      </c>
      <c r="S109" s="132">
        <f>akhir!S8</f>
        <v>2.21</v>
      </c>
      <c r="T109" s="132">
        <f>akhir!T8</f>
        <v>1.99</v>
      </c>
      <c r="U109" s="67">
        <f>akhir!U8</f>
        <v>2.7002190099910801</v>
      </c>
      <c r="V109" s="64">
        <f>akhir!V8</f>
        <v>2.6628137859225243</v>
      </c>
      <c r="W109" s="132">
        <f>akhir!W8</f>
        <v>2.7628363765984298</v>
      </c>
      <c r="X109" s="132">
        <f>akhir!X8</f>
        <v>1.96013424565661</v>
      </c>
      <c r="Y109" s="132">
        <f>akhir!Y8</f>
        <v>2.3474421459792301</v>
      </c>
      <c r="Z109" s="132">
        <f>akhir!Z8</f>
        <v>2.3544807190688699</v>
      </c>
      <c r="AA109" s="64">
        <f>akhir!AA8</f>
        <v>2.3543780563404226</v>
      </c>
    </row>
    <row r="110" spans="1:48" x14ac:dyDescent="0.3">
      <c r="A110" s="127" t="s">
        <v>79</v>
      </c>
      <c r="B110" s="59">
        <v>4.2740075535327104</v>
      </c>
      <c r="C110" s="128">
        <v>3.852636414031041</v>
      </c>
      <c r="D110" s="129">
        <v>3.5244224234346477</v>
      </c>
      <c r="E110" s="129">
        <v>4.1417527421544253</v>
      </c>
      <c r="F110" s="62">
        <v>3.666375351679263</v>
      </c>
      <c r="G110" s="59">
        <v>3.7977842664278283</v>
      </c>
      <c r="H110" s="128">
        <v>2.0645142700724595</v>
      </c>
      <c r="I110" s="129">
        <v>-6.1822262897118563</v>
      </c>
      <c r="J110" s="129">
        <v>-4.3388521548792358</v>
      </c>
      <c r="K110" s="62">
        <v>-3.1374891612758602</v>
      </c>
      <c r="L110" s="59">
        <v>-2.9318067396569503</v>
      </c>
      <c r="M110" s="128">
        <f>akhir!M9</f>
        <v>-1.3841150979617134</v>
      </c>
      <c r="N110" s="129">
        <f>akhir!N9</f>
        <v>6.5806484967229295</v>
      </c>
      <c r="O110" s="129">
        <f>akhir!O9</f>
        <v>3.6789470984919914</v>
      </c>
      <c r="P110" s="62">
        <f>akhir!P9</f>
        <v>4.9238733378203614</v>
      </c>
      <c r="Q110" s="59">
        <f>akhir!Q9</f>
        <v>3.3893258503485457</v>
      </c>
      <c r="R110" s="128">
        <f>akhir!R9</f>
        <v>5.0738270644069097</v>
      </c>
      <c r="S110" s="129">
        <f>akhir!S9</f>
        <v>5.2</v>
      </c>
      <c r="T110" s="129">
        <f>akhir!T9</f>
        <v>5.6099999999999994</v>
      </c>
      <c r="U110" s="62">
        <f>akhir!U9</f>
        <v>2.5629904941243802</v>
      </c>
      <c r="V110" s="59">
        <f>akhir!V9</f>
        <v>4.6001567785354913</v>
      </c>
      <c r="W110" s="129">
        <f>akhir!W9</f>
        <v>4.2949057964412898</v>
      </c>
      <c r="X110" s="129">
        <f>akhir!X9</f>
        <v>4.9013148760977199</v>
      </c>
      <c r="Y110" s="129">
        <f>akhir!Y9</f>
        <v>5.5662126262983396</v>
      </c>
      <c r="Z110" s="129">
        <f>akhir!Z9</f>
        <v>4.8727932651389798</v>
      </c>
      <c r="AA110" s="59">
        <f>akhir!AA9</f>
        <v>4.9150450585274674</v>
      </c>
    </row>
    <row r="111" spans="1:48" x14ac:dyDescent="0.3">
      <c r="A111" s="130" t="s">
        <v>105</v>
      </c>
      <c r="B111" s="64">
        <v>5.4724065570800118</v>
      </c>
      <c r="C111" s="131">
        <v>4.1233212804880459</v>
      </c>
      <c r="D111" s="132">
        <v>2.2040183132165492</v>
      </c>
      <c r="E111" s="132">
        <v>3.7454293902559499</v>
      </c>
      <c r="F111" s="67">
        <v>6.0069549658744892</v>
      </c>
      <c r="G111" s="64">
        <v>4.0408519950778876</v>
      </c>
      <c r="H111" s="131">
        <v>3.8510238179080059</v>
      </c>
      <c r="I111" s="132">
        <v>-5.4647094755937209</v>
      </c>
      <c r="J111" s="132">
        <v>-2.4364429203446059</v>
      </c>
      <c r="K111" s="67">
        <v>-5.0077586910952103</v>
      </c>
      <c r="L111" s="64">
        <v>-2.3424060475588204</v>
      </c>
      <c r="M111" s="131">
        <f>akhir!M10</f>
        <v>1.6809632713132405</v>
      </c>
      <c r="N111" s="132">
        <f>akhir!N10</f>
        <v>9.092867156966399</v>
      </c>
      <c r="O111" s="132">
        <f>akhir!O10</f>
        <v>3.8536920517827422</v>
      </c>
      <c r="P111" s="67">
        <f>akhir!P10</f>
        <v>7.8134179718285734</v>
      </c>
      <c r="Q111" s="64">
        <f>akhir!Q10</f>
        <v>5.5452537251990286</v>
      </c>
      <c r="R111" s="131">
        <f>akhir!R10</f>
        <v>7.0405346918213896</v>
      </c>
      <c r="S111" s="132">
        <f>akhir!S10</f>
        <v>3.0500084358498598</v>
      </c>
      <c r="T111" s="132">
        <f>akhir!T10</f>
        <v>5.7796406647701604</v>
      </c>
      <c r="U111" s="67">
        <f>akhir!U10</f>
        <v>3.6233106502878898</v>
      </c>
      <c r="V111" s="64">
        <f>akhir!V10</f>
        <v>4.8620580945158975</v>
      </c>
      <c r="W111" s="132">
        <f>akhir!W10</f>
        <v>3.7034017393148901</v>
      </c>
      <c r="X111" s="132">
        <f>akhir!X10</f>
        <v>3.7487437711076699</v>
      </c>
      <c r="Y111" s="132">
        <f>akhir!Y10</f>
        <v>3.7731139053010598</v>
      </c>
      <c r="Z111" s="132">
        <f>akhir!Z10</f>
        <v>3.6733264423835701</v>
      </c>
      <c r="AA111" s="64">
        <f>akhir!AA10</f>
        <v>3.7240045444651315</v>
      </c>
    </row>
    <row r="112" spans="1:48" x14ac:dyDescent="0.3">
      <c r="A112" s="127" t="s">
        <v>106</v>
      </c>
      <c r="B112" s="59">
        <v>5.5614691996543675</v>
      </c>
      <c r="C112" s="128">
        <v>8.9477062861093479</v>
      </c>
      <c r="D112" s="129">
        <v>8.3373727581192547</v>
      </c>
      <c r="E112" s="129">
        <v>4.8525481738478149</v>
      </c>
      <c r="F112" s="62">
        <v>5.3794602427096327</v>
      </c>
      <c r="G112" s="59">
        <v>6.8272949438868968</v>
      </c>
      <c r="H112" s="128">
        <v>4.3783710284186039</v>
      </c>
      <c r="I112" s="129">
        <v>4.438478747203578</v>
      </c>
      <c r="J112" s="129">
        <v>5.9381148274011641</v>
      </c>
      <c r="K112" s="62">
        <v>4.9759367480233898</v>
      </c>
      <c r="L112" s="59">
        <v>4.9350908949571615</v>
      </c>
      <c r="M112" s="128">
        <f>akhir!M11</f>
        <v>5.462677493595014</v>
      </c>
      <c r="N112" s="129">
        <f>akhir!N11</f>
        <v>5.7792819809785012</v>
      </c>
      <c r="O112" s="129">
        <f>akhir!O11</f>
        <v>4.5627215937869448</v>
      </c>
      <c r="P112" s="62">
        <f>akhir!P11</f>
        <v>4.1383544821940177</v>
      </c>
      <c r="Q112" s="59">
        <f>akhir!Q11</f>
        <v>4.9728551321261749</v>
      </c>
      <c r="R112" s="128">
        <f>akhir!R11</f>
        <v>1.28875530118994</v>
      </c>
      <c r="S112" s="129">
        <f>akhir!S11</f>
        <v>4.7228176258555701</v>
      </c>
      <c r="T112" s="129">
        <f>akhir!T11</f>
        <v>4.8477322084527499</v>
      </c>
      <c r="U112" s="62">
        <f>akhir!U11</f>
        <v>4.5920254706968899</v>
      </c>
      <c r="V112" s="59">
        <f>akhir!V11</f>
        <v>3.8796443261553515</v>
      </c>
      <c r="W112" s="129">
        <f>akhir!W11</f>
        <v>4.7632926829268296</v>
      </c>
      <c r="X112" s="129">
        <f>akhir!X11</f>
        <v>4.5694864340410701</v>
      </c>
      <c r="Y112" s="129">
        <f>akhir!Y11</f>
        <v>4.0668634767187397</v>
      </c>
      <c r="Z112" s="129">
        <f>akhir!Z11</f>
        <v>4.4641284645175103</v>
      </c>
      <c r="AA112" s="59">
        <f>akhir!AA11</f>
        <v>4.4618493562429196</v>
      </c>
    </row>
    <row r="113" spans="1:27" x14ac:dyDescent="0.3">
      <c r="A113" s="130" t="s">
        <v>81</v>
      </c>
      <c r="B113" s="64">
        <v>6.089319137517446</v>
      </c>
      <c r="C113" s="131">
        <v>5.9056210992246116</v>
      </c>
      <c r="D113" s="132">
        <v>5.6899651298252252</v>
      </c>
      <c r="E113" s="132">
        <v>5.6487372567148197</v>
      </c>
      <c r="F113" s="67">
        <v>5.7888185167337847</v>
      </c>
      <c r="G113" s="64">
        <v>5.7573886337987767</v>
      </c>
      <c r="H113" s="131">
        <v>2.8988079703304859</v>
      </c>
      <c r="I113" s="132">
        <v>-5.3926336904483785</v>
      </c>
      <c r="J113" s="132">
        <v>-4.5205832845172438</v>
      </c>
      <c r="K113" s="67">
        <v>-5.6690527266876103</v>
      </c>
      <c r="L113" s="64">
        <v>-3.2559893542639329</v>
      </c>
      <c r="M113" s="131">
        <f>akhir!M12</f>
        <v>-0.78691755054185464</v>
      </c>
      <c r="N113" s="132">
        <f>akhir!N12</f>
        <v>4.4207149874338603</v>
      </c>
      <c r="O113" s="132">
        <f>akhir!O12</f>
        <v>3.8373120603795163</v>
      </c>
      <c r="P113" s="67">
        <f>akhir!P12</f>
        <v>3.9124708611258496</v>
      </c>
      <c r="Q113" s="64">
        <f>akhir!Q12</f>
        <v>2.8146899643656242</v>
      </c>
      <c r="R113" s="131">
        <f>akhir!R12</f>
        <v>4.82898014302795</v>
      </c>
      <c r="S113" s="132">
        <f>akhir!S12</f>
        <v>7.69</v>
      </c>
      <c r="T113" s="132">
        <f>akhir!T12</f>
        <v>7.16021215889785</v>
      </c>
      <c r="U113" s="67">
        <f>akhir!U12</f>
        <v>6.64669270477245</v>
      </c>
      <c r="V113" s="64">
        <f>akhir!V12</f>
        <v>6.5791660417437559</v>
      </c>
      <c r="W113" s="132">
        <f>akhir!W12</f>
        <v>5.2981807972220096</v>
      </c>
      <c r="X113" s="132">
        <f>akhir!X12</f>
        <v>5.8130031580649897</v>
      </c>
      <c r="Y113" s="132">
        <f>akhir!Y12</f>
        <v>7.4991098775790999</v>
      </c>
      <c r="Z113" s="132">
        <f>akhir!Z12</f>
        <v>7.6282340054482001</v>
      </c>
      <c r="AA113" s="64">
        <f>akhir!AA12</f>
        <v>6.5908701572081174</v>
      </c>
    </row>
    <row r="114" spans="1:27" x14ac:dyDescent="0.3">
      <c r="A114" s="127" t="s">
        <v>107</v>
      </c>
      <c r="B114" s="59">
        <v>4.9653038906526392</v>
      </c>
      <c r="C114" s="128">
        <v>5.2066974904374952</v>
      </c>
      <c r="D114" s="129">
        <v>4.6091994749013265</v>
      </c>
      <c r="E114" s="129">
        <v>4.4044729860685417</v>
      </c>
      <c r="F114" s="62">
        <v>4.221038788181497</v>
      </c>
      <c r="G114" s="59">
        <v>4.603477415984436</v>
      </c>
      <c r="H114" s="128">
        <v>1.5685936560559499</v>
      </c>
      <c r="I114" s="129">
        <v>-7.5884076670306051</v>
      </c>
      <c r="J114" s="129">
        <v>-5.0485134756647838</v>
      </c>
      <c r="K114" s="62">
        <v>-3.64085852965562</v>
      </c>
      <c r="L114" s="59">
        <v>-3.7192929346931636</v>
      </c>
      <c r="M114" s="128">
        <f>akhir!M13</f>
        <v>-1.258459752311103</v>
      </c>
      <c r="N114" s="129">
        <f>akhir!N13</f>
        <v>9.5170967452195221</v>
      </c>
      <c r="O114" s="129">
        <f>akhir!O13</f>
        <v>5.1513552369596649</v>
      </c>
      <c r="P114" s="62">
        <f>akhir!P13</f>
        <v>5.5572381551460381</v>
      </c>
      <c r="Q114" s="59">
        <f>akhir!Q13</f>
        <v>4.6530053024093743</v>
      </c>
      <c r="R114" s="128">
        <f>akhir!R13</f>
        <v>5.7149600372154703</v>
      </c>
      <c r="S114" s="129">
        <f>akhir!S13</f>
        <v>6.4660018435251603</v>
      </c>
      <c r="T114" s="129">
        <f>akhir!T13</f>
        <v>7.5338158958072503</v>
      </c>
      <c r="U114" s="62">
        <f>akhir!U13</f>
        <v>3.0974048869542701</v>
      </c>
      <c r="V114" s="59">
        <f>akhir!V13</f>
        <v>5.7030529164028509</v>
      </c>
      <c r="W114" s="129">
        <f>akhir!W13</f>
        <v>3.7423286322492602</v>
      </c>
      <c r="X114" s="129">
        <f>akhir!X13</f>
        <v>4.6717525933086996</v>
      </c>
      <c r="Y114" s="129">
        <f>akhir!Y13</f>
        <v>6.8182011767903301</v>
      </c>
      <c r="Z114" s="129">
        <f>akhir!Z13</f>
        <v>6.7098315406774098</v>
      </c>
      <c r="AA114" s="59">
        <f>akhir!AA13</f>
        <v>5.5047065931946859</v>
      </c>
    </row>
    <row r="115" spans="1:27" x14ac:dyDescent="0.3">
      <c r="A115" s="130" t="s">
        <v>108</v>
      </c>
      <c r="B115" s="64">
        <v>7.0466072291834658</v>
      </c>
      <c r="C115" s="131">
        <v>5.4319365487412563</v>
      </c>
      <c r="D115" s="132">
        <v>5.8565681120441582</v>
      </c>
      <c r="E115" s="132">
        <v>6.6543316468062663</v>
      </c>
      <c r="F115" s="67">
        <v>7.5515427539873503</v>
      </c>
      <c r="G115" s="64">
        <v>6.3906885822806014</v>
      </c>
      <c r="H115" s="131">
        <v>1.3039597217712862</v>
      </c>
      <c r="I115" s="132">
        <v>-30.797573739710991</v>
      </c>
      <c r="J115" s="132">
        <v>-16.705495038503038</v>
      </c>
      <c r="K115" s="67">
        <v>-13.416064336924601</v>
      </c>
      <c r="L115" s="64">
        <v>-15.0436082758025</v>
      </c>
      <c r="M115" s="131">
        <f>akhir!M14</f>
        <v>-13.086871598937911</v>
      </c>
      <c r="N115" s="132">
        <f>akhir!N14</f>
        <v>25.098373945813314</v>
      </c>
      <c r="O115" s="132">
        <f>akhir!O14</f>
        <v>-0.72454799445682561</v>
      </c>
      <c r="P115" s="67">
        <f>akhir!P14</f>
        <v>7.926420145448998</v>
      </c>
      <c r="Q115" s="64">
        <f>akhir!Q14</f>
        <v>3.2405876505542386</v>
      </c>
      <c r="R115" s="131">
        <f>akhir!R14</f>
        <v>15.794503444980499</v>
      </c>
      <c r="S115" s="132">
        <f>akhir!S14</f>
        <v>18.703011333835001</v>
      </c>
      <c r="T115" s="132">
        <f>akhir!T14</f>
        <v>19.366814636778301</v>
      </c>
      <c r="U115" s="67">
        <f>akhir!U14</f>
        <v>2.4515700879571098</v>
      </c>
      <c r="V115" s="64">
        <f>akhir!V14</f>
        <v>13.693297355111223</v>
      </c>
      <c r="W115" s="132">
        <f>akhir!W14</f>
        <v>7.9347922545835301</v>
      </c>
      <c r="X115" s="132">
        <f>akhir!X14</f>
        <v>9.1534933322464997</v>
      </c>
      <c r="Y115" s="132">
        <f>akhir!Y14</f>
        <v>10.280464143993299</v>
      </c>
      <c r="Z115" s="132">
        <f>akhir!Z14</f>
        <v>6.91914614793781</v>
      </c>
      <c r="AA115" s="64">
        <f>akhir!AA14</f>
        <v>8.5870288008409226</v>
      </c>
    </row>
    <row r="116" spans="1:27" x14ac:dyDescent="0.3">
      <c r="A116" s="127" t="s">
        <v>109</v>
      </c>
      <c r="B116" s="59">
        <v>5.6817217472798109</v>
      </c>
      <c r="C116" s="128">
        <v>5.8637920517993658</v>
      </c>
      <c r="D116" s="129">
        <v>5.5272139300936995</v>
      </c>
      <c r="E116" s="129">
        <v>5.3898423218556646</v>
      </c>
      <c r="F116" s="62">
        <v>6.3633513005692643</v>
      </c>
      <c r="G116" s="59">
        <v>5.7886441238511388</v>
      </c>
      <c r="H116" s="128">
        <v>1.9419914091441282</v>
      </c>
      <c r="I116" s="129">
        <v>-21.970931219240185</v>
      </c>
      <c r="J116" s="129">
        <v>-11.81084126787062</v>
      </c>
      <c r="K116" s="62">
        <v>-8.8765656662172798</v>
      </c>
      <c r="L116" s="59">
        <v>-10.21845338888977</v>
      </c>
      <c r="M116" s="128">
        <f>akhir!M15</f>
        <v>-7.2683239116780207</v>
      </c>
      <c r="N116" s="129">
        <f>akhir!N15</f>
        <v>21.57790185094224</v>
      </c>
      <c r="O116" s="129">
        <f>akhir!O15</f>
        <v>-0.1355786200236353</v>
      </c>
      <c r="P116" s="62">
        <f>akhir!P15</f>
        <v>4.9478110579918466</v>
      </c>
      <c r="Q116" s="59">
        <f>akhir!Q15</f>
        <v>3.8888093970895987</v>
      </c>
      <c r="R116" s="128">
        <f>akhir!R15</f>
        <v>6.5595337804657197</v>
      </c>
      <c r="S116" s="129">
        <f>akhir!S15</f>
        <v>5.31</v>
      </c>
      <c r="T116" s="129">
        <f>akhir!T15</f>
        <v>12.04</v>
      </c>
      <c r="U116" s="62">
        <f>akhir!U15</f>
        <v>4.0080940568412302</v>
      </c>
      <c r="V116" s="59">
        <f>akhir!V15</f>
        <v>6.8718066146706835</v>
      </c>
      <c r="W116" s="129">
        <f>akhir!W15</f>
        <v>4.930928471454</v>
      </c>
      <c r="X116" s="129">
        <f>akhir!X15</f>
        <v>5.9764317735220196</v>
      </c>
      <c r="Y116" s="129">
        <f>akhir!Y15</f>
        <v>7.4708079307950097</v>
      </c>
      <c r="Z116" s="129">
        <f>akhir!Z15</f>
        <v>5.04308951478348</v>
      </c>
      <c r="AA116" s="59">
        <f>akhir!AA15</f>
        <v>5.8508215607392167</v>
      </c>
    </row>
    <row r="117" spans="1:27" x14ac:dyDescent="0.3">
      <c r="A117" s="130" t="s">
        <v>110</v>
      </c>
      <c r="B117" s="64">
        <v>7.020370834969647</v>
      </c>
      <c r="C117" s="131">
        <v>9.0625242312968979</v>
      </c>
      <c r="D117" s="132">
        <v>9.5960649603882722</v>
      </c>
      <c r="E117" s="132">
        <v>9.2422567094956563</v>
      </c>
      <c r="F117" s="67">
        <v>9.7809941984210891</v>
      </c>
      <c r="G117" s="64">
        <v>9.4240748292337084</v>
      </c>
      <c r="H117" s="131">
        <v>9.8208145178604767</v>
      </c>
      <c r="I117" s="132">
        <v>10.848584638559178</v>
      </c>
      <c r="J117" s="132">
        <v>10.715235751812191</v>
      </c>
      <c r="K117" s="67">
        <v>10.9139185560957</v>
      </c>
      <c r="L117" s="64">
        <v>10.583711497904869</v>
      </c>
      <c r="M117" s="131">
        <f>akhir!M16</f>
        <v>8.7200317413719262</v>
      </c>
      <c r="N117" s="132">
        <f>akhir!N16</f>
        <v>6.8951707395095596</v>
      </c>
      <c r="O117" s="132">
        <f>akhir!O16</f>
        <v>5.5358250792672647</v>
      </c>
      <c r="P117" s="67">
        <f>akhir!P16</f>
        <v>6.2133998517718059</v>
      </c>
      <c r="Q117" s="64">
        <f>akhir!Q16</f>
        <v>6.8087756564588986</v>
      </c>
      <c r="R117" s="131">
        <f>akhir!R16</f>
        <v>7.1420528007235298</v>
      </c>
      <c r="S117" s="132">
        <f>akhir!S16</f>
        <v>8.7231421638449707</v>
      </c>
      <c r="T117" s="132">
        <f>akhir!T16</f>
        <v>8.9057284567512998</v>
      </c>
      <c r="U117" s="67">
        <f>akhir!U16</f>
        <v>7.8670056919540396</v>
      </c>
      <c r="V117" s="64">
        <f>akhir!V16</f>
        <v>8.1644699397122942</v>
      </c>
      <c r="W117" s="132">
        <f>akhir!W16</f>
        <v>7.6252601922311598</v>
      </c>
      <c r="X117" s="132">
        <f>akhir!X16</f>
        <v>8.1682316416126994</v>
      </c>
      <c r="Y117" s="132">
        <f>akhir!Y16</f>
        <v>10.4420198122657</v>
      </c>
      <c r="Z117" s="132">
        <f>akhir!Z16</f>
        <v>11.081223318880699</v>
      </c>
      <c r="AA117" s="64">
        <f>akhir!AA16</f>
        <v>9.3602380617260561</v>
      </c>
    </row>
    <row r="118" spans="1:27" x14ac:dyDescent="0.3">
      <c r="A118" s="127" t="s">
        <v>111</v>
      </c>
      <c r="B118" s="59">
        <v>4.1730309490855655</v>
      </c>
      <c r="C118" s="128">
        <v>7.2311589190548808</v>
      </c>
      <c r="D118" s="129">
        <v>4.4980785901014952</v>
      </c>
      <c r="E118" s="129">
        <v>6.1617555476054076</v>
      </c>
      <c r="F118" s="62">
        <v>8.5102797598028737</v>
      </c>
      <c r="G118" s="59">
        <v>6.6099947885162713</v>
      </c>
      <c r="H118" s="128">
        <v>10.627164131786282</v>
      </c>
      <c r="I118" s="129">
        <v>1.0584326090181895</v>
      </c>
      <c r="J118" s="129">
        <v>-0.94687818159450154</v>
      </c>
      <c r="K118" s="62">
        <v>2.3717646155577699</v>
      </c>
      <c r="L118" s="59">
        <v>3.2473762286074681</v>
      </c>
      <c r="M118" s="128">
        <f>akhir!M17</f>
        <v>-2.9729499160560446</v>
      </c>
      <c r="N118" s="129">
        <f>akhir!N17</f>
        <v>8.3296168978243443</v>
      </c>
      <c r="O118" s="129">
        <f>akhir!O17</f>
        <v>4.2894802923676201</v>
      </c>
      <c r="P118" s="62">
        <f>akhir!P17</f>
        <v>-2.592506106280823</v>
      </c>
      <c r="Q118" s="59">
        <f>akhir!Q17</f>
        <v>1.5641458948520315</v>
      </c>
      <c r="R118" s="128">
        <f>akhir!R17</f>
        <v>1.63565263487668</v>
      </c>
      <c r="S118" s="129">
        <f>akhir!S17</f>
        <v>0.92001714910603305</v>
      </c>
      <c r="T118" s="129">
        <f>akhir!T17</f>
        <v>4.1119485020617503</v>
      </c>
      <c r="U118" s="62">
        <f>akhir!U17</f>
        <v>6.0913789609803199</v>
      </c>
      <c r="V118" s="59">
        <f>akhir!V17</f>
        <v>3.1685564479576156</v>
      </c>
      <c r="W118" s="129">
        <f>akhir!W17</f>
        <v>3.7927877912348098</v>
      </c>
      <c r="X118" s="129">
        <f>akhir!X17</f>
        <v>7.0369646369653402</v>
      </c>
      <c r="Y118" s="129">
        <f>akhir!Y17</f>
        <v>7.1537849253437003</v>
      </c>
      <c r="Z118" s="129">
        <f>akhir!Z17</f>
        <v>7.85854337433386</v>
      </c>
      <c r="AA118" s="59">
        <f>akhir!AA17</f>
        <v>6.4684118978761251</v>
      </c>
    </row>
    <row r="119" spans="1:27" x14ac:dyDescent="0.3">
      <c r="A119" s="130" t="s">
        <v>112</v>
      </c>
      <c r="B119" s="64">
        <v>3.4809380163933534</v>
      </c>
      <c r="C119" s="131">
        <v>5.4129761959562206</v>
      </c>
      <c r="D119" s="132">
        <v>5.7306747890026433</v>
      </c>
      <c r="E119" s="132">
        <v>5.9953809151312987</v>
      </c>
      <c r="F119" s="67">
        <v>5.8838784416199941</v>
      </c>
      <c r="G119" s="64">
        <v>5.7577185512877938</v>
      </c>
      <c r="H119" s="131">
        <v>3.8101965720303888</v>
      </c>
      <c r="I119" s="132">
        <v>2.3095793162000611</v>
      </c>
      <c r="J119" s="132">
        <v>1.9638995321423325</v>
      </c>
      <c r="K119" s="67">
        <v>1.2487396357967</v>
      </c>
      <c r="L119" s="64">
        <v>2.3219547044803779</v>
      </c>
      <c r="M119" s="131">
        <f>akhir!M18</f>
        <v>0.94152755112519859</v>
      </c>
      <c r="N119" s="132">
        <f>akhir!N18</f>
        <v>2.8151351190431884</v>
      </c>
      <c r="O119" s="132">
        <f>akhir!O18</f>
        <v>3.4238983509056631</v>
      </c>
      <c r="P119" s="67">
        <f>akhir!P18</f>
        <v>3.9376208749040575</v>
      </c>
      <c r="Q119" s="64">
        <f>akhir!Q18</f>
        <v>2.7828029040946944</v>
      </c>
      <c r="R119" s="131">
        <f>akhir!R18</f>
        <v>3.7773128349947398</v>
      </c>
      <c r="S119" s="132">
        <f>akhir!S18</f>
        <v>1.8200013753614901</v>
      </c>
      <c r="T119" s="132">
        <f>akhir!T18</f>
        <v>2.82745519180934</v>
      </c>
      <c r="U119" s="67">
        <f>akhir!U18</f>
        <v>3.3907462058829698</v>
      </c>
      <c r="V119" s="64">
        <f>akhir!V18</f>
        <v>2.9524850719913731</v>
      </c>
      <c r="W119" s="132">
        <f>akhir!W18</f>
        <v>2.4776629907793799</v>
      </c>
      <c r="X119" s="132">
        <f>akhir!X18</f>
        <v>4.1520051045163804</v>
      </c>
      <c r="Y119" s="132">
        <f>akhir!Y18</f>
        <v>5.3349980674989901</v>
      </c>
      <c r="Z119" s="132">
        <f>akhir!Z18</f>
        <v>4.8055705658060104</v>
      </c>
      <c r="AA119" s="64">
        <f>akhir!AA18</f>
        <v>4.2039181214225563</v>
      </c>
    </row>
    <row r="120" spans="1:27" x14ac:dyDescent="0.3">
      <c r="A120" s="127" t="s">
        <v>113</v>
      </c>
      <c r="B120" s="59">
        <v>8.6402938578567845</v>
      </c>
      <c r="C120" s="128">
        <v>10.361497174137124</v>
      </c>
      <c r="D120" s="129">
        <v>9.9403189722054641</v>
      </c>
      <c r="E120" s="129">
        <v>10.220903465164731</v>
      </c>
      <c r="F120" s="62">
        <v>10.486190875852941</v>
      </c>
      <c r="G120" s="59">
        <v>10.253602861297107</v>
      </c>
      <c r="H120" s="128">
        <v>5.3924568410203433</v>
      </c>
      <c r="I120" s="129">
        <v>-12.093791539604338</v>
      </c>
      <c r="J120" s="129">
        <v>-7.6081865778200752</v>
      </c>
      <c r="K120" s="62">
        <v>-7.0196198468039297</v>
      </c>
      <c r="L120" s="59">
        <v>-5.4437551283922136</v>
      </c>
      <c r="M120" s="128">
        <f>akhir!M19</f>
        <v>-6.0981060287724649</v>
      </c>
      <c r="N120" s="129">
        <f>akhir!N19</f>
        <v>9.9381133350974871</v>
      </c>
      <c r="O120" s="129">
        <f>akhir!O19</f>
        <v>-0.59057714182094712</v>
      </c>
      <c r="P120" s="62">
        <f>akhir!P19</f>
        <v>0.89486805814835702</v>
      </c>
      <c r="Q120" s="59">
        <f>akhir!Q19</f>
        <v>0.73368013978558633</v>
      </c>
      <c r="R120" s="128">
        <f>akhir!R19</f>
        <v>5.9587615864808496</v>
      </c>
      <c r="S120" s="129">
        <f>akhir!S19</f>
        <v>8.0799944982038205</v>
      </c>
      <c r="T120" s="129">
        <f>akhir!T19</f>
        <v>8.0982606100053491</v>
      </c>
      <c r="U120" s="62">
        <f>akhir!U19</f>
        <v>4.03960830189882</v>
      </c>
      <c r="V120" s="59">
        <f>akhir!V19</f>
        <v>6.525062557487904</v>
      </c>
      <c r="W120" s="129">
        <f>akhir!W19</f>
        <v>4.1130759957306502</v>
      </c>
      <c r="X120" s="129">
        <f>akhir!X19</f>
        <v>8.8119481174749392</v>
      </c>
      <c r="Y120" s="129">
        <f>akhir!Y19</f>
        <v>8.7265677678628499</v>
      </c>
      <c r="Z120" s="129">
        <f>akhir!Z19</f>
        <v>9.6798924034226008</v>
      </c>
      <c r="AA120" s="59">
        <f>akhir!AA19</f>
        <v>7.8411333893677604</v>
      </c>
    </row>
    <row r="121" spans="1:27" x14ac:dyDescent="0.3">
      <c r="A121" s="130" t="s">
        <v>114</v>
      </c>
      <c r="B121" s="64">
        <v>6.9716089004371318</v>
      </c>
      <c r="C121" s="131">
        <v>6.398106565152939</v>
      </c>
      <c r="D121" s="132">
        <v>8.8553326217832407</v>
      </c>
      <c r="E121" s="132">
        <v>1.8469093874218023</v>
      </c>
      <c r="F121" s="67">
        <v>2.042820015675928</v>
      </c>
      <c r="G121" s="64">
        <v>4.6542349122875359</v>
      </c>
      <c r="H121" s="131">
        <v>3.1486905729690928</v>
      </c>
      <c r="I121" s="132">
        <v>-3.2105019868000517</v>
      </c>
      <c r="J121" s="132">
        <v>1.8246919935403394</v>
      </c>
      <c r="K121" s="67">
        <v>-1.54904552841583</v>
      </c>
      <c r="L121" s="64">
        <v>-2.5414886393537728E-2</v>
      </c>
      <c r="M121" s="131">
        <f>akhir!M20</f>
        <v>-2.2595604439326178</v>
      </c>
      <c r="N121" s="132">
        <f>akhir!N20</f>
        <v>9.9514238197984781</v>
      </c>
      <c r="O121" s="132">
        <f>akhir!O20</f>
        <v>-9.9477587730583021</v>
      </c>
      <c r="P121" s="67">
        <f>akhir!P20</f>
        <v>0.9844590966997524</v>
      </c>
      <c r="Q121" s="64">
        <f>akhir!Q20</f>
        <v>-0.32998640266660439</v>
      </c>
      <c r="R121" s="131">
        <f>akhir!R20</f>
        <v>-1.4517564341903799</v>
      </c>
      <c r="S121" s="132">
        <f>akhir!S20</f>
        <v>-5.9792439312274501</v>
      </c>
      <c r="T121" s="132">
        <f>akhir!T20</f>
        <v>8.8400037763787598</v>
      </c>
      <c r="U121" s="67">
        <f>akhir!U20</f>
        <v>-1.4588056873386801</v>
      </c>
      <c r="V121" s="64">
        <f>akhir!V20</f>
        <v>-0.38380823395108843</v>
      </c>
      <c r="W121" s="132">
        <f>akhir!W20</f>
        <v>0.62411621753726998</v>
      </c>
      <c r="X121" s="132">
        <f>akhir!X20</f>
        <v>0.39950222831676102</v>
      </c>
      <c r="Y121" s="132">
        <f>akhir!Y20</f>
        <v>1.2631032804642801</v>
      </c>
      <c r="Z121" s="132">
        <f>akhir!Z20</f>
        <v>7.3701927768149997E-3</v>
      </c>
      <c r="AA121" s="64">
        <f>akhir!AA20</f>
        <v>0.55723035608996607</v>
      </c>
    </row>
    <row r="122" spans="1:27" x14ac:dyDescent="0.3">
      <c r="A122" s="127" t="s">
        <v>115</v>
      </c>
      <c r="B122" s="59">
        <v>5.3551252120987991</v>
      </c>
      <c r="C122" s="128">
        <v>5.6496806203947036</v>
      </c>
      <c r="D122" s="129">
        <v>6.3249680931924068</v>
      </c>
      <c r="E122" s="129">
        <v>7.8289905118723802</v>
      </c>
      <c r="F122" s="62">
        <v>5.4436430057813734</v>
      </c>
      <c r="G122" s="59">
        <v>6.2968457384429577</v>
      </c>
      <c r="H122" s="128">
        <v>5.8673939204343384</v>
      </c>
      <c r="I122" s="129">
        <v>1.189427205841298</v>
      </c>
      <c r="J122" s="129">
        <v>2.4074347557621723</v>
      </c>
      <c r="K122" s="62">
        <v>1.3587217555581499</v>
      </c>
      <c r="L122" s="59">
        <v>2.6291389816645694</v>
      </c>
      <c r="M122" s="128">
        <f>akhir!M21</f>
        <v>-1.5441885294639968</v>
      </c>
      <c r="N122" s="129">
        <f>akhir!N21</f>
        <v>5.8881458601973247</v>
      </c>
      <c r="O122" s="129">
        <f>akhir!O21</f>
        <v>-4.4185578977377844</v>
      </c>
      <c r="P122" s="62">
        <f>akhir!P21</f>
        <v>0.70364896764794072</v>
      </c>
      <c r="Q122" s="59">
        <f>akhir!Q21</f>
        <v>0.11154424398009954</v>
      </c>
      <c r="R122" s="128">
        <f>akhir!R21</f>
        <v>-1.69560860367055</v>
      </c>
      <c r="S122" s="129">
        <f>akhir!S21</f>
        <v>1.24999575197419</v>
      </c>
      <c r="T122" s="129">
        <f>akhir!T21</f>
        <v>9.4000018894359005</v>
      </c>
      <c r="U122" s="62">
        <f>akhir!U21</f>
        <v>5.6583721837582397</v>
      </c>
      <c r="V122" s="59">
        <f>akhir!V21</f>
        <v>3.7136894808092347</v>
      </c>
      <c r="W122" s="129">
        <f>akhir!W21</f>
        <v>3.8518815820900598</v>
      </c>
      <c r="X122" s="129">
        <f>akhir!X21</f>
        <v>6.2037318296370199</v>
      </c>
      <c r="Y122" s="129">
        <f>akhir!Y21</f>
        <v>2.9791786970780199</v>
      </c>
      <c r="Z122" s="129">
        <f>akhir!Z21</f>
        <v>5.0849806754102502</v>
      </c>
      <c r="AA122" s="59">
        <f>akhir!AA21</f>
        <v>4.5514614318917346</v>
      </c>
    </row>
    <row r="123" spans="1:27" x14ac:dyDescent="0.3">
      <c r="A123" s="133" t="s">
        <v>116</v>
      </c>
      <c r="B123" s="69">
        <v>7.1460078997237497</v>
      </c>
      <c r="C123" s="134">
        <v>8.6585482448840789</v>
      </c>
      <c r="D123" s="71">
        <v>9.1457675333096233</v>
      </c>
      <c r="E123" s="71">
        <v>9.1969349233901312</v>
      </c>
      <c r="F123" s="72">
        <v>7.8342333760290428</v>
      </c>
      <c r="G123" s="69">
        <v>8.6939215255083866</v>
      </c>
      <c r="H123" s="134">
        <v>10.389271805901812</v>
      </c>
      <c r="I123" s="71">
        <v>3.7139599283270819</v>
      </c>
      <c r="J123" s="71">
        <v>15.285689301953731</v>
      </c>
      <c r="K123" s="72">
        <v>16.540473753167198</v>
      </c>
      <c r="L123" s="69">
        <v>11.596107655065291</v>
      </c>
      <c r="M123" s="134">
        <f>akhir!M22</f>
        <v>3.3910721459460724</v>
      </c>
      <c r="N123" s="71">
        <f>akhir!N22</f>
        <v>11.693325979040271</v>
      </c>
      <c r="O123" s="71">
        <f>akhir!O22</f>
        <v>14.056875840235916</v>
      </c>
      <c r="P123" s="72">
        <f>akhir!P22</f>
        <v>12.163924597145105</v>
      </c>
      <c r="Q123" s="69">
        <f>akhir!Q22</f>
        <v>10.459444105396653</v>
      </c>
      <c r="R123" s="134">
        <f>akhir!R22</f>
        <v>4.3803711830316496</v>
      </c>
      <c r="S123" s="71">
        <f>akhir!S22</f>
        <v>6.5999862059452399</v>
      </c>
      <c r="T123" s="71">
        <f>akhir!T22</f>
        <v>8.2456169351197506</v>
      </c>
      <c r="U123" s="72">
        <f>akhir!U22</f>
        <v>4.3446601941747502</v>
      </c>
      <c r="V123" s="69">
        <f>akhir!V22</f>
        <v>5.9178433745139314</v>
      </c>
      <c r="W123" s="132">
        <f>akhir!W22</f>
        <v>5.5013218082485604</v>
      </c>
      <c r="X123" s="132">
        <f>akhir!X22</f>
        <v>6.73276311257061</v>
      </c>
      <c r="Y123" s="132">
        <f>akhir!Y22</f>
        <v>6.6871234269943898</v>
      </c>
      <c r="Z123" s="132">
        <f>akhir!Z22</f>
        <v>4.7982780176591904</v>
      </c>
      <c r="AA123" s="64">
        <f>akhir!AA22</f>
        <v>5.9188866268055973</v>
      </c>
    </row>
    <row r="124" spans="1:27" x14ac:dyDescent="0.3">
      <c r="A124" s="127" t="s">
        <v>117</v>
      </c>
      <c r="B124" s="59">
        <v>8.9500913178684591</v>
      </c>
      <c r="C124" s="128">
        <v>9.9889813357319603</v>
      </c>
      <c r="D124" s="129">
        <v>10.744048137376128</v>
      </c>
      <c r="E124" s="129">
        <v>10.729705657816613</v>
      </c>
      <c r="F124" s="62">
        <v>10.803145195675977</v>
      </c>
      <c r="G124" s="59">
        <v>10.574545752663344</v>
      </c>
      <c r="H124" s="128">
        <v>7.0882256128851573</v>
      </c>
      <c r="I124" s="129">
        <v>-12.599836840605061</v>
      </c>
      <c r="J124" s="129">
        <v>-5.5460330896645926</v>
      </c>
      <c r="K124" s="62">
        <v>-4.8369176675199101</v>
      </c>
      <c r="L124" s="59">
        <v>-4.098650123846781</v>
      </c>
      <c r="M124" s="128">
        <f>akhir!M23</f>
        <v>-5.1535822494086396</v>
      </c>
      <c r="N124" s="129">
        <f>akhir!N23</f>
        <v>11.969843165567951</v>
      </c>
      <c r="O124" s="129">
        <f>akhir!O23</f>
        <v>-0.30251541977056595</v>
      </c>
      <c r="P124" s="62">
        <f>akhir!P23</f>
        <v>3.3517083623230581</v>
      </c>
      <c r="Q124" s="59">
        <f>akhir!Q23</f>
        <v>2.1180141061916569</v>
      </c>
      <c r="R124" s="128">
        <f>akhir!R23</f>
        <v>8.2442124247932203</v>
      </c>
      <c r="S124" s="129">
        <f>akhir!S23</f>
        <v>6.0000040174517899</v>
      </c>
      <c r="T124" s="129">
        <f>akhir!T23</f>
        <v>8.0195925614086399</v>
      </c>
      <c r="U124" s="62">
        <f>akhir!U23</f>
        <v>-1.5085989973110701</v>
      </c>
      <c r="V124" s="59">
        <f>akhir!V23</f>
        <v>5.0999767797347051</v>
      </c>
      <c r="W124" s="129">
        <f>akhir!W23</f>
        <v>0.64456982188880696</v>
      </c>
      <c r="X124" s="129">
        <f>akhir!X23</f>
        <v>5.6395167157257102</v>
      </c>
      <c r="Y124" s="129">
        <f>akhir!Y23</f>
        <v>6.0061020685086604</v>
      </c>
      <c r="Z124" s="129">
        <f>akhir!Z23</f>
        <v>1.40132437912987</v>
      </c>
      <c r="AA124" s="59">
        <f>akhir!AA23</f>
        <v>3.4274211128596521</v>
      </c>
    </row>
    <row r="125" spans="1:27" x14ac:dyDescent="0.3">
      <c r="A125" s="133" t="s">
        <v>118</v>
      </c>
      <c r="B125" s="69">
        <v>10.818300674144353</v>
      </c>
      <c r="C125" s="134">
        <v>10.040520774649719</v>
      </c>
      <c r="D125" s="71">
        <v>7.1276691380689039</v>
      </c>
      <c r="E125" s="71">
        <v>6.7801425033378937</v>
      </c>
      <c r="F125" s="72">
        <v>3.349188324153074</v>
      </c>
      <c r="G125" s="69">
        <v>6.4599153913463381</v>
      </c>
      <c r="H125" s="134">
        <v>3.5455538203210235</v>
      </c>
      <c r="I125" s="71">
        <v>-19.575081906972759</v>
      </c>
      <c r="J125" s="71">
        <v>-23.29728906119626</v>
      </c>
      <c r="K125" s="72">
        <v>-9.6934135089501652</v>
      </c>
      <c r="L125" s="69">
        <v>-13.42143666001232</v>
      </c>
      <c r="M125" s="134">
        <f>akhir!M24</f>
        <v>6.7830637983707698</v>
      </c>
      <c r="N125" s="71">
        <f>akhir!N24</f>
        <v>8.2141645044393918</v>
      </c>
      <c r="O125" s="71">
        <f>akhir!O24</f>
        <v>17.500882005927497</v>
      </c>
      <c r="P125" s="72">
        <f>akhir!P24</f>
        <v>24.017986902189769</v>
      </c>
      <c r="Q125" s="69">
        <f>akhir!Q24</f>
        <v>14.850416104145081</v>
      </c>
      <c r="R125" s="134">
        <f>akhir!R24</f>
        <v>17.038712489221975</v>
      </c>
      <c r="S125" s="71">
        <f>akhir!S24</f>
        <v>10.641096059465971</v>
      </c>
      <c r="T125" s="71">
        <f>akhir!T24</f>
        <v>-19.744165477719378</v>
      </c>
      <c r="U125" s="72">
        <f>akhir!U24</f>
        <v>18.803136637408556</v>
      </c>
      <c r="V125" s="69">
        <f>akhir!V24</f>
        <v>7.0135032657814955</v>
      </c>
      <c r="W125" s="71">
        <f>akhir!W24</f>
        <v>19.408212653879286</v>
      </c>
      <c r="X125" s="71">
        <f>akhir!X24</f>
        <v>0.47379277798653696</v>
      </c>
      <c r="Y125" s="71">
        <f>akhir!Y24</f>
        <v>-16.99382741681762</v>
      </c>
      <c r="Z125" s="71">
        <f>akhir!Z24</f>
        <v>-4.9840268624747441</v>
      </c>
      <c r="AA125" s="69">
        <f>akhir!AA24</f>
        <v>-0.39553726310418424</v>
      </c>
    </row>
  </sheetData>
  <mergeCells count="100">
    <mergeCell ref="W3:Z3"/>
    <mergeCell ref="AA3:AA4"/>
    <mergeCell ref="A3:A4"/>
    <mergeCell ref="B3:B4"/>
    <mergeCell ref="C3:F3"/>
    <mergeCell ref="G3:G4"/>
    <mergeCell ref="H3:K3"/>
    <mergeCell ref="L3:L4"/>
    <mergeCell ref="L20:L21"/>
    <mergeCell ref="M3:P3"/>
    <mergeCell ref="Q3:Q4"/>
    <mergeCell ref="R3:U3"/>
    <mergeCell ref="V3:V4"/>
    <mergeCell ref="A20:A21"/>
    <mergeCell ref="B20:B21"/>
    <mergeCell ref="C20:F20"/>
    <mergeCell ref="G20:G21"/>
    <mergeCell ref="H20:K20"/>
    <mergeCell ref="AV20:AV21"/>
    <mergeCell ref="M20:P20"/>
    <mergeCell ref="Q20:Q21"/>
    <mergeCell ref="R20:U20"/>
    <mergeCell ref="V20:V21"/>
    <mergeCell ref="W20:Z20"/>
    <mergeCell ref="AA20:AA21"/>
    <mergeCell ref="AH20:AK20"/>
    <mergeCell ref="AL20:AL21"/>
    <mergeCell ref="AM20:AP20"/>
    <mergeCell ref="AQ20:AQ21"/>
    <mergeCell ref="AR20:AU20"/>
    <mergeCell ref="AA37:AA38"/>
    <mergeCell ref="A37:A38"/>
    <mergeCell ref="B37:B38"/>
    <mergeCell ref="C37:F37"/>
    <mergeCell ref="G37:G38"/>
    <mergeCell ref="H37:K37"/>
    <mergeCell ref="L37:L38"/>
    <mergeCell ref="M37:P37"/>
    <mergeCell ref="Q37:Q38"/>
    <mergeCell ref="R37:U37"/>
    <mergeCell ref="V37:V38"/>
    <mergeCell ref="W37:Z37"/>
    <mergeCell ref="AR37:AU37"/>
    <mergeCell ref="AV37:AV38"/>
    <mergeCell ref="A54:A55"/>
    <mergeCell ref="B54:B55"/>
    <mergeCell ref="C54:F54"/>
    <mergeCell ref="G54:G55"/>
    <mergeCell ref="H54:K54"/>
    <mergeCell ref="L54:L55"/>
    <mergeCell ref="M54:P54"/>
    <mergeCell ref="Q54:Q55"/>
    <mergeCell ref="AC37:AF37"/>
    <mergeCell ref="AG37:AG38"/>
    <mergeCell ref="AH37:AK37"/>
    <mergeCell ref="AL37:AL38"/>
    <mergeCell ref="AM37:AP37"/>
    <mergeCell ref="AQ37:AQ38"/>
    <mergeCell ref="AM54:AP54"/>
    <mergeCell ref="AQ54:AQ55"/>
    <mergeCell ref="AR54:AU54"/>
    <mergeCell ref="AV54:AV55"/>
    <mergeCell ref="A79:A80"/>
    <mergeCell ref="B79:B80"/>
    <mergeCell ref="C79:F79"/>
    <mergeCell ref="G79:G80"/>
    <mergeCell ref="H79:K79"/>
    <mergeCell ref="L79:L80"/>
    <mergeCell ref="R54:U54"/>
    <mergeCell ref="V54:V55"/>
    <mergeCell ref="W54:Z54"/>
    <mergeCell ref="AA54:AA55"/>
    <mergeCell ref="AH54:AK54"/>
    <mergeCell ref="AL54:AL55"/>
    <mergeCell ref="Q79:Q80"/>
    <mergeCell ref="R79:U79"/>
    <mergeCell ref="V79:V80"/>
    <mergeCell ref="W79:Z79"/>
    <mergeCell ref="AA79:AA80"/>
    <mergeCell ref="AV79:AV80"/>
    <mergeCell ref="A104:A105"/>
    <mergeCell ref="B104:B105"/>
    <mergeCell ref="C104:F104"/>
    <mergeCell ref="G104:G105"/>
    <mergeCell ref="H104:K104"/>
    <mergeCell ref="L104:L105"/>
    <mergeCell ref="M104:P104"/>
    <mergeCell ref="Q104:Q105"/>
    <mergeCell ref="AC79:AF79"/>
    <mergeCell ref="AG79:AG80"/>
    <mergeCell ref="AH79:AK79"/>
    <mergeCell ref="AL79:AL80"/>
    <mergeCell ref="AM79:AP79"/>
    <mergeCell ref="AQ79:AQ80"/>
    <mergeCell ref="M79:P79"/>
    <mergeCell ref="R104:U104"/>
    <mergeCell ref="V104:V105"/>
    <mergeCell ref="W104:Z104"/>
    <mergeCell ref="AA104:AA105"/>
    <mergeCell ref="AR79:AU79"/>
  </mergeCells>
  <pageMargins left="0.7" right="0.7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NTF</vt:lpstr>
      <vt:lpstr>17to9 after</vt:lpstr>
      <vt:lpstr>17to9 before</vt:lpstr>
      <vt:lpstr>beda</vt:lpstr>
      <vt:lpstr>17012022_November_danKKM</vt:lpstr>
      <vt:lpstr>akhir</vt:lpstr>
      <vt:lpstr>perbandingan</vt:lpstr>
      <vt:lpstr>'17012022_November_danKKM'!Print_Area</vt:lpstr>
      <vt:lpstr>perbandingan!Print_Area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Ginanjar Utama</dc:creator>
  <cp:lastModifiedBy>HP</cp:lastModifiedBy>
  <dcterms:created xsi:type="dcterms:W3CDTF">2020-08-05T10:57:24Z</dcterms:created>
  <dcterms:modified xsi:type="dcterms:W3CDTF">2022-06-29T05:20:42Z</dcterms:modified>
</cp:coreProperties>
</file>