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za\Desktop\fadhel\"/>
    </mc:Choice>
  </mc:AlternateContent>
  <xr:revisionPtr revIDLastSave="0" documentId="8_{B8218BF3-025D-4E87-83A2-C8811995C7DF}" xr6:coauthVersionLast="47" xr6:coauthVersionMax="47" xr10:uidLastSave="{00000000-0000-0000-0000-000000000000}"/>
  <bookViews>
    <workbookView xWindow="-93" yWindow="-93" windowWidth="18426" windowHeight="12346" firstSheet="1" activeTab="1" xr2:uid="{E2F47BAF-82AA-4989-8114-0119B7200C20}"/>
  </bookViews>
  <sheets>
    <sheet name="SEVERE RDG MAR 2022 " sheetId="49" r:id="rId1"/>
    <sheet name="MODERATE 2 RDG MAR 2022 " sheetId="50" r:id="rId2"/>
    <sheet name="MILD RDG MAR 2022" sheetId="42" r:id="rId3"/>
    <sheet name="all" sheetId="51" r:id="rId4"/>
    <sheet name="RULES" sheetId="5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7" i="50" l="1"/>
  <c r="AF36" i="50"/>
  <c r="AF35" i="50"/>
  <c r="AF34" i="50"/>
  <c r="AF33" i="50"/>
  <c r="AF32" i="50"/>
  <c r="AF31" i="50"/>
  <c r="AF30" i="50"/>
  <c r="AF29" i="50"/>
  <c r="AF28" i="50"/>
  <c r="AF27" i="50"/>
  <c r="AF56" i="50"/>
  <c r="AF54" i="50"/>
  <c r="AF53" i="50"/>
  <c r="AF52" i="50"/>
  <c r="AF51" i="50"/>
  <c r="AF50" i="50"/>
  <c r="AF49" i="50"/>
  <c r="AF48" i="50"/>
  <c r="AF47" i="50"/>
  <c r="AF46" i="50"/>
  <c r="AF55" i="50"/>
  <c r="AD37" i="50"/>
  <c r="AD36" i="50"/>
  <c r="AD35" i="50"/>
  <c r="AD34" i="50"/>
  <c r="AD33" i="50"/>
  <c r="AD32" i="50"/>
  <c r="AD31" i="50"/>
  <c r="AD30" i="50"/>
  <c r="AD29" i="50"/>
  <c r="AD28" i="50"/>
  <c r="AD27" i="50"/>
  <c r="Z37" i="50"/>
  <c r="Z36" i="50"/>
  <c r="Z35" i="50"/>
  <c r="Z34" i="50"/>
  <c r="Z33" i="50"/>
  <c r="Z32" i="50"/>
  <c r="Z31" i="50"/>
  <c r="Z30" i="50"/>
  <c r="Z29" i="50"/>
  <c r="Z28" i="50"/>
  <c r="Z27" i="50"/>
  <c r="U37" i="50"/>
  <c r="U36" i="50"/>
  <c r="U35" i="50"/>
  <c r="U34" i="50"/>
  <c r="U33" i="50"/>
  <c r="U32" i="50"/>
  <c r="U31" i="50"/>
  <c r="U30" i="50"/>
  <c r="U29" i="50"/>
  <c r="U28" i="50"/>
  <c r="U27" i="50"/>
  <c r="AF45" i="50"/>
  <c r="AF44" i="50"/>
  <c r="AF43" i="50"/>
  <c r="AF42" i="50"/>
  <c r="Z46" i="50"/>
  <c r="U46" i="50"/>
  <c r="AD56" i="50"/>
  <c r="AD55" i="50"/>
  <c r="AD54" i="50"/>
  <c r="AD53" i="50"/>
  <c r="AD52" i="50"/>
  <c r="AD51" i="50"/>
  <c r="AD50" i="50"/>
  <c r="AD49" i="50"/>
  <c r="AD48" i="50"/>
  <c r="AD47" i="50"/>
  <c r="AD46" i="50"/>
  <c r="AD44" i="50"/>
  <c r="AD43" i="50"/>
  <c r="AD42" i="50"/>
  <c r="Z56" i="50"/>
  <c r="Z55" i="50"/>
  <c r="Z54" i="50"/>
  <c r="Z53" i="50"/>
  <c r="Z52" i="50"/>
  <c r="Z51" i="50"/>
  <c r="Z50" i="50"/>
  <c r="Z49" i="50"/>
  <c r="Z48" i="50"/>
  <c r="Z45" i="50"/>
  <c r="Z44" i="50"/>
  <c r="U56" i="50"/>
  <c r="U48" i="50"/>
  <c r="U52" i="50"/>
  <c r="U51" i="50"/>
  <c r="U50" i="50"/>
  <c r="U49" i="50"/>
  <c r="U47" i="50"/>
  <c r="U55" i="50"/>
  <c r="U54" i="50"/>
  <c r="U53" i="50"/>
  <c r="AE56" i="50" l="1"/>
  <c r="AC56" i="50"/>
  <c r="AB56" i="50"/>
  <c r="AA56" i="50"/>
  <c r="Y56" i="50"/>
  <c r="X56" i="50"/>
  <c r="W56" i="50"/>
  <c r="V56" i="50"/>
  <c r="T56" i="50"/>
  <c r="S56" i="50"/>
  <c r="R56" i="50"/>
  <c r="AE55" i="50"/>
  <c r="AC55" i="50"/>
  <c r="AB55" i="50"/>
  <c r="AA55" i="50"/>
  <c r="Y55" i="50"/>
  <c r="X55" i="50"/>
  <c r="W55" i="50"/>
  <c r="V55" i="50"/>
  <c r="T55" i="50"/>
  <c r="S55" i="50"/>
  <c r="R55" i="50"/>
  <c r="AE54" i="50"/>
  <c r="AC54" i="50"/>
  <c r="AB54" i="50"/>
  <c r="AA54" i="50"/>
  <c r="Y54" i="50"/>
  <c r="X54" i="50"/>
  <c r="W54" i="50"/>
  <c r="V54" i="50"/>
  <c r="T54" i="50"/>
  <c r="S54" i="50"/>
  <c r="R54" i="50"/>
  <c r="AE53" i="50"/>
  <c r="AC53" i="50"/>
  <c r="AB53" i="50"/>
  <c r="AA53" i="50"/>
  <c r="Y53" i="50"/>
  <c r="X53" i="50"/>
  <c r="W53" i="50"/>
  <c r="V53" i="50"/>
  <c r="T53" i="50"/>
  <c r="S53" i="50"/>
  <c r="R53" i="50"/>
  <c r="AE52" i="50"/>
  <c r="AC52" i="50"/>
  <c r="AB52" i="50"/>
  <c r="AA52" i="50"/>
  <c r="Y52" i="50"/>
  <c r="X52" i="50"/>
  <c r="W52" i="50"/>
  <c r="V52" i="50"/>
  <c r="T52" i="50"/>
  <c r="S52" i="50"/>
  <c r="R52" i="50"/>
  <c r="AE51" i="50"/>
  <c r="AC51" i="50"/>
  <c r="AB51" i="50"/>
  <c r="AA51" i="50"/>
  <c r="Y51" i="50"/>
  <c r="X51" i="50"/>
  <c r="W51" i="50"/>
  <c r="V51" i="50"/>
  <c r="T51" i="50"/>
  <c r="S51" i="50"/>
  <c r="R51" i="50"/>
  <c r="AE50" i="50"/>
  <c r="AC50" i="50"/>
  <c r="AB50" i="50"/>
  <c r="AA50" i="50"/>
  <c r="Y50" i="50"/>
  <c r="X50" i="50"/>
  <c r="W50" i="50"/>
  <c r="V50" i="50"/>
  <c r="T50" i="50"/>
  <c r="S50" i="50"/>
  <c r="R50" i="50"/>
  <c r="AE49" i="50"/>
  <c r="AC49" i="50"/>
  <c r="AB49" i="50"/>
  <c r="AA49" i="50"/>
  <c r="Y49" i="50"/>
  <c r="X49" i="50"/>
  <c r="W49" i="50"/>
  <c r="V49" i="50"/>
  <c r="T49" i="50"/>
  <c r="S49" i="50"/>
  <c r="R49" i="50"/>
  <c r="AE48" i="50"/>
  <c r="AC48" i="50"/>
  <c r="AB48" i="50"/>
  <c r="AA48" i="50"/>
  <c r="Y48" i="50"/>
  <c r="X48" i="50"/>
  <c r="W48" i="50"/>
  <c r="V48" i="50"/>
  <c r="T48" i="50"/>
  <c r="S48" i="50"/>
  <c r="R48" i="50"/>
  <c r="AE47" i="50"/>
  <c r="AC47" i="50"/>
  <c r="AB47" i="50"/>
  <c r="AA47" i="50"/>
  <c r="Y47" i="50"/>
  <c r="X47" i="50"/>
  <c r="W47" i="50"/>
  <c r="V47" i="50"/>
  <c r="T47" i="50"/>
  <c r="S47" i="50"/>
  <c r="R47" i="50"/>
  <c r="AE46" i="50"/>
  <c r="AC46" i="50"/>
  <c r="AB46" i="50"/>
  <c r="AA46" i="50"/>
  <c r="Y46" i="50"/>
  <c r="X46" i="50"/>
  <c r="W46" i="50"/>
  <c r="V46" i="50"/>
  <c r="T46" i="50"/>
  <c r="S46" i="50"/>
  <c r="R46" i="50"/>
  <c r="AE45" i="50"/>
  <c r="AC45" i="50"/>
  <c r="AB45" i="50"/>
  <c r="AA45" i="50"/>
  <c r="Y45" i="50"/>
  <c r="X45" i="50"/>
  <c r="AD45" i="50" s="1"/>
  <c r="W45" i="50"/>
  <c r="V45" i="50"/>
  <c r="T45" i="50"/>
  <c r="S45" i="50"/>
  <c r="R45" i="50"/>
  <c r="AE44" i="50"/>
  <c r="AC44" i="50"/>
  <c r="AB44" i="50"/>
  <c r="AA44" i="50"/>
  <c r="Y44" i="50"/>
  <c r="X44" i="50"/>
  <c r="W44" i="50"/>
  <c r="V44" i="50"/>
  <c r="T44" i="50"/>
  <c r="S44" i="50"/>
  <c r="R44" i="50"/>
  <c r="AE43" i="50"/>
  <c r="AC43" i="50"/>
  <c r="AB43" i="50"/>
  <c r="AA43" i="50"/>
  <c r="Y43" i="50"/>
  <c r="X43" i="50"/>
  <c r="W43" i="50"/>
  <c r="V43" i="50"/>
  <c r="T43" i="50"/>
  <c r="S43" i="50"/>
  <c r="R43" i="50"/>
  <c r="AE42" i="50"/>
  <c r="AC42" i="50"/>
  <c r="AB42" i="50"/>
  <c r="AA42" i="50"/>
  <c r="Y42" i="50"/>
  <c r="X42" i="50"/>
  <c r="W42" i="50"/>
  <c r="V42" i="50"/>
  <c r="T42" i="50"/>
  <c r="S42" i="50"/>
  <c r="R42" i="50"/>
  <c r="AE41" i="50"/>
  <c r="AC41" i="50"/>
  <c r="AB41" i="50"/>
  <c r="AA41" i="50"/>
  <c r="Y41" i="50"/>
  <c r="X41" i="50"/>
  <c r="W41" i="50"/>
  <c r="V41" i="50"/>
  <c r="T41" i="50"/>
  <c r="S41" i="50"/>
  <c r="R41" i="50"/>
  <c r="AE37" i="50"/>
  <c r="AC37" i="50"/>
  <c r="AB37" i="50"/>
  <c r="AA37" i="50"/>
  <c r="Y37" i="50"/>
  <c r="X37" i="50"/>
  <c r="W37" i="50"/>
  <c r="V37" i="50"/>
  <c r="S37" i="50"/>
  <c r="R37" i="50"/>
  <c r="AE36" i="50"/>
  <c r="AC36" i="50"/>
  <c r="AB36" i="50"/>
  <c r="AA36" i="50"/>
  <c r="Y36" i="50"/>
  <c r="X36" i="50"/>
  <c r="W36" i="50"/>
  <c r="V36" i="50"/>
  <c r="T36" i="50"/>
  <c r="S36" i="50"/>
  <c r="R36" i="50"/>
  <c r="AE35" i="50"/>
  <c r="AC35" i="50"/>
  <c r="AB35" i="50"/>
  <c r="AA35" i="50"/>
  <c r="Y35" i="50"/>
  <c r="X35" i="50"/>
  <c r="W35" i="50"/>
  <c r="V35" i="50"/>
  <c r="T35" i="50"/>
  <c r="S35" i="50"/>
  <c r="R35" i="50"/>
  <c r="AE34" i="50"/>
  <c r="AC34" i="50"/>
  <c r="AB34" i="50"/>
  <c r="AA34" i="50"/>
  <c r="Y34" i="50"/>
  <c r="X34" i="50"/>
  <c r="W34" i="50"/>
  <c r="V34" i="50"/>
  <c r="T34" i="50"/>
  <c r="S34" i="50"/>
  <c r="R34" i="50"/>
  <c r="AE33" i="50"/>
  <c r="AC33" i="50"/>
  <c r="AB33" i="50"/>
  <c r="AA33" i="50"/>
  <c r="Y33" i="50"/>
  <c r="X33" i="50"/>
  <c r="W33" i="50"/>
  <c r="V33" i="50"/>
  <c r="T33" i="50"/>
  <c r="S33" i="50"/>
  <c r="R33" i="50"/>
  <c r="AE32" i="50"/>
  <c r="AC32" i="50"/>
  <c r="AB32" i="50"/>
  <c r="AA32" i="50"/>
  <c r="Y32" i="50"/>
  <c r="X32" i="50"/>
  <c r="W32" i="50"/>
  <c r="V32" i="50"/>
  <c r="S32" i="50"/>
  <c r="R32" i="50"/>
  <c r="AE31" i="50"/>
  <c r="AC31" i="50"/>
  <c r="AB31" i="50"/>
  <c r="AA31" i="50"/>
  <c r="Y31" i="50"/>
  <c r="X31" i="50"/>
  <c r="W31" i="50"/>
  <c r="V31" i="50"/>
  <c r="T31" i="50"/>
  <c r="S31" i="50"/>
  <c r="R31" i="50"/>
  <c r="AE30" i="50"/>
  <c r="AC30" i="50"/>
  <c r="AB30" i="50"/>
  <c r="AA30" i="50"/>
  <c r="Y30" i="50"/>
  <c r="X30" i="50"/>
  <c r="W30" i="50"/>
  <c r="V30" i="50"/>
  <c r="T30" i="50"/>
  <c r="S30" i="50"/>
  <c r="R30" i="50"/>
  <c r="AE29" i="50"/>
  <c r="AC29" i="50"/>
  <c r="AB29" i="50"/>
  <c r="AA29" i="50"/>
  <c r="Y29" i="50"/>
  <c r="X29" i="50"/>
  <c r="W29" i="50"/>
  <c r="V29" i="50"/>
  <c r="T29" i="50"/>
  <c r="S29" i="50"/>
  <c r="R29" i="50"/>
  <c r="AE28" i="50"/>
  <c r="AC28" i="50"/>
  <c r="AB28" i="50"/>
  <c r="AA28" i="50"/>
  <c r="Y28" i="50"/>
  <c r="X28" i="50"/>
  <c r="W28" i="50"/>
  <c r="V28" i="50"/>
  <c r="T28" i="50"/>
  <c r="S28" i="50"/>
  <c r="R28" i="50"/>
  <c r="AE27" i="50"/>
  <c r="AC27" i="50"/>
  <c r="AB27" i="50"/>
  <c r="AA27" i="50"/>
  <c r="Y27" i="50"/>
  <c r="X27" i="50"/>
  <c r="W27" i="50"/>
  <c r="V27" i="50"/>
  <c r="T27" i="50"/>
  <c r="S27" i="50"/>
  <c r="R27" i="50"/>
  <c r="AE26" i="50"/>
  <c r="AC26" i="50"/>
  <c r="AB26" i="50"/>
  <c r="AA26" i="50"/>
  <c r="Y26" i="50"/>
  <c r="X26" i="50"/>
  <c r="W26" i="50"/>
  <c r="V26" i="50"/>
  <c r="T26" i="50"/>
  <c r="S26" i="50"/>
  <c r="R26" i="50"/>
  <c r="AE25" i="50"/>
  <c r="AC25" i="50"/>
  <c r="AB25" i="50"/>
  <c r="AA25" i="50"/>
  <c r="Y25" i="50"/>
  <c r="X25" i="50"/>
  <c r="W25" i="50"/>
  <c r="V25" i="50"/>
  <c r="T25" i="50"/>
  <c r="S25" i="50"/>
  <c r="R25" i="50"/>
  <c r="AE24" i="50"/>
  <c r="AC24" i="50"/>
  <c r="AB24" i="50"/>
  <c r="AA24" i="50"/>
  <c r="Y24" i="50"/>
  <c r="X24" i="50"/>
  <c r="W24" i="50"/>
  <c r="V24" i="50"/>
  <c r="T24" i="50"/>
  <c r="S24" i="50"/>
  <c r="R24" i="50"/>
  <c r="AE23" i="50"/>
  <c r="AC23" i="50"/>
  <c r="AB23" i="50"/>
  <c r="AA23" i="50"/>
  <c r="Y23" i="50"/>
  <c r="X23" i="50"/>
  <c r="W23" i="50"/>
  <c r="V23" i="50"/>
  <c r="T23" i="50"/>
  <c r="S23" i="50"/>
  <c r="R23" i="50"/>
  <c r="AE22" i="50"/>
  <c r="AC22" i="50"/>
  <c r="AB22" i="50"/>
  <c r="AA22" i="50"/>
  <c r="Y22" i="50"/>
  <c r="X22" i="50"/>
  <c r="W22" i="50"/>
  <c r="V22" i="50"/>
  <c r="T22" i="50"/>
  <c r="S22" i="50"/>
  <c r="R22" i="50"/>
  <c r="AG37" i="51"/>
  <c r="AG32" i="51"/>
  <c r="T37" i="51"/>
  <c r="T32" i="51"/>
  <c r="D37" i="51"/>
  <c r="D32" i="51"/>
  <c r="O18" i="51"/>
  <c r="O17" i="51"/>
  <c r="O16" i="51"/>
  <c r="O15" i="51"/>
  <c r="O14" i="51"/>
  <c r="O13" i="51"/>
  <c r="O12" i="51"/>
  <c r="O11" i="51"/>
  <c r="O10" i="51"/>
  <c r="O9" i="51"/>
  <c r="O8" i="51"/>
  <c r="O7" i="51"/>
  <c r="O6" i="51"/>
  <c r="O5" i="51"/>
  <c r="O4" i="51"/>
  <c r="Z43" i="50" l="1"/>
  <c r="Z47" i="50"/>
  <c r="Z42" i="50"/>
  <c r="D37" i="42"/>
  <c r="D32" i="42"/>
  <c r="D37" i="50"/>
  <c r="T37" i="50" s="1"/>
  <c r="D32" i="50"/>
  <c r="T32" i="50" s="1"/>
  <c r="D37" i="49"/>
  <c r="D32" i="49"/>
  <c r="O18" i="50" l="1"/>
  <c r="O17" i="50"/>
  <c r="O16" i="50"/>
  <c r="O15" i="50"/>
  <c r="O14" i="50"/>
  <c r="O13" i="50"/>
  <c r="O12" i="50"/>
  <c r="O11" i="50"/>
  <c r="O10" i="50"/>
  <c r="O9" i="50"/>
  <c r="O8" i="50"/>
  <c r="O7" i="50"/>
  <c r="O6" i="50"/>
  <c r="O5" i="50"/>
  <c r="O4" i="50"/>
  <c r="O9" i="49" l="1"/>
  <c r="O10" i="49"/>
  <c r="O11" i="49"/>
  <c r="O12" i="49"/>
  <c r="O13" i="49"/>
  <c r="O18" i="49" l="1"/>
  <c r="O17" i="49"/>
  <c r="O16" i="49"/>
  <c r="O15" i="49"/>
  <c r="O14" i="49"/>
  <c r="O8" i="49"/>
  <c r="O7" i="49"/>
  <c r="O6" i="49"/>
  <c r="O5" i="49"/>
  <c r="O4" i="49"/>
  <c r="O16" i="42" l="1"/>
  <c r="O18" i="42" l="1"/>
  <c r="O17" i="42"/>
  <c r="O15" i="42"/>
  <c r="O14" i="42"/>
  <c r="O13" i="42"/>
  <c r="O12" i="42"/>
  <c r="O11" i="42"/>
  <c r="O10" i="42"/>
  <c r="O9" i="42"/>
  <c r="O8" i="42"/>
  <c r="O7" i="42"/>
  <c r="O6" i="42"/>
  <c r="O5" i="42"/>
  <c r="O4" i="42"/>
</calcChain>
</file>

<file path=xl/sharedStrings.xml><?xml version="1.0" encoding="utf-8"?>
<sst xmlns="http://schemas.openxmlformats.org/spreadsheetml/2006/main" count="787" uniqueCount="44">
  <si>
    <t>BI7DRR</t>
  </si>
  <si>
    <t>BI Rate</t>
  </si>
  <si>
    <t>NT</t>
  </si>
  <si>
    <t>INFLASI</t>
  </si>
  <si>
    <t>Inf. Core</t>
  </si>
  <si>
    <t>PDB</t>
  </si>
  <si>
    <t>KREDIT</t>
  </si>
  <si>
    <t>LTV</t>
  </si>
  <si>
    <t>GWM</t>
  </si>
  <si>
    <t>CA</t>
  </si>
  <si>
    <t>FA</t>
  </si>
  <si>
    <t>inflasi</t>
  </si>
  <si>
    <t>∆</t>
  </si>
  <si>
    <t>2021Q1</t>
  </si>
  <si>
    <t>-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</si>
  <si>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</si>
  <si>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</si>
  <si>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</si>
  <si>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</si>
  <si>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</si>
  <si>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</si>
  <si>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</si>
  <si>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</si>
  <si>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</si>
  <si>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</si>
  <si>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</si>
  <si>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RDG MARET 2022: SKENARIO SEVERE</t>
  </si>
  <si>
    <t>TRACK</t>
  </si>
  <si>
    <t>SKE SEVERE</t>
  </si>
  <si>
    <t>SKE MOD 2</t>
  </si>
  <si>
    <t>RDG MARET 2022: SKENARIO MODERATE 2 (FISCAL CONSTRAIN 3,8%)</t>
  </si>
  <si>
    <t xml:space="preserve">RDG MARET 2022: SKENARIO MILD </t>
  </si>
  <si>
    <t>SKE MOD</t>
  </si>
  <si>
    <t>RDG MARET 2022: SKENARIO MODERATE (FISCAL CONSTRAIN 3,8%)</t>
  </si>
  <si>
    <t>SKE MILD</t>
  </si>
  <si>
    <t>1. pdb kredit searah, ca kebalikan</t>
  </si>
  <si>
    <t>▼</t>
  </si>
  <si>
    <t>▲</t>
  </si>
  <si>
    <t>2. inflasi naik, NT depresiasi, fa turun</t>
  </si>
  <si>
    <t>1. PDB &amp; KREDIT</t>
  </si>
  <si>
    <t>2. PDB &amp; CA</t>
  </si>
  <si>
    <t>3. INFLASI DAN NT</t>
  </si>
  <si>
    <t>4. NT DAN FA</t>
  </si>
  <si>
    <t xml:space="preserve">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</si>
</sst>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_(* #,##0_);_(* \(#,##0\);_(* &quot;-&quot;??_);_(@_)"/>
    <numFmt numFmtId="166" formatCode="0.00_);[Red]\(0.00\)"/>
    <numFmt numFmtId="167" formatCode="_-* #,##0.00_-;\-* #,##0.00_-;_-* &quot;-&quot;??_-;_-@_-"/>
    <numFmt numFmtId="168" formatCode="0.0"/>
    <numFmt numFmtId="169" formatCode="0.0_ ;\-0.0\ "/>
    <numFmt numFmtId="170" formatCode="0000#"/>
    <numFmt numFmtId="171" formatCode="&quot;Rp&quot;#,##0_);&quot;(Rp&quot;#,##0\)"/>
    <numFmt numFmtId="172" formatCode="[$-409]d\-mmm\-yy;@"/>
    <numFmt numFmtId="173" formatCode="0.00_)"/>
    <numFmt numFmtId="174" formatCode="_([$€-2]* #,##0.00_);_([$€-2]* \(#,##0.00\);_([$€-2]* &quot;-&quot;??_)"/>
    <numFmt numFmtId="175" formatCode="&quot;Rp&quot;#,##0;\-&quot;Rp&quot;#,##0"/>
    <numFmt numFmtId="176" formatCode="&quot;Rp&quot;#,##0;[Red]\-&quot;Rp&quot;#,##0"/>
    <numFmt numFmtId="177" formatCode="_-* #,##0_-;\-* #,##0_-;_-* &quot;-&quot;_-;_-@_-"/>
    <numFmt numFmtId="178" formatCode="_(&quot;Rp&quot;* #,##0.00_);_(&quot;Rp&quot;* \(#,##0.00\);_(&quot;Rp&quot;* &quot;-&quot;??_);_(@_)"/>
    <numFmt numFmtId="179" formatCode="mmm\.yy"/>
    <numFmt numFmtId="180" formatCode="d\.m\.yy\ h:mm"/>
    <numFmt numFmtId="181" formatCode="0&quot;  &quot;"/>
    <numFmt numFmtId="182" formatCode="0.0_);\(0.0\)"/>
    <numFmt numFmtId="183" formatCode="0.00&quot;  &quot;"/>
    <numFmt numFmtId="184" formatCode="_([$€]* #,##0.00_);_([$€]* \(#,##0.00\);_([$€]* &quot;-&quot;??_);_(@_)"/>
    <numFmt numFmtId="185" formatCode="_-* #,##0_ _F_-;\-* #,##0_ _F_-;_-* &quot;-&quot;_ _F_-;_-@_-"/>
    <numFmt numFmtId="186" formatCode="_-* #,##0.00_ _F_-;\-* #,##0.00_ _F_-;_-* &quot;-&quot;??_ _F_-;_-@_-"/>
    <numFmt numFmtId="187" formatCode="_-* #,##0&quot; F&quot;_-;\-* #,##0&quot; F&quot;_-;_-* &quot;-&quot;&quot; F&quot;_-;_-@_-"/>
    <numFmt numFmtId="188" formatCode="_-* #,##0.00&quot; F&quot;_-;\-* #,##0.00&quot; F&quot;_-;_-* &quot;-&quot;??&quot; F&quot;_-;_-@_-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1"/>
      <color indexed="56"/>
      <name val="Calibri"/>
      <family val="2"/>
      <charset val="1"/>
    </font>
    <font>
      <sz val="10"/>
      <color theme="1"/>
      <name val="Times New Roman"/>
      <family val="2"/>
    </font>
    <font>
      <sz val="10"/>
      <color theme="1"/>
      <name val="Times New Roman"/>
      <family val="1"/>
    </font>
    <font>
      <sz val="8"/>
      <name val="Arial"/>
      <family val="2"/>
    </font>
    <font>
      <b/>
      <i/>
      <sz val="16"/>
      <name val="Helv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Times"/>
      <family val="1"/>
    </font>
    <font>
      <sz val="13"/>
      <name val="Times New Roman"/>
      <family val="1"/>
    </font>
    <font>
      <b/>
      <sz val="12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Geneva"/>
      <family val="2"/>
    </font>
    <font>
      <sz val="12"/>
      <color theme="1"/>
      <name val="Arial Narrow"/>
      <family val="2"/>
      <charset val="1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sz val="11"/>
      <color indexed="17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8"/>
      <color indexed="56"/>
      <name val="Cambria"/>
      <family val="2"/>
    </font>
    <font>
      <sz val="10"/>
      <color indexed="8"/>
      <name val="Frutiger 45 Light"/>
      <family val="2"/>
      <charset val="1"/>
    </font>
    <font>
      <sz val="10"/>
      <color indexed="9"/>
      <name val="Frutiger 45 Light"/>
      <family val="2"/>
      <charset val="1"/>
    </font>
    <font>
      <b/>
      <sz val="10"/>
      <color indexed="64"/>
      <name val="Arial"/>
      <family val="2"/>
    </font>
    <font>
      <b/>
      <sz val="10"/>
      <color indexed="8"/>
      <name val="Frutiger 45 Light"/>
      <family val="2"/>
      <charset val="1"/>
    </font>
    <font>
      <b/>
      <sz val="10"/>
      <name val="Helvetica"/>
      <family val="2"/>
    </font>
    <font>
      <b/>
      <sz val="18"/>
      <color indexed="62"/>
      <name val="Cambria"/>
      <family val="2"/>
      <charset val="1"/>
    </font>
  </fonts>
  <fills count="5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</fills>
  <borders count="22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385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9" fillId="0" borderId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/>
    <xf numFmtId="169" fontId="9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170" fontId="7" fillId="0" borderId="0" applyFont="0" applyFill="0" applyBorder="0" applyAlignment="0" applyProtection="0"/>
    <xf numFmtId="169" fontId="9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7" fillId="0" borderId="0"/>
    <xf numFmtId="4" fontId="7" fillId="0" borderId="0"/>
    <xf numFmtId="4" fontId="7" fillId="0" borderId="0"/>
    <xf numFmtId="4" fontId="7" fillId="0" borderId="0"/>
    <xf numFmtId="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7" fillId="0" borderId="0"/>
    <xf numFmtId="171" fontId="7" fillId="0" borderId="0"/>
    <xf numFmtId="14" fontId="7" fillId="0" borderId="0"/>
    <xf numFmtId="2" fontId="7" fillId="0" borderId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9" fillId="0" borderId="0"/>
    <xf numFmtId="0" fontId="7" fillId="0" borderId="0"/>
    <xf numFmtId="0" fontId="1" fillId="0" borderId="0"/>
    <xf numFmtId="172" fontId="7" fillId="0" borderId="0"/>
    <xf numFmtId="172" fontId="7" fillId="0" borderId="0"/>
    <xf numFmtId="168" fontId="7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7" fillId="0" borderId="0" applyFont="0" applyFill="0" applyBorder="0" applyAlignment="0" applyProtection="0"/>
    <xf numFmtId="0" fontId="9" fillId="0" borderId="0"/>
    <xf numFmtId="0" fontId="9" fillId="0" borderId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12" fillId="0" borderId="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 applyFill="0" applyBorder="0" applyAlignment="0" applyProtection="0"/>
    <xf numFmtId="0" fontId="14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0" fontId="7" fillId="0" borderId="0">
      <alignment wrapText="1"/>
    </xf>
    <xf numFmtId="0" fontId="11" fillId="0" borderId="0"/>
    <xf numFmtId="0" fontId="11" fillId="0" borderId="0"/>
    <xf numFmtId="0" fontId="7" fillId="0" borderId="0"/>
    <xf numFmtId="0" fontId="7" fillId="0" borderId="0">
      <alignment wrapText="1"/>
    </xf>
    <xf numFmtId="0" fontId="9" fillId="0" borderId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38" fontId="15" fillId="19" borderId="0" applyNumberFormat="0" applyBorder="0" applyAlignment="0" applyProtection="0"/>
    <xf numFmtId="10" fontId="15" fillId="20" borderId="4" applyNumberFormat="0" applyBorder="0" applyAlignment="0" applyProtection="0"/>
    <xf numFmtId="173" fontId="16" fillId="0" borderId="0"/>
    <xf numFmtId="0" fontId="7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1" fillId="0" borderId="0"/>
    <xf numFmtId="0" fontId="14" fillId="0" borderId="0"/>
    <xf numFmtId="43" fontId="10" fillId="0" borderId="0" applyFont="0" applyFill="0" applyBorder="0" applyAlignment="0" applyProtection="0"/>
    <xf numFmtId="0" fontId="9" fillId="0" borderId="0"/>
    <xf numFmtId="0" fontId="11" fillId="0" borderId="0"/>
    <xf numFmtId="0" fontId="7" fillId="0" borderId="0">
      <alignment wrapText="1"/>
    </xf>
    <xf numFmtId="0" fontId="11" fillId="0" borderId="0"/>
    <xf numFmtId="0" fontId="1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7" fillId="0" borderId="0"/>
    <xf numFmtId="0" fontId="1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7" fillId="0" borderId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4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8" borderId="0" applyNumberFormat="0" applyBorder="0" applyAlignment="0" applyProtection="0"/>
    <xf numFmtId="0" fontId="18" fillId="22" borderId="0" applyNumberFormat="0" applyBorder="0" applyAlignment="0" applyProtection="0"/>
    <xf numFmtId="0" fontId="19" fillId="39" borderId="5" applyNumberFormat="0" applyAlignment="0" applyProtection="0"/>
    <xf numFmtId="0" fontId="20" fillId="40" borderId="6" applyNumberFormat="0" applyAlignment="0" applyProtection="0"/>
    <xf numFmtId="43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6" borderId="5" applyNumberFormat="0" applyAlignment="0" applyProtection="0"/>
    <xf numFmtId="10" fontId="15" fillId="41" borderId="9" applyNumberFormat="0" applyBorder="0" applyAlignment="0" applyProtection="0"/>
    <xf numFmtId="0" fontId="27" fillId="0" borderId="10" applyNumberFormat="0" applyFill="0" applyAlignment="0" applyProtection="0"/>
    <xf numFmtId="0" fontId="28" fillId="42" borderId="0" applyNumberFormat="0" applyBorder="0" applyAlignment="0" applyProtection="0"/>
    <xf numFmtId="0" fontId="7" fillId="43" borderId="11" applyNumberFormat="0" applyFont="0" applyAlignment="0" applyProtection="0"/>
    <xf numFmtId="0" fontId="29" fillId="39" borderId="12" applyNumberFormat="0" applyAlignment="0" applyProtection="0"/>
    <xf numFmtId="0" fontId="30" fillId="0" borderId="0" applyNumberFormat="0" applyFill="0" applyBorder="0" applyAlignment="0" applyProtection="0"/>
    <xf numFmtId="0" fontId="31" fillId="0" borderId="13" applyNumberFormat="0" applyFill="0" applyAlignment="0" applyProtection="0"/>
    <xf numFmtId="0" fontId="3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175" fontId="35" fillId="0" borderId="0" applyFill="0" applyBorder="0" applyAlignment="0"/>
    <xf numFmtId="176" fontId="7" fillId="0" borderId="0" applyFill="0" applyBorder="0" applyAlignment="0"/>
    <xf numFmtId="179" fontId="35" fillId="0" borderId="0" applyFill="0" applyBorder="0" applyAlignment="0"/>
    <xf numFmtId="180" fontId="35" fillId="0" borderId="0" applyFill="0" applyBorder="0" applyAlignment="0"/>
    <xf numFmtId="181" fontId="35" fillId="0" borderId="0" applyFill="0" applyBorder="0" applyAlignment="0"/>
    <xf numFmtId="175" fontId="7" fillId="0" borderId="0" applyFill="0" applyBorder="0" applyAlignment="0"/>
    <xf numFmtId="177" fontId="7" fillId="0" borderId="0" applyFill="0" applyBorder="0" applyAlignment="0"/>
    <xf numFmtId="176" fontId="7" fillId="0" borderId="0" applyFill="0" applyBorder="0" applyAlignment="0"/>
    <xf numFmtId="41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82" fontId="36" fillId="0" borderId="9"/>
    <xf numFmtId="176" fontId="7" fillId="0" borderId="0" applyFont="0" applyFill="0" applyBorder="0" applyAlignment="0" applyProtection="0"/>
    <xf numFmtId="5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33" fillId="0" borderId="0" applyFill="0" applyBorder="0" applyAlignment="0"/>
    <xf numFmtId="175" fontId="7" fillId="0" borderId="0" applyFill="0" applyBorder="0" applyAlignment="0"/>
    <xf numFmtId="176" fontId="7" fillId="0" borderId="0" applyFill="0" applyBorder="0" applyAlignment="0"/>
    <xf numFmtId="175" fontId="7" fillId="0" borderId="0" applyFill="0" applyBorder="0" applyAlignment="0"/>
    <xf numFmtId="177" fontId="7" fillId="0" borderId="0" applyFill="0" applyBorder="0" applyAlignment="0"/>
    <xf numFmtId="176" fontId="7" fillId="0" borderId="0" applyFill="0" applyBorder="0" applyAlignment="0"/>
    <xf numFmtId="2" fontId="7" fillId="0" borderId="0" applyFont="0" applyFill="0" applyBorder="0" applyAlignment="0" applyProtection="0"/>
    <xf numFmtId="0" fontId="37" fillId="0" borderId="16" applyNumberFormat="0" applyAlignment="0" applyProtection="0">
      <alignment horizontal="left" vertical="center"/>
    </xf>
    <xf numFmtId="0" fontId="37" fillId="0" borderId="15">
      <alignment horizontal="left" vertical="center"/>
    </xf>
    <xf numFmtId="175" fontId="7" fillId="0" borderId="0" applyFill="0" applyBorder="0" applyAlignment="0"/>
    <xf numFmtId="176" fontId="7" fillId="0" borderId="0" applyFill="0" applyBorder="0" applyAlignment="0"/>
    <xf numFmtId="175" fontId="7" fillId="0" borderId="0" applyFill="0" applyBorder="0" applyAlignment="0"/>
    <xf numFmtId="177" fontId="7" fillId="0" borderId="0" applyFill="0" applyBorder="0" applyAlignment="0"/>
    <xf numFmtId="176" fontId="7" fillId="0" borderId="0" applyFill="0" applyBorder="0" applyAlignment="0"/>
    <xf numFmtId="181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5" fontId="7" fillId="0" borderId="0" applyFill="0" applyBorder="0" applyAlignment="0"/>
    <xf numFmtId="176" fontId="7" fillId="0" borderId="0" applyFill="0" applyBorder="0" applyAlignment="0"/>
    <xf numFmtId="175" fontId="7" fillId="0" borderId="0" applyFill="0" applyBorder="0" applyAlignment="0"/>
    <xf numFmtId="177" fontId="7" fillId="0" borderId="0" applyFill="0" applyBorder="0" applyAlignment="0"/>
    <xf numFmtId="176" fontId="7" fillId="0" borderId="0" applyFill="0" applyBorder="0" applyAlignment="0"/>
    <xf numFmtId="0" fontId="38" fillId="0" borderId="17"/>
    <xf numFmtId="0" fontId="39" fillId="0" borderId="18"/>
    <xf numFmtId="49" fontId="33" fillId="0" borderId="0" applyFill="0" applyBorder="0" applyAlignment="0"/>
    <xf numFmtId="183" fontId="35" fillId="0" borderId="0" applyFill="0" applyBorder="0" applyAlignment="0"/>
    <xf numFmtId="167" fontId="7" fillId="0" borderId="0" applyFill="0" applyBorder="0" applyAlignment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40" fillId="39" borderId="14" applyNumberFormat="0" applyFont="0" applyBorder="0" applyAlignment="0" applyProtection="0">
      <protection hidden="1"/>
    </xf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7" fillId="19" borderId="0">
      <alignment vertical="top"/>
    </xf>
    <xf numFmtId="0" fontId="19" fillId="39" borderId="5" applyNumberFormat="0" applyAlignment="0" applyProtection="0"/>
    <xf numFmtId="0" fontId="19" fillId="39" borderId="5" applyNumberFormat="0" applyAlignment="0" applyProtection="0"/>
    <xf numFmtId="0" fontId="20" fillId="40" borderId="6" applyNumberFormat="0" applyAlignment="0" applyProtection="0"/>
    <xf numFmtId="0" fontId="20" fillId="40" borderId="6" applyNumberFormat="0" applyAlignment="0" applyProtection="0"/>
    <xf numFmtId="41" fontId="7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42" fillId="20" borderId="19">
      <alignment vertical="top" wrapText="1"/>
    </xf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19" borderId="0">
      <alignment vertical="top"/>
    </xf>
    <xf numFmtId="0" fontId="44" fillId="19" borderId="0">
      <alignment vertical="top"/>
    </xf>
    <xf numFmtId="0" fontId="7" fillId="19" borderId="0">
      <alignment vertical="top"/>
    </xf>
    <xf numFmtId="0" fontId="45" fillId="19" borderId="0">
      <alignment vertical="top"/>
    </xf>
    <xf numFmtId="0" fontId="26" fillId="26" borderId="5" applyNumberFormat="0" applyAlignment="0" applyProtection="0"/>
    <xf numFmtId="0" fontId="26" fillId="26" borderId="5" applyNumberFormat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1" fillId="0" borderId="0"/>
    <xf numFmtId="0" fontId="7" fillId="0" borderId="0"/>
    <xf numFmtId="0" fontId="7" fillId="43" borderId="11" applyNumberFormat="0" applyFont="0" applyAlignment="0" applyProtection="0"/>
    <xf numFmtId="0" fontId="7" fillId="43" borderId="11" applyNumberFormat="0" applyFont="0" applyAlignment="0" applyProtection="0"/>
    <xf numFmtId="0" fontId="29" fillId="39" borderId="12" applyNumberFormat="0" applyAlignment="0" applyProtection="0"/>
    <xf numFmtId="0" fontId="29" fillId="39" borderId="12" applyNumberFormat="0" applyAlignment="0" applyProtection="0"/>
    <xf numFmtId="0" fontId="34" fillId="19" borderId="0" applyFont="0">
      <alignment vertical="top"/>
    </xf>
    <xf numFmtId="178" fontId="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28" borderId="0" applyNumberFormat="0" applyBorder="0" applyAlignment="0" applyProtection="0"/>
    <xf numFmtId="0" fontId="47" fillId="29" borderId="0" applyNumberFormat="0" applyBorder="0" applyAlignment="0" applyProtection="0"/>
    <xf numFmtId="0" fontId="47" fillId="32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7" borderId="0" applyNumberFormat="0" applyBorder="0" applyAlignment="0" applyProtection="0"/>
    <xf numFmtId="0" fontId="47" fillId="32" borderId="0" applyNumberFormat="0" applyBorder="0" applyAlignment="0" applyProtection="0"/>
    <xf numFmtId="0" fontId="47" fillId="33" borderId="0" applyNumberFormat="0" applyBorder="0" applyAlignment="0" applyProtection="0"/>
    <xf numFmtId="0" fontId="47" fillId="38" borderId="0" applyNumberFormat="0" applyBorder="0" applyAlignment="0" applyProtection="0"/>
    <xf numFmtId="0" fontId="48" fillId="22" borderId="0" applyNumberFormat="0" applyBorder="0" applyAlignment="0" applyProtection="0"/>
    <xf numFmtId="0" fontId="49" fillId="39" borderId="5" applyNumberFormat="0" applyAlignment="0" applyProtection="0"/>
    <xf numFmtId="0" fontId="50" fillId="40" borderId="6" applyNumberFormat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23" borderId="0" applyNumberFormat="0" applyBorder="0" applyAlignment="0" applyProtection="0"/>
    <xf numFmtId="0" fontId="37" fillId="0" borderId="16" applyNumberFormat="0" applyAlignment="0" applyProtection="0">
      <alignment horizontal="left" vertical="center"/>
    </xf>
    <xf numFmtId="0" fontId="53" fillId="0" borderId="7" applyNumberFormat="0" applyFill="0" applyAlignment="0" applyProtection="0"/>
    <xf numFmtId="0" fontId="54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42" fillId="20" borderId="19">
      <alignment vertical="top" wrapText="1"/>
    </xf>
    <xf numFmtId="0" fontId="55" fillId="26" borderId="5" applyNumberFormat="0" applyAlignment="0" applyProtection="0"/>
    <xf numFmtId="0" fontId="56" fillId="0" borderId="10" applyNumberFormat="0" applyFill="0" applyAlignment="0" applyProtection="0"/>
    <xf numFmtId="0" fontId="57" fillId="42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58" fillId="39" borderId="12" applyNumberFormat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3" applyNumberFormat="0" applyFill="0" applyAlignment="0" applyProtection="0"/>
    <xf numFmtId="0" fontId="61" fillId="0" borderId="0" applyNumberFormat="0" applyFill="0" applyBorder="0" applyAlignment="0" applyProtection="0"/>
    <xf numFmtId="4" fontId="7" fillId="0" borderId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1" fillId="0" borderId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40" fillId="39" borderId="14" applyNumberFormat="0" applyFont="0" applyBorder="0" applyAlignment="0" applyProtection="0">
      <protection hidden="1"/>
    </xf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7" fillId="19" borderId="0">
      <alignment vertical="top"/>
    </xf>
    <xf numFmtId="0" fontId="19" fillId="39" borderId="5" applyNumberFormat="0" applyAlignment="0" applyProtection="0"/>
    <xf numFmtId="0" fontId="19" fillId="39" borderId="5" applyNumberFormat="0" applyAlignment="0" applyProtection="0"/>
    <xf numFmtId="0" fontId="19" fillId="39" borderId="5" applyNumberFormat="0" applyAlignment="0" applyProtection="0"/>
    <xf numFmtId="0" fontId="19" fillId="39" borderId="5" applyNumberFormat="0" applyAlignment="0" applyProtection="0"/>
    <xf numFmtId="0" fontId="19" fillId="39" borderId="5" applyNumberFormat="0" applyAlignment="0" applyProtection="0"/>
    <xf numFmtId="0" fontId="19" fillId="39" borderId="5" applyNumberFormat="0" applyAlignment="0" applyProtection="0"/>
    <xf numFmtId="0" fontId="19" fillId="39" borderId="5" applyNumberFormat="0" applyAlignment="0" applyProtection="0"/>
    <xf numFmtId="0" fontId="19" fillId="39" borderId="5" applyNumberFormat="0" applyAlignment="0" applyProtection="0"/>
    <xf numFmtId="0" fontId="19" fillId="39" borderId="5" applyNumberFormat="0" applyAlignment="0" applyProtection="0"/>
    <xf numFmtId="0" fontId="20" fillId="40" borderId="6" applyNumberFormat="0" applyAlignment="0" applyProtection="0"/>
    <xf numFmtId="0" fontId="20" fillId="40" borderId="6" applyNumberFormat="0" applyAlignment="0" applyProtection="0"/>
    <xf numFmtId="0" fontId="20" fillId="40" borderId="6" applyNumberFormat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38" fontId="15" fillId="19" borderId="0" applyNumberFormat="0" applyBorder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0" fontId="15" fillId="41" borderId="4" applyNumberFormat="0" applyBorder="0" applyAlignment="0" applyProtection="0"/>
    <xf numFmtId="0" fontId="26" fillId="26" borderId="5" applyNumberFormat="0" applyAlignment="0" applyProtection="0"/>
    <xf numFmtId="0" fontId="26" fillId="26" borderId="5" applyNumberFormat="0" applyAlignment="0" applyProtection="0"/>
    <xf numFmtId="0" fontId="26" fillId="26" borderId="5" applyNumberFormat="0" applyAlignment="0" applyProtection="0"/>
    <xf numFmtId="0" fontId="26" fillId="26" borderId="5" applyNumberFormat="0" applyAlignment="0" applyProtection="0"/>
    <xf numFmtId="0" fontId="26" fillId="26" borderId="5" applyNumberFormat="0" applyAlignment="0" applyProtection="0"/>
    <xf numFmtId="0" fontId="26" fillId="26" borderId="5" applyNumberFormat="0" applyAlignment="0" applyProtection="0"/>
    <xf numFmtId="0" fontId="26" fillId="26" borderId="5" applyNumberFormat="0" applyAlignment="0" applyProtection="0"/>
    <xf numFmtId="0" fontId="26" fillId="26" borderId="5" applyNumberFormat="0" applyAlignment="0" applyProtection="0"/>
    <xf numFmtId="0" fontId="26" fillId="26" borderId="5" applyNumberFormat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9" fillId="0" borderId="0"/>
    <xf numFmtId="0" fontId="9" fillId="0" borderId="0"/>
    <xf numFmtId="0" fontId="7" fillId="0" borderId="0"/>
    <xf numFmtId="4" fontId="7" fillId="0" borderId="0"/>
    <xf numFmtId="0" fontId="33" fillId="43" borderId="11" applyNumberFormat="0" applyFont="0" applyAlignment="0" applyProtection="0"/>
    <xf numFmtId="0" fontId="33" fillId="43" borderId="11" applyNumberFormat="0" applyFont="0" applyAlignment="0" applyProtection="0"/>
    <xf numFmtId="0" fontId="33" fillId="43" borderId="11" applyNumberFormat="0" applyFont="0" applyAlignment="0" applyProtection="0"/>
    <xf numFmtId="0" fontId="33" fillId="43" borderId="11" applyNumberFormat="0" applyFont="0" applyAlignment="0" applyProtection="0"/>
    <xf numFmtId="0" fontId="33" fillId="43" borderId="11" applyNumberFormat="0" applyFont="0" applyAlignment="0" applyProtection="0"/>
    <xf numFmtId="0" fontId="33" fillId="43" borderId="11" applyNumberFormat="0" applyFont="0" applyAlignment="0" applyProtection="0"/>
    <xf numFmtId="0" fontId="33" fillId="43" borderId="11" applyNumberFormat="0" applyFont="0" applyAlignment="0" applyProtection="0"/>
    <xf numFmtId="0" fontId="33" fillId="43" borderId="11" applyNumberFormat="0" applyFont="0" applyAlignment="0" applyProtection="0"/>
    <xf numFmtId="0" fontId="33" fillId="43" borderId="11" applyNumberFormat="0" applyFont="0" applyAlignment="0" applyProtection="0"/>
    <xf numFmtId="0" fontId="33" fillId="43" borderId="11" applyNumberFormat="0" applyFont="0" applyAlignment="0" applyProtection="0"/>
    <xf numFmtId="0" fontId="29" fillId="39" borderId="12" applyNumberFormat="0" applyAlignment="0" applyProtection="0"/>
    <xf numFmtId="0" fontId="29" fillId="39" borderId="12" applyNumberFormat="0" applyAlignment="0" applyProtection="0"/>
    <xf numFmtId="0" fontId="29" fillId="39" borderId="12" applyNumberFormat="0" applyAlignment="0" applyProtection="0"/>
    <xf numFmtId="0" fontId="29" fillId="39" borderId="12" applyNumberFormat="0" applyAlignment="0" applyProtection="0"/>
    <xf numFmtId="0" fontId="29" fillId="39" borderId="12" applyNumberFormat="0" applyAlignment="0" applyProtection="0"/>
    <xf numFmtId="0" fontId="29" fillId="39" borderId="12" applyNumberFormat="0" applyAlignment="0" applyProtection="0"/>
    <xf numFmtId="0" fontId="29" fillId="39" borderId="12" applyNumberFormat="0" applyAlignment="0" applyProtection="0"/>
    <xf numFmtId="0" fontId="29" fillId="39" borderId="12" applyNumberFormat="0" applyAlignment="0" applyProtection="0"/>
    <xf numFmtId="0" fontId="29" fillId="39" borderId="12" applyNumberFormat="0" applyAlignment="0" applyProtection="0"/>
    <xf numFmtId="0" fontId="34" fillId="19" borderId="0" applyFont="0">
      <alignment vertical="top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7" fillId="0" borderId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64" fillId="45" borderId="0" applyNumberFormat="0" applyBorder="0" applyAlignment="0" applyProtection="0"/>
    <xf numFmtId="0" fontId="63" fillId="46" borderId="0" applyNumberFormat="0" applyBorder="0" applyAlignment="0" applyProtection="0"/>
    <xf numFmtId="0" fontId="63" fillId="47" borderId="0" applyNumberFormat="0" applyBorder="0" applyAlignment="0" applyProtection="0"/>
    <xf numFmtId="0" fontId="64" fillId="48" borderId="0" applyNumberFormat="0" applyBorder="0" applyAlignment="0" applyProtection="0"/>
    <xf numFmtId="0" fontId="63" fillId="46" borderId="0" applyNumberFormat="0" applyBorder="0" applyAlignment="0" applyProtection="0"/>
    <xf numFmtId="0" fontId="63" fillId="49" borderId="0" applyNumberFormat="0" applyBorder="0" applyAlignment="0" applyProtection="0"/>
    <xf numFmtId="0" fontId="64" fillId="47" borderId="0" applyNumberFormat="0" applyBorder="0" applyAlignment="0" applyProtection="0"/>
    <xf numFmtId="0" fontId="63" fillId="44" borderId="0" applyNumberFormat="0" applyBorder="0" applyAlignment="0" applyProtection="0"/>
    <xf numFmtId="0" fontId="63" fillId="47" borderId="0" applyNumberFormat="0" applyBorder="0" applyAlignment="0" applyProtection="0"/>
    <xf numFmtId="0" fontId="64" fillId="47" borderId="0" applyNumberFormat="0" applyBorder="0" applyAlignment="0" applyProtection="0"/>
    <xf numFmtId="0" fontId="63" fillId="50" borderId="0" applyNumberFormat="0" applyBorder="0" applyAlignment="0" applyProtection="0"/>
    <xf numFmtId="0" fontId="63" fillId="44" borderId="0" applyNumberFormat="0" applyBorder="0" applyAlignment="0" applyProtection="0"/>
    <xf numFmtId="0" fontId="64" fillId="45" borderId="0" applyNumberFormat="0" applyBorder="0" applyAlignment="0" applyProtection="0"/>
    <xf numFmtId="0" fontId="63" fillId="46" borderId="0" applyNumberFormat="0" applyBorder="0" applyAlignment="0" applyProtection="0"/>
    <xf numFmtId="0" fontId="63" fillId="51" borderId="0" applyNumberFormat="0" applyBorder="0" applyAlignment="0" applyProtection="0"/>
    <xf numFmtId="0" fontId="64" fillId="51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6" fillId="52" borderId="0" applyNumberFormat="0" applyBorder="0" applyAlignment="0" applyProtection="0"/>
    <xf numFmtId="0" fontId="66" fillId="53" borderId="0" applyNumberFormat="0" applyBorder="0" applyAlignment="0" applyProtection="0"/>
    <xf numFmtId="0" fontId="66" fillId="54" borderId="0" applyNumberFormat="0" applyBorder="0" applyAlignment="0" applyProtection="0"/>
    <xf numFmtId="184" fontId="7" fillId="0" borderId="0" applyFont="0" applyFill="0" applyBorder="0" applyAlignment="0" applyProtection="0"/>
    <xf numFmtId="0" fontId="46" fillId="0" borderId="0" applyNumberFormat="0" applyFont="0" applyFill="0" applyBorder="0" applyProtection="0">
      <alignment horizontal="left" vertical="center"/>
    </xf>
    <xf numFmtId="185" fontId="40" fillId="0" borderId="0" applyFont="0" applyFill="0" applyBorder="0" applyAlignment="0" applyProtection="0"/>
    <xf numFmtId="186" fontId="40" fillId="0" borderId="0" applyFont="0" applyFill="0" applyBorder="0" applyAlignment="0" applyProtection="0"/>
    <xf numFmtId="187" fontId="40" fillId="0" borderId="0" applyFont="0" applyFill="0" applyBorder="0" applyAlignment="0" applyProtection="0"/>
    <xf numFmtId="188" fontId="4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0" fontId="7" fillId="0" borderId="0" applyFont="0" applyFill="0" applyBorder="0" applyAlignment="0" applyProtection="0"/>
    <xf numFmtId="0" fontId="67" fillId="0" borderId="0"/>
    <xf numFmtId="0" fontId="68" fillId="0" borderId="0" applyNumberFormat="0" applyFill="0" applyBorder="0" applyAlignment="0" applyProtection="0"/>
    <xf numFmtId="0" fontId="33" fillId="0" borderId="0">
      <alignment vertical="top"/>
    </xf>
    <xf numFmtId="0" fontId="40" fillId="0" borderId="0" applyNumberFormat="0" applyFont="0" applyFill="0" applyBorder="0" applyProtection="0">
      <alignment horizontal="center" vertical="center" wrapText="1"/>
    </xf>
    <xf numFmtId="0" fontId="40" fillId="0" borderId="0" applyNumberFormat="0" applyFont="0" applyFill="0" applyBorder="0" applyProtection="0">
      <alignment horizontal="center" vertical="center" wrapText="1"/>
    </xf>
    <xf numFmtId="0" fontId="40" fillId="0" borderId="0" applyNumberFormat="0" applyFont="0" applyFill="0" applyBorder="0" applyProtection="0">
      <alignment horizontal="center" vertical="center" wrapText="1"/>
    </xf>
    <xf numFmtId="0" fontId="40" fillId="0" borderId="0" applyNumberFormat="0" applyFont="0" applyFill="0" applyBorder="0" applyProtection="0">
      <alignment horizontal="center" vertical="center" wrapText="1"/>
    </xf>
    <xf numFmtId="0" fontId="40" fillId="0" borderId="0" applyNumberFormat="0" applyFont="0" applyFill="0" applyBorder="0" applyProtection="0">
      <alignment horizontal="center" vertical="center" wrapText="1"/>
    </xf>
    <xf numFmtId="0" fontId="40" fillId="0" borderId="0" applyNumberFormat="0" applyFont="0" applyFill="0" applyBorder="0" applyProtection="0">
      <alignment horizontal="center" vertical="center" wrapText="1"/>
    </xf>
    <xf numFmtId="0" fontId="40" fillId="0" borderId="0" applyNumberFormat="0" applyFont="0" applyFill="0" applyBorder="0" applyProtection="0">
      <alignment horizontal="center" vertical="center" wrapText="1"/>
    </xf>
    <xf numFmtId="0" fontId="9" fillId="0" borderId="0"/>
    <xf numFmtId="0" fontId="7" fillId="0" borderId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8" borderId="0" applyNumberFormat="0" applyBorder="0" applyAlignment="0" applyProtection="0"/>
    <xf numFmtId="43" fontId="7" fillId="0" borderId="0" applyFont="0" applyFill="0" applyBorder="0" applyAlignment="0" applyProtection="0"/>
    <xf numFmtId="0" fontId="26" fillId="26" borderId="5" applyNumberFormat="0" applyAlignment="0" applyProtection="0"/>
    <xf numFmtId="0" fontId="37" fillId="0" borderId="20">
      <alignment horizontal="left" vertical="center"/>
    </xf>
    <xf numFmtId="0" fontId="38" fillId="0" borderId="21"/>
    <xf numFmtId="10" fontId="15" fillId="41" borderId="9" applyNumberFormat="0" applyBorder="0" applyAlignment="0" applyProtection="0"/>
  </cellStyleXfs>
  <cellXfs count="26">
    <xf numFmtId="0" fontId="0" fillId="0" borderId="0" xfId="0"/>
    <xf numFmtId="0" fontId="3" fillId="2" borderId="0" xfId="2" applyFont="1" applyFill="1" applyAlignment="1">
      <alignment horizontal="center" vertical="center"/>
    </xf>
    <xf numFmtId="2" fontId="4" fillId="3" borderId="0" xfId="2" applyNumberFormat="1" applyFont="1" applyFill="1" applyAlignment="1">
      <alignment horizontal="center" vertical="center"/>
    </xf>
    <xf numFmtId="165" fontId="4" fillId="3" borderId="0" xfId="3" applyNumberFormat="1" applyFont="1" applyFill="1" applyBorder="1" applyAlignment="1">
      <alignment horizontal="center" vertical="center"/>
    </xf>
    <xf numFmtId="165" fontId="5" fillId="4" borderId="1" xfId="3" applyNumberFormat="1" applyFont="1" applyFill="1" applyBorder="1" applyAlignment="1">
      <alignment horizontal="center" vertical="center"/>
    </xf>
    <xf numFmtId="165" fontId="5" fillId="4" borderId="2" xfId="3" applyNumberFormat="1" applyFont="1" applyFill="1" applyBorder="1" applyAlignment="1">
      <alignment horizontal="center" vertical="center"/>
    </xf>
    <xf numFmtId="165" fontId="5" fillId="4" borderId="0" xfId="3" applyNumberFormat="1" applyFont="1" applyFill="1" applyBorder="1" applyAlignment="1">
      <alignment horizontal="center" vertical="center"/>
    </xf>
    <xf numFmtId="2" fontId="5" fillId="4" borderId="1" xfId="1" applyNumberFormat="1" applyFont="1" applyFill="1" applyBorder="1" applyAlignment="1">
      <alignment horizontal="center" vertical="center"/>
    </xf>
    <xf numFmtId="2" fontId="5" fillId="4" borderId="2" xfId="1" applyNumberFormat="1" applyFont="1" applyFill="1" applyBorder="1" applyAlignment="1">
      <alignment horizontal="center" vertical="center"/>
    </xf>
    <xf numFmtId="165" fontId="6" fillId="4" borderId="2" xfId="3" applyNumberFormat="1" applyFont="1" applyFill="1" applyBorder="1" applyAlignment="1">
      <alignment horizontal="center" vertical="center"/>
    </xf>
    <xf numFmtId="2" fontId="5" fillId="4" borderId="0" xfId="1" applyNumberFormat="1" applyFont="1" applyFill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2" fontId="0" fillId="0" borderId="0" xfId="0" applyNumberFormat="1"/>
    <xf numFmtId="164" fontId="4" fillId="5" borderId="0" xfId="1" applyNumberFormat="1" applyFont="1" applyFill="1" applyAlignment="1">
      <alignment horizontal="center" vertical="center"/>
    </xf>
    <xf numFmtId="0" fontId="0" fillId="4" borderId="0" xfId="0" applyFill="1"/>
    <xf numFmtId="0" fontId="8" fillId="2" borderId="0" xfId="2" applyFont="1" applyFill="1" applyAlignment="1">
      <alignment horizontal="center" vertical="center"/>
    </xf>
    <xf numFmtId="164" fontId="4" fillId="7" borderId="0" xfId="2" applyNumberFormat="1" applyFont="1" applyFill="1" applyAlignment="1">
      <alignment horizontal="center" vertical="center"/>
    </xf>
    <xf numFmtId="166" fontId="5" fillId="8" borderId="0" xfId="2" applyNumberFormat="1" applyFont="1" applyFill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165" fontId="5" fillId="0" borderId="1" xfId="3" applyNumberFormat="1" applyFont="1" applyFill="1" applyBorder="1" applyAlignment="1">
      <alignment horizontal="center" vertical="center"/>
    </xf>
    <xf numFmtId="165" fontId="5" fillId="0" borderId="2" xfId="3" applyNumberFormat="1" applyFont="1" applyFill="1" applyBorder="1" applyAlignment="1">
      <alignment horizontal="center" vertical="center"/>
    </xf>
    <xf numFmtId="0" fontId="0" fillId="0" borderId="0" xfId="0" applyFill="1"/>
    <xf numFmtId="165" fontId="6" fillId="4" borderId="1" xfId="3" applyNumberFormat="1" applyFont="1" applyFill="1" applyBorder="1" applyAlignment="1">
      <alignment horizontal="center" vertical="center"/>
    </xf>
    <xf numFmtId="0" fontId="0" fillId="0" borderId="0" xfId="0" applyFont="1"/>
    <xf numFmtId="0" fontId="2" fillId="6" borderId="0" xfId="2" applyFont="1" applyFill="1" applyAlignment="1">
      <alignment horizontal="center" vertical="center" wrapText="1"/>
    </xf>
    <xf numFmtId="0" fontId="3" fillId="2" borderId="0" xfId="2" applyFont="1" applyFill="1" applyAlignment="1">
      <alignment horizontal="center" vertical="center" wrapText="1"/>
    </xf>
  </cellXfs>
  <cellStyles count="3855">
    <cellStyle name="20% - Accent1 2" xfId="10" xr:uid="{467ECF72-7F1A-434F-AAE1-4ABB6D98C570}"/>
    <cellStyle name="20% - Accent1 2 2" xfId="377" xr:uid="{D0D49809-D726-420C-9C7A-DE735AAA72EA}"/>
    <cellStyle name="20% - Accent1 3" xfId="378" xr:uid="{49871DF6-595C-4674-A87C-84476DC8ED7A}"/>
    <cellStyle name="20% - Accent1 4" xfId="473" xr:uid="{2433BB14-C83D-4D0E-B05B-6642E6754435}"/>
    <cellStyle name="20% - Accent1 5" xfId="620" xr:uid="{37B28CC8-4CD2-475F-A9D8-F899BB10A576}"/>
    <cellStyle name="20% - Accent1 6" xfId="621" xr:uid="{F4FD3F10-5C7E-43DC-8AB1-6369C7C77C69}"/>
    <cellStyle name="20% - Accent1 7" xfId="622" xr:uid="{EDB2B50A-80C1-469F-AA4F-C41544DAB309}"/>
    <cellStyle name="20% - Accent1 8" xfId="289" xr:uid="{10514737-204E-42F5-80AE-A1D366B667B4}"/>
    <cellStyle name="20% - Accent2 2" xfId="11" xr:uid="{030642C5-5A04-4A70-A7A8-8E59C1426733}"/>
    <cellStyle name="20% - Accent2 2 2" xfId="379" xr:uid="{82FC1624-DA78-4930-8EA1-C7A742942545}"/>
    <cellStyle name="20% - Accent2 3" xfId="380" xr:uid="{D1CE706F-0288-42AB-B541-AF243340CCC0}"/>
    <cellStyle name="20% - Accent2 4" xfId="474" xr:uid="{4988A107-7D40-462A-A633-581A55A86ACE}"/>
    <cellStyle name="20% - Accent2 5" xfId="623" xr:uid="{5D1932CE-435F-4780-94B5-89EA795D5C83}"/>
    <cellStyle name="20% - Accent2 6" xfId="624" xr:uid="{1C6C8CFD-BD23-43AD-8B4D-F19507B29919}"/>
    <cellStyle name="20% - Accent2 7" xfId="625" xr:uid="{6B117A6C-48A4-4569-A2B9-A178AAC1A825}"/>
    <cellStyle name="20% - Accent2 8" xfId="290" xr:uid="{D86BA51A-FD9C-4177-B89E-4DB8ED7F5DB2}"/>
    <cellStyle name="20% - Accent3 2" xfId="12" xr:uid="{DF13636E-8AFD-49E8-8AFE-0EC50B6A08AE}"/>
    <cellStyle name="20% - Accent3 2 2" xfId="381" xr:uid="{E724149E-B6AC-4BD4-B491-105D556FA0E0}"/>
    <cellStyle name="20% - Accent3 3" xfId="382" xr:uid="{687D584E-3D2F-4394-A5A7-F21ECA5E59DB}"/>
    <cellStyle name="20% - Accent3 4" xfId="475" xr:uid="{E86A5B1C-59D9-459C-9246-A875C359C50C}"/>
    <cellStyle name="20% - Accent3 5" xfId="626" xr:uid="{CDAF3346-1FB6-41F7-8D96-3EC1EBEA3A33}"/>
    <cellStyle name="20% - Accent3 6" xfId="627" xr:uid="{3E5290EC-F392-4AC5-A7AF-41D18E22A275}"/>
    <cellStyle name="20% - Accent3 7" xfId="628" xr:uid="{1C2FFC42-9D68-4EC0-898B-001AF15BF361}"/>
    <cellStyle name="20% - Accent3 8" xfId="291" xr:uid="{7AFABA45-8451-4AF7-8344-518BB3CE696C}"/>
    <cellStyle name="20% - Accent4 2" xfId="13" xr:uid="{49B5908E-DD9A-437E-BB0E-72C298FF4034}"/>
    <cellStyle name="20% - Accent4 2 2" xfId="383" xr:uid="{CB5C8977-AB63-4D1B-92F6-F80E63C3BCD0}"/>
    <cellStyle name="20% - Accent4 3" xfId="384" xr:uid="{50D064A2-2B4E-4610-AF50-3FE3C3E85036}"/>
    <cellStyle name="20% - Accent4 4" xfId="476" xr:uid="{07548676-017D-45FB-8C41-81B1E181E5F8}"/>
    <cellStyle name="20% - Accent4 5" xfId="629" xr:uid="{2904FADD-60BE-40C3-9490-D1E7423004CC}"/>
    <cellStyle name="20% - Accent4 6" xfId="630" xr:uid="{418FA664-C441-4247-A424-D7FA84580FB0}"/>
    <cellStyle name="20% - Accent4 7" xfId="631" xr:uid="{42BAAB5C-7994-40AE-BD06-4D746332348F}"/>
    <cellStyle name="20% - Accent4 8" xfId="292" xr:uid="{5E42EBE2-AF98-45C8-967C-E498B2136221}"/>
    <cellStyle name="20% - Accent5 2" xfId="14" xr:uid="{8070DF93-A15A-412A-8733-59943D31FF39}"/>
    <cellStyle name="20% - Accent5 2 2" xfId="385" xr:uid="{330A6CD0-1C23-46DF-A529-CCA1CAF49EA6}"/>
    <cellStyle name="20% - Accent5 3" xfId="386" xr:uid="{AF67FE28-4344-4D97-A1E1-DCA92933F90C}"/>
    <cellStyle name="20% - Accent5 4" xfId="477" xr:uid="{E0296263-F6D5-4572-B419-1DBE8E445529}"/>
    <cellStyle name="20% - Accent5 5" xfId="632" xr:uid="{A462916E-67A7-48AA-A543-2C35EC941483}"/>
    <cellStyle name="20% - Accent5 6" xfId="633" xr:uid="{29C82558-2054-4F80-94CA-30EE070A0B6E}"/>
    <cellStyle name="20% - Accent5 7" xfId="634" xr:uid="{F6944D88-B913-40A0-B89B-AC4905613534}"/>
    <cellStyle name="20% - Accent5 8" xfId="293" xr:uid="{0D3AA281-941D-4D43-98BC-51857DE954F8}"/>
    <cellStyle name="20% - Accent6 2" xfId="15" xr:uid="{BD29DC16-BDA3-498E-BEA6-156B65D314D1}"/>
    <cellStyle name="20% - Accent6 2 2" xfId="387" xr:uid="{B28BB2B2-B14E-4C47-BCB2-0D66A0226E40}"/>
    <cellStyle name="20% - Accent6 3" xfId="388" xr:uid="{D1D731B6-C517-4469-A5FC-25543CB54FBA}"/>
    <cellStyle name="20% - Accent6 4" xfId="478" xr:uid="{D7380EEE-3795-4B17-8F32-336C40C1B4A0}"/>
    <cellStyle name="20% - Accent6 5" xfId="635" xr:uid="{A7165690-6F86-41BF-BD21-3662E7501EB9}"/>
    <cellStyle name="20% - Accent6 6" xfId="636" xr:uid="{626E3439-5D5F-44F7-A070-C28F974CBF7B}"/>
    <cellStyle name="20% - Accent6 7" xfId="637" xr:uid="{FD680E02-8412-4A1F-965F-9AE2DE2FEAA2}"/>
    <cellStyle name="20% - Accent6 8" xfId="294" xr:uid="{9C65D5CF-4A23-4A48-B1E4-CE3831B54FBD}"/>
    <cellStyle name="40% - Accent1 2" xfId="16" xr:uid="{C9366F85-182B-4EE5-BA43-714CFA73BE94}"/>
    <cellStyle name="40% - Accent1 2 2" xfId="389" xr:uid="{D6481409-4BB6-4E79-B01E-9A11B2C8C3A9}"/>
    <cellStyle name="40% - Accent1 3" xfId="390" xr:uid="{3E7788F4-9F46-41B6-B773-8CEBDF92A8D6}"/>
    <cellStyle name="40% - Accent1 4" xfId="479" xr:uid="{D30E35BE-2C6B-4856-B418-A20CFAC0DF23}"/>
    <cellStyle name="40% - Accent1 5" xfId="638" xr:uid="{317CCA08-0DCA-470C-83F1-353F65550932}"/>
    <cellStyle name="40% - Accent1 6" xfId="639" xr:uid="{DB230D17-6FC1-4BD0-9259-D090DB3CDD4C}"/>
    <cellStyle name="40% - Accent1 7" xfId="640" xr:uid="{92C7DEB3-B67B-4351-B99F-81345F536439}"/>
    <cellStyle name="40% - Accent1 8" xfId="295" xr:uid="{BDFF8F92-66A9-47AF-9E82-E0D5936F7818}"/>
    <cellStyle name="40% - Accent2 2" xfId="17" xr:uid="{3477F9F8-546C-48DF-A62E-49BC972AAFC6}"/>
    <cellStyle name="40% - Accent2 2 2" xfId="391" xr:uid="{77B1DA4D-3803-47BA-900A-A03B2686395E}"/>
    <cellStyle name="40% - Accent2 3" xfId="392" xr:uid="{B396BAD5-18E7-4BE4-AD01-74C655D86D7A}"/>
    <cellStyle name="40% - Accent2 4" xfId="480" xr:uid="{BAD6D9E1-ABC5-42A9-BA08-B156C0CFB14A}"/>
    <cellStyle name="40% - Accent2 5" xfId="641" xr:uid="{5F99F82F-008A-4B71-B141-7265CA045709}"/>
    <cellStyle name="40% - Accent2 6" xfId="642" xr:uid="{D401F6AF-8EAD-49A7-8A50-7667CFA3EFD6}"/>
    <cellStyle name="40% - Accent2 7" xfId="643" xr:uid="{6D1BB90A-D7AC-4563-9BF7-4357BFC49EAB}"/>
    <cellStyle name="40% - Accent2 8" xfId="296" xr:uid="{A59C621D-D7B1-46C5-8D31-31D972CA6F90}"/>
    <cellStyle name="40% - Accent3 2" xfId="18" xr:uid="{C750C00A-2E90-452B-9A8E-265E6078B371}"/>
    <cellStyle name="40% - Accent3 2 2" xfId="393" xr:uid="{417C84C5-B513-4EEA-8839-0C397EB3CCD7}"/>
    <cellStyle name="40% - Accent3 3" xfId="394" xr:uid="{C2A49EF8-BAD3-4812-87C9-E0A4B38BB278}"/>
    <cellStyle name="40% - Accent3 4" xfId="481" xr:uid="{85A27FB6-1914-48F9-BCEA-7210668592C8}"/>
    <cellStyle name="40% - Accent3 5" xfId="644" xr:uid="{7E9FA639-55BC-4DE3-886B-1D2BE27E6E81}"/>
    <cellStyle name="40% - Accent3 6" xfId="645" xr:uid="{B64F6E67-33F3-407C-9FE6-2BC41155BFC6}"/>
    <cellStyle name="40% - Accent3 7" xfId="646" xr:uid="{728F42B9-0826-4B51-888A-B57B2EF06C2B}"/>
    <cellStyle name="40% - Accent3 8" xfId="297" xr:uid="{FE7EEE16-4D17-4A17-9212-F70DE0082D9B}"/>
    <cellStyle name="40% - Accent4 2" xfId="19" xr:uid="{4154133E-3DE8-4C38-97E3-A2B24E4E763D}"/>
    <cellStyle name="40% - Accent4 2 2" xfId="395" xr:uid="{DD2FF24D-3343-47A6-A817-75E561D8AAC0}"/>
    <cellStyle name="40% - Accent4 3" xfId="396" xr:uid="{06400D86-C5D5-4DF8-89C8-9DAEBF0C1202}"/>
    <cellStyle name="40% - Accent4 4" xfId="482" xr:uid="{07BE0F27-FEAE-48A3-B886-7B17F0B76766}"/>
    <cellStyle name="40% - Accent4 5" xfId="647" xr:uid="{49B903B9-9530-4899-8273-A1EE44951B00}"/>
    <cellStyle name="40% - Accent4 6" xfId="648" xr:uid="{143E2454-BCBD-48FE-BD96-7F32747483A5}"/>
    <cellStyle name="40% - Accent4 7" xfId="649" xr:uid="{701C287D-08A1-4DA9-BC25-645B8D615E21}"/>
    <cellStyle name="40% - Accent4 8" xfId="298" xr:uid="{B8C54084-CE53-4D6C-BEB3-2F2DA7DDF641}"/>
    <cellStyle name="40% - Accent5 2" xfId="20" xr:uid="{4665B0BF-D94A-44A9-8DBA-6E38F1B7693F}"/>
    <cellStyle name="40% - Accent5 2 2" xfId="397" xr:uid="{483A932E-2B18-4C6B-8401-663CA5B5C35F}"/>
    <cellStyle name="40% - Accent5 3" xfId="398" xr:uid="{7175312D-DE21-42D2-9472-F2614B9BA6A9}"/>
    <cellStyle name="40% - Accent5 4" xfId="483" xr:uid="{DD9A8107-65FC-484C-8491-F36007FAE34A}"/>
    <cellStyle name="40% - Accent5 5" xfId="650" xr:uid="{2EC06EAD-CA5C-406A-8AAE-FA87DBF85CBE}"/>
    <cellStyle name="40% - Accent5 6" xfId="651" xr:uid="{3807190C-8EFB-497C-87F5-C576767496F0}"/>
    <cellStyle name="40% - Accent5 7" xfId="652" xr:uid="{B6FFA008-878B-4D3A-9856-243695A0ECDD}"/>
    <cellStyle name="40% - Accent5 8" xfId="299" xr:uid="{CF255DAB-0958-4E53-996F-E9AC22D79ABD}"/>
    <cellStyle name="40% - Accent6 2" xfId="21" xr:uid="{4165542A-228A-4326-98B8-221ACD5CACF1}"/>
    <cellStyle name="40% - Accent6 2 2" xfId="399" xr:uid="{A7576375-D696-4761-8A66-2C4C3901582C}"/>
    <cellStyle name="40% - Accent6 3" xfId="400" xr:uid="{80911845-B07A-4F18-AD43-327E94F6AAB5}"/>
    <cellStyle name="40% - Accent6 4" xfId="484" xr:uid="{1694F668-F316-4005-89C6-BDF3A1EA0458}"/>
    <cellStyle name="40% - Accent6 5" xfId="653" xr:uid="{A373DA9A-5805-4F71-AC8E-7602C40E0F2F}"/>
    <cellStyle name="40% - Accent6 6" xfId="654" xr:uid="{9F7F1698-E15E-4278-AB62-066435B205B4}"/>
    <cellStyle name="40% - Accent6 7" xfId="655" xr:uid="{519C9861-BC67-4905-835B-947E60317120}"/>
    <cellStyle name="40% - Accent6 8" xfId="300" xr:uid="{CB0582B7-85B2-4CCD-95BA-869F5D411782}"/>
    <cellStyle name="60% - Accent1 2" xfId="401" xr:uid="{F7CAD5CF-35C7-4E09-BE6F-14CC2A1B289F}"/>
    <cellStyle name="60% - Accent1 3" xfId="402" xr:uid="{D2C1407F-920E-4496-8D62-ACC2E8CF9181}"/>
    <cellStyle name="60% - Accent1 4" xfId="485" xr:uid="{33D25137-3494-4A48-9324-02CEA0E16BAE}"/>
    <cellStyle name="60% - Accent1 5" xfId="656" xr:uid="{223DBC57-F1EF-4BEA-B1C3-24BE0DF1AB7F}"/>
    <cellStyle name="60% - Accent1 6" xfId="657" xr:uid="{7F8714AE-8594-48FC-A667-7C58D4E00CB6}"/>
    <cellStyle name="60% - Accent1 7" xfId="658" xr:uid="{CF9CAC20-655F-4F6B-B42E-68764C42FA43}"/>
    <cellStyle name="60% - Accent1 8" xfId="301" xr:uid="{777FB7FA-4AA3-4356-B11B-EEE2A67F0F24}"/>
    <cellStyle name="60% - Accent2 2" xfId="403" xr:uid="{179D3144-3448-4D93-A091-FAC73C5AC9F7}"/>
    <cellStyle name="60% - Accent2 3" xfId="404" xr:uid="{0F3C09C3-B988-4AED-8566-28F7EC0F45B9}"/>
    <cellStyle name="60% - Accent2 4" xfId="486" xr:uid="{7EA8CD91-8614-466D-95C1-C296E87C60F0}"/>
    <cellStyle name="60% - Accent2 5" xfId="659" xr:uid="{6012C426-038D-496C-8B12-8B0FF35BAC17}"/>
    <cellStyle name="60% - Accent2 6" xfId="660" xr:uid="{76587B67-0649-4515-A394-6F9E73990168}"/>
    <cellStyle name="60% - Accent2 7" xfId="661" xr:uid="{5C0E59C8-BD72-4B8D-AE49-9905CCB2BFAB}"/>
    <cellStyle name="60% - Accent2 8" xfId="302" xr:uid="{BC132B08-4DF8-4B53-A2F1-66342127BFC0}"/>
    <cellStyle name="60% - Accent3 2" xfId="405" xr:uid="{7886EF82-E5F9-4563-B9D7-B7E74D39A9C6}"/>
    <cellStyle name="60% - Accent3 3" xfId="406" xr:uid="{F3195304-B81E-4A47-AF16-A7DCDA3FE007}"/>
    <cellStyle name="60% - Accent3 4" xfId="487" xr:uid="{A1EC6E64-B8C9-42B1-BD37-570B02C5CF0A}"/>
    <cellStyle name="60% - Accent3 5" xfId="662" xr:uid="{F570C8E1-7D8B-4803-A20B-74F5EA0298E4}"/>
    <cellStyle name="60% - Accent3 6" xfId="663" xr:uid="{D9A14A90-880B-47A5-86EB-4D2E66341B13}"/>
    <cellStyle name="60% - Accent3 7" xfId="664" xr:uid="{5E4CD9C9-88AE-4CC8-915A-80223C178EE2}"/>
    <cellStyle name="60% - Accent3 8" xfId="303" xr:uid="{542F4D7C-116D-4C14-8270-5AF40A3A80AB}"/>
    <cellStyle name="60% - Accent4 2" xfId="407" xr:uid="{77098420-C2D5-4DCE-8BB9-2328E3767C36}"/>
    <cellStyle name="60% - Accent4 3" xfId="408" xr:uid="{BE176309-CBDF-4FBB-B839-4567C7461400}"/>
    <cellStyle name="60% - Accent4 4" xfId="488" xr:uid="{800E0B6E-B129-4994-87FB-7D29D3A28F11}"/>
    <cellStyle name="60% - Accent4 5" xfId="665" xr:uid="{CBC4B9D3-4A30-470D-BF50-E9346AADEC48}"/>
    <cellStyle name="60% - Accent4 6" xfId="666" xr:uid="{7E2BF99B-B2F0-48E0-8F73-38A58BAA3298}"/>
    <cellStyle name="60% - Accent4 7" xfId="667" xr:uid="{C64061D2-265D-4358-9535-C4A6FA849DE2}"/>
    <cellStyle name="60% - Accent4 8" xfId="304" xr:uid="{BB818B70-8044-4127-827D-F4812E2FF6F5}"/>
    <cellStyle name="60% - Accent5 2" xfId="409" xr:uid="{CA17ADA1-746C-4EC4-A346-312731686F0B}"/>
    <cellStyle name="60% - Accent5 3" xfId="410" xr:uid="{C5335BD5-91CC-490B-A29F-8494F0090F4C}"/>
    <cellStyle name="60% - Accent5 4" xfId="489" xr:uid="{68008975-CDCA-4ECC-AB52-09EC5828085B}"/>
    <cellStyle name="60% - Accent5 5" xfId="668" xr:uid="{8BBDDBBD-B9F7-4B5D-B469-41666611E34A}"/>
    <cellStyle name="60% - Accent5 6" xfId="669" xr:uid="{2147C7D9-D151-43C7-9B45-379B484FC31B}"/>
    <cellStyle name="60% - Accent5 7" xfId="670" xr:uid="{099E3EEB-EFEE-48FD-B4D5-A349118D639A}"/>
    <cellStyle name="60% - Accent5 8" xfId="305" xr:uid="{511B728F-EB55-4B8F-8BF3-98392F193C41}"/>
    <cellStyle name="60% - Accent6 2" xfId="411" xr:uid="{7A52CF35-A688-4339-A596-1CD5829A77AB}"/>
    <cellStyle name="60% - Accent6 3" xfId="412" xr:uid="{23097623-CA1D-4303-B821-4ADD21957A19}"/>
    <cellStyle name="60% - Accent6 4" xfId="490" xr:uid="{D4E81DD6-4712-4C51-A2FD-505050C04F4A}"/>
    <cellStyle name="60% - Accent6 5" xfId="671" xr:uid="{7FA5D95E-37E8-4F56-9832-CABF7A05097E}"/>
    <cellStyle name="60% - Accent6 6" xfId="672" xr:uid="{7C3C3358-BA40-47F0-A686-603C74F011B6}"/>
    <cellStyle name="60% - Accent6 7" xfId="673" xr:uid="{7E18CD4B-73B7-4A61-94FD-F6C96A3AC5C1}"/>
    <cellStyle name="60% - Accent6 8" xfId="306" xr:uid="{672E5DA4-A676-406A-8B49-69EBB1990FC7}"/>
    <cellStyle name="Accent1 - 20%" xfId="797" xr:uid="{03A9EF3E-4855-440B-9E53-78C40B45F351}"/>
    <cellStyle name="Accent1 - 40%" xfId="798" xr:uid="{35FF9683-DE6F-4A48-B506-CAAC9BDFEC52}"/>
    <cellStyle name="Accent1 - 60%" xfId="799" xr:uid="{56B39760-C4A4-40E9-8363-FF9D6F2E9E16}"/>
    <cellStyle name="Accent1 2" xfId="413" xr:uid="{060AE6DA-3655-42C0-B784-CE7C98A76E1A}"/>
    <cellStyle name="Accent1 3" xfId="414" xr:uid="{806B22BA-124F-4BF5-8276-FF48E173CC5B}"/>
    <cellStyle name="Accent1 4" xfId="491" xr:uid="{3F98F865-667E-406E-BEFB-D55C88F888D2}"/>
    <cellStyle name="Accent1 5" xfId="674" xr:uid="{5EBEFB32-2AF3-418F-920D-1D60094FECEC}"/>
    <cellStyle name="Accent1 6" xfId="675" xr:uid="{CD463E80-1273-4B73-A35C-961BCA70C5B6}"/>
    <cellStyle name="Accent1 7" xfId="676" xr:uid="{E84E3637-A297-4EF9-84F0-CE80C6F4C618}"/>
    <cellStyle name="Accent1 8" xfId="307" xr:uid="{6F0364EB-B4C8-4B5A-82E6-78E35D15F4A5}"/>
    <cellStyle name="Accent1 9" xfId="3844" xr:uid="{2667B329-6D3A-4159-9C6D-6F7CA81A1FB0}"/>
    <cellStyle name="Accent2 - 20%" xfId="800" xr:uid="{2AEAF6E5-C13A-463F-B442-144C2EFFFBF3}"/>
    <cellStyle name="Accent2 - 40%" xfId="801" xr:uid="{2CC9F8C3-EFC3-4C47-A7B1-C7BA997C2432}"/>
    <cellStyle name="Accent2 - 60%" xfId="802" xr:uid="{BD7E9CC8-5A8B-4356-9002-1052B3401FA7}"/>
    <cellStyle name="Accent2 2" xfId="415" xr:uid="{052D0F74-3476-4179-B3BC-AC421B3C39DD}"/>
    <cellStyle name="Accent2 3" xfId="416" xr:uid="{B1C9B245-47C7-4490-9851-D5041DDAF42E}"/>
    <cellStyle name="Accent2 4" xfId="492" xr:uid="{78DD66C8-197A-4253-BB98-AD2623B2CFBC}"/>
    <cellStyle name="Accent2 5" xfId="677" xr:uid="{C36F0493-D9DC-4632-B66F-92E62AC5A391}"/>
    <cellStyle name="Accent2 6" xfId="678" xr:uid="{62B43A3C-AEC4-4298-8C7A-E148197381D7}"/>
    <cellStyle name="Accent2 7" xfId="679" xr:uid="{25D7597D-2BB6-48ED-B899-BE1CD389573A}"/>
    <cellStyle name="Accent2 8" xfId="308" xr:uid="{1547C0A6-17EF-4A55-AF5D-EFDBEDE649ED}"/>
    <cellStyle name="Accent2 9" xfId="3845" xr:uid="{F839DDE2-5617-4F27-B903-AD52C49A7FF1}"/>
    <cellStyle name="Accent3 - 20%" xfId="803" xr:uid="{FF3F35FF-EFCA-49D7-97B3-70EFF2B1A8F2}"/>
    <cellStyle name="Accent3 - 40%" xfId="804" xr:uid="{80EBC852-56EC-479D-9AEA-DEBF7EE7EC6C}"/>
    <cellStyle name="Accent3 - 60%" xfId="805" xr:uid="{58DD8C87-F739-42CC-9BDC-795A1B946CAD}"/>
    <cellStyle name="Accent3 2" xfId="417" xr:uid="{64B77A72-480B-48C6-8017-C3E1BC1B1476}"/>
    <cellStyle name="Accent3 3" xfId="418" xr:uid="{04E01213-33E9-4C7E-B77B-67DB25036A38}"/>
    <cellStyle name="Accent3 4" xfId="493" xr:uid="{9803102A-BDBE-4C8A-A8A1-73D5DB03FDC5}"/>
    <cellStyle name="Accent3 5" xfId="680" xr:uid="{EC91121B-3FFE-45E4-A8E8-27D8F35F98AC}"/>
    <cellStyle name="Accent3 6" xfId="681" xr:uid="{232C9470-9172-4672-8031-894B19846E63}"/>
    <cellStyle name="Accent3 7" xfId="682" xr:uid="{0A4AB9F5-2D5E-4C82-BFCE-75B0E5950F82}"/>
    <cellStyle name="Accent3 8" xfId="309" xr:uid="{D0D4BF16-46F8-4365-80E8-D955CC8B9A88}"/>
    <cellStyle name="Accent3 9" xfId="3846" xr:uid="{6BAA8C86-A656-4363-9880-D29EC6AFEB62}"/>
    <cellStyle name="Accent4 - 20%" xfId="806" xr:uid="{2D52BEA0-9200-4DF0-98EE-2B373029EAAC}"/>
    <cellStyle name="Accent4 - 40%" xfId="807" xr:uid="{9668CEED-1CCD-49FC-99B7-CB1A23C6E730}"/>
    <cellStyle name="Accent4 - 60%" xfId="808" xr:uid="{33EA5301-0D74-42DC-8852-F665E8E30333}"/>
    <cellStyle name="Accent4 2" xfId="419" xr:uid="{2288F2EC-6B16-4351-AAB0-2D2C1D2470AE}"/>
    <cellStyle name="Accent4 3" xfId="420" xr:uid="{EB8E46B3-9716-4BA0-8C55-A9A1BA04FB88}"/>
    <cellStyle name="Accent4 4" xfId="494" xr:uid="{6DA711DE-47D4-4031-887B-1ADC4752E984}"/>
    <cellStyle name="Accent4 5" xfId="683" xr:uid="{38EB0F9F-8577-42FD-81BC-B6B939A15410}"/>
    <cellStyle name="Accent4 6" xfId="684" xr:uid="{08537945-B335-40AA-809C-00BC409F5401}"/>
    <cellStyle name="Accent4 7" xfId="685" xr:uid="{09939755-6E01-42BA-93DE-B0A27E10517D}"/>
    <cellStyle name="Accent4 8" xfId="310" xr:uid="{A25003C5-93CE-4397-A1AF-A0034EAD3AA3}"/>
    <cellStyle name="Accent4 9" xfId="3847" xr:uid="{32193FF7-2B6E-4D7A-9E90-0C83C85DC0A1}"/>
    <cellStyle name="Accent5 - 20%" xfId="809" xr:uid="{ED8F3E86-08EE-49EA-B41E-F98829D3A14B}"/>
    <cellStyle name="Accent5 - 40%" xfId="810" xr:uid="{88E00502-F36D-40D6-96B8-61D60C45B2FF}"/>
    <cellStyle name="Accent5 - 60%" xfId="811" xr:uid="{60195C7F-F511-4CAF-8370-302F7EFE92A9}"/>
    <cellStyle name="Accent5 2" xfId="421" xr:uid="{EF6057D7-D71B-44AF-9463-CFACADEB4FB8}"/>
    <cellStyle name="Accent5 3" xfId="422" xr:uid="{0A818F43-63D1-4299-AC41-AF62F7739A17}"/>
    <cellStyle name="Accent5 4" xfId="495" xr:uid="{2D71EFFC-8FE9-4019-98BC-22F823638B90}"/>
    <cellStyle name="Accent5 5" xfId="686" xr:uid="{AE6C9F7F-5C05-4583-8B3D-3F919E799CEC}"/>
    <cellStyle name="Accent5 6" xfId="687" xr:uid="{DA5CE753-CC3C-46AE-9539-8F8BC81F8720}"/>
    <cellStyle name="Accent5 7" xfId="688" xr:uid="{8649178A-5DCE-49E8-B569-99AD9BDC8277}"/>
    <cellStyle name="Accent5 8" xfId="311" xr:uid="{B35DEB1A-341C-4B4C-887F-9CACEF22AE93}"/>
    <cellStyle name="Accent5 9" xfId="3848" xr:uid="{0E3D44AC-E109-46E8-9AE5-3A74B19A4908}"/>
    <cellStyle name="Accent6 - 20%" xfId="812" xr:uid="{8A35D1CB-B9D7-4E3B-913B-1E889E4A8B24}"/>
    <cellStyle name="Accent6 - 40%" xfId="813" xr:uid="{456F9C61-067B-40DE-8022-CEFAB243C794}"/>
    <cellStyle name="Accent6 - 60%" xfId="814" xr:uid="{0569393E-40A8-4D58-892F-EDBE1C618229}"/>
    <cellStyle name="Accent6 2" xfId="423" xr:uid="{AA0DC463-46E6-45AB-869A-1F9E5B177307}"/>
    <cellStyle name="Accent6 3" xfId="424" xr:uid="{E465F1A9-3D8A-49B0-8ABD-080A5E0B6E66}"/>
    <cellStyle name="Accent6 4" xfId="496" xr:uid="{5154B312-FA00-483B-8D1F-884F052E8EB9}"/>
    <cellStyle name="Accent6 5" xfId="689" xr:uid="{5527C8CA-3BF6-40AB-AF5B-50DAA401A722}"/>
    <cellStyle name="Accent6 6" xfId="690" xr:uid="{4851E8AF-4EBB-41C3-8B24-00D6122D27B7}"/>
    <cellStyle name="Accent6 7" xfId="691" xr:uid="{043EA615-EAE6-4F42-BC49-6EDC6801FE9D}"/>
    <cellStyle name="Accent6 8" xfId="312" xr:uid="{AC622D02-11E1-4047-A53C-138FB8429BCD}"/>
    <cellStyle name="Accent6 9" xfId="3849" xr:uid="{BB55493A-6D38-4844-ABA5-7AF8C055BF2D}"/>
    <cellStyle name="Array Enter" xfId="425" xr:uid="{F8929460-6A4B-4CF7-AFA0-920C285110A5}"/>
    <cellStyle name="Array Enter 2" xfId="692" xr:uid="{3BBE7EF7-ABFF-42CB-9147-AD0CCB2F6A3E}"/>
    <cellStyle name="Bad 2" xfId="426" xr:uid="{5339C46C-CD2B-4F06-A53D-BF4BE6DD3192}"/>
    <cellStyle name="Bad 3" xfId="427" xr:uid="{A86C8EB5-7433-42EB-BE20-8A9EE0DA65D1}"/>
    <cellStyle name="Bad 4" xfId="497" xr:uid="{1741A1EE-29C1-4424-944B-CE4680C58C3E}"/>
    <cellStyle name="Bad 5" xfId="693" xr:uid="{25978211-1802-40A6-A705-97800E303219}"/>
    <cellStyle name="Bad 6" xfId="694" xr:uid="{2C7B7FDB-9CDA-4FA9-A1C8-CB005406C78D}"/>
    <cellStyle name="Bad 7" xfId="695" xr:uid="{577B2404-1677-4C74-8554-4FB5514B0730}"/>
    <cellStyle name="Bad 8" xfId="313" xr:uid="{459073B1-68FF-4517-B5DF-FE201E78C887}"/>
    <cellStyle name="Body" xfId="428" xr:uid="{83403684-CD7F-4F69-9BBA-28F46A0A371A}"/>
    <cellStyle name="Body 2" xfId="696" xr:uid="{E0F6E2D3-3556-4655-A644-896ADCDDEE72}"/>
    <cellStyle name="Calc Currency (0)" xfId="333" xr:uid="{16706EAB-32F4-4BBD-83EA-BF5DED71294C}"/>
    <cellStyle name="Calc Currency (2)" xfId="334" xr:uid="{77B35FD6-30EB-46A6-B0B3-20BAE37152EC}"/>
    <cellStyle name="Calc Percent (0)" xfId="335" xr:uid="{416D2FBF-DB16-47AF-88EA-77D1B05EA302}"/>
    <cellStyle name="Calc Percent (1)" xfId="336" xr:uid="{0DD03177-6B1B-4008-8148-71BBBBD371EF}"/>
    <cellStyle name="Calc Percent (2)" xfId="337" xr:uid="{8E0BF2F5-3C6F-46C9-9863-4BBCB6F97409}"/>
    <cellStyle name="Calc Units (0)" xfId="338" xr:uid="{672E74CE-770E-454E-8B27-AF5053C739AE}"/>
    <cellStyle name="Calc Units (1)" xfId="339" xr:uid="{5FBA8751-5B5F-42EB-AFEF-5CF0104BE92C}"/>
    <cellStyle name="Calc Units (2)" xfId="340" xr:uid="{3A1F7D01-D107-470C-8B6B-FCD97F24959C}"/>
    <cellStyle name="Calculation 2" xfId="429" xr:uid="{0506ED32-42E1-415F-859D-6D62FE5C2315}"/>
    <cellStyle name="Calculation 2 2" xfId="697" xr:uid="{FA15D2D4-EFCA-4E12-8EC3-ECA332229270}"/>
    <cellStyle name="Calculation 3" xfId="430" xr:uid="{5D6938E0-15D8-4D9B-B8B8-7C60E665F0CC}"/>
    <cellStyle name="Calculation 3 2" xfId="698" xr:uid="{963C256C-1FD6-4D6D-8E5E-EED744EFFC52}"/>
    <cellStyle name="Calculation 4" xfId="498" xr:uid="{A2C54127-60DE-4DCC-921D-0791145D1E1D}"/>
    <cellStyle name="Calculation 4 2" xfId="699" xr:uid="{B442B4F9-BBCA-4A8A-8595-861FBE9A11D7}"/>
    <cellStyle name="Calculation 5" xfId="700" xr:uid="{2186AC0A-F504-461F-8A4D-61AFA57FD2F1}"/>
    <cellStyle name="Calculation 5 2" xfId="701" xr:uid="{C666C8D1-6CC4-4F72-839B-8B12348E1051}"/>
    <cellStyle name="Calculation 6" xfId="702" xr:uid="{1F4D7E4F-68DF-4C23-8606-7B6D4980A2BE}"/>
    <cellStyle name="Calculation 6 2" xfId="703" xr:uid="{B0E41C55-FB84-4CC5-8A9D-A562AF643794}"/>
    <cellStyle name="Calculation 7" xfId="704" xr:uid="{623682C3-F488-4413-B53A-9DD6372ABA7A}"/>
    <cellStyle name="Calculation 7 2" xfId="705" xr:uid="{A5C2945A-FEBF-4345-8EE7-312EA06C7DFA}"/>
    <cellStyle name="Calculation 8" xfId="314" xr:uid="{9DD1DAE0-48A8-4BCF-B4F2-3A1A366BAA11}"/>
    <cellStyle name="Check Cell 2" xfId="431" xr:uid="{E1A31BF0-BD39-4664-A8C8-B84D232D2313}"/>
    <cellStyle name="Check Cell 3" xfId="432" xr:uid="{47D2D2FB-12F1-4A5D-9A70-A88B2BBA59B5}"/>
    <cellStyle name="Check Cell 4" xfId="499" xr:uid="{F2B250AA-29DA-4E2B-A41C-D27604948E08}"/>
    <cellStyle name="Check Cell 5" xfId="706" xr:uid="{F2897C5D-A720-4AF4-BC68-2360CC59F8B3}"/>
    <cellStyle name="Check Cell 6" xfId="707" xr:uid="{A01F472C-2F34-433E-8696-0181F01ABAB9}"/>
    <cellStyle name="Check Cell 7" xfId="708" xr:uid="{D107C7D2-9207-4215-92E3-26CC40236511}"/>
    <cellStyle name="Check Cell 8" xfId="315" xr:uid="{FC980493-2AC2-4359-A8BC-20EDAB7494E1}"/>
    <cellStyle name="Comma [0] 10" xfId="22" xr:uid="{5E498EF5-9FC9-40CD-A060-A3675D6E4645}"/>
    <cellStyle name="Comma [0] 10 2" xfId="23" xr:uid="{3B44B5E8-DAE4-474C-A65B-2D33FE202584}"/>
    <cellStyle name="Comma [0] 10 3" xfId="815" xr:uid="{61108006-7685-4637-BEF6-840A60402041}"/>
    <cellStyle name="Comma [0] 11" xfId="24" xr:uid="{AD90F3E2-1B11-4FC7-A5B9-7CA65265ACCA}"/>
    <cellStyle name="Comma [0] 11 2" xfId="25" xr:uid="{1147933B-CB82-459A-A6B3-01D6C76A1490}"/>
    <cellStyle name="Comma [0] 11 2 2" xfId="149" xr:uid="{9764352E-2045-4350-8EB8-71B7BDCF7AC9}"/>
    <cellStyle name="Comma [0] 11 3" xfId="148" xr:uid="{3B3DC67B-7780-4F92-9D71-890DE9AD6905}"/>
    <cellStyle name="Comma [0] 12" xfId="26" xr:uid="{BF5EE01D-5B3D-4E65-97F2-E93A8E23A171}"/>
    <cellStyle name="Comma [0] 12 2" xfId="27" xr:uid="{85BC7BC4-34D1-4F49-A0F5-C74618508F6D}"/>
    <cellStyle name="Comma [0] 12 3" xfId="816" xr:uid="{D6F9BE0D-E1C0-4454-AF0C-46E0D34BA0A6}"/>
    <cellStyle name="Comma [0] 13" xfId="28" xr:uid="{57CF5EE1-4274-4381-931D-3F37439FC61A}"/>
    <cellStyle name="Comma [0] 13 2" xfId="817" xr:uid="{F163C042-A73D-4476-964F-4F725A14E444}"/>
    <cellStyle name="Comma [0] 14" xfId="29" xr:uid="{9032210B-408B-4790-B745-AFD888E43C9D}"/>
    <cellStyle name="Comma [0] 14 2" xfId="818" xr:uid="{50679F2C-2FCB-4CE3-A3BE-0F4BC540324D}"/>
    <cellStyle name="Comma [0] 17 10" xfId="819" xr:uid="{6A42C8A7-7A46-47BD-821F-204386CA8DBD}"/>
    <cellStyle name="Comma [0] 17 10 2" xfId="820" xr:uid="{B8BF0B16-F19D-4207-97C6-D91A11EA8B27}"/>
    <cellStyle name="Comma [0] 17 11" xfId="821" xr:uid="{44EC96FF-0FDC-4DE5-B0D7-B45DF0784FFE}"/>
    <cellStyle name="Comma [0] 17 11 2" xfId="822" xr:uid="{1D27F5C1-8E71-4465-9DE3-19C14C23A084}"/>
    <cellStyle name="Comma [0] 17 12" xfId="823" xr:uid="{F1B695BD-9A74-455E-8F4A-8D40726FE407}"/>
    <cellStyle name="Comma [0] 17 12 2" xfId="824" xr:uid="{AF93504C-2D26-4883-BBD7-12F0D05F035F}"/>
    <cellStyle name="Comma [0] 17 13" xfId="825" xr:uid="{B92D8AF4-E4F1-4014-BECB-CB0A155A83FB}"/>
    <cellStyle name="Comma [0] 17 13 2" xfId="826" xr:uid="{E5AD66E9-74E0-46F4-B460-1BE211E59A29}"/>
    <cellStyle name="Comma [0] 17 14" xfId="827" xr:uid="{451EFC51-FB61-4E79-8F13-FFB75C51D36B}"/>
    <cellStyle name="Comma [0] 17 14 2" xfId="828" xr:uid="{369A2784-6048-4368-B04C-C1B41F617AB2}"/>
    <cellStyle name="Comma [0] 17 15" xfId="829" xr:uid="{98B7DEA4-F45D-4102-80D3-012546211212}"/>
    <cellStyle name="Comma [0] 17 15 2" xfId="830" xr:uid="{5659333D-1DA0-4001-8E59-E9D4D3246DD5}"/>
    <cellStyle name="Comma [0] 17 16" xfId="831" xr:uid="{3FF04B40-89AF-483D-BA5F-FA956DA578A5}"/>
    <cellStyle name="Comma [0] 17 16 2" xfId="832" xr:uid="{FED9365B-2435-47D6-82FF-193AE3680854}"/>
    <cellStyle name="Comma [0] 17 17" xfId="833" xr:uid="{3EAE4F77-486C-4608-A544-ED4104421CC5}"/>
    <cellStyle name="Comma [0] 17 17 2" xfId="834" xr:uid="{953B7CC2-2036-4658-99B0-CBFCD6FA80B8}"/>
    <cellStyle name="Comma [0] 17 18" xfId="835" xr:uid="{8082E9B0-8FDC-46FA-B4C9-D11A8F43FEF7}"/>
    <cellStyle name="Comma [0] 17 18 2" xfId="836" xr:uid="{07719983-C342-41BF-8146-F045366EB7F1}"/>
    <cellStyle name="Comma [0] 17 19" xfId="837" xr:uid="{08C3CC6D-A520-48F9-9BDC-0C385872CC47}"/>
    <cellStyle name="Comma [0] 17 19 2" xfId="838" xr:uid="{D22693D1-0B2F-423E-9FC9-31DDBF7751F6}"/>
    <cellStyle name="Comma [0] 17 2" xfId="839" xr:uid="{8DD9C6E8-D8CA-41EF-B664-04441B7507BE}"/>
    <cellStyle name="Comma [0] 17 2 2" xfId="840" xr:uid="{9C179FCD-FB88-4C4D-8035-EBB4EFCFFEF9}"/>
    <cellStyle name="Comma [0] 17 20" xfId="841" xr:uid="{51268E5E-EBCC-4044-B400-31ABFE2DC6B3}"/>
    <cellStyle name="Comma [0] 17 20 2" xfId="842" xr:uid="{61BAA286-0B93-4C2B-ABB9-5E4B0BA55444}"/>
    <cellStyle name="Comma [0] 17 21" xfId="843" xr:uid="{EB9E3143-D6E6-4738-91B4-54AE143F49CE}"/>
    <cellStyle name="Comma [0] 17 21 2" xfId="844" xr:uid="{7ED634D0-5FE6-43A7-807C-3B65627D6C67}"/>
    <cellStyle name="Comma [0] 17 22" xfId="845" xr:uid="{B6DA7DB9-851D-495C-A636-D44401B998C3}"/>
    <cellStyle name="Comma [0] 17 22 2" xfId="846" xr:uid="{109DEFCF-DBAB-49B1-A722-571E076684F4}"/>
    <cellStyle name="Comma [0] 17 23" xfId="847" xr:uid="{958EB4F4-3D3E-4965-8AEF-EB6D16A4E8F7}"/>
    <cellStyle name="Comma [0] 17 23 2" xfId="848" xr:uid="{D03A84C9-7BD5-473A-AD43-5B209B82B0DF}"/>
    <cellStyle name="Comma [0] 17 24" xfId="849" xr:uid="{8E7B60DF-B344-4D42-954B-27BC1902B32E}"/>
    <cellStyle name="Comma [0] 17 24 2" xfId="850" xr:uid="{A5AD50C5-B34D-463F-8E50-D281B825F9DB}"/>
    <cellStyle name="Comma [0] 17 25" xfId="851" xr:uid="{D2039CE9-9BBC-4C33-8D8C-096737063B63}"/>
    <cellStyle name="Comma [0] 17 25 2" xfId="852" xr:uid="{48F48FE9-61F5-424F-BC5F-6C7B962DA9CA}"/>
    <cellStyle name="Comma [0] 17 26" xfId="853" xr:uid="{D9C0D65E-D3FC-4DE2-BDBE-75BCF935E4E3}"/>
    <cellStyle name="Comma [0] 17 26 2" xfId="854" xr:uid="{84E9B667-8F93-4AFD-8C6E-9153510DB41B}"/>
    <cellStyle name="Comma [0] 17 27" xfId="855" xr:uid="{35D7899A-6656-4BBE-870B-521D639ADBDB}"/>
    <cellStyle name="Comma [0] 17 27 2" xfId="856" xr:uid="{467E4D22-41C9-4CF1-8D0C-6FF04857D320}"/>
    <cellStyle name="Comma [0] 17 3" xfId="857" xr:uid="{A1B36668-6CA4-4E7E-91DC-F1BE46AE6AAC}"/>
    <cellStyle name="Comma [0] 17 3 2" xfId="858" xr:uid="{B67B449F-71C4-4E58-B097-AD2E4690067E}"/>
    <cellStyle name="Comma [0] 17 4" xfId="859" xr:uid="{59E9386D-A85B-469E-B5C4-B9F122D06636}"/>
    <cellStyle name="Comma [0] 17 4 2" xfId="860" xr:uid="{6FBC7A3D-5AD2-425D-8082-718A1785F4D4}"/>
    <cellStyle name="Comma [0] 17 5" xfId="861" xr:uid="{0D4FD2F2-DF8A-406E-8BC0-025AD3B6ECAF}"/>
    <cellStyle name="Comma [0] 17 5 2" xfId="862" xr:uid="{58D215DE-B328-4A16-8D4F-B2EB9BCC17B1}"/>
    <cellStyle name="Comma [0] 17 6" xfId="863" xr:uid="{E0AFAAC7-4627-4F2A-8A41-2D32CE199888}"/>
    <cellStyle name="Comma [0] 17 6 2" xfId="864" xr:uid="{B013640E-AE25-4069-B422-55D57E4958F4}"/>
    <cellStyle name="Comma [0] 17 7" xfId="865" xr:uid="{44A0E872-6735-449A-88D0-D9CE88B59F68}"/>
    <cellStyle name="Comma [0] 17 7 2" xfId="866" xr:uid="{DDD0117C-4EC2-470A-BB4A-9923343FE017}"/>
    <cellStyle name="Comma [0] 17 8" xfId="867" xr:uid="{55A0C982-44DF-46B9-803F-3FFF24AC9C80}"/>
    <cellStyle name="Comma [0] 17 8 2" xfId="868" xr:uid="{D509E726-F5C6-4E22-82BA-F5A50271EA1D}"/>
    <cellStyle name="Comma [0] 17 9" xfId="869" xr:uid="{661EFB79-84EF-4E45-BCCA-D6127ACA884D}"/>
    <cellStyle name="Comma [0] 17 9 2" xfId="870" xr:uid="{DC71912C-49A8-425D-BFB9-F63BDC254A6D}"/>
    <cellStyle name="Comma [0] 18 10" xfId="871" xr:uid="{E9C0D96B-6DC4-4FBC-BEEC-D563A9A940A8}"/>
    <cellStyle name="Comma [0] 18 10 2" xfId="872" xr:uid="{4D5C7F50-4110-4CEC-8832-B02FB90A0ABE}"/>
    <cellStyle name="Comma [0] 18 10 2 2" xfId="873" xr:uid="{31FA1CAD-7ACA-4863-9486-87330BE034EC}"/>
    <cellStyle name="Comma [0] 18 10 3" xfId="874" xr:uid="{41E636B8-3DA5-407B-8207-1CE1D3E8F717}"/>
    <cellStyle name="Comma [0] 18 11" xfId="875" xr:uid="{5C63DB85-557C-49A1-95F5-B6077F71C3F7}"/>
    <cellStyle name="Comma [0] 18 11 2" xfId="876" xr:uid="{E9DCFB32-86CB-4F9D-A52D-90DB1258E06F}"/>
    <cellStyle name="Comma [0] 18 11 2 2" xfId="877" xr:uid="{EC1858CB-6BDB-43BC-AE74-A0BC40240518}"/>
    <cellStyle name="Comma [0] 18 11 3" xfId="878" xr:uid="{E0042B53-2E12-4E03-83DB-4B95003B323C}"/>
    <cellStyle name="Comma [0] 18 12" xfId="879" xr:uid="{7A904BFC-0A0A-400C-896E-00AD01BA42AB}"/>
    <cellStyle name="Comma [0] 18 12 2" xfId="880" xr:uid="{3B0C8624-2D7A-4085-A32E-2CE22CF093D6}"/>
    <cellStyle name="Comma [0] 18 13" xfId="881" xr:uid="{CEAA9241-5238-4A36-9B3D-C7D073AA576B}"/>
    <cellStyle name="Comma [0] 18 13 2" xfId="882" xr:uid="{D81981CA-4754-47C8-8073-E933286C7EA2}"/>
    <cellStyle name="Comma [0] 18 14" xfId="883" xr:uid="{ECAD3FDB-70FD-46A5-84DF-AE324E6B395F}"/>
    <cellStyle name="Comma [0] 18 14 2" xfId="884" xr:uid="{3DE81C70-6656-4952-B821-BC340A9FAE31}"/>
    <cellStyle name="Comma [0] 18 15" xfId="885" xr:uid="{0ED413E0-15C3-4D78-804B-6E9C3AAE174E}"/>
    <cellStyle name="Comma [0] 18 15 2" xfId="886" xr:uid="{A2DC660A-EB59-4118-A510-4B3DF77EF4E5}"/>
    <cellStyle name="Comma [0] 18 16" xfId="887" xr:uid="{E422CCB1-3060-4AE5-9C67-5564CFFD9120}"/>
    <cellStyle name="Comma [0] 18 16 2" xfId="888" xr:uid="{2052120D-ED15-4BE6-BAF1-49C8EA62CAC0}"/>
    <cellStyle name="Comma [0] 18 17" xfId="889" xr:uid="{94182031-5A9D-4E5A-B866-F136000C81D5}"/>
    <cellStyle name="Comma [0] 18 17 2" xfId="890" xr:uid="{5FC6C3E5-7765-4E56-B58A-C82162032415}"/>
    <cellStyle name="Comma [0] 18 18" xfId="891" xr:uid="{70C9F5FB-04C8-47B3-B852-3B081B8357E2}"/>
    <cellStyle name="Comma [0] 18 18 2" xfId="892" xr:uid="{62A61707-E647-4E78-9109-95CF1DE4FA4B}"/>
    <cellStyle name="Comma [0] 18 19" xfId="893" xr:uid="{E5256DDE-09F6-4AE4-96B4-92D48FFCA326}"/>
    <cellStyle name="Comma [0] 18 19 2" xfId="894" xr:uid="{2F4FF9FA-741C-4FE9-B03E-364B5F86BCDA}"/>
    <cellStyle name="Comma [0] 18 2" xfId="895" xr:uid="{CE786E55-3DA5-43C5-B2C9-9778CC165BD4}"/>
    <cellStyle name="Comma [0] 18 2 2" xfId="896" xr:uid="{5186D0A1-43EC-479E-A120-E6DEDA20462D}"/>
    <cellStyle name="Comma [0] 18 2 2 2" xfId="897" xr:uid="{1112B9D0-E7B5-4162-A975-AFA523FA21E7}"/>
    <cellStyle name="Comma [0] 18 2 3" xfId="898" xr:uid="{662C76F8-E39B-4E57-A59B-F9F84D266F09}"/>
    <cellStyle name="Comma [0] 18 20" xfId="899" xr:uid="{D230F951-1669-4955-8C92-D72E421BCD42}"/>
    <cellStyle name="Comma [0] 18 20 2" xfId="900" xr:uid="{DEBFB8E0-747F-457D-98A4-FD24B99D5B1D}"/>
    <cellStyle name="Comma [0] 18 21" xfId="901" xr:uid="{5A1B6F3A-F65B-48DF-8485-C1835BEB6AF8}"/>
    <cellStyle name="Comma [0] 18 21 2" xfId="902" xr:uid="{C3B004E0-ACDC-47B9-B490-3BDB0BB12604}"/>
    <cellStyle name="Comma [0] 18 22" xfId="903" xr:uid="{32026FD9-8626-45D5-AC14-2B75348AA206}"/>
    <cellStyle name="Comma [0] 18 22 2" xfId="904" xr:uid="{AE27E15D-155E-4083-B11A-31F9D754AF03}"/>
    <cellStyle name="Comma [0] 18 23" xfId="905" xr:uid="{AD604935-BA8B-4866-829F-E57C6BBFFE77}"/>
    <cellStyle name="Comma [0] 18 23 2" xfId="906" xr:uid="{9495C55B-0DFF-4D85-A70E-2C12CA28CCF7}"/>
    <cellStyle name="Comma [0] 18 24" xfId="907" xr:uid="{D2B080F5-2B70-4AC9-8CD9-31CA8EF62BC6}"/>
    <cellStyle name="Comma [0] 18 24 2" xfId="908" xr:uid="{F4557BA8-F64D-4961-B9AC-CDF70396B12A}"/>
    <cellStyle name="Comma [0] 18 25" xfId="909" xr:uid="{3F99A7A0-5202-4E85-AF08-D28C90EE7462}"/>
    <cellStyle name="Comma [0] 18 25 2" xfId="910" xr:uid="{A633D228-6795-4CF8-AEE3-33D92BAF5498}"/>
    <cellStyle name="Comma [0] 18 26" xfId="911" xr:uid="{E283EA48-E90B-4820-8F3B-8A93D0498104}"/>
    <cellStyle name="Comma [0] 18 26 2" xfId="912" xr:uid="{4AD325A3-91A9-4AD1-A569-9B1A305BB0B5}"/>
    <cellStyle name="Comma [0] 18 27" xfId="913" xr:uid="{4454BE87-61C2-4F22-A163-26CF5F7D331E}"/>
    <cellStyle name="Comma [0] 18 27 2" xfId="914" xr:uid="{223B0B4F-DD58-4BED-9D0B-CBDF36234276}"/>
    <cellStyle name="Comma [0] 18 3" xfId="915" xr:uid="{153EF5BF-5D99-4A60-A36F-81AE98B72DD8}"/>
    <cellStyle name="Comma [0] 18 3 2" xfId="916" xr:uid="{98CC7C34-B003-4404-92C2-F1EABF00BA30}"/>
    <cellStyle name="Comma [0] 18 3 2 2" xfId="917" xr:uid="{EB25BFFB-45A7-404E-A851-96EBE1613522}"/>
    <cellStyle name="Comma [0] 18 3 3" xfId="918" xr:uid="{6DFD59C4-4DBB-4EBD-A428-2D54F55A1A41}"/>
    <cellStyle name="Comma [0] 18 4" xfId="919" xr:uid="{8A7B16E6-6BF6-4637-98E2-43B5DDCFBD1D}"/>
    <cellStyle name="Comma [0] 18 4 2" xfId="920" xr:uid="{3ED4CCF9-3D6C-49CD-B7D4-A5FC2A18A9C8}"/>
    <cellStyle name="Comma [0] 18 4 2 2" xfId="921" xr:uid="{0671CAC3-7C5A-4951-95AB-F9119D26E6AF}"/>
    <cellStyle name="Comma [0] 18 4 3" xfId="922" xr:uid="{1AA5DDE1-58E0-46A4-B2DF-817E6D1DA683}"/>
    <cellStyle name="Comma [0] 18 5" xfId="923" xr:uid="{43BCA2FE-DBFD-4E96-9737-30EC308169FF}"/>
    <cellStyle name="Comma [0] 18 5 2" xfId="924" xr:uid="{0355DE9F-2A92-42F0-8210-B7FE0AFD3ADD}"/>
    <cellStyle name="Comma [0] 18 5 2 2" xfId="925" xr:uid="{9C660B54-205B-49CC-B887-B912DD129863}"/>
    <cellStyle name="Comma [0] 18 5 3" xfId="926" xr:uid="{B71BFD56-2639-4817-9B4A-D93B206CA43D}"/>
    <cellStyle name="Comma [0] 18 6" xfId="927" xr:uid="{3A1BC041-CFEA-4090-BF2F-00E87A31B70F}"/>
    <cellStyle name="Comma [0] 18 6 2" xfId="928" xr:uid="{8FF80051-DF26-48D3-9323-677B87DFE7B5}"/>
    <cellStyle name="Comma [0] 18 6 2 2" xfId="929" xr:uid="{B8247811-3662-41C9-AD94-254A032AEBDB}"/>
    <cellStyle name="Comma [0] 18 6 3" xfId="930" xr:uid="{F550B6DB-E5AB-426A-A4E2-7EDCFB34C935}"/>
    <cellStyle name="Comma [0] 18 7" xfId="931" xr:uid="{74AF6887-5FE0-471F-A975-185AD444CD5F}"/>
    <cellStyle name="Comma [0] 18 7 2" xfId="932" xr:uid="{4E1F9BEC-54AC-410E-BA61-E0C8F6BA1120}"/>
    <cellStyle name="Comma [0] 18 7 2 2" xfId="933" xr:uid="{AC17249B-6C2C-4C89-950F-FA306D04B6C2}"/>
    <cellStyle name="Comma [0] 18 7 3" xfId="934" xr:uid="{7E5A7AC7-2970-4BA4-998B-FFADF5DB3E07}"/>
    <cellStyle name="Comma [0] 18 8" xfId="935" xr:uid="{7AA4AE89-5489-4AB1-8810-D21AC4796B42}"/>
    <cellStyle name="Comma [0] 18 8 2" xfId="936" xr:uid="{EEA1E324-C469-4824-8ED5-55E24DCDCFD3}"/>
    <cellStyle name="Comma [0] 18 8 2 2" xfId="937" xr:uid="{5231F4A4-F4AE-40FB-9653-5AD42A323A81}"/>
    <cellStyle name="Comma [0] 18 8 3" xfId="938" xr:uid="{D5773528-86F0-4A7C-A876-6584626D2F06}"/>
    <cellStyle name="Comma [0] 18 9" xfId="939" xr:uid="{EBD8DB3B-2D6C-4063-9769-C1CBED9FF29C}"/>
    <cellStyle name="Comma [0] 18 9 2" xfId="940" xr:uid="{46938AC6-42D8-4FE4-B8B7-14C74F9F5C0B}"/>
    <cellStyle name="Comma [0] 18 9 2 2" xfId="941" xr:uid="{E40E54A6-FE36-4B46-96B0-FD6D5F48D4A9}"/>
    <cellStyle name="Comma [0] 18 9 3" xfId="942" xr:uid="{908A911A-F684-4505-9448-AE4212275B81}"/>
    <cellStyle name="Comma [0] 19 10" xfId="943" xr:uid="{01B2D873-28E3-4C38-8BA1-635BFC9F1E94}"/>
    <cellStyle name="Comma [0] 19 10 2" xfId="944" xr:uid="{3B3290D5-2AA1-4142-898C-4310FDF0CFBA}"/>
    <cellStyle name="Comma [0] 19 11" xfId="945" xr:uid="{B09EB3D9-42B6-46CA-A753-8EF7D650D53E}"/>
    <cellStyle name="Comma [0] 19 11 2" xfId="946" xr:uid="{DE8E01D7-6743-4BAC-BFF0-59299AAF7B3F}"/>
    <cellStyle name="Comma [0] 19 12" xfId="947" xr:uid="{649B3456-74AA-4965-AD03-5F9A35F3B891}"/>
    <cellStyle name="Comma [0] 19 12 2" xfId="948" xr:uid="{A7A0BE69-26BF-492C-8818-76B750B66FFE}"/>
    <cellStyle name="Comma [0] 19 13" xfId="949" xr:uid="{CF88B8B6-C45F-45E5-890D-FC3C90BE87BB}"/>
    <cellStyle name="Comma [0] 19 13 2" xfId="950" xr:uid="{CA53C074-7A2D-4155-A550-201F025ED282}"/>
    <cellStyle name="Comma [0] 19 14" xfId="951" xr:uid="{97F3BA69-3B62-4D0F-A789-1CADCC7CBBE3}"/>
    <cellStyle name="Comma [0] 19 14 2" xfId="952" xr:uid="{5C0757CB-17F5-4E2C-9A8E-1CCCB33F66D9}"/>
    <cellStyle name="Comma [0] 19 15" xfId="953" xr:uid="{62655473-D540-4722-AC1A-6AEE46EC2D9E}"/>
    <cellStyle name="Comma [0] 19 15 2" xfId="954" xr:uid="{A8B0498D-BCCB-4000-B2B2-3C9D36F2270B}"/>
    <cellStyle name="Comma [0] 19 16" xfId="955" xr:uid="{63DDB65D-B4C8-4309-9967-89F3CDB6FD03}"/>
    <cellStyle name="Comma [0] 19 16 2" xfId="956" xr:uid="{7A0B5B77-7FEF-4193-8A57-8615B2239D99}"/>
    <cellStyle name="Comma [0] 19 17" xfId="957" xr:uid="{5ACC187A-BFB8-443D-96DD-80AB18514624}"/>
    <cellStyle name="Comma [0] 19 17 2" xfId="958" xr:uid="{06014711-E267-4DC5-AA4C-68045519E9C2}"/>
    <cellStyle name="Comma [0] 19 2" xfId="204" xr:uid="{4D7DD4FC-B9B1-4633-8FDF-0C58354A1C8C}"/>
    <cellStyle name="Comma [0] 19 2 2" xfId="960" xr:uid="{93654678-0CED-403E-8DFD-22A1FA9D8CA2}"/>
    <cellStyle name="Comma [0] 19 2 3" xfId="959" xr:uid="{DE0F0A2D-06AA-4AB5-8683-CB04701E232E}"/>
    <cellStyle name="Comma [0] 19 3" xfId="961" xr:uid="{E96E2551-BAB3-4BA9-8AE0-B6E64FAF0E7E}"/>
    <cellStyle name="Comma [0] 19 3 2" xfId="962" xr:uid="{5DD2F412-74FF-4455-97F5-7FE72E7FA0D7}"/>
    <cellStyle name="Comma [0] 19 4" xfId="963" xr:uid="{B2D993B6-A9FA-47C0-B0AB-CA7FCF1EE496}"/>
    <cellStyle name="Comma [0] 19 4 2" xfId="964" xr:uid="{3A53BCC5-9DF9-4811-ABC3-C5C5AE7F4484}"/>
    <cellStyle name="Comma [0] 19 5" xfId="965" xr:uid="{4BE1B5A7-234A-4751-801A-CE9181737F05}"/>
    <cellStyle name="Comma [0] 19 5 2" xfId="966" xr:uid="{8FD3B9B0-F3AE-4AB8-9638-9B88372D98C5}"/>
    <cellStyle name="Comma [0] 19 6" xfId="967" xr:uid="{527B16B1-9B37-4CE0-AF24-2424968691F8}"/>
    <cellStyle name="Comma [0] 19 6 2" xfId="968" xr:uid="{3DE7CA8E-0722-4C28-98F4-D9B136719426}"/>
    <cellStyle name="Comma [0] 19 7" xfId="969" xr:uid="{F52D80B9-9E2C-47DE-A469-5F246F492289}"/>
    <cellStyle name="Comma [0] 19 7 2" xfId="970" xr:uid="{8D62EBC7-7195-4719-AEC6-CC1F5E3CC079}"/>
    <cellStyle name="Comma [0] 19 8" xfId="971" xr:uid="{9F387F8D-952B-4507-8A66-E2C7FBC3FF80}"/>
    <cellStyle name="Comma [0] 19 8 2" xfId="972" xr:uid="{DDD63F58-2A79-442D-87C3-D77FDD836321}"/>
    <cellStyle name="Comma [0] 19 9" xfId="973" xr:uid="{6A9CB999-F5F9-43C7-BE08-FD6A7D5FF1DF}"/>
    <cellStyle name="Comma [0] 19 9 2" xfId="974" xr:uid="{E60A19BD-14B6-4F5C-B52A-625BD1B8315F}"/>
    <cellStyle name="Comma [0] 2" xfId="30" xr:uid="{E87E9F8A-7708-4F86-8D5B-D235B59C73FD}"/>
    <cellStyle name="Comma [0] 2 10" xfId="975" xr:uid="{32FCF541-8C92-479C-A7CC-03070212AE80}"/>
    <cellStyle name="Comma [0] 2 10 2" xfId="976" xr:uid="{BB86BD97-EF24-49BF-8129-1BFCED5BB9ED}"/>
    <cellStyle name="Comma [0] 2 11" xfId="977" xr:uid="{262CD684-6D15-424A-8730-8AE7A3BD4E92}"/>
    <cellStyle name="Comma [0] 2 11 2" xfId="978" xr:uid="{75E0ECF5-CD8A-4F7F-BF63-516D4D72633D}"/>
    <cellStyle name="Comma [0] 2 12" xfId="979" xr:uid="{B4ED6FA6-36FE-4382-AFC5-4ACFA206F285}"/>
    <cellStyle name="Comma [0] 2 12 2" xfId="980" xr:uid="{2A88CD4C-53E1-446C-969C-EC712DACD9F3}"/>
    <cellStyle name="Comma [0] 2 13" xfId="981" xr:uid="{4604BE77-C677-4377-BDB2-B626359A4636}"/>
    <cellStyle name="Comma [0] 2 13 2" xfId="982" xr:uid="{E96641AC-B4F5-4EF6-8E00-B78DAE55705A}"/>
    <cellStyle name="Comma [0] 2 14" xfId="983" xr:uid="{B1018608-36DF-4B6C-B487-32907F81D9CA}"/>
    <cellStyle name="Comma [0] 2 14 2" xfId="984" xr:uid="{ECC8A72A-47A9-4FBA-8341-D8C73AD6D310}"/>
    <cellStyle name="Comma [0] 2 15" xfId="985" xr:uid="{93B4DA9B-2B43-45A6-81D7-4EAF605219D0}"/>
    <cellStyle name="Comma [0] 2 15 2" xfId="986" xr:uid="{78E3E06B-C38B-4239-AB78-87145703BFCE}"/>
    <cellStyle name="Comma [0] 2 16" xfId="987" xr:uid="{6C221CD3-41FE-4903-8B6D-FB690D7AE257}"/>
    <cellStyle name="Comma [0] 2 16 2" xfId="988" xr:uid="{E5E10179-CC0A-46C7-AD9D-F2D94705785E}"/>
    <cellStyle name="Comma [0] 2 17" xfId="989" xr:uid="{A9818A0F-31CF-46C6-835A-44645639865A}"/>
    <cellStyle name="Comma [0] 2 17 2" xfId="990" xr:uid="{4421AC10-E518-4120-836F-B95C257D5622}"/>
    <cellStyle name="Comma [0] 2 18" xfId="991" xr:uid="{C0BEAEF3-6A76-4147-B987-F626BEECF245}"/>
    <cellStyle name="Comma [0] 2 18 2" xfId="992" xr:uid="{983A7508-634F-4ADD-A123-9861F7556EC5}"/>
    <cellStyle name="Comma [0] 2 19" xfId="993" xr:uid="{D1B46E1B-CFB2-41D4-9227-8E6C75180234}"/>
    <cellStyle name="Comma [0] 2 19 2" xfId="994" xr:uid="{CF6C8334-EBDA-4CAF-BCFD-BAC26598E4BC}"/>
    <cellStyle name="Comma [0] 2 2" xfId="31" xr:uid="{C3A5C2C2-4C89-4596-A6BD-926192D3D485}"/>
    <cellStyle name="Comma [0] 2 2 2" xfId="995" xr:uid="{512D4917-B49A-4B44-A94C-89B3BB52A1B2}"/>
    <cellStyle name="Comma [0] 2 2 3" xfId="996" xr:uid="{41491BC2-0659-45B8-969E-166F3E61CCD1}"/>
    <cellStyle name="Comma [0] 2 20" xfId="997" xr:uid="{8EBEA076-41A2-4390-B425-9D74678C8CC3}"/>
    <cellStyle name="Comma [0] 2 20 2" xfId="998" xr:uid="{B38830CF-7B83-47E3-8005-11EB9C8CE7FF}"/>
    <cellStyle name="Comma [0] 2 21" xfId="999" xr:uid="{6C31C349-CBBE-4110-9770-C8216DF19248}"/>
    <cellStyle name="Comma [0] 2 21 2" xfId="1000" xr:uid="{5939F360-4A8C-4453-A65B-6238E2C50629}"/>
    <cellStyle name="Comma [0] 2 22" xfId="1001" xr:uid="{2E77FC01-2814-4D8E-A8BA-81AAB638E229}"/>
    <cellStyle name="Comma [0] 2 22 2" xfId="1002" xr:uid="{F4D40AEF-7EFF-4F7C-B969-872073EA6BBE}"/>
    <cellStyle name="Comma [0] 2 23" xfId="1003" xr:uid="{698078C5-04CB-4205-8023-3C59CE3976FE}"/>
    <cellStyle name="Comma [0] 2 23 2" xfId="1004" xr:uid="{EC1E44C0-3987-43D2-8759-C6839F5B4EF1}"/>
    <cellStyle name="Comma [0] 2 24" xfId="1005" xr:uid="{D0894CD3-3522-4A9D-9E1B-982E09F8DB28}"/>
    <cellStyle name="Comma [0] 2 24 2" xfId="1006" xr:uid="{10D8AE58-365F-4498-848A-1C49E3293AEB}"/>
    <cellStyle name="Comma [0] 2 25" xfId="1007" xr:uid="{A4F8D07A-5FD5-4F7E-8C2B-D2B1642C52D7}"/>
    <cellStyle name="Comma [0] 2 25 2" xfId="1008" xr:uid="{0BA6EFAB-A3D6-48ED-8630-E10344BDD1A1}"/>
    <cellStyle name="Comma [0] 2 26" xfId="1009" xr:uid="{B17D3DB2-9482-4077-9FB6-6D583F3E97EB}"/>
    <cellStyle name="Comma [0] 2 26 2" xfId="1010" xr:uid="{D71DC2FE-750E-4F8F-A437-70F6E9F804D8}"/>
    <cellStyle name="Comma [0] 2 27" xfId="1011" xr:uid="{288C3213-A6A8-4E95-9972-963E9FB3643C}"/>
    <cellStyle name="Comma [0] 2 27 2" xfId="1012" xr:uid="{5D830BF9-EF0B-429A-A978-9DB699D0E2DC}"/>
    <cellStyle name="Comma [0] 2 3" xfId="32" xr:uid="{C342D35C-BEC0-40D5-ADC7-D031410B3B3A}"/>
    <cellStyle name="Comma [0] 2 3 2" xfId="261" xr:uid="{219F152D-BC6F-4F91-BC64-DBB7CEC4C681}"/>
    <cellStyle name="Comma [0] 2 3 2 2" xfId="1013" xr:uid="{988FFE21-8B25-445D-B4DA-80C5AD7621E6}"/>
    <cellStyle name="Comma [0] 2 3 3" xfId="433" xr:uid="{DB8A034A-DE37-4099-829B-852A82450EC2}"/>
    <cellStyle name="Comma [0] 2 4" xfId="33" xr:uid="{28728DBF-47D7-4F8B-839A-16552F97B755}"/>
    <cellStyle name="Comma [0] 2 4 2" xfId="1014" xr:uid="{959038C2-7F7E-4542-9D3F-84279F46003F}"/>
    <cellStyle name="Comma [0] 2 4 3" xfId="500" xr:uid="{AA28B3F7-8BE8-4C40-9042-B1842D356C81}"/>
    <cellStyle name="Comma [0] 2 5" xfId="150" xr:uid="{6370F420-4EAC-4102-936F-93D32F571BC7}"/>
    <cellStyle name="Comma [0] 2 5 2" xfId="1015" xr:uid="{F8B75CC7-3E54-4F1C-A52A-9E983406EAD0}"/>
    <cellStyle name="Comma [0] 2 5 3" xfId="501" xr:uid="{DB7C6F67-4844-4A4E-AD92-FB995BA0CA32}"/>
    <cellStyle name="Comma [0] 2 6" xfId="502" xr:uid="{B7CABE54-8A9F-474B-A85A-6E820420B5C5}"/>
    <cellStyle name="Comma [0] 2 6 2" xfId="1016" xr:uid="{8834E7A2-5361-4BEE-8593-E50D780F7240}"/>
    <cellStyle name="Comma [0] 2 7" xfId="1017" xr:uid="{03C7FA02-ED50-44CB-A208-A13BC5609138}"/>
    <cellStyle name="Comma [0] 2 7 2" xfId="1018" xr:uid="{6CA20602-944F-4C50-B4FB-81AE56397DDE}"/>
    <cellStyle name="Comma [0] 2 8" xfId="1019" xr:uid="{82F422F2-8DE1-4095-9732-902A510B978A}"/>
    <cellStyle name="Comma [0] 2 8 2" xfId="1020" xr:uid="{5DFA1CA6-CBFB-46E1-9B44-C59EF1712147}"/>
    <cellStyle name="Comma [0] 2 9" xfId="1021" xr:uid="{E3AE1BF7-3B27-4F38-BE42-B66ACD9014E2}"/>
    <cellStyle name="Comma [0] 2 9 2" xfId="1022" xr:uid="{73B9A1CF-EF0E-4A55-B2D3-9428D4493228}"/>
    <cellStyle name="Comma [0] 20 10" xfId="1023" xr:uid="{53480947-3958-4D84-9B34-C77A50BF2C2B}"/>
    <cellStyle name="Comma [0] 20 10 2" xfId="1024" xr:uid="{1BE2F2A6-DD6E-4D78-946C-27E3FE9846B1}"/>
    <cellStyle name="Comma [0] 20 11" xfId="1025" xr:uid="{799D498D-6651-45DA-BD56-69B1D521E252}"/>
    <cellStyle name="Comma [0] 20 11 2" xfId="1026" xr:uid="{B04C0FAF-47B6-41DC-AFB1-F69AF1F1E443}"/>
    <cellStyle name="Comma [0] 20 12" xfId="1027" xr:uid="{09A88E68-B275-48E1-8AE0-A11EED5FA00D}"/>
    <cellStyle name="Comma [0] 20 12 2" xfId="1028" xr:uid="{5D1B3768-B7DB-4EAE-8230-3815ACAA617B}"/>
    <cellStyle name="Comma [0] 20 13" xfId="1029" xr:uid="{057BD7D1-0D8E-41B2-B581-F9BD2A469000}"/>
    <cellStyle name="Comma [0] 20 13 2" xfId="1030" xr:uid="{43260C53-A292-4FD6-9D1F-3C55653A43D9}"/>
    <cellStyle name="Comma [0] 20 14" xfId="1031" xr:uid="{684BDB85-505B-4124-A289-8EE4B3AEF485}"/>
    <cellStyle name="Comma [0] 20 14 2" xfId="1032" xr:uid="{AED224C3-5CB1-4EDF-A19B-DBD984466AA9}"/>
    <cellStyle name="Comma [0] 20 15" xfId="1033" xr:uid="{BDA057A8-5C90-48A1-A018-004AA871B30B}"/>
    <cellStyle name="Comma [0] 20 15 2" xfId="1034" xr:uid="{BDE0E005-C779-4A21-A907-DBB208F0E3D5}"/>
    <cellStyle name="Comma [0] 20 16" xfId="1035" xr:uid="{C5697349-8D39-4DED-9A6A-D72BD5DF7926}"/>
    <cellStyle name="Comma [0] 20 16 2" xfId="1036" xr:uid="{EA9EBD58-3442-491D-8966-D6091A587F39}"/>
    <cellStyle name="Comma [0] 20 17" xfId="1037" xr:uid="{752E3FC8-C0AA-4666-BD92-72CC42DD7821}"/>
    <cellStyle name="Comma [0] 20 17 2" xfId="1038" xr:uid="{0CDDCE8A-9228-4A36-8265-52E828245FDA}"/>
    <cellStyle name="Comma [0] 20 2" xfId="1039" xr:uid="{5D3450CC-70F9-47EE-A62B-0F4A032827D6}"/>
    <cellStyle name="Comma [0] 20 2 2" xfId="1040" xr:uid="{944619B3-0784-4B2E-8CD4-AF6E292230F9}"/>
    <cellStyle name="Comma [0] 20 3" xfId="1041" xr:uid="{9F151984-A676-431F-918E-5E589EF1EC17}"/>
    <cellStyle name="Comma [0] 20 3 2" xfId="1042" xr:uid="{9B0D3336-ED83-4C16-9C1F-7BFFEE3E1F2A}"/>
    <cellStyle name="Comma [0] 20 4" xfId="1043" xr:uid="{29B7460D-0F8B-4BB5-A7A3-D5F9FB655027}"/>
    <cellStyle name="Comma [0] 20 4 2" xfId="1044" xr:uid="{7E4FD04E-24F8-41B7-9D79-EB81274A5452}"/>
    <cellStyle name="Comma [0] 20 5" xfId="1045" xr:uid="{BE62E190-EFC1-497F-B51F-D4F375C06452}"/>
    <cellStyle name="Comma [0] 20 5 2" xfId="1046" xr:uid="{1EC56C74-3365-488E-8B05-C307B63AE0D2}"/>
    <cellStyle name="Comma [0] 20 6" xfId="1047" xr:uid="{149D320A-0EFE-4225-AC99-9A00A47A4536}"/>
    <cellStyle name="Comma [0] 20 6 2" xfId="1048" xr:uid="{688638E9-41AE-4E54-8AE5-1DFAE773E38D}"/>
    <cellStyle name="Comma [0] 20 7" xfId="1049" xr:uid="{02BF9C21-755D-40F2-BD27-A5344939B2BB}"/>
    <cellStyle name="Comma [0] 20 7 2" xfId="1050" xr:uid="{3085CAE0-1CB4-4D71-AAE1-D1E26A15A8DA}"/>
    <cellStyle name="Comma [0] 20 8" xfId="1051" xr:uid="{4FF4B137-C9D4-462A-A9E5-4788CCF8149C}"/>
    <cellStyle name="Comma [0] 20 8 2" xfId="1052" xr:uid="{9197943D-4227-4BA2-B585-66CC03FA5041}"/>
    <cellStyle name="Comma [0] 20 9" xfId="1053" xr:uid="{098BC738-BAC8-47A3-A486-6D8DCE83502A}"/>
    <cellStyle name="Comma [0] 20 9 2" xfId="1054" xr:uid="{FA977545-FDE4-4572-84F8-CA2BE1F71FF8}"/>
    <cellStyle name="Comma [0] 21 10" xfId="1055" xr:uid="{6BDD6705-9BF3-4AB1-A092-1303E4B07449}"/>
    <cellStyle name="Comma [0] 21 10 2" xfId="1056" xr:uid="{40871CF5-9780-46BF-AAA5-10115C84BC27}"/>
    <cellStyle name="Comma [0] 21 11" xfId="1057" xr:uid="{9B718FF2-BBD2-4DEF-AD92-84E07F85CBFE}"/>
    <cellStyle name="Comma [0] 21 11 2" xfId="1058" xr:uid="{11591EA2-BEFD-42C8-9F4F-A4275F5BF49A}"/>
    <cellStyle name="Comma [0] 21 12" xfId="1059" xr:uid="{AD97EA0C-80E8-4789-B7E8-5D9F8448E5D7}"/>
    <cellStyle name="Comma [0] 21 12 2" xfId="1060" xr:uid="{C91D5362-5854-4306-A5FB-F932849A18A0}"/>
    <cellStyle name="Comma [0] 21 13" xfId="1061" xr:uid="{2F91FA9A-2125-4A01-82D5-6F76FED43CDF}"/>
    <cellStyle name="Comma [0] 21 13 2" xfId="1062" xr:uid="{D04D9725-4E22-4E08-98FF-0B70DAC4A492}"/>
    <cellStyle name="Comma [0] 21 14" xfId="1063" xr:uid="{DD3ECE54-138F-4B09-9197-FC427650B48E}"/>
    <cellStyle name="Comma [0] 21 14 2" xfId="1064" xr:uid="{1FB6D1B1-0985-462B-8A8F-5BEBAAACF58C}"/>
    <cellStyle name="Comma [0] 21 15" xfId="1065" xr:uid="{06708DCB-8DFA-423C-B799-ED34B5DB50A3}"/>
    <cellStyle name="Comma [0] 21 15 2" xfId="1066" xr:uid="{AD390980-E976-4AA3-9F12-54B24830B4BE}"/>
    <cellStyle name="Comma [0] 21 16" xfId="1067" xr:uid="{653DBEC3-FF9F-4E00-9968-CA0AD9FF530F}"/>
    <cellStyle name="Comma [0] 21 16 2" xfId="1068" xr:uid="{50B30706-4ACA-42A7-8DAC-E9E54B9C12C6}"/>
    <cellStyle name="Comma [0] 21 17" xfId="1069" xr:uid="{A4049733-0CA6-464D-A6FD-F5FF2CBAAFF2}"/>
    <cellStyle name="Comma [0] 21 17 2" xfId="1070" xr:uid="{6586FFCD-37E7-4E5A-8F2E-40965E1C70CC}"/>
    <cellStyle name="Comma [0] 21 2" xfId="1071" xr:uid="{AA4A1282-CA64-43A2-A5F7-3B9B450BC1B9}"/>
    <cellStyle name="Comma [0] 21 2 2" xfId="1072" xr:uid="{65D9ED3F-DAF0-47A6-9402-7FD78536F35D}"/>
    <cellStyle name="Comma [0] 21 3" xfId="1073" xr:uid="{F0EF3B83-6E3E-43BC-990E-F411DD405A0B}"/>
    <cellStyle name="Comma [0] 21 3 2" xfId="1074" xr:uid="{120B5E0E-1FBA-4AD4-8CD9-7EC0949CDF5D}"/>
    <cellStyle name="Comma [0] 21 4" xfId="1075" xr:uid="{28F37400-4320-45BF-8095-30E6FC9EDC95}"/>
    <cellStyle name="Comma [0] 21 4 2" xfId="1076" xr:uid="{B307EE71-CAA5-47BC-8243-2FCC7A355558}"/>
    <cellStyle name="Comma [0] 21 5" xfId="1077" xr:uid="{81BEE372-2354-4280-A5C4-FF0BE861A2DD}"/>
    <cellStyle name="Comma [0] 21 5 2" xfId="1078" xr:uid="{A5EC3689-0977-4970-98E2-33C8340C57C8}"/>
    <cellStyle name="Comma [0] 21 6" xfId="1079" xr:uid="{F7812AE5-98C0-433A-94C3-EC8417635C5F}"/>
    <cellStyle name="Comma [0] 21 6 2" xfId="1080" xr:uid="{935CCAED-CD55-4BD0-9A15-3F81A0237665}"/>
    <cellStyle name="Comma [0] 21 7" xfId="1081" xr:uid="{B163F442-88D1-42A4-A88D-1FFFDBEE94A0}"/>
    <cellStyle name="Comma [0] 21 7 2" xfId="1082" xr:uid="{BD46F695-814F-4772-B6F0-B4C5E2FDC1BA}"/>
    <cellStyle name="Comma [0] 21 8" xfId="1083" xr:uid="{2E803B93-9B3D-4F5D-B76C-937C7CB7F571}"/>
    <cellStyle name="Comma [0] 21 8 2" xfId="1084" xr:uid="{44ABA596-A55C-4A55-9426-563BC929BEDD}"/>
    <cellStyle name="Comma [0] 21 9" xfId="1085" xr:uid="{0A7DF83D-09D1-4B74-8988-34A1A8DAEE7B}"/>
    <cellStyle name="Comma [0] 21 9 2" xfId="1086" xr:uid="{E45422C4-DEF4-4B9F-95E8-A4292604695C}"/>
    <cellStyle name="Comma [0] 3" xfId="34" xr:uid="{A12101DE-4CCF-45F2-AD6B-3C09032593D3}"/>
    <cellStyle name="Comma [0] 3 10" xfId="1087" xr:uid="{745A7A0B-341C-4EAA-9E23-3589A6540219}"/>
    <cellStyle name="Comma [0] 3 10 2" xfId="1088" xr:uid="{C2CC31C7-29D7-431A-BA65-B1DC5018F0E1}"/>
    <cellStyle name="Comma [0] 3 100" xfId="1089" xr:uid="{EEF08CA3-17F8-4F70-937F-5229D8776B12}"/>
    <cellStyle name="Comma [0] 3 100 2" xfId="1090" xr:uid="{652E4E19-43AB-4FBB-AA33-84ABFBE80D23}"/>
    <cellStyle name="Comma [0] 3 101" xfId="1091" xr:uid="{75FD4D88-6396-4660-A905-C1B110EA3520}"/>
    <cellStyle name="Comma [0] 3 101 2" xfId="1092" xr:uid="{AFCD294A-D41B-4A38-8678-F2C058126817}"/>
    <cellStyle name="Comma [0] 3 102" xfId="1093" xr:uid="{A5465BBF-06B9-4C40-95D1-50D7EDB93ECD}"/>
    <cellStyle name="Comma [0] 3 102 2" xfId="1094" xr:uid="{79E4E19B-7368-4E43-BE1D-10642C1B2D65}"/>
    <cellStyle name="Comma [0] 3 103" xfId="1095" xr:uid="{74D1CBC1-52C9-4B72-8E49-8753065B416A}"/>
    <cellStyle name="Comma [0] 3 103 2" xfId="1096" xr:uid="{F0AC7E3D-E73F-43FC-A05A-98CA9F86EF02}"/>
    <cellStyle name="Comma [0] 3 104" xfId="1097" xr:uid="{E54CB7A2-2E13-4934-800F-2EB781D87033}"/>
    <cellStyle name="Comma [0] 3 104 2" xfId="1098" xr:uid="{CA51EC97-F3FB-486E-9EF5-26B7AC990830}"/>
    <cellStyle name="Comma [0] 3 105" xfId="1099" xr:uid="{E2C61D46-963B-46A5-BA16-C84DBA031AA1}"/>
    <cellStyle name="Comma [0] 3 105 2" xfId="1100" xr:uid="{A2C0EB3F-7FDB-4371-9CAB-60B77B39965B}"/>
    <cellStyle name="Comma [0] 3 106" xfId="1101" xr:uid="{2E117678-FE3C-42E9-A256-0F083493C601}"/>
    <cellStyle name="Comma [0] 3 106 2" xfId="1102" xr:uid="{093AB2AD-3ECF-47D5-B349-43E0D3B5AC5F}"/>
    <cellStyle name="Comma [0] 3 107" xfId="1103" xr:uid="{B9FA41EE-8B95-4A0E-8E5F-D58302E9C2A1}"/>
    <cellStyle name="Comma [0] 3 107 2" xfId="1104" xr:uid="{A35EA18C-AAF8-4D96-9126-302D99A2D69E}"/>
    <cellStyle name="Comma [0] 3 108" xfId="1105" xr:uid="{D69E7343-5A10-4797-897B-7D6C782EA117}"/>
    <cellStyle name="Comma [0] 3 108 2" xfId="1106" xr:uid="{8137F8BD-1530-4941-86DF-FE411A064F9B}"/>
    <cellStyle name="Comma [0] 3 109" xfId="1107" xr:uid="{3B27D3D3-F09D-41C2-A9E5-4C93BF46747E}"/>
    <cellStyle name="Comma [0] 3 109 2" xfId="1108" xr:uid="{A695CFDA-495B-43B4-BA50-49FF37C218FB}"/>
    <cellStyle name="Comma [0] 3 11" xfId="1109" xr:uid="{E6B97391-84E7-4EE6-BB8D-AC709EF0146A}"/>
    <cellStyle name="Comma [0] 3 11 2" xfId="1110" xr:uid="{25D3CE9B-3E24-49F3-A251-5564134A5F8C}"/>
    <cellStyle name="Comma [0] 3 110" xfId="1111" xr:uid="{29122F2E-A35C-4EA5-96ED-0E41CFE8A28C}"/>
    <cellStyle name="Comma [0] 3 12" xfId="1112" xr:uid="{8E4606FB-1933-46AD-9848-2A30907E3A54}"/>
    <cellStyle name="Comma [0] 3 12 2" xfId="1113" xr:uid="{3DE34213-0864-4078-A471-F40438E97D54}"/>
    <cellStyle name="Comma [0] 3 13" xfId="1114" xr:uid="{E91FDA88-9211-4946-8484-EC472D03961B}"/>
    <cellStyle name="Comma [0] 3 13 2" xfId="1115" xr:uid="{8A7CEC67-3DD6-4CAD-A30A-5812723E1D80}"/>
    <cellStyle name="Comma [0] 3 14" xfId="1116" xr:uid="{3E7A14EA-EF56-462E-9272-B8531E486E0C}"/>
    <cellStyle name="Comma [0] 3 14 2" xfId="1117" xr:uid="{912ED10B-ADD6-4A99-A808-A7704208BD30}"/>
    <cellStyle name="Comma [0] 3 15" xfId="1118" xr:uid="{726B5403-0AB2-4BC1-8AD7-DF09246FA142}"/>
    <cellStyle name="Comma [0] 3 15 2" xfId="1119" xr:uid="{4470BAC3-50C2-4FCB-AB51-DB5BA29ADF93}"/>
    <cellStyle name="Comma [0] 3 16" xfId="1120" xr:uid="{018B789F-1BC0-4C58-BDEA-62FDE073ED2E}"/>
    <cellStyle name="Comma [0] 3 16 2" xfId="1121" xr:uid="{4DA48627-53F0-4C9E-B782-52EAD72B18F6}"/>
    <cellStyle name="Comma [0] 3 17" xfId="1122" xr:uid="{4A3A0204-F991-4FF5-B7FF-D5C93EF9CD6E}"/>
    <cellStyle name="Comma [0] 3 17 2" xfId="1123" xr:uid="{A2D7A040-9BDD-47A4-8A62-5DEFB54C06DA}"/>
    <cellStyle name="Comma [0] 3 18" xfId="1124" xr:uid="{4466C072-D122-4F28-B890-09B97FBB19EB}"/>
    <cellStyle name="Comma [0] 3 18 2" xfId="1125" xr:uid="{B32C0687-F41E-4AF2-8662-28D235639FCF}"/>
    <cellStyle name="Comma [0] 3 19" xfId="1126" xr:uid="{04CD16E0-88AD-48FB-83AA-A4C3029E5856}"/>
    <cellStyle name="Comma [0] 3 19 2" xfId="1127" xr:uid="{FB01E2BB-6FF2-4F0F-954B-C3FA91AC8382}"/>
    <cellStyle name="Comma [0] 3 2" xfId="35" xr:uid="{52652C28-DA53-485D-B9EA-5C37A0391A47}"/>
    <cellStyle name="Comma [0] 3 2 2" xfId="1128" xr:uid="{8139FC1C-E007-40BD-8990-825663C89177}"/>
    <cellStyle name="Comma [0] 3 20" xfId="1129" xr:uid="{DABA3BD4-6B42-4991-A0EA-1E94D07BA817}"/>
    <cellStyle name="Comma [0] 3 20 2" xfId="1130" xr:uid="{D2DEE5D3-D74C-4E5F-A04C-720231EAF421}"/>
    <cellStyle name="Comma [0] 3 21" xfId="1131" xr:uid="{12FCC615-A74E-44DF-BABF-C849D46FAA03}"/>
    <cellStyle name="Comma [0] 3 21 2" xfId="1132" xr:uid="{710C9B41-26D6-4531-968B-9CDC823E9D2C}"/>
    <cellStyle name="Comma [0] 3 22" xfId="1133" xr:uid="{8AC27FBA-0D52-4C86-A778-F5384E299B01}"/>
    <cellStyle name="Comma [0] 3 22 2" xfId="1134" xr:uid="{97623788-AC6F-4F73-8A19-32B2AC897507}"/>
    <cellStyle name="Comma [0] 3 23" xfId="1135" xr:uid="{BA077D6B-0505-49EE-9698-FE2708D4B24E}"/>
    <cellStyle name="Comma [0] 3 23 2" xfId="1136" xr:uid="{E777A700-402D-4202-80F6-4329D31CF837}"/>
    <cellStyle name="Comma [0] 3 24" xfId="1137" xr:uid="{C4EAE4FB-25BF-4F78-B79A-54E3C8AF66E5}"/>
    <cellStyle name="Comma [0] 3 24 2" xfId="1138" xr:uid="{6FF41EAA-1D52-4A32-8E49-FD1ADA2695CF}"/>
    <cellStyle name="Comma [0] 3 25" xfId="1139" xr:uid="{3965E856-1028-4307-9BE2-831D854528B2}"/>
    <cellStyle name="Comma [0] 3 25 2" xfId="1140" xr:uid="{154370F7-C59A-45A7-87EB-3BDC501F5D37}"/>
    <cellStyle name="Comma [0] 3 26" xfId="1141" xr:uid="{9A457B95-97A0-4B15-8F77-3FDCA663E1A9}"/>
    <cellStyle name="Comma [0] 3 26 2" xfId="1142" xr:uid="{311E3B2B-74D7-4C4A-8256-ED84C7E3B561}"/>
    <cellStyle name="Comma [0] 3 27" xfId="1143" xr:uid="{E6ECF44E-7B79-4BAE-A7B3-DF39F0D4488F}"/>
    <cellStyle name="Comma [0] 3 27 2" xfId="1144" xr:uid="{A910C1BF-7344-43B2-9AA7-543D89E400EB}"/>
    <cellStyle name="Comma [0] 3 28" xfId="1145" xr:uid="{0E5545F9-A5E5-46F9-8FEF-762B3591EB22}"/>
    <cellStyle name="Comma [0] 3 28 2" xfId="1146" xr:uid="{4E11031B-3AB9-4654-80D1-8EB171A3C082}"/>
    <cellStyle name="Comma [0] 3 29" xfId="1147" xr:uid="{090C5803-D40B-4296-8C5B-FE7DC6F624B7}"/>
    <cellStyle name="Comma [0] 3 29 2" xfId="1148" xr:uid="{7A99D1FA-64EA-4C62-AF46-5013E7E89CBA}"/>
    <cellStyle name="Comma [0] 3 3" xfId="151" xr:uid="{983A87BA-22E4-4939-83B9-A43C50B52274}"/>
    <cellStyle name="Comma [0] 3 3 2" xfId="1149" xr:uid="{756A84F0-F8D5-4364-A015-B5AEE8764C18}"/>
    <cellStyle name="Comma [0] 3 3 3" xfId="503" xr:uid="{23B6988A-FC6E-4797-AA5F-F4DF7D32F2FA}"/>
    <cellStyle name="Comma [0] 3 30" xfId="1150" xr:uid="{437CEEDE-6321-4D49-9AD6-D274565367C5}"/>
    <cellStyle name="Comma [0] 3 30 2" xfId="1151" xr:uid="{23F383B5-B7D5-4F89-93D0-6B7C260DA066}"/>
    <cellStyle name="Comma [0] 3 31" xfId="1152" xr:uid="{A4A65129-8A96-4E5A-AFC0-705AEBF06A25}"/>
    <cellStyle name="Comma [0] 3 31 2" xfId="1153" xr:uid="{92CC1DDF-2E84-40E1-9E80-11CFCBCE384E}"/>
    <cellStyle name="Comma [0] 3 32" xfId="1154" xr:uid="{19707877-B5FB-4B82-A5F4-DE6990F52000}"/>
    <cellStyle name="Comma [0] 3 32 2" xfId="1155" xr:uid="{D5A4E97F-83D4-40B5-AA8A-70E5072AC6C0}"/>
    <cellStyle name="Comma [0] 3 33" xfId="1156" xr:uid="{4FC36970-22EA-4F76-9767-55EDE1BD576E}"/>
    <cellStyle name="Comma [0] 3 33 2" xfId="1157" xr:uid="{54A64451-56F8-4990-B557-498B461958C4}"/>
    <cellStyle name="Comma [0] 3 34" xfId="1158" xr:uid="{BB8A832C-88EE-4CCA-BBC1-81B6B4B38CB5}"/>
    <cellStyle name="Comma [0] 3 34 2" xfId="1159" xr:uid="{AF4D6696-77D1-40DD-8E63-70308229F0FC}"/>
    <cellStyle name="Comma [0] 3 35" xfId="1160" xr:uid="{11A53CB1-19E2-4FD0-BF59-D966FA0CBCA2}"/>
    <cellStyle name="Comma [0] 3 35 2" xfId="1161" xr:uid="{746D198E-3783-4ED9-8F7B-86834F3688D4}"/>
    <cellStyle name="Comma [0] 3 36" xfId="1162" xr:uid="{B195041D-BF2B-40EC-8F5B-C898A21224CC}"/>
    <cellStyle name="Comma [0] 3 36 2" xfId="1163" xr:uid="{241B01D1-883D-4673-84F7-38C01284525A}"/>
    <cellStyle name="Comma [0] 3 37" xfId="1164" xr:uid="{462DD6CE-4AEB-46AD-B063-7B15231267FC}"/>
    <cellStyle name="Comma [0] 3 37 2" xfId="1165" xr:uid="{90636073-CCD7-4B05-8EF3-81DA1B6F2AFA}"/>
    <cellStyle name="Comma [0] 3 38" xfId="1166" xr:uid="{11B0EAB4-9FD4-4994-ACA8-602919381356}"/>
    <cellStyle name="Comma [0] 3 38 2" xfId="1167" xr:uid="{B7E4DEC4-7792-4944-89DD-57D59FF3EA77}"/>
    <cellStyle name="Comma [0] 3 39" xfId="1168" xr:uid="{482E1F68-9DF7-40BB-A168-DC3951061C75}"/>
    <cellStyle name="Comma [0] 3 39 2" xfId="1169" xr:uid="{4E91C0E8-4A02-42CC-BB9D-C45D372AA7D8}"/>
    <cellStyle name="Comma [0] 3 4" xfId="504" xr:uid="{55905D44-95D1-4DE1-AAED-82788848A7A9}"/>
    <cellStyle name="Comma [0] 3 4 2" xfId="1170" xr:uid="{323008C3-5406-4E0E-84E6-FED805F213AE}"/>
    <cellStyle name="Comma [0] 3 40" xfId="1171" xr:uid="{AD177924-11A2-43E4-B875-7B21377A4724}"/>
    <cellStyle name="Comma [0] 3 40 2" xfId="1172" xr:uid="{9C6B2FC0-85EC-4B1E-8EB8-25C426482CBD}"/>
    <cellStyle name="Comma [0] 3 41" xfId="1173" xr:uid="{CAEE0534-87CE-460B-BCBC-F0EEA3A2008F}"/>
    <cellStyle name="Comma [0] 3 41 2" xfId="1174" xr:uid="{AEE98577-D893-4397-974E-0A0C47EF188A}"/>
    <cellStyle name="Comma [0] 3 42" xfId="1175" xr:uid="{05425A97-897B-4D87-B7F6-576DFFA68628}"/>
    <cellStyle name="Comma [0] 3 42 2" xfId="1176" xr:uid="{C23DD388-9D7F-48A9-B74E-A24C3902399C}"/>
    <cellStyle name="Comma [0] 3 43" xfId="1177" xr:uid="{E987D3B8-71A2-4277-BAB2-4034879336C7}"/>
    <cellStyle name="Comma [0] 3 43 2" xfId="1178" xr:uid="{5EA26655-2D4C-408A-BE2B-A23DB79BE0BF}"/>
    <cellStyle name="Comma [0] 3 44" xfId="1179" xr:uid="{892633BB-0783-4C64-8CE3-DDB4824FDE30}"/>
    <cellStyle name="Comma [0] 3 44 2" xfId="1180" xr:uid="{98C7B02A-F3C6-4BB1-A45B-735AFB77F9B8}"/>
    <cellStyle name="Comma [0] 3 45" xfId="1181" xr:uid="{E35C37BF-EDF1-4A57-9D11-35500A3F190D}"/>
    <cellStyle name="Comma [0] 3 45 2" xfId="1182" xr:uid="{427CFFCC-3B12-456F-B915-8D68EB6A2A27}"/>
    <cellStyle name="Comma [0] 3 46" xfId="1183" xr:uid="{A8D2AC37-7B30-4167-8C9F-21E573C5FD1D}"/>
    <cellStyle name="Comma [0] 3 46 2" xfId="1184" xr:uid="{81F23C63-775D-462E-A65B-8FE2392E02F6}"/>
    <cellStyle name="Comma [0] 3 47" xfId="1185" xr:uid="{73BFEBEA-DAC8-4F0A-A731-360B438408BA}"/>
    <cellStyle name="Comma [0] 3 47 2" xfId="1186" xr:uid="{932A84AE-0DD5-4C16-86A4-B32FA47A6282}"/>
    <cellStyle name="Comma [0] 3 48" xfId="1187" xr:uid="{1EC26178-B399-4C34-9281-6929ED40FA03}"/>
    <cellStyle name="Comma [0] 3 48 2" xfId="1188" xr:uid="{A2C8D3BA-B9B1-4022-9FB4-9449B8C8EAD0}"/>
    <cellStyle name="Comma [0] 3 49" xfId="1189" xr:uid="{6039C094-00DD-4237-8A93-CA635CB8C1E7}"/>
    <cellStyle name="Comma [0] 3 49 2" xfId="1190" xr:uid="{4CFC96A9-E9FC-4CEB-AC0A-87ABF617EBFD}"/>
    <cellStyle name="Comma [0] 3 5" xfId="505" xr:uid="{888E8EA6-023F-4402-99B5-29F72BD76FD1}"/>
    <cellStyle name="Comma [0] 3 5 2" xfId="1191" xr:uid="{5A933296-9E19-46CF-98D5-C33BED95F540}"/>
    <cellStyle name="Comma [0] 3 50" xfId="1192" xr:uid="{76318D31-78E1-4B26-970B-60B3DCDE3591}"/>
    <cellStyle name="Comma [0] 3 50 2" xfId="1193" xr:uid="{AE7517C7-3F6D-498A-BE3B-1DDFDB23260C}"/>
    <cellStyle name="Comma [0] 3 51" xfId="1194" xr:uid="{61B64D7D-C5DF-450A-9DE6-24A1FB52EB7B}"/>
    <cellStyle name="Comma [0] 3 51 2" xfId="1195" xr:uid="{F0550AC7-C7E4-4411-B81B-00F8848D1A6A}"/>
    <cellStyle name="Comma [0] 3 52" xfId="1196" xr:uid="{8756B8E9-08D8-42D8-84C1-E4594C1F2323}"/>
    <cellStyle name="Comma [0] 3 52 2" xfId="1197" xr:uid="{57026684-0817-42DE-951E-9FE8F6664F49}"/>
    <cellStyle name="Comma [0] 3 53" xfId="1198" xr:uid="{4BCACFBF-7CF3-4E0E-BDD9-6AD7B4E41D23}"/>
    <cellStyle name="Comma [0] 3 53 2" xfId="1199" xr:uid="{60D9A93E-02B4-4123-B009-93671C8D9041}"/>
    <cellStyle name="Comma [0] 3 54" xfId="1200" xr:uid="{D3BAD24F-52A9-4621-B0F0-480CAB1A5643}"/>
    <cellStyle name="Comma [0] 3 54 2" xfId="1201" xr:uid="{9BB6F0F4-9A27-4517-8D0B-1CD503E90660}"/>
    <cellStyle name="Comma [0] 3 55" xfId="1202" xr:uid="{A99C0877-65BC-4468-96AA-2016F74DB8F9}"/>
    <cellStyle name="Comma [0] 3 55 2" xfId="1203" xr:uid="{000CBEA9-8DD2-439D-8BEF-030690470152}"/>
    <cellStyle name="Comma [0] 3 56" xfId="1204" xr:uid="{0BE24D19-6518-4350-80D7-36C2EA767240}"/>
    <cellStyle name="Comma [0] 3 56 2" xfId="1205" xr:uid="{D6F55D09-188B-4ED5-94C1-502AEB516DF5}"/>
    <cellStyle name="Comma [0] 3 57" xfId="1206" xr:uid="{7DB2E2C0-1CC1-4582-A87F-A5FD7BF0BDEF}"/>
    <cellStyle name="Comma [0] 3 57 2" xfId="1207" xr:uid="{DB344642-E503-4AFD-89AF-176AF068735B}"/>
    <cellStyle name="Comma [0] 3 58" xfId="1208" xr:uid="{2931A7CE-F607-4AFF-9E8A-909AD710CC62}"/>
    <cellStyle name="Comma [0] 3 58 2" xfId="1209" xr:uid="{921A5C7A-DBAE-4829-A4F8-55EF480F4D76}"/>
    <cellStyle name="Comma [0] 3 59" xfId="1210" xr:uid="{A8071D46-29AE-44C0-9B67-D08FC71293DD}"/>
    <cellStyle name="Comma [0] 3 59 2" xfId="1211" xr:uid="{31002CE6-5177-4211-82F6-FDFCBFF1A57A}"/>
    <cellStyle name="Comma [0] 3 6" xfId="506" xr:uid="{5816F866-206A-46B8-B342-04DF13012D5D}"/>
    <cellStyle name="Comma [0] 3 6 2" xfId="1212" xr:uid="{8A751983-3A81-480A-86E0-FF3D3EAADC09}"/>
    <cellStyle name="Comma [0] 3 60" xfId="1213" xr:uid="{EAF540E6-307E-432C-9478-3D664602E8CB}"/>
    <cellStyle name="Comma [0] 3 60 2" xfId="1214" xr:uid="{1E3E3262-8413-4CB5-AD96-D8AF58C093A9}"/>
    <cellStyle name="Comma [0] 3 61" xfId="1215" xr:uid="{ACFD15A7-3446-4783-8DFD-997CDD900BA3}"/>
    <cellStyle name="Comma [0] 3 61 2" xfId="1216" xr:uid="{F5FBD8E5-F1F4-4D42-AA54-BCDA7C80C0F8}"/>
    <cellStyle name="Comma [0] 3 62" xfId="1217" xr:uid="{D383CBB3-E5E5-4D81-AC1D-C5489C6B25C3}"/>
    <cellStyle name="Comma [0] 3 62 2" xfId="1218" xr:uid="{CFA4BD3C-1E41-4DA4-9ACF-088E96B5479D}"/>
    <cellStyle name="Comma [0] 3 63" xfId="1219" xr:uid="{EB58922A-1EA1-496F-AA96-30FA83D85321}"/>
    <cellStyle name="Comma [0] 3 63 2" xfId="1220" xr:uid="{B762E33C-E43C-4D1C-90FA-4023CB805C54}"/>
    <cellStyle name="Comma [0] 3 64" xfId="1221" xr:uid="{00559BE2-86F7-408B-AE6F-8745C85936FE}"/>
    <cellStyle name="Comma [0] 3 64 2" xfId="1222" xr:uid="{6D70162A-2173-4007-9F41-D0F80F89B12E}"/>
    <cellStyle name="Comma [0] 3 65" xfId="1223" xr:uid="{55EC7250-39C5-4951-92BE-CC61BCF83EE3}"/>
    <cellStyle name="Comma [0] 3 65 2" xfId="1224" xr:uid="{E2148F6E-8202-4C1C-8F7B-D21053F4362C}"/>
    <cellStyle name="Comma [0] 3 66" xfId="1225" xr:uid="{6EF0A047-1A84-4F1F-AC2C-57B2A9D32500}"/>
    <cellStyle name="Comma [0] 3 66 2" xfId="1226" xr:uid="{0320CE7F-BA2F-4C52-A2A2-F14614151448}"/>
    <cellStyle name="Comma [0] 3 67" xfId="1227" xr:uid="{8718C9C8-772F-48CB-B4BB-41850027B761}"/>
    <cellStyle name="Comma [0] 3 67 2" xfId="1228" xr:uid="{23319202-71BC-46A4-8798-A9EE3F28F310}"/>
    <cellStyle name="Comma [0] 3 68" xfId="1229" xr:uid="{BBC0E5E4-984F-4B0C-94C6-1BC9B9258A8E}"/>
    <cellStyle name="Comma [0] 3 68 2" xfId="1230" xr:uid="{C1FAE662-1204-4871-A593-DDE88F2112C6}"/>
    <cellStyle name="Comma [0] 3 69" xfId="1231" xr:uid="{2FC0A0BF-737A-47EC-BD26-71EB34068893}"/>
    <cellStyle name="Comma [0] 3 69 2" xfId="1232" xr:uid="{6B2940BF-F64A-42F4-B25D-4EE3929FC4CB}"/>
    <cellStyle name="Comma [0] 3 7" xfId="1233" xr:uid="{A205D4DD-48A4-4FD4-AA68-7AA55C4773B4}"/>
    <cellStyle name="Comma [0] 3 7 2" xfId="1234" xr:uid="{69E7DF36-9638-4136-958B-5033BD87CD9F}"/>
    <cellStyle name="Comma [0] 3 70" xfId="1235" xr:uid="{B6F9605C-43EB-460D-AED6-853F107E23DD}"/>
    <cellStyle name="Comma [0] 3 70 2" xfId="1236" xr:uid="{59BE94C1-7ED2-4C78-9318-AC172559D074}"/>
    <cellStyle name="Comma [0] 3 71" xfId="1237" xr:uid="{55A015C0-B485-4C4C-AE83-4E48F77B465A}"/>
    <cellStyle name="Comma [0] 3 71 2" xfId="1238" xr:uid="{1993971B-1D79-4C4E-B7D1-EA50F2FE81CC}"/>
    <cellStyle name="Comma [0] 3 72" xfId="1239" xr:uid="{C070F8C2-5CE5-4873-B3BD-AB3F24AC12F3}"/>
    <cellStyle name="Comma [0] 3 72 2" xfId="1240" xr:uid="{41540AB2-5FB6-401F-8259-4823BEBE9C78}"/>
    <cellStyle name="Comma [0] 3 73" xfId="1241" xr:uid="{23A4EFFE-F09D-4F45-B356-21CA3E820A4D}"/>
    <cellStyle name="Comma [0] 3 73 2" xfId="1242" xr:uid="{B5C78081-C672-40A9-86FF-6B5FBA99E7AC}"/>
    <cellStyle name="Comma [0] 3 74" xfId="1243" xr:uid="{39FFB1D1-219A-4832-8701-7F8A640D0CA9}"/>
    <cellStyle name="Comma [0] 3 74 2" xfId="1244" xr:uid="{D69860FA-D7BA-4EB8-9309-95D877BD5673}"/>
    <cellStyle name="Comma [0] 3 75" xfId="1245" xr:uid="{7871117E-4184-417A-A67A-BF86CD2BA117}"/>
    <cellStyle name="Comma [0] 3 75 2" xfId="1246" xr:uid="{043A9CCA-4290-400B-AED7-242D50BA588D}"/>
    <cellStyle name="Comma [0] 3 76" xfId="1247" xr:uid="{90747F0B-4362-42E3-BDE4-3A8926F7C53D}"/>
    <cellStyle name="Comma [0] 3 76 2" xfId="1248" xr:uid="{A65EE9A1-EF4E-4E66-BB43-BD9940783D61}"/>
    <cellStyle name="Comma [0] 3 77" xfId="1249" xr:uid="{24DEAD8B-2211-4B3D-B543-099C382D067C}"/>
    <cellStyle name="Comma [0] 3 77 2" xfId="1250" xr:uid="{E87CE34A-3B84-4519-B0EF-A702A010860A}"/>
    <cellStyle name="Comma [0] 3 78" xfId="1251" xr:uid="{45B5BA26-6B2E-4066-A255-6CFEA23FC63F}"/>
    <cellStyle name="Comma [0] 3 78 2" xfId="1252" xr:uid="{609B96D1-BB74-4396-B8CB-9A0BF4EE0CB2}"/>
    <cellStyle name="Comma [0] 3 79" xfId="1253" xr:uid="{8FA99A9B-1E4F-4157-8B46-6DBFEB45B01F}"/>
    <cellStyle name="Comma [0] 3 79 2" xfId="1254" xr:uid="{B41E8C0B-A7A6-4AB0-A331-2164C6C8ABA1}"/>
    <cellStyle name="Comma [0] 3 8" xfId="1255" xr:uid="{EBA59857-D6F3-4022-BC9A-81CBA9D49D24}"/>
    <cellStyle name="Comma [0] 3 8 2" xfId="1256" xr:uid="{E751DEAF-25C7-40B1-87F1-3767435E2BBF}"/>
    <cellStyle name="Comma [0] 3 80" xfId="1257" xr:uid="{9BC5AC25-FD50-4AD8-A310-3E1C8F6947EB}"/>
    <cellStyle name="Comma [0] 3 80 2" xfId="1258" xr:uid="{EE49E5DD-97F0-4521-BC0A-E66AF235F013}"/>
    <cellStyle name="Comma [0] 3 81" xfId="1259" xr:uid="{2EE17AB4-8B54-407F-ADC8-8429DA327F4A}"/>
    <cellStyle name="Comma [0] 3 81 2" xfId="1260" xr:uid="{E9C18CAA-647D-4D53-926A-4C82DD330751}"/>
    <cellStyle name="Comma [0] 3 82" xfId="1261" xr:uid="{158A0CCC-0433-4558-AE3A-11A6F9E79DED}"/>
    <cellStyle name="Comma [0] 3 82 2" xfId="1262" xr:uid="{F8942E48-60D4-44C0-9A02-B5AF03F429AE}"/>
    <cellStyle name="Comma [0] 3 83" xfId="1263" xr:uid="{0C5047F0-969D-4BAB-A45F-7B453DB95BD3}"/>
    <cellStyle name="Comma [0] 3 83 2" xfId="1264" xr:uid="{3D0BA269-0A2A-427C-896C-2C3293AA2C39}"/>
    <cellStyle name="Comma [0] 3 84" xfId="1265" xr:uid="{D6373C90-4DF2-4316-B063-9EA1D064E855}"/>
    <cellStyle name="Comma [0] 3 84 2" xfId="1266" xr:uid="{3A9F230F-AA3D-42A9-A21D-1479A14998BE}"/>
    <cellStyle name="Comma [0] 3 85" xfId="1267" xr:uid="{B5C9729B-69E7-49E4-8E3C-C2533BFE2E53}"/>
    <cellStyle name="Comma [0] 3 85 2" xfId="1268" xr:uid="{2E84E600-C6C6-4312-AF3B-680AA5D1ED43}"/>
    <cellStyle name="Comma [0] 3 86" xfId="1269" xr:uid="{C0B0CD35-DC9A-482C-A85C-30F51F1EC29B}"/>
    <cellStyle name="Comma [0] 3 86 2" xfId="1270" xr:uid="{F149FFBD-59EE-4119-8C11-AD31E0A379B7}"/>
    <cellStyle name="Comma [0] 3 87" xfId="1271" xr:uid="{0BFA859B-911F-48BE-B9EC-01CE1EC21AF6}"/>
    <cellStyle name="Comma [0] 3 87 2" xfId="1272" xr:uid="{3BEE9F61-CAE7-417D-AEFF-334DF017E635}"/>
    <cellStyle name="Comma [0] 3 88" xfId="1273" xr:uid="{B3097E04-EFEF-45E8-87D2-63F2B6359C08}"/>
    <cellStyle name="Comma [0] 3 88 2" xfId="1274" xr:uid="{2816972A-2087-4F5F-A0E3-5D78FBFD3A01}"/>
    <cellStyle name="Comma [0] 3 89" xfId="1275" xr:uid="{EF7F691D-80F5-4453-9B98-884122D92ADC}"/>
    <cellStyle name="Comma [0] 3 89 2" xfId="1276" xr:uid="{B255C8AD-BEDB-4D24-A338-6B90D170550B}"/>
    <cellStyle name="Comma [0] 3 9" xfId="1277" xr:uid="{3D63D4F0-DE11-428C-A6F7-1EE475A4A7F1}"/>
    <cellStyle name="Comma [0] 3 9 2" xfId="1278" xr:uid="{AB9D07CE-252A-467B-8A47-71BDAFA0A685}"/>
    <cellStyle name="Comma [0] 3 90" xfId="1279" xr:uid="{C77B56FD-F160-4868-BD3C-3AFDFD676162}"/>
    <cellStyle name="Comma [0] 3 90 2" xfId="1280" xr:uid="{434D509F-F9B6-458A-A29A-49B6BFBE563D}"/>
    <cellStyle name="Comma [0] 3 91" xfId="1281" xr:uid="{F2596134-1D74-496B-8939-AAC11460216A}"/>
    <cellStyle name="Comma [0] 3 91 2" xfId="1282" xr:uid="{8B54515E-5B29-4328-B09D-94DEE8620702}"/>
    <cellStyle name="Comma [0] 3 92" xfId="1283" xr:uid="{338555A3-76B9-43E9-AE8C-5876936E38CE}"/>
    <cellStyle name="Comma [0] 3 92 2" xfId="1284" xr:uid="{B486F921-904D-4748-B81D-BDC816673A24}"/>
    <cellStyle name="Comma [0] 3 93" xfId="1285" xr:uid="{34E50F86-632B-40B4-8B44-3559A36940E4}"/>
    <cellStyle name="Comma [0] 3 93 2" xfId="1286" xr:uid="{7F7DF3C1-8936-437B-9099-2FF4804FB44E}"/>
    <cellStyle name="Comma [0] 3 94" xfId="1287" xr:uid="{CC88A123-2F9D-4E37-842D-D07065A6ED06}"/>
    <cellStyle name="Comma [0] 3 94 2" xfId="1288" xr:uid="{275DFBEF-B444-40C0-A648-A734ED3DF4B5}"/>
    <cellStyle name="Comma [0] 3 95" xfId="1289" xr:uid="{BD58CF90-982E-44F4-95C9-C95358E83B1A}"/>
    <cellStyle name="Comma [0] 3 95 2" xfId="1290" xr:uid="{5473A1E7-EEAC-48B0-A199-190151BDA0C7}"/>
    <cellStyle name="Comma [0] 3 96" xfId="1291" xr:uid="{D3178ECE-72EA-43E3-86CA-3B06EB3068CC}"/>
    <cellStyle name="Comma [0] 3 96 2" xfId="1292" xr:uid="{8D089664-384C-48B8-970E-EAF7A5E8ECBC}"/>
    <cellStyle name="Comma [0] 3 97" xfId="1293" xr:uid="{2D8107B4-9A58-4D88-BD51-DF33E8D54AA1}"/>
    <cellStyle name="Comma [0] 3 97 2" xfId="1294" xr:uid="{29666D74-220D-4340-88DE-8D4320AA147B}"/>
    <cellStyle name="Comma [0] 3 98" xfId="1295" xr:uid="{B6AC7145-41F1-4D2B-BF6A-25E6B9795B16}"/>
    <cellStyle name="Comma [0] 3 98 2" xfId="1296" xr:uid="{22998DCC-9FE5-42DF-A087-5E2932F8839D}"/>
    <cellStyle name="Comma [0] 3 99" xfId="1297" xr:uid="{4C9870E6-BF58-46BF-874C-AD47E0602B02}"/>
    <cellStyle name="Comma [0] 3 99 2" xfId="1298" xr:uid="{7485C023-5573-4EC2-A155-325C1EB2E52A}"/>
    <cellStyle name="Comma [0] 31 10" xfId="1299" xr:uid="{07407A46-B3C3-4DC2-A3B5-4CD1F97C6FD0}"/>
    <cellStyle name="Comma [0] 31 10 2" xfId="1300" xr:uid="{731DE7CA-D515-480C-B5BB-72C682975F15}"/>
    <cellStyle name="Comma [0] 31 11" xfId="1301" xr:uid="{3374E2D2-6D7D-4E78-8151-BF2EA6181393}"/>
    <cellStyle name="Comma [0] 31 11 2" xfId="1302" xr:uid="{C7B68F4C-139A-43B3-99EA-CC78CDA4D236}"/>
    <cellStyle name="Comma [0] 31 12" xfId="1303" xr:uid="{E1FC2CF1-64A0-4437-A670-18D2AFE09F13}"/>
    <cellStyle name="Comma [0] 31 12 2" xfId="1304" xr:uid="{1DF3C793-B938-47F5-B0D4-C8660904BF29}"/>
    <cellStyle name="Comma [0] 31 13" xfId="1305" xr:uid="{A22A76A6-98F2-4CE0-BC52-535B895BAC73}"/>
    <cellStyle name="Comma [0] 31 13 2" xfId="1306" xr:uid="{2F1AD6BF-D269-4500-80C3-199148D0D923}"/>
    <cellStyle name="Comma [0] 31 14" xfId="1307" xr:uid="{CAFBB181-83D7-495F-AD96-F9A9C39FD695}"/>
    <cellStyle name="Comma [0] 31 14 2" xfId="1308" xr:uid="{1F4AA847-B1C5-4524-81EB-22BD70D3BED9}"/>
    <cellStyle name="Comma [0] 31 15" xfId="1309" xr:uid="{AC229FC0-2024-482A-8C16-01DA3EE629EF}"/>
    <cellStyle name="Comma [0] 31 15 2" xfId="1310" xr:uid="{49878BEB-F05D-46F8-B5CA-92557D4DA6A9}"/>
    <cellStyle name="Comma [0] 31 16" xfId="1311" xr:uid="{BA3C676A-414B-4E57-B0B7-F7F432995BE7}"/>
    <cellStyle name="Comma [0] 31 16 2" xfId="1312" xr:uid="{5E63867F-B20B-4A77-A3B6-5940F8ADA387}"/>
    <cellStyle name="Comma [0] 31 17" xfId="1313" xr:uid="{DCD77964-ED2E-4D2A-B762-FF0653761318}"/>
    <cellStyle name="Comma [0] 31 17 2" xfId="1314" xr:uid="{806BE8AE-CDEE-4D83-B935-EC58C50B5233}"/>
    <cellStyle name="Comma [0] 31 2" xfId="1315" xr:uid="{AC703BD0-E2AF-4118-A1AE-4DA510CB5EEE}"/>
    <cellStyle name="Comma [0] 31 2 2" xfId="1316" xr:uid="{004BFAEA-7EA6-4D04-B526-58EB269A0630}"/>
    <cellStyle name="Comma [0] 31 3" xfId="1317" xr:uid="{48B96BBF-4D93-48B7-84ED-974B3DB6C8F8}"/>
    <cellStyle name="Comma [0] 31 3 2" xfId="1318" xr:uid="{73F37980-95F0-4AE3-AF72-49A3937F67ED}"/>
    <cellStyle name="Comma [0] 31 4" xfId="1319" xr:uid="{25261FAC-6B43-475C-B9D9-2B7FC468A299}"/>
    <cellStyle name="Comma [0] 31 4 2" xfId="1320" xr:uid="{FBD2C9B6-7FA5-4673-A7A2-4B6C137DEFD6}"/>
    <cellStyle name="Comma [0] 31 5" xfId="1321" xr:uid="{3179D667-AF92-4081-902B-3A88E69D17CA}"/>
    <cellStyle name="Comma [0] 31 5 2" xfId="1322" xr:uid="{4C5BC01F-BE91-4E2A-A561-92C8C4CF1C91}"/>
    <cellStyle name="Comma [0] 31 6" xfId="1323" xr:uid="{21C5CC81-A6AF-4EF7-8C09-8EB1AD01FA61}"/>
    <cellStyle name="Comma [0] 31 6 2" xfId="1324" xr:uid="{0F9BCFAC-1CE5-42D9-B652-9A6E68206198}"/>
    <cellStyle name="Comma [0] 31 7" xfId="1325" xr:uid="{CB071563-E6C5-4705-8269-5BEEBACBF18E}"/>
    <cellStyle name="Comma [0] 31 7 2" xfId="1326" xr:uid="{C59EF119-8E6A-4ACE-A516-494BAA8D1713}"/>
    <cellStyle name="Comma [0] 31 8" xfId="1327" xr:uid="{F6EC5C0D-B5BF-4D78-96FB-F851F831372E}"/>
    <cellStyle name="Comma [0] 31 8 2" xfId="1328" xr:uid="{1AC0AFCB-D9E1-43F4-9E8F-F7F95A2B5E5C}"/>
    <cellStyle name="Comma [0] 31 9" xfId="1329" xr:uid="{38E6A64A-7408-43BB-94B5-CC8261B458B2}"/>
    <cellStyle name="Comma [0] 31 9 2" xfId="1330" xr:uid="{E526D7B4-75A5-4BD5-964B-CB553EFBD104}"/>
    <cellStyle name="Comma [0] 4" xfId="36" xr:uid="{3883D106-351F-4A67-9DB8-589420186A42}"/>
    <cellStyle name="Comma [0] 4 2" xfId="37" xr:uid="{CA9A666C-CCB0-4C0E-8E7F-12B0297B0B52}"/>
    <cellStyle name="Comma [0] 4 2 10" xfId="1331" xr:uid="{6E729040-7A25-4D78-B4BD-9081B438C722}"/>
    <cellStyle name="Comma [0] 4 2 10 2" xfId="1332" xr:uid="{ACDBDF84-5887-4727-88C6-B51C34C0E993}"/>
    <cellStyle name="Comma [0] 4 2 11" xfId="1333" xr:uid="{198B19F9-D520-4F59-8C16-27672C7BD88A}"/>
    <cellStyle name="Comma [0] 4 2 11 2" xfId="1334" xr:uid="{D3B8D285-E4B0-409D-B294-02EE2068FCEE}"/>
    <cellStyle name="Comma [0] 4 2 12" xfId="1335" xr:uid="{36DBE2E4-0571-4F35-81FB-0BF5288DD6EE}"/>
    <cellStyle name="Comma [0] 4 2 12 2" xfId="1336" xr:uid="{731845D4-7E7A-40F4-8CE1-BC0534D4994F}"/>
    <cellStyle name="Comma [0] 4 2 13" xfId="1337" xr:uid="{31B15990-B495-409B-BBA2-0466311F333F}"/>
    <cellStyle name="Comma [0] 4 2 13 2" xfId="1338" xr:uid="{919F9D4D-E166-4C7D-A19D-43D7FBFCA0C4}"/>
    <cellStyle name="Comma [0] 4 2 14" xfId="1339" xr:uid="{2AD27434-28CA-4680-AEAE-1ACEAC697976}"/>
    <cellStyle name="Comma [0] 4 2 14 2" xfId="1340" xr:uid="{494E4923-4706-4287-B8FF-3DE50ACE0DC6}"/>
    <cellStyle name="Comma [0] 4 2 15" xfId="1341" xr:uid="{6EE6B39E-7245-4A1C-BACA-0DABC2741300}"/>
    <cellStyle name="Comma [0] 4 2 15 2" xfId="1342" xr:uid="{B38FC75D-26E0-4124-949F-156FE852F619}"/>
    <cellStyle name="Comma [0] 4 2 16" xfId="1343" xr:uid="{FA15B9BA-A1B3-43F0-A018-C140B3E3E285}"/>
    <cellStyle name="Comma [0] 4 2 16 2" xfId="1344" xr:uid="{0CEDAC73-F6D7-4FC5-A42A-C7DA8C2A199E}"/>
    <cellStyle name="Comma [0] 4 2 17" xfId="1345" xr:uid="{55D34218-5138-4FA7-9A9F-8AAF648AFAE2}"/>
    <cellStyle name="Comma [0] 4 2 17 2" xfId="1346" xr:uid="{8050F07B-D87A-4E5F-B8E3-7EDB82FF1B51}"/>
    <cellStyle name="Comma [0] 4 2 18" xfId="1347" xr:uid="{6982C70F-DAD1-445F-A511-B39950A9F7DF}"/>
    <cellStyle name="Comma [0] 4 2 18 2" xfId="1348" xr:uid="{CFA16162-AA8D-4D02-93FB-1ECE58CBE298}"/>
    <cellStyle name="Comma [0] 4 2 19" xfId="1349" xr:uid="{5820CE10-2D8D-4617-B035-017A05BA6DC3}"/>
    <cellStyle name="Comma [0] 4 2 19 2" xfId="1350" xr:uid="{2A5105E2-7764-4AE9-AA02-5EC855AA88B1}"/>
    <cellStyle name="Comma [0] 4 2 2" xfId="709" xr:uid="{3EA722EC-C85F-45FB-82BC-EEACF9D8CD1F}"/>
    <cellStyle name="Comma [0] 4 2 2 2" xfId="1351" xr:uid="{8169B06C-12A6-4DC3-9E70-A4E190C0AD5D}"/>
    <cellStyle name="Comma [0] 4 2 20" xfId="1352" xr:uid="{F669B8AC-ECDA-46F0-B7E1-9D46DD8A85B4}"/>
    <cellStyle name="Comma [0] 4 2 20 2" xfId="1353" xr:uid="{A0A51054-93B6-40F0-993C-ADE50D4AF8F7}"/>
    <cellStyle name="Comma [0] 4 2 21" xfId="1354" xr:uid="{62673E0B-AC7B-4752-A8D7-C72AEB4436DF}"/>
    <cellStyle name="Comma [0] 4 2 21 2" xfId="1355" xr:uid="{DACDC52C-6748-4219-ABF3-438047C6CE9B}"/>
    <cellStyle name="Comma [0] 4 2 22" xfId="1356" xr:uid="{326B218A-8EB7-4602-81CE-873DD2F475A3}"/>
    <cellStyle name="Comma [0] 4 2 22 2" xfId="1357" xr:uid="{227AE260-532F-409A-8F57-1D92ACBDC3FE}"/>
    <cellStyle name="Comma [0] 4 2 23" xfId="1358" xr:uid="{AF69DCDE-3663-452C-A47B-A098FB34C075}"/>
    <cellStyle name="Comma [0] 4 2 23 2" xfId="1359" xr:uid="{6A63EED4-E21F-4E5A-9789-CBC2D1EA25CB}"/>
    <cellStyle name="Comma [0] 4 2 24" xfId="1360" xr:uid="{863568DB-7C78-40A4-A53D-349E20890A83}"/>
    <cellStyle name="Comma [0] 4 2 24 2" xfId="1361" xr:uid="{07DC3E88-CB70-4990-AFA2-CB855CD91FC5}"/>
    <cellStyle name="Comma [0] 4 2 25" xfId="1362" xr:uid="{790A3224-6F05-4267-B048-37A3B53F061B}"/>
    <cellStyle name="Comma [0] 4 2 25 2" xfId="1363" xr:uid="{DAF2191E-864A-4260-89C7-A1BB95142FFE}"/>
    <cellStyle name="Comma [0] 4 2 26" xfId="1364" xr:uid="{ACD3A7BE-EEB3-4246-84F0-9CD3A40016B9}"/>
    <cellStyle name="Comma [0] 4 2 26 2" xfId="1365" xr:uid="{D8113EBD-1A5E-45E1-B1D6-3B9E2A8562D7}"/>
    <cellStyle name="Comma [0] 4 2 27" xfId="1366" xr:uid="{E35F328D-F63B-424F-9CC0-D38EF0538D1F}"/>
    <cellStyle name="Comma [0] 4 2 27 2" xfId="1367" xr:uid="{72363CD1-DC80-4044-AE6A-AB691EA7C03D}"/>
    <cellStyle name="Comma [0] 4 2 28" xfId="1368" xr:uid="{2E5858D6-7D3E-4526-B6A2-F256C27B1C8F}"/>
    <cellStyle name="Comma [0] 4 2 28 2" xfId="1369" xr:uid="{E42A3621-59D1-4275-82E0-6FFF363566BC}"/>
    <cellStyle name="Comma [0] 4 2 29" xfId="1370" xr:uid="{F26D68B8-C884-4826-B068-67D2510EDE45}"/>
    <cellStyle name="Comma [0] 4 2 29 2" xfId="1371" xr:uid="{CFE5680A-7A0D-4F24-9981-8D86DCC37B6F}"/>
    <cellStyle name="Comma [0] 4 2 3" xfId="1372" xr:uid="{F0196514-AC0E-4382-A4AF-118EB701405D}"/>
    <cellStyle name="Comma [0] 4 2 3 2" xfId="1373" xr:uid="{3C435024-2B8D-4792-A359-4481D547140C}"/>
    <cellStyle name="Comma [0] 4 2 30" xfId="1374" xr:uid="{8E19DE64-C427-4FE0-941C-16B6D6F5580E}"/>
    <cellStyle name="Comma [0] 4 2 30 2" xfId="1375" xr:uid="{9D4D7B2E-796A-408F-80DF-EFF595361DDD}"/>
    <cellStyle name="Comma [0] 4 2 31" xfId="1376" xr:uid="{945F9541-12A6-4F38-A03F-EA1802818021}"/>
    <cellStyle name="Comma [0] 4 2 31 2" xfId="1377" xr:uid="{4F9D12BF-768C-4AE4-9AA8-529356E4C43F}"/>
    <cellStyle name="Comma [0] 4 2 32" xfId="1378" xr:uid="{046981D2-46FF-4270-A84C-E21CC21E78DB}"/>
    <cellStyle name="Comma [0] 4 2 32 2" xfId="1379" xr:uid="{0E723344-5AB0-49DF-84DE-B8EA14078B43}"/>
    <cellStyle name="Comma [0] 4 2 33" xfId="1380" xr:uid="{08B8932D-7A9B-4F2E-9615-5D338ECB952F}"/>
    <cellStyle name="Comma [0] 4 2 33 2" xfId="1381" xr:uid="{F27815B0-89E8-4848-BE11-7744BB3A01A0}"/>
    <cellStyle name="Comma [0] 4 2 34" xfId="1382" xr:uid="{A3B0FE30-C8BC-4E91-A13E-9BC7BBB6E793}"/>
    <cellStyle name="Comma [0] 4 2 34 2" xfId="1383" xr:uid="{64D00515-D62F-42FE-8465-5D7C884196D3}"/>
    <cellStyle name="Comma [0] 4 2 35" xfId="1384" xr:uid="{EE0D7B4A-C4A3-4EE8-808D-8BA73D9E3BB0}"/>
    <cellStyle name="Comma [0] 4 2 35 2" xfId="1385" xr:uid="{6C70A7F1-ED5A-4393-AE51-BAC25AAE13EA}"/>
    <cellStyle name="Comma [0] 4 2 36" xfId="1386" xr:uid="{081FB633-D41F-4814-BAD1-A814A078411C}"/>
    <cellStyle name="Comma [0] 4 2 36 2" xfId="1387" xr:uid="{D5747591-40FD-447E-9AAF-0596D83E10E4}"/>
    <cellStyle name="Comma [0] 4 2 37" xfId="1388" xr:uid="{76E4AD26-C3D1-4E34-A021-EF4586D60368}"/>
    <cellStyle name="Comma [0] 4 2 37 2" xfId="1389" xr:uid="{6BBFFE21-0C03-422F-8712-85C9123A122B}"/>
    <cellStyle name="Comma [0] 4 2 38" xfId="1390" xr:uid="{044AAADB-2836-4EF9-9CFF-9E4931254F68}"/>
    <cellStyle name="Comma [0] 4 2 38 2" xfId="1391" xr:uid="{6A115F6E-FE2D-4AEF-A99F-9FC8CCB7498F}"/>
    <cellStyle name="Comma [0] 4 2 39" xfId="1392" xr:uid="{666D03D0-43CD-402C-9AAD-3762832A77AF}"/>
    <cellStyle name="Comma [0] 4 2 39 2" xfId="1393" xr:uid="{41CA75D8-A366-4352-90CC-15AEAC8F80B5}"/>
    <cellStyle name="Comma [0] 4 2 4" xfId="1394" xr:uid="{AACB0041-13DA-4ACD-95A6-7730DC8F8981}"/>
    <cellStyle name="Comma [0] 4 2 4 2" xfId="1395" xr:uid="{DF81B8E2-EACE-494F-80F6-084C7C7FD155}"/>
    <cellStyle name="Comma [0] 4 2 40" xfId="1396" xr:uid="{66AF6C63-57D1-419A-AA24-19CB4B1A0081}"/>
    <cellStyle name="Comma [0] 4 2 40 2" xfId="1397" xr:uid="{F827D8FC-93AD-4EC0-832F-8C81FE2B9B87}"/>
    <cellStyle name="Comma [0] 4 2 41" xfId="1398" xr:uid="{0B36E0FE-8D81-4013-B509-DD96794921CB}"/>
    <cellStyle name="Comma [0] 4 2 41 2" xfId="1399" xr:uid="{59DAB187-E2E7-4263-A9A1-47ABF520F2A1}"/>
    <cellStyle name="Comma [0] 4 2 42" xfId="1400" xr:uid="{BCA75952-304E-48C2-85D2-7A2D07585216}"/>
    <cellStyle name="Comma [0] 4 2 42 2" xfId="1401" xr:uid="{0D5E0E07-93BE-42CF-A221-74E98EC76AD3}"/>
    <cellStyle name="Comma [0] 4 2 43" xfId="1402" xr:uid="{7A1A304E-25EF-4573-9D4C-AC2E66101557}"/>
    <cellStyle name="Comma [0] 4 2 43 2" xfId="1403" xr:uid="{8B779049-7E6E-4CB4-ADAC-A428D8164547}"/>
    <cellStyle name="Comma [0] 4 2 44" xfId="1404" xr:uid="{6FEC22F1-984D-4D9E-B520-DEB1A4269D13}"/>
    <cellStyle name="Comma [0] 4 2 44 2" xfId="1405" xr:uid="{0A2B6606-40C6-4644-AC09-8CDBF5A935BE}"/>
    <cellStyle name="Comma [0] 4 2 45" xfId="1406" xr:uid="{723FC242-7CF5-4CDD-8223-562963AF0BD7}"/>
    <cellStyle name="Comma [0] 4 2 45 2" xfId="1407" xr:uid="{9EB227E0-972D-4B10-A734-9E050EB23AD8}"/>
    <cellStyle name="Comma [0] 4 2 46" xfId="1408" xr:uid="{93F0796F-F3C5-438E-B9E8-D1030AF090D0}"/>
    <cellStyle name="Comma [0] 4 2 46 2" xfId="1409" xr:uid="{8BE99323-DB0A-4C2F-AA99-39A8CF047EB3}"/>
    <cellStyle name="Comma [0] 4 2 47" xfId="1410" xr:uid="{D1FE1FB8-72FE-410B-90AD-E2ECB86886AB}"/>
    <cellStyle name="Comma [0] 4 2 47 2" xfId="1411" xr:uid="{443D6423-1EF3-477A-ABD2-A299475FA2E4}"/>
    <cellStyle name="Comma [0] 4 2 48" xfId="1412" xr:uid="{DC5D12AB-6D6F-409C-AEA5-BAD9D7ACB60D}"/>
    <cellStyle name="Comma [0] 4 2 48 2" xfId="1413" xr:uid="{D0131102-6B38-4F89-878E-D590AF20CB50}"/>
    <cellStyle name="Comma [0] 4 2 49" xfId="1414" xr:uid="{9D03384D-6737-4408-BB3C-C0AE314DEC80}"/>
    <cellStyle name="Comma [0] 4 2 49 2" xfId="1415" xr:uid="{46CA3366-D2B4-43C1-BF18-6D7A1ED25AEE}"/>
    <cellStyle name="Comma [0] 4 2 5" xfId="1416" xr:uid="{1B70CFA5-81A7-42B1-AC66-3D08C32794D0}"/>
    <cellStyle name="Comma [0] 4 2 5 2" xfId="1417" xr:uid="{F997A524-AE36-47CE-9072-574A4E5FF5BA}"/>
    <cellStyle name="Comma [0] 4 2 50" xfId="1418" xr:uid="{9C66D77A-FD39-47DC-89C3-339EF35F52E5}"/>
    <cellStyle name="Comma [0] 4 2 50 2" xfId="1419" xr:uid="{1F4EAA78-1A4B-42B1-91F8-2F23AF7ABC94}"/>
    <cellStyle name="Comma [0] 4 2 51" xfId="1420" xr:uid="{83194E72-43A7-41D6-B0BB-B50272C84EFC}"/>
    <cellStyle name="Comma [0] 4 2 51 2" xfId="1421" xr:uid="{6C135CB6-D8B0-4ADC-93E4-439665FE0206}"/>
    <cellStyle name="Comma [0] 4 2 52" xfId="1422" xr:uid="{AF9D434A-5435-4B55-BCCA-65B26EFEF716}"/>
    <cellStyle name="Comma [0] 4 2 52 2" xfId="1423" xr:uid="{9DD49111-91C8-419C-BF6B-E2546206E5CD}"/>
    <cellStyle name="Comma [0] 4 2 53" xfId="1424" xr:uid="{4353903F-98F9-4654-8B57-2B0D4E857AFE}"/>
    <cellStyle name="Comma [0] 4 2 53 2" xfId="1425" xr:uid="{86ADEB94-CDD7-4C6B-9ED7-CB7E0DA55BBC}"/>
    <cellStyle name="Comma [0] 4 2 54" xfId="1426" xr:uid="{D114AD71-679C-434D-9B6A-1FBA2F42D535}"/>
    <cellStyle name="Comma [0] 4 2 54 2" xfId="1427" xr:uid="{1D65C707-4AC6-4EF5-BE6F-BB343FAAD107}"/>
    <cellStyle name="Comma [0] 4 2 55" xfId="1428" xr:uid="{F053E1A7-E79E-4AF2-A7D8-787C68C84053}"/>
    <cellStyle name="Comma [0] 4 2 55 2" xfId="1429" xr:uid="{1390C4A8-3D7F-4A51-8911-FAB98474BEBF}"/>
    <cellStyle name="Comma [0] 4 2 56" xfId="1430" xr:uid="{0FAB70E5-9404-49A1-B5F1-A694DA9B599A}"/>
    <cellStyle name="Comma [0] 4 2 56 2" xfId="1431" xr:uid="{20BEB51A-651E-4E88-8263-4528341422DB}"/>
    <cellStyle name="Comma [0] 4 2 57" xfId="1432" xr:uid="{EB139051-DA1F-426A-9C71-68653841C0E7}"/>
    <cellStyle name="Comma [0] 4 2 57 2" xfId="1433" xr:uid="{6F13F7D0-73D1-47FB-8993-ED990990797D}"/>
    <cellStyle name="Comma [0] 4 2 58" xfId="1434" xr:uid="{CFE2DD08-E8A3-45B1-9AB2-33B679EA0D09}"/>
    <cellStyle name="Comma [0] 4 2 58 2" xfId="1435" xr:uid="{1AE9599A-9D45-47B9-843A-946E89576C77}"/>
    <cellStyle name="Comma [0] 4 2 59" xfId="1436" xr:uid="{C0C3646D-EBF4-487A-BAA6-EEF965DA8457}"/>
    <cellStyle name="Comma [0] 4 2 59 2" xfId="1437" xr:uid="{F19E2D6E-8449-484B-A74E-8B129A05A1F1}"/>
    <cellStyle name="Comma [0] 4 2 6" xfId="1438" xr:uid="{44252975-DF10-4AA9-9D72-116C29643C24}"/>
    <cellStyle name="Comma [0] 4 2 6 2" xfId="1439" xr:uid="{FFB8F269-E3D3-487B-97DB-A60595F903CD}"/>
    <cellStyle name="Comma [0] 4 2 60" xfId="1440" xr:uid="{042A9B75-689C-452F-8834-ACC173F08FA7}"/>
    <cellStyle name="Comma [0] 4 2 60 2" xfId="1441" xr:uid="{58012658-6668-4D51-A642-F8B2BDA5D743}"/>
    <cellStyle name="Comma [0] 4 2 61" xfId="1442" xr:uid="{7A8C56BC-9B11-4E36-A3AB-4DC9C1934506}"/>
    <cellStyle name="Comma [0] 4 2 61 2" xfId="1443" xr:uid="{5AD4B46B-50C4-4996-876E-596E9E3470A5}"/>
    <cellStyle name="Comma [0] 4 2 62" xfId="1444" xr:uid="{421D4F06-E1B8-495B-90E5-F83899B8EC80}"/>
    <cellStyle name="Comma [0] 4 2 62 2" xfId="1445" xr:uid="{CB7DF556-624C-4533-BF12-8791F665B72A}"/>
    <cellStyle name="Comma [0] 4 2 63" xfId="1446" xr:uid="{A45EA3CD-8032-4F87-851A-976A23205352}"/>
    <cellStyle name="Comma [0] 4 2 63 2" xfId="1447" xr:uid="{A363EE71-FA35-43AD-9016-05680B7267DE}"/>
    <cellStyle name="Comma [0] 4 2 64" xfId="1448" xr:uid="{65A54593-090E-4FC8-86B3-F6A5501F74D1}"/>
    <cellStyle name="Comma [0] 4 2 64 2" xfId="1449" xr:uid="{E887AA1D-C675-4344-9B19-BEC3162B7474}"/>
    <cellStyle name="Comma [0] 4 2 65" xfId="1450" xr:uid="{348D8E5E-4C59-424B-9239-A8CD326FE03A}"/>
    <cellStyle name="Comma [0] 4 2 65 2" xfId="1451" xr:uid="{D6D47141-A025-4788-B0FA-5724F14037B9}"/>
    <cellStyle name="Comma [0] 4 2 66" xfId="1452" xr:uid="{5A887DB5-4109-40D2-9B93-31FC2E7D6BDE}"/>
    <cellStyle name="Comma [0] 4 2 66 2" xfId="1453" xr:uid="{EF72E83F-05E3-490A-976B-601535FB4D74}"/>
    <cellStyle name="Comma [0] 4 2 67" xfId="1454" xr:uid="{9DBC8D79-7951-4022-8D30-1125472D4132}"/>
    <cellStyle name="Comma [0] 4 2 67 2" xfId="1455" xr:uid="{DA7800C4-9DB2-461B-989F-5E453E1B267B}"/>
    <cellStyle name="Comma [0] 4 2 68" xfId="1456" xr:uid="{EA103E55-D82D-44E1-97D7-74A991B6D095}"/>
    <cellStyle name="Comma [0] 4 2 68 2" xfId="1457" xr:uid="{DE12A775-D6B9-4879-9D1E-CDD6727DB95A}"/>
    <cellStyle name="Comma [0] 4 2 69" xfId="1458" xr:uid="{816876E6-37B2-44D6-BC7B-44EF197B446D}"/>
    <cellStyle name="Comma [0] 4 2 69 2" xfId="1459" xr:uid="{8ADCFF93-D4AE-4352-8552-E750CC502EE2}"/>
    <cellStyle name="Comma [0] 4 2 7" xfId="1460" xr:uid="{E6F1D97C-1E45-4DC1-8541-C13DB82E3679}"/>
    <cellStyle name="Comma [0] 4 2 7 2" xfId="1461" xr:uid="{A3E71668-8436-4CDC-A0F0-96DFE20715E0}"/>
    <cellStyle name="Comma [0] 4 2 70" xfId="1462" xr:uid="{BFF4EAA1-1336-40F3-B468-4C75EB665AB0}"/>
    <cellStyle name="Comma [0] 4 2 70 2" xfId="1463" xr:uid="{5CC73327-31DD-4ABD-A502-6C56F33DC86F}"/>
    <cellStyle name="Comma [0] 4 2 71" xfId="1464" xr:uid="{CF104BEB-C330-4032-B859-91A033D54E97}"/>
    <cellStyle name="Comma [0] 4 2 71 2" xfId="1465" xr:uid="{322AF874-BE5C-4F17-81A7-456E5B191F0C}"/>
    <cellStyle name="Comma [0] 4 2 72" xfId="1466" xr:uid="{8EDADC6A-7D51-48B8-8998-39C8BA657DDB}"/>
    <cellStyle name="Comma [0] 4 2 72 2" xfId="1467" xr:uid="{3B444064-B9D0-4B29-9C27-D367ED5AE192}"/>
    <cellStyle name="Comma [0] 4 2 73" xfId="1468" xr:uid="{AE2C35CB-E66B-4DB3-A2C3-CC5C039B8504}"/>
    <cellStyle name="Comma [0] 4 2 73 2" xfId="1469" xr:uid="{C861DF10-6C33-413D-BAF7-7C379D38770C}"/>
    <cellStyle name="Comma [0] 4 2 74" xfId="1470" xr:uid="{9562AB6D-9E26-4228-8834-C8912B73D4A8}"/>
    <cellStyle name="Comma [0] 4 2 74 2" xfId="1471" xr:uid="{8F15F200-14C8-4778-8BCC-0121C9794A9B}"/>
    <cellStyle name="Comma [0] 4 2 75" xfId="1472" xr:uid="{4AE9A255-93A3-4C60-8744-30D342F9E0DE}"/>
    <cellStyle name="Comma [0] 4 2 75 2" xfId="1473" xr:uid="{6FD11375-85B1-4D2A-A23E-5FA8B5EA4593}"/>
    <cellStyle name="Comma [0] 4 2 76" xfId="1474" xr:uid="{8C85FBE9-D0F3-4E46-AAB8-B0217DA01DB1}"/>
    <cellStyle name="Comma [0] 4 2 76 2" xfId="1475" xr:uid="{0E99601C-4CEB-4682-A725-F176C4D886B1}"/>
    <cellStyle name="Comma [0] 4 2 77" xfId="1476" xr:uid="{004BEA85-D843-4A1F-BCF1-62F89C6B4B3F}"/>
    <cellStyle name="Comma [0] 4 2 77 2" xfId="1477" xr:uid="{747B64EB-2929-455C-8F06-BBDCC0AE1300}"/>
    <cellStyle name="Comma [0] 4 2 78" xfId="1478" xr:uid="{632B4C77-A42A-42F2-84E8-A08382F5DEB6}"/>
    <cellStyle name="Comma [0] 4 2 78 2" xfId="1479" xr:uid="{6E074393-FDC3-4119-B6A9-EFE42AB38CD4}"/>
    <cellStyle name="Comma [0] 4 2 79" xfId="1480" xr:uid="{ECB6345B-DEE6-45E0-A4EA-B67F465E78F3}"/>
    <cellStyle name="Comma [0] 4 2 79 2" xfId="1481" xr:uid="{0BD5BF8D-FE8E-4795-B0B9-BBD005CDBDC2}"/>
    <cellStyle name="Comma [0] 4 2 8" xfId="1482" xr:uid="{39D638DD-D6BC-43C3-A057-0E07FEB34BB8}"/>
    <cellStyle name="Comma [0] 4 2 8 2" xfId="1483" xr:uid="{8BCC7A58-2723-4614-92C6-955A39B71FE8}"/>
    <cellStyle name="Comma [0] 4 2 80" xfId="1484" xr:uid="{C34E5F5B-9933-4083-90CE-1656D8A05F29}"/>
    <cellStyle name="Comma [0] 4 2 80 2" xfId="1485" xr:uid="{86278AEF-1D38-4ABD-B26D-834500E43F25}"/>
    <cellStyle name="Comma [0] 4 2 81" xfId="1486" xr:uid="{08BEDEBD-5CC0-4628-8F33-5C58771054FB}"/>
    <cellStyle name="Comma [0] 4 2 81 2" xfId="1487" xr:uid="{05C97601-DC53-429A-B4AE-6A3F2863B927}"/>
    <cellStyle name="Comma [0] 4 2 82" xfId="1488" xr:uid="{A6D45122-3A54-4BCA-8AA6-7A4CEB01AB1A}"/>
    <cellStyle name="Comma [0] 4 2 82 2" xfId="1489" xr:uid="{79DAC689-E01A-417F-B413-7B62BA1137E8}"/>
    <cellStyle name="Comma [0] 4 2 83" xfId="507" xr:uid="{675FAA80-5A75-436D-B69D-45129A1273F3}"/>
    <cellStyle name="Comma [0] 4 2 9" xfId="1490" xr:uid="{75E4EE0F-68B7-4B2A-AF9E-E0BE9E377A76}"/>
    <cellStyle name="Comma [0] 4 2 9 2" xfId="1491" xr:uid="{71591E61-E6FC-4131-8684-0E06C3C60FAD}"/>
    <cellStyle name="Comma [0] 4 3" xfId="38" xr:uid="{0C627233-B0BD-4CBE-8677-72F4DCD3557B}"/>
    <cellStyle name="Comma [0] 4 4" xfId="508" xr:uid="{0C23A2A2-B0F1-4F55-BF5F-D50F13A16648}"/>
    <cellStyle name="Comma [0] 4 5" xfId="509" xr:uid="{17E313CF-B431-43B8-A289-D8B2F6A0731E}"/>
    <cellStyle name="Comma [0] 4 6" xfId="510" xr:uid="{69CD348F-0D6B-49D7-9320-88988F67FF6E}"/>
    <cellStyle name="Comma [0] 5" xfId="39" xr:uid="{3DC06AFF-EDCF-47A7-B5E9-3B2FE9B7C3AB}"/>
    <cellStyle name="Comma [0] 5 2" xfId="615" xr:uid="{6E1F7C11-E4FC-40AA-A4C3-2704D4DE0CD1}"/>
    <cellStyle name="Comma [0] 5 2 2" xfId="710" xr:uid="{6A14B7D0-6C4D-4060-B83E-6025AE7137B5}"/>
    <cellStyle name="Comma [0] 5 3" xfId="711" xr:uid="{775AF159-AA2D-4F37-8054-3C90AEC18519}"/>
    <cellStyle name="Comma [0] 5 4" xfId="341" xr:uid="{BA26905D-8F99-472E-9DC1-ECEC531D9819}"/>
    <cellStyle name="Comma [0] 6" xfId="40" xr:uid="{46AEE868-2402-48EF-9D1E-1BCC40D1414A}"/>
    <cellStyle name="Comma [0] 6 2" xfId="616" xr:uid="{D80D6821-1287-44BF-B9E5-9D89432C43D1}"/>
    <cellStyle name="Comma [0] 6 3" xfId="434" xr:uid="{A473DA99-A752-4161-ABF8-05FC548F198F}"/>
    <cellStyle name="Comma [0] 7" xfId="41" xr:uid="{5A4E107F-2210-4AF9-9111-9225740991D6}"/>
    <cellStyle name="Comma [0] 7 2" xfId="617" xr:uid="{1EE12883-DB3D-42A0-8211-CE33C11A498A}"/>
    <cellStyle name="Comma [0] 8" xfId="42" xr:uid="{43209CF8-EFB2-42BA-86FE-6E397E9A61C1}"/>
    <cellStyle name="Comma [0] 8 2" xfId="618" xr:uid="{F19FFCCA-F177-4E60-906A-9E34C59C384C}"/>
    <cellStyle name="Comma [0] 9" xfId="43" xr:uid="{D21D8A21-85DC-49F0-93AE-5D35E394E5E8}"/>
    <cellStyle name="Comma [0] 9 10" xfId="1492" xr:uid="{EAFA7E2D-C3A2-414C-B636-9C55176696AB}"/>
    <cellStyle name="Comma [0] 9 11" xfId="1493" xr:uid="{B6E4FFE5-F7CE-4283-A4E0-F103FCD12A3A}"/>
    <cellStyle name="Comma [0] 9 12" xfId="1494" xr:uid="{71C09EF6-BF7B-4EB7-B9EC-CDE113306A76}"/>
    <cellStyle name="Comma [0] 9 13" xfId="1495" xr:uid="{947C788B-8320-4302-93BE-DCDA2DC164CF}"/>
    <cellStyle name="Comma [0] 9 14" xfId="1496" xr:uid="{43815D06-8D8B-42EF-9547-D8AC2A4048B1}"/>
    <cellStyle name="Comma [0] 9 2" xfId="44" xr:uid="{DA701292-F0CF-40CA-BB3A-DDA4F389B70A}"/>
    <cellStyle name="Comma [0] 9 2 2" xfId="153" xr:uid="{CDF607F9-45AA-4F60-9E9F-375E9107D896}"/>
    <cellStyle name="Comma [0] 9 2 3" xfId="1497" xr:uid="{B8FD4E60-39B7-48E4-B7BA-C5583A811619}"/>
    <cellStyle name="Comma [0] 9 3" xfId="152" xr:uid="{3C07CE8B-B57B-466C-861B-7810EE8226C0}"/>
    <cellStyle name="Comma [0] 9 3 2" xfId="1498" xr:uid="{B936E885-4C83-4015-B7B0-2F4AE0DD0360}"/>
    <cellStyle name="Comma [0] 9 4" xfId="1499" xr:uid="{41A9C747-57D5-4CF9-A692-46E7797756E7}"/>
    <cellStyle name="Comma [0] 9 5" xfId="1500" xr:uid="{D421718E-46C5-4DFD-966E-FF8D9A620F5E}"/>
    <cellStyle name="Comma [0] 9 6" xfId="1501" xr:uid="{4321A708-77AC-4894-BA54-0717112A9D2C}"/>
    <cellStyle name="Comma [0] 9 7" xfId="1502" xr:uid="{7C269E1C-68E6-4EBD-8E04-8F6991C9C135}"/>
    <cellStyle name="Comma [0] 9 8" xfId="1503" xr:uid="{56C4C70B-AF1F-4003-AC4B-C48DD0B7186C}"/>
    <cellStyle name="Comma [0] 9 9" xfId="1504" xr:uid="{2A9E81C6-F00F-40B2-8E38-2FB4E26D79E6}"/>
    <cellStyle name="Comma [00]" xfId="342" xr:uid="{29D5F51E-7ADB-4456-8626-8EC0CAEFF1CF}"/>
    <cellStyle name="Comma 10" xfId="45" xr:uid="{6F78FCF3-75AB-460A-8C7B-D74689F9C902}"/>
    <cellStyle name="Comma 10 2" xfId="46" xr:uid="{5D8CF58D-1EFC-4C6B-AA5E-F840ADBB7788}"/>
    <cellStyle name="Comma 11" xfId="47" xr:uid="{D01A470A-E8E1-470F-BB7B-2E3800A40DC9}"/>
    <cellStyle name="Comma 11 10" xfId="1506" xr:uid="{EC6935B2-BF42-487F-AF8D-E8E143612059}"/>
    <cellStyle name="Comma 11 10 2" xfId="1507" xr:uid="{1F256DD3-08F6-4633-973B-56B74CA240B5}"/>
    <cellStyle name="Comma 11 100" xfId="1508" xr:uid="{EA7AF68A-B726-45EF-A109-1D1F9EE555CC}"/>
    <cellStyle name="Comma 11 100 2" xfId="1509" xr:uid="{68018855-0788-4421-9C5B-04EDDA276EDB}"/>
    <cellStyle name="Comma 11 101" xfId="1510" xr:uid="{ABE3B16C-15E1-42D7-9715-5F7F0F2D1822}"/>
    <cellStyle name="Comma 11 101 2" xfId="1511" xr:uid="{1511230E-E030-4F5E-AD1D-A67F0FB5F87C}"/>
    <cellStyle name="Comma 11 102" xfId="1512" xr:uid="{471D3B84-DD64-4E90-B6FE-F6973A022AF0}"/>
    <cellStyle name="Comma 11 102 2" xfId="1513" xr:uid="{20485B60-3E51-4B04-B8B2-F09F4B10D513}"/>
    <cellStyle name="Comma 11 103" xfId="1514" xr:uid="{3C59B3C1-A966-4AD0-BA69-3F13E6F98B13}"/>
    <cellStyle name="Comma 11 103 2" xfId="1515" xr:uid="{91CE6C36-297A-4177-8385-CC3EE70162E1}"/>
    <cellStyle name="Comma 11 104" xfId="1516" xr:uid="{493B8B65-6401-423B-8AAF-E01C94524A0E}"/>
    <cellStyle name="Comma 11 104 2" xfId="1517" xr:uid="{4FCF38F2-572E-49FD-9E74-08A3BE5EC1F5}"/>
    <cellStyle name="Comma 11 105" xfId="1518" xr:uid="{882E2BD5-87F5-4C1D-86FC-088F9A34B1A8}"/>
    <cellStyle name="Comma 11 105 2" xfId="1519" xr:uid="{4DEAEA6E-3178-4CEF-925E-7F2A0D74FB91}"/>
    <cellStyle name="Comma 11 106" xfId="1520" xr:uid="{617DC40E-BFCC-4C9C-8F8E-3EF9A488AB9E}"/>
    <cellStyle name="Comma 11 106 2" xfId="1521" xr:uid="{EDC5BBB6-3614-4F2C-A57E-950B468D4338}"/>
    <cellStyle name="Comma 11 107" xfId="1522" xr:uid="{B930ADF4-1F62-4477-90F5-B19C5D0642E7}"/>
    <cellStyle name="Comma 11 107 2" xfId="1523" xr:uid="{EA33B7BB-3B3A-41EC-A353-2187726A20CF}"/>
    <cellStyle name="Comma 11 108" xfId="1524" xr:uid="{7C8A0D0B-6F93-4D9E-A6B6-88E3F84B6F45}"/>
    <cellStyle name="Comma 11 108 2" xfId="1525" xr:uid="{AF912F30-B9D8-4C18-94C2-8EC8D7C2DB6A}"/>
    <cellStyle name="Comma 11 109" xfId="1526" xr:uid="{4E9C1A62-F368-4454-B8F6-6277CE43CC5B}"/>
    <cellStyle name="Comma 11 109 2" xfId="1527" xr:uid="{65BEBFE7-B449-452A-9404-FD1748DFA421}"/>
    <cellStyle name="Comma 11 11" xfId="1528" xr:uid="{9CFF5327-FBB0-4922-8316-B9E660C0234A}"/>
    <cellStyle name="Comma 11 11 2" xfId="1529" xr:uid="{4CE114D6-3DE1-4523-8BE8-F86C4DE64108}"/>
    <cellStyle name="Comma 11 110" xfId="1530" xr:uid="{53BD73A3-080C-4B8B-A9FC-CB61895069AF}"/>
    <cellStyle name="Comma 11 110 2" xfId="1531" xr:uid="{AC8B99F9-C4B6-4C65-9F69-354490FE23E6}"/>
    <cellStyle name="Comma 11 111" xfId="1532" xr:uid="{380802DF-ED5D-4410-9074-1EF21E15901C}"/>
    <cellStyle name="Comma 11 111 2" xfId="1533" xr:uid="{36A843FF-FB8C-4089-9B67-4532AE626566}"/>
    <cellStyle name="Comma 11 112" xfId="1534" xr:uid="{4FFEFFFB-51D7-42BA-B9F9-43F1C7AC6062}"/>
    <cellStyle name="Comma 11 112 2" xfId="1535" xr:uid="{3FFAA6D5-BAA7-4474-A340-4CA18CE91337}"/>
    <cellStyle name="Comma 11 113" xfId="1536" xr:uid="{23104AC9-5A75-43E9-AEB1-7BC27CBF191C}"/>
    <cellStyle name="Comma 11 113 2" xfId="1537" xr:uid="{82D1EF3A-B984-400B-A32B-12B5ED514208}"/>
    <cellStyle name="Comma 11 114" xfId="1538" xr:uid="{D38F3BB9-9876-4103-81C7-DCCDB913EBD7}"/>
    <cellStyle name="Comma 11 114 2" xfId="1539" xr:uid="{D9AEB885-D6A1-481A-9FCD-E8A9377F433D}"/>
    <cellStyle name="Comma 11 115" xfId="1540" xr:uid="{EC42908D-FD1F-4B4A-9810-50E5100BAAA5}"/>
    <cellStyle name="Comma 11 115 2" xfId="1541" xr:uid="{930DD31F-EB15-4FF7-A544-0F675148BF59}"/>
    <cellStyle name="Comma 11 116" xfId="1542" xr:uid="{313EC95E-DEA8-4E10-9A97-CE152665938F}"/>
    <cellStyle name="Comma 11 116 2" xfId="1543" xr:uid="{3156F47B-0751-4F33-9BA6-852D6D7A161C}"/>
    <cellStyle name="Comma 11 117" xfId="1544" xr:uid="{9019E5AC-54B0-4CA9-B6D1-B70468DF289B}"/>
    <cellStyle name="Comma 11 117 2" xfId="1545" xr:uid="{455C4A29-91B7-41EA-B7FE-DE49407C6A24}"/>
    <cellStyle name="Comma 11 118" xfId="1546" xr:uid="{C0AAAEC8-69BF-4CB5-8759-6E59C449D936}"/>
    <cellStyle name="Comma 11 118 2" xfId="1547" xr:uid="{E4B7D2A3-C638-4E5A-897C-E06EA2F24D08}"/>
    <cellStyle name="Comma 11 119" xfId="1548" xr:uid="{C3ACF6DF-FCF4-4DEA-A55A-A26DBC9269AF}"/>
    <cellStyle name="Comma 11 119 2" xfId="1549" xr:uid="{CC0B6E4D-A450-4BED-B2B4-887C4B32C282}"/>
    <cellStyle name="Comma 11 12" xfId="1550" xr:uid="{0C4022FA-3EF9-48AB-B2BE-B757976080F9}"/>
    <cellStyle name="Comma 11 12 2" xfId="1551" xr:uid="{D5B3515B-F6AF-41F9-9EBD-26F9FA74A2CC}"/>
    <cellStyle name="Comma 11 120" xfId="1552" xr:uid="{EBB45D4B-5B5B-449C-9D62-46B4BAFEFA55}"/>
    <cellStyle name="Comma 11 120 2" xfId="1553" xr:uid="{12879D9C-26AA-4899-9486-04DD7BB88FFB}"/>
    <cellStyle name="Comma 11 121" xfId="1554" xr:uid="{EA7E0DE2-E554-40EE-927B-0428523C1400}"/>
    <cellStyle name="Comma 11 121 2" xfId="1555" xr:uid="{68024E53-D218-4EBC-8617-16250C8D1C36}"/>
    <cellStyle name="Comma 11 122" xfId="1556" xr:uid="{D1E071A6-F76D-4E2A-8B99-C975519EABDA}"/>
    <cellStyle name="Comma 11 122 2" xfId="1557" xr:uid="{A28BF480-7A63-4844-9A9A-6B3732AA06CE}"/>
    <cellStyle name="Comma 11 123" xfId="1558" xr:uid="{95822468-BCC2-4C10-ABD5-24F1F007DFDD}"/>
    <cellStyle name="Comma 11 123 2" xfId="1559" xr:uid="{06B30FD8-9C95-4884-848C-5F42850C1240}"/>
    <cellStyle name="Comma 11 124" xfId="1560" xr:uid="{960333EB-4A63-4440-BEA2-DBF5E1C17D1A}"/>
    <cellStyle name="Comma 11 124 2" xfId="1561" xr:uid="{97EF3513-3780-40C8-B80E-B5980F1D89DF}"/>
    <cellStyle name="Comma 11 125" xfId="1562" xr:uid="{2BAFE71A-3FEC-449B-92B1-175B26D8960A}"/>
    <cellStyle name="Comma 11 125 2" xfId="1563" xr:uid="{7D0C79DE-1D6B-4691-9CC2-E25E821BF152}"/>
    <cellStyle name="Comma 11 126" xfId="1564" xr:uid="{FD6D80FE-5D6A-487B-B612-3749B26FCA5A}"/>
    <cellStyle name="Comma 11 126 2" xfId="1565" xr:uid="{F52938C0-06A5-4968-B7F1-CB32D05CA137}"/>
    <cellStyle name="Comma 11 127" xfId="1566" xr:uid="{58A18A48-8C10-450D-B454-EE61BCEA91B5}"/>
    <cellStyle name="Comma 11 127 2" xfId="1567" xr:uid="{DDA400B5-C012-4A8B-B182-DE866E77918A}"/>
    <cellStyle name="Comma 11 128" xfId="1568" xr:uid="{7216A172-9B51-4BEC-BA11-1416EDDABE2C}"/>
    <cellStyle name="Comma 11 128 2" xfId="1569" xr:uid="{7591AF72-D9D5-4E2D-97DE-676DC7B24C3C}"/>
    <cellStyle name="Comma 11 129" xfId="1570" xr:uid="{1F9A7D9F-8600-4648-962E-A40841CBA7FD}"/>
    <cellStyle name="Comma 11 129 2" xfId="1571" xr:uid="{50AC210B-2A31-43A7-9B7D-36276D68186D}"/>
    <cellStyle name="Comma 11 13" xfId="1572" xr:uid="{91F39BFD-3484-4E0A-B2BC-5A07F46A589E}"/>
    <cellStyle name="Comma 11 13 2" xfId="1573" xr:uid="{2B1D05F7-80CB-4768-9D4E-2A34539B7554}"/>
    <cellStyle name="Comma 11 130" xfId="1574" xr:uid="{24BB9748-7420-4CA1-9F4B-E90439E1D800}"/>
    <cellStyle name="Comma 11 130 2" xfId="1575" xr:uid="{C4E3734A-E916-44AB-AAE2-2A712A4E0EDD}"/>
    <cellStyle name="Comma 11 131" xfId="1576" xr:uid="{057E2FB4-931B-43F5-BEE9-C0B60053DF18}"/>
    <cellStyle name="Comma 11 131 2" xfId="1577" xr:uid="{96B56F32-7B95-4B33-9045-15AC8232FA4C}"/>
    <cellStyle name="Comma 11 132" xfId="1578" xr:uid="{FB21DC9F-C78E-45F9-ACC9-49A106BC96D0}"/>
    <cellStyle name="Comma 11 132 2" xfId="1579" xr:uid="{19859C9D-00F6-490A-A3C5-DDB042B44B5F}"/>
    <cellStyle name="Comma 11 133" xfId="1580" xr:uid="{A47D38C8-EF42-4FC1-91A4-36B2FDB12599}"/>
    <cellStyle name="Comma 11 133 2" xfId="1581" xr:uid="{111DCC69-BE55-4CFB-BF22-7466AD51B188}"/>
    <cellStyle name="Comma 11 134" xfId="1582" xr:uid="{8D969C4F-0DAC-4162-BA8F-D944CA4C365F}"/>
    <cellStyle name="Comma 11 134 2" xfId="1583" xr:uid="{3D31FAD5-DFCD-48B9-A486-BE309A3EFF47}"/>
    <cellStyle name="Comma 11 135" xfId="1584" xr:uid="{FE665B5A-99A4-4177-B04A-6CF8343FA89F}"/>
    <cellStyle name="Comma 11 135 2" xfId="1585" xr:uid="{39859D6C-CD92-4094-9920-C8E82978F548}"/>
    <cellStyle name="Comma 11 136" xfId="1586" xr:uid="{C1324E2F-AF1D-4C46-8683-108F5EE3F169}"/>
    <cellStyle name="Comma 11 136 2" xfId="1587" xr:uid="{1A91C50F-2439-486B-8E00-41FF2ED31AD3}"/>
    <cellStyle name="Comma 11 137" xfId="1588" xr:uid="{A96BF199-C6C1-428A-8A87-D7D0C5FBF3EA}"/>
    <cellStyle name="Comma 11 137 2" xfId="1589" xr:uid="{620BE306-0EA4-4C10-8835-079D3C31B9CC}"/>
    <cellStyle name="Comma 11 138" xfId="1590" xr:uid="{B52D0C7F-D13F-4308-8C31-6E12548979A5}"/>
    <cellStyle name="Comma 11 138 2" xfId="1591" xr:uid="{9A2D8F94-956E-4955-9E00-951D19FDF7A8}"/>
    <cellStyle name="Comma 11 139" xfId="1592" xr:uid="{BE556207-8074-40D2-8A55-100AD6366B70}"/>
    <cellStyle name="Comma 11 139 2" xfId="1593" xr:uid="{351367F6-094B-47A7-8114-2FFEAFA07116}"/>
    <cellStyle name="Comma 11 14" xfId="1594" xr:uid="{56E64819-B0BF-47B5-88CF-ABC0C8F7EBD8}"/>
    <cellStyle name="Comma 11 14 2" xfId="1595" xr:uid="{5DDF1AA0-6859-4487-8E81-A08B4B7C991B}"/>
    <cellStyle name="Comma 11 140" xfId="1596" xr:uid="{63580DFC-BFB7-4D24-BAB9-603CFC4C0954}"/>
    <cellStyle name="Comma 11 140 2" xfId="1597" xr:uid="{02E50810-8089-4A91-8BDB-E8B3571987B2}"/>
    <cellStyle name="Comma 11 141" xfId="1598" xr:uid="{6B894779-4EEE-435B-A89A-C06CE5931FA1}"/>
    <cellStyle name="Comma 11 141 2" xfId="1599" xr:uid="{FA05B224-CF58-4530-AFA9-DCB6B53A7332}"/>
    <cellStyle name="Comma 11 142" xfId="1600" xr:uid="{B4CCEE5B-9A9E-4B56-A8FE-6FFCD35F6E28}"/>
    <cellStyle name="Comma 11 142 2" xfId="1601" xr:uid="{65F280E0-D635-4E58-9F47-2698791E8D4C}"/>
    <cellStyle name="Comma 11 143" xfId="1602" xr:uid="{8B50901B-94C5-4BFC-AF4B-E91E936166F8}"/>
    <cellStyle name="Comma 11 143 2" xfId="1603" xr:uid="{522C175D-D839-424B-B849-EDCB385713C3}"/>
    <cellStyle name="Comma 11 144" xfId="1604" xr:uid="{85DCDAE6-7510-47EC-8DA5-9B8C79A39C4B}"/>
    <cellStyle name="Comma 11 144 2" xfId="1605" xr:uid="{F90C418F-81BD-4B7E-8193-A6BAC6072E2C}"/>
    <cellStyle name="Comma 11 145" xfId="1606" xr:uid="{E709CBAD-2626-4E3C-ABC5-506ED50F2823}"/>
    <cellStyle name="Comma 11 145 2" xfId="1607" xr:uid="{83920E50-6CD6-43EC-BF57-B38BA641CE3C}"/>
    <cellStyle name="Comma 11 146" xfId="1608" xr:uid="{C8CD8A31-538D-4E4F-8FE6-1C727C3C7010}"/>
    <cellStyle name="Comma 11 146 2" xfId="1609" xr:uid="{3926E000-F0F9-419A-A0BA-18DFF7CBE11A}"/>
    <cellStyle name="Comma 11 147" xfId="1610" xr:uid="{8869AB88-D393-4019-A67C-81467FD35AD1}"/>
    <cellStyle name="Comma 11 147 2" xfId="1611" xr:uid="{B9CD2623-B8DB-49D0-BD53-5677CBEA624D}"/>
    <cellStyle name="Comma 11 148" xfId="1612" xr:uid="{873412E9-9C3D-45D0-9917-9E58A59EBD8C}"/>
    <cellStyle name="Comma 11 148 2" xfId="1613" xr:uid="{EC6740AD-39A4-44D3-964E-88A19F843D35}"/>
    <cellStyle name="Comma 11 149" xfId="1614" xr:uid="{EA3B9CFF-6395-4547-9E8C-F40F90A0EDD5}"/>
    <cellStyle name="Comma 11 149 2" xfId="1615" xr:uid="{7E45FE1D-CF87-450E-B7F0-E04133D5ACC9}"/>
    <cellStyle name="Comma 11 15" xfId="1616" xr:uid="{17EC82CD-7986-4664-A056-CC99AD6644B6}"/>
    <cellStyle name="Comma 11 15 2" xfId="1617" xr:uid="{36615285-BFAE-472D-9EFA-507AE568AA17}"/>
    <cellStyle name="Comma 11 150" xfId="1618" xr:uid="{B8647789-ED8F-4283-B198-113B0CFBACCB}"/>
    <cellStyle name="Comma 11 150 2" xfId="1619" xr:uid="{6E0A86D6-A59A-4A77-BF9D-EA718E7DE087}"/>
    <cellStyle name="Comma 11 151" xfId="1620" xr:uid="{C38F1800-40DD-432D-A974-8AEE2C50A3EB}"/>
    <cellStyle name="Comma 11 151 2" xfId="1621" xr:uid="{32FF1147-B6A5-457C-A49B-8F6E1ABC43C0}"/>
    <cellStyle name="Comma 11 152" xfId="1622" xr:uid="{667414E7-FE89-4702-B565-13ACBA17D208}"/>
    <cellStyle name="Comma 11 152 2" xfId="1623" xr:uid="{0650FC9E-4EE6-43F6-993E-031ED61097BB}"/>
    <cellStyle name="Comma 11 153" xfId="1624" xr:uid="{5A9D5511-9F71-4A7D-93DB-4A0A5456A593}"/>
    <cellStyle name="Comma 11 153 2" xfId="1625" xr:uid="{0E043E38-83D9-4FCC-ADF9-FEF452D4124A}"/>
    <cellStyle name="Comma 11 154" xfId="1626" xr:uid="{CACF4239-4926-4651-B7F6-FF0564CDA401}"/>
    <cellStyle name="Comma 11 154 2" xfId="1627" xr:uid="{F865E4F5-A8C6-4122-8691-CA2B94B2E24D}"/>
    <cellStyle name="Comma 11 155" xfId="1628" xr:uid="{EF49D035-F90D-41F1-943D-842575BE37F6}"/>
    <cellStyle name="Comma 11 155 2" xfId="1629" xr:uid="{AA1BAC39-FEB7-4C34-8D34-C77A011747F0}"/>
    <cellStyle name="Comma 11 156" xfId="1630" xr:uid="{3CA4B959-D81B-4C09-89D0-E2A3279452E2}"/>
    <cellStyle name="Comma 11 156 2" xfId="1631" xr:uid="{11F24CF9-987F-4632-8133-2B51E9E01C03}"/>
    <cellStyle name="Comma 11 157" xfId="1632" xr:uid="{5DF87566-9C2C-470B-93FE-E8494DAF6A4B}"/>
    <cellStyle name="Comma 11 157 2" xfId="1633" xr:uid="{140F500C-D842-4A73-BDF1-9DE90BF2E614}"/>
    <cellStyle name="Comma 11 158" xfId="1634" xr:uid="{637E86DC-20AC-488D-A259-80F7B5D9ADFF}"/>
    <cellStyle name="Comma 11 158 2" xfId="1635" xr:uid="{74E95E23-147D-43E6-92CE-C7E808B3A6FE}"/>
    <cellStyle name="Comma 11 159" xfId="1636" xr:uid="{6DF9B201-A120-437E-BFE4-027999B1523B}"/>
    <cellStyle name="Comma 11 159 2" xfId="1637" xr:uid="{8BF2CBB6-F90B-4272-9140-7CA8AC9B294C}"/>
    <cellStyle name="Comma 11 16" xfId="1638" xr:uid="{51253CEC-7348-43B8-AB80-EFB1C6A6F578}"/>
    <cellStyle name="Comma 11 16 2" xfId="1639" xr:uid="{3F953251-84B7-412A-BAC2-39DE881180C5}"/>
    <cellStyle name="Comma 11 160" xfId="1640" xr:uid="{29F3D573-2520-4254-81BD-B024452406BA}"/>
    <cellStyle name="Comma 11 160 2" xfId="1641" xr:uid="{D9690935-E459-43EE-804C-800D2A13253D}"/>
    <cellStyle name="Comma 11 161" xfId="1642" xr:uid="{8C20219D-E68A-4757-905D-A0B5C9964DFB}"/>
    <cellStyle name="Comma 11 161 2" xfId="1643" xr:uid="{218ED763-8822-4E3D-B4D8-E21280A6FCA3}"/>
    <cellStyle name="Comma 11 162" xfId="1644" xr:uid="{4A9AFC5D-D6C6-4364-B9A2-A6657E6B3FBE}"/>
    <cellStyle name="Comma 11 162 2" xfId="1645" xr:uid="{3D2C32E3-1D07-4D65-86F2-4E832603260E}"/>
    <cellStyle name="Comma 11 163" xfId="1646" xr:uid="{92D5FA79-757C-4BAF-9B17-1911C4CDB56C}"/>
    <cellStyle name="Comma 11 163 2" xfId="1647" xr:uid="{4240A34F-C978-4DE6-B756-9CB618A325BD}"/>
    <cellStyle name="Comma 11 164" xfId="1648" xr:uid="{632B23A5-3F00-4C0C-A941-FC2E125EB696}"/>
    <cellStyle name="Comma 11 164 2" xfId="1649" xr:uid="{88D213A0-AC34-48F4-BD68-3CF38306580B}"/>
    <cellStyle name="Comma 11 165" xfId="1650" xr:uid="{F51F1910-6B2B-4027-AC3A-11FD5D70C139}"/>
    <cellStyle name="Comma 11 165 2" xfId="1651" xr:uid="{0EBBE8CA-AEE6-4960-83B5-24837B18282C}"/>
    <cellStyle name="Comma 11 166" xfId="1652" xr:uid="{69B3FF7D-6947-4E94-87E4-8C2AD9DEDB27}"/>
    <cellStyle name="Comma 11 166 2" xfId="1653" xr:uid="{E8EADDAD-A4ED-493D-AEEE-70E66F1A4D02}"/>
    <cellStyle name="Comma 11 167" xfId="1654" xr:uid="{D9E66A5C-75E8-4354-87FF-A4EB6D714885}"/>
    <cellStyle name="Comma 11 167 2" xfId="1655" xr:uid="{16D0C73E-3235-436D-BDC1-DEB5FC80A434}"/>
    <cellStyle name="Comma 11 168" xfId="1656" xr:uid="{E58D740E-2997-45B2-9819-CE2E7B796755}"/>
    <cellStyle name="Comma 11 168 2" xfId="1657" xr:uid="{39F287A5-7C24-484E-A265-5B22C352FFFC}"/>
    <cellStyle name="Comma 11 169" xfId="1658" xr:uid="{B9F3D701-8A7A-4D71-968E-A76F1CB43E6F}"/>
    <cellStyle name="Comma 11 169 2" xfId="1659" xr:uid="{C240C5E0-8E8F-4BB0-8B28-21D05A51249A}"/>
    <cellStyle name="Comma 11 17" xfId="1660" xr:uid="{4BB13A23-28F5-4A42-8440-BFD8CA3BA772}"/>
    <cellStyle name="Comma 11 17 2" xfId="1661" xr:uid="{C683F5F5-8561-4EF3-9A6C-53D4908B8EA0}"/>
    <cellStyle name="Comma 11 170" xfId="1662" xr:uid="{CF3169CA-9030-44DB-BCC2-71AE3F07EA73}"/>
    <cellStyle name="Comma 11 170 2" xfId="1663" xr:uid="{22C5FDE8-D858-404C-B29D-09091D604632}"/>
    <cellStyle name="Comma 11 171" xfId="1664" xr:uid="{0021B504-55EA-4800-98E9-E7A689327208}"/>
    <cellStyle name="Comma 11 171 2" xfId="1665" xr:uid="{8A940AEB-75AD-4CEC-8686-B6449A57AACC}"/>
    <cellStyle name="Comma 11 172" xfId="1666" xr:uid="{103A7146-1F01-4DC2-A867-0D60BA6F48D0}"/>
    <cellStyle name="Comma 11 172 2" xfId="1667" xr:uid="{5D9B7EA7-8F84-4032-9818-B396F9929A07}"/>
    <cellStyle name="Comma 11 173" xfId="1668" xr:uid="{8154D852-808C-4AA8-95F9-C5373D0B52FC}"/>
    <cellStyle name="Comma 11 173 2" xfId="1669" xr:uid="{361D4A4E-E683-4A40-ABEB-8C0B50685661}"/>
    <cellStyle name="Comma 11 174" xfId="1670" xr:uid="{AE3DED24-1777-4438-AE73-614B2293FB7A}"/>
    <cellStyle name="Comma 11 174 2" xfId="1671" xr:uid="{754A21C4-91D8-4E69-AB13-6C35B56B29AC}"/>
    <cellStyle name="Comma 11 175" xfId="1672" xr:uid="{F705F77F-4E3E-4F9E-804C-A4CF3C420ADE}"/>
    <cellStyle name="Comma 11 175 2" xfId="1673" xr:uid="{2B665170-163A-4949-A5C3-49F205B22F23}"/>
    <cellStyle name="Comma 11 176" xfId="1674" xr:uid="{37CD8B2D-C206-4F2B-9923-E82042C3F716}"/>
    <cellStyle name="Comma 11 176 2" xfId="1675" xr:uid="{B2BAEECA-F270-405A-B9A1-22B4E654E5DE}"/>
    <cellStyle name="Comma 11 177" xfId="1676" xr:uid="{AAD0830C-08DB-4D0A-9EDA-3280827D715D}"/>
    <cellStyle name="Comma 11 177 2" xfId="1677" xr:uid="{E2A04C01-9700-4687-80E8-F945808A1221}"/>
    <cellStyle name="Comma 11 178" xfId="1678" xr:uid="{9186DDA8-8146-488B-82F0-15CCA30DA72A}"/>
    <cellStyle name="Comma 11 178 2" xfId="1679" xr:uid="{3C237462-69E3-4DB5-8B1A-A276AC58A2E5}"/>
    <cellStyle name="Comma 11 179" xfId="1680" xr:uid="{7DE669F4-D5DD-4503-9E8C-3C99D66061E6}"/>
    <cellStyle name="Comma 11 179 2" xfId="1681" xr:uid="{6D543E1C-A724-466B-AAF3-41CC7693CFCB}"/>
    <cellStyle name="Comma 11 18" xfId="1682" xr:uid="{BFC7E2B3-889C-4FAC-991A-291AB7F413B6}"/>
    <cellStyle name="Comma 11 18 2" xfId="1683" xr:uid="{9AEF48F0-7B83-41FA-88BD-624E511FDC45}"/>
    <cellStyle name="Comma 11 180" xfId="1684" xr:uid="{1EBE77A3-FE04-42E2-90F7-6555FBBCAEBA}"/>
    <cellStyle name="Comma 11 180 2" xfId="1685" xr:uid="{8951FF04-1A71-4B34-9089-F89AA58577AC}"/>
    <cellStyle name="Comma 11 181" xfId="1686" xr:uid="{508853CF-172A-406A-A07B-ABCA0256FFE8}"/>
    <cellStyle name="Comma 11 181 2" xfId="1687" xr:uid="{C79B2463-2B23-49F3-B43A-52792F4C40E5}"/>
    <cellStyle name="Comma 11 182" xfId="1688" xr:uid="{BFB7022A-DAE9-473E-901F-10F32C897B6D}"/>
    <cellStyle name="Comma 11 182 2" xfId="1689" xr:uid="{88D199DA-F1DC-4F5B-A637-06D2903B73A9}"/>
    <cellStyle name="Comma 11 183" xfId="1690" xr:uid="{4F1BCBCB-7B58-4A06-81DF-37FB01E78F8C}"/>
    <cellStyle name="Comma 11 183 2" xfId="1691" xr:uid="{9F50EA8F-12B3-4F29-8382-48FE97059494}"/>
    <cellStyle name="Comma 11 184" xfId="1692" xr:uid="{B307F185-6A7E-4947-8708-8DDA0D7EED20}"/>
    <cellStyle name="Comma 11 184 2" xfId="1693" xr:uid="{22C6FC36-3841-4458-B4BC-757C37C30761}"/>
    <cellStyle name="Comma 11 185" xfId="1694" xr:uid="{394C5D5E-53E7-4CC1-AA35-DED2A533754E}"/>
    <cellStyle name="Comma 11 185 2" xfId="1695" xr:uid="{448ABA2F-699C-4BF7-B93C-F4BE4267B856}"/>
    <cellStyle name="Comma 11 186" xfId="1696" xr:uid="{3381BFF3-C90A-4E36-92CB-6CD0DABAC19E}"/>
    <cellStyle name="Comma 11 186 2" xfId="1697" xr:uid="{620F450E-6E0B-4614-9887-57C2931A31B1}"/>
    <cellStyle name="Comma 11 187" xfId="1698" xr:uid="{27F57391-3C23-41A2-8F47-22E93E246E88}"/>
    <cellStyle name="Comma 11 187 2" xfId="1699" xr:uid="{D91ABB27-0D56-4588-B72C-6423BF449B5A}"/>
    <cellStyle name="Comma 11 188" xfId="1700" xr:uid="{E2F99CD5-3CC1-42D2-AEF4-EA9F322D5F22}"/>
    <cellStyle name="Comma 11 188 2" xfId="1701" xr:uid="{7E716076-5E5A-4AA9-B560-104B86B2F249}"/>
    <cellStyle name="Comma 11 189" xfId="1702" xr:uid="{FAEA396B-B9DB-4159-BF00-813753714AD9}"/>
    <cellStyle name="Comma 11 189 2" xfId="1703" xr:uid="{40DB40A8-AB2B-44E6-A929-362120767D8B}"/>
    <cellStyle name="Comma 11 19" xfId="1704" xr:uid="{51CDC7CD-9FF9-4600-A4F8-2B818D3C84F0}"/>
    <cellStyle name="Comma 11 19 2" xfId="1705" xr:uid="{470A0674-D841-4455-BED0-39E594C6FA87}"/>
    <cellStyle name="Comma 11 190" xfId="1706" xr:uid="{94A9D155-C3B9-47AE-B409-0F2BD0B26CA2}"/>
    <cellStyle name="Comma 11 190 2" xfId="1707" xr:uid="{9552CD08-628A-4DC7-B22E-F4C98C50DD0A}"/>
    <cellStyle name="Comma 11 191" xfId="1708" xr:uid="{35E50AC2-EE78-46D7-BD0E-0B5606992101}"/>
    <cellStyle name="Comma 11 191 2" xfId="1709" xr:uid="{6FF93E99-CEFB-4D02-9BA0-49FCF89627EF}"/>
    <cellStyle name="Comma 11 192" xfId="1710" xr:uid="{EA50E9F9-0330-43E1-9C47-181F646C4135}"/>
    <cellStyle name="Comma 11 192 2" xfId="1711" xr:uid="{2021AAEC-BA9B-41BB-9EC3-1B93741AD60F}"/>
    <cellStyle name="Comma 11 193" xfId="1712" xr:uid="{C7D8D9FE-0460-4795-A47B-3F716900B74E}"/>
    <cellStyle name="Comma 11 193 2" xfId="1713" xr:uid="{7408C00E-CAC9-4830-968E-10E0A15CD46F}"/>
    <cellStyle name="Comma 11 194" xfId="1714" xr:uid="{62FDD767-B2B4-45C9-8D5A-EE7AD9B8716F}"/>
    <cellStyle name="Comma 11 194 2" xfId="1715" xr:uid="{6DF2AFC1-C6E4-4C88-A5F0-666389236F92}"/>
    <cellStyle name="Comma 11 195" xfId="1716" xr:uid="{C2B53B47-8CCA-4984-9112-9841F8843E9E}"/>
    <cellStyle name="Comma 11 195 2" xfId="1717" xr:uid="{576561C5-AA51-4B1E-AC0F-AA7C7461E776}"/>
    <cellStyle name="Comma 11 196" xfId="1718" xr:uid="{5F797D37-D91C-4C92-B1CE-37DFADA86733}"/>
    <cellStyle name="Comma 11 196 2" xfId="1719" xr:uid="{479A394C-E4B5-41E3-A613-BE6CCF15DEE0}"/>
    <cellStyle name="Comma 11 197" xfId="1720" xr:uid="{032A2D18-775F-479F-8912-4ED896EF6D81}"/>
    <cellStyle name="Comma 11 197 2" xfId="1721" xr:uid="{EA94C372-D40C-42E8-B608-C67E56D10FDF}"/>
    <cellStyle name="Comma 11 198" xfId="1722" xr:uid="{E6C8E16D-F1FD-4D41-A60A-4FC82F680247}"/>
    <cellStyle name="Comma 11 198 2" xfId="1723" xr:uid="{58A6DFC3-C285-4A6E-809B-963AD3A319FC}"/>
    <cellStyle name="Comma 11 199" xfId="1724" xr:uid="{ADD9053D-3A3E-4626-BB73-D40D1E589807}"/>
    <cellStyle name="Comma 11 199 2" xfId="1725" xr:uid="{5CFD5681-BE62-4C73-A360-8DC804AA6255}"/>
    <cellStyle name="Comma 11 2" xfId="48" xr:uid="{C4B52426-4C74-4AEA-9340-A0ADB7BC88AF}"/>
    <cellStyle name="Comma 11 2 10" xfId="1727" xr:uid="{0BF62CF7-B7B4-4976-A7CA-F50E9251B28A}"/>
    <cellStyle name="Comma 11 2 10 2" xfId="1728" xr:uid="{C7BCB0E1-A5C1-41B4-AB4E-45BFFBFCE3AF}"/>
    <cellStyle name="Comma 11 2 11" xfId="1729" xr:uid="{CB6282EA-7F3D-4D5F-8C4E-49A2A4BBBBA4}"/>
    <cellStyle name="Comma 11 2 11 2" xfId="1730" xr:uid="{9C2E106F-495F-44EB-8A4E-3997E49E5C79}"/>
    <cellStyle name="Comma 11 2 12" xfId="1731" xr:uid="{EEB6F84B-3B3F-4698-8D38-FE0C981B34EA}"/>
    <cellStyle name="Comma 11 2 12 2" xfId="1732" xr:uid="{E659A4FC-0EB9-4AC1-98E1-92706E885BED}"/>
    <cellStyle name="Comma 11 2 13" xfId="1733" xr:uid="{C1B9E561-49E7-43A8-B1FF-F07324F35108}"/>
    <cellStyle name="Comma 11 2 13 2" xfId="1734" xr:uid="{2200F1AE-4F90-40AB-B162-77381792F47D}"/>
    <cellStyle name="Comma 11 2 14" xfId="1735" xr:uid="{69631347-49E0-4302-90B2-E2B9A5B02714}"/>
    <cellStyle name="Comma 11 2 15" xfId="1726" xr:uid="{BE3F0764-D495-4A54-8ECA-1916C1960E8D}"/>
    <cellStyle name="Comma 11 2 2" xfId="155" xr:uid="{BC0A3B44-830A-4413-BFB9-77DB5F5221C3}"/>
    <cellStyle name="Comma 11 2 2 2" xfId="1737" xr:uid="{DBD256A4-B749-404E-836F-5243496A2119}"/>
    <cellStyle name="Comma 11 2 2 3" xfId="1736" xr:uid="{A2E9E851-9AA4-4F69-BCA8-488DD95736DD}"/>
    <cellStyle name="Comma 11 2 3" xfId="1738" xr:uid="{043E83CC-2A9C-4A07-943F-3F68C28AAFD3}"/>
    <cellStyle name="Comma 11 2 3 2" xfId="1739" xr:uid="{2FE54E80-4BFF-48C3-8014-F4F93C78E6A7}"/>
    <cellStyle name="Comma 11 2 4" xfId="1740" xr:uid="{9D081107-72C4-4A3D-B94A-5D3F69377667}"/>
    <cellStyle name="Comma 11 2 4 2" xfId="1741" xr:uid="{BC1B8E4F-B2FE-49F4-BF77-F1D8BCE5402C}"/>
    <cellStyle name="Comma 11 2 5" xfId="1742" xr:uid="{D62109F3-F0F4-42B1-A707-70FF6416877D}"/>
    <cellStyle name="Comma 11 2 5 2" xfId="1743" xr:uid="{899733F4-A917-464F-A48F-97BCDB6BF05A}"/>
    <cellStyle name="Comma 11 2 6" xfId="1744" xr:uid="{C11EFEC4-FEF1-4BFE-BF62-DC8304E5BC1D}"/>
    <cellStyle name="Comma 11 2 6 2" xfId="1745" xr:uid="{AB533B6A-7345-45F4-9AC5-5D97B3857F22}"/>
    <cellStyle name="Comma 11 2 7" xfId="1746" xr:uid="{417AB446-58FE-4553-A691-7B4AAD859035}"/>
    <cellStyle name="Comma 11 2 7 2" xfId="1747" xr:uid="{72E1F043-ADB1-4D45-A942-BDC1E4788D4E}"/>
    <cellStyle name="Comma 11 2 8" xfId="1748" xr:uid="{6C29F88F-D470-42A1-8A9C-5907B2CF531A}"/>
    <cellStyle name="Comma 11 2 8 2" xfId="1749" xr:uid="{F129DB95-226A-481E-9F0B-69790BB98B87}"/>
    <cellStyle name="Comma 11 2 9" xfId="1750" xr:uid="{C399BADE-1ED3-466D-83FC-762D4F77AD34}"/>
    <cellStyle name="Comma 11 2 9 2" xfId="1751" xr:uid="{14AB951A-29B5-498B-B2F2-F564BDE4CBB4}"/>
    <cellStyle name="Comma 11 20" xfId="1752" xr:uid="{4C534969-8E92-48BF-A231-057756F04A30}"/>
    <cellStyle name="Comma 11 20 2" xfId="1753" xr:uid="{8B98BD7C-ED24-46CC-B102-14516D038881}"/>
    <cellStyle name="Comma 11 200" xfId="1754" xr:uid="{AF47C735-A696-4717-A23F-BB2E32A832C1}"/>
    <cellStyle name="Comma 11 200 2" xfId="1755" xr:uid="{5EF91704-39AA-44F0-B11B-31D1E4D45D57}"/>
    <cellStyle name="Comma 11 201" xfId="1756" xr:uid="{7AB6ECD4-4330-4220-82DD-DE6D1A51F997}"/>
    <cellStyle name="Comma 11 201 2" xfId="1757" xr:uid="{A37922F2-2145-42BF-B20E-11976991F2C7}"/>
    <cellStyle name="Comma 11 202" xfId="1758" xr:uid="{6FABF5EC-8E12-4662-A068-9CE1DB46E816}"/>
    <cellStyle name="Comma 11 202 2" xfId="1759" xr:uid="{8E5615D5-F606-4887-8F01-C5CD84334D07}"/>
    <cellStyle name="Comma 11 203" xfId="1760" xr:uid="{6D96A04F-5229-4451-94D3-D00FA63442C9}"/>
    <cellStyle name="Comma 11 203 2" xfId="1761" xr:uid="{83E01F60-6989-4853-B17C-4E16154C5314}"/>
    <cellStyle name="Comma 11 204" xfId="1762" xr:uid="{3C8FEC00-285D-46B3-9DB8-2BD9E0A1DE85}"/>
    <cellStyle name="Comma 11 204 2" xfId="1763" xr:uid="{DD27D3B8-4D42-4151-B92F-E4690688810A}"/>
    <cellStyle name="Comma 11 205" xfId="1764" xr:uid="{DE969183-AC33-4D27-9FD6-6BFF7BDB7F16}"/>
    <cellStyle name="Comma 11 205 2" xfId="1765" xr:uid="{899C04C8-625A-424D-A420-184725EA3038}"/>
    <cellStyle name="Comma 11 206" xfId="1766" xr:uid="{2DC06C96-51FA-4B98-9AA1-E89D062352E3}"/>
    <cellStyle name="Comma 11 206 2" xfId="1767" xr:uid="{E81AAD95-5372-454D-A289-A36968FAEFBF}"/>
    <cellStyle name="Comma 11 207" xfId="1768" xr:uid="{76C7B90F-895E-465C-BB1B-9B614F696024}"/>
    <cellStyle name="Comma 11 207 2" xfId="1769" xr:uid="{FA199B41-3442-43E4-A9B7-DE11A6004004}"/>
    <cellStyle name="Comma 11 208" xfId="1770" xr:uid="{B5FC7F69-AF88-4CBA-9837-42D9439492B4}"/>
    <cellStyle name="Comma 11 208 2" xfId="1771" xr:uid="{B27207EA-EA44-498C-8CEA-63F8727B160D}"/>
    <cellStyle name="Comma 11 209" xfId="1772" xr:uid="{4FC8C0BD-EE0E-4FDA-8283-D0BD3E36D456}"/>
    <cellStyle name="Comma 11 209 2" xfId="1773" xr:uid="{978C8CFD-AFFA-4334-B7FE-2DFC58A3B8A5}"/>
    <cellStyle name="Comma 11 21" xfId="1774" xr:uid="{F8006424-DBB8-44A5-BBCC-9DD514316A1D}"/>
    <cellStyle name="Comma 11 21 2" xfId="1775" xr:uid="{A6962676-F229-496B-AA38-08F496E82B37}"/>
    <cellStyle name="Comma 11 210" xfId="1776" xr:uid="{F2C2CF71-06AD-4D51-BA8A-BC9DD683DAF8}"/>
    <cellStyle name="Comma 11 210 2" xfId="1777" xr:uid="{89B09AAD-5CE7-4A2C-96EF-3BF4859C78A0}"/>
    <cellStyle name="Comma 11 211" xfId="1778" xr:uid="{AF86AD9B-4580-413E-888D-623608641608}"/>
    <cellStyle name="Comma 11 211 2" xfId="1779" xr:uid="{970C1853-2E26-4AEC-8CA2-61E24D8DCCB4}"/>
    <cellStyle name="Comma 11 212" xfId="1780" xr:uid="{3843D41D-B8E2-4A7D-867E-41008C3ED2D0}"/>
    <cellStyle name="Comma 11 212 2" xfId="1781" xr:uid="{9C979A61-4C30-4601-8C58-6DBA4AF6AD66}"/>
    <cellStyle name="Comma 11 213" xfId="1782" xr:uid="{1823DC58-776C-4234-932A-D8A459B0392E}"/>
    <cellStyle name="Comma 11 213 2" xfId="1783" xr:uid="{E1AFC98A-F7DD-4A57-9DC5-BF7884956ABA}"/>
    <cellStyle name="Comma 11 214" xfId="1784" xr:uid="{3DE810F4-F8BE-447D-A110-DA0D82F04CA6}"/>
    <cellStyle name="Comma 11 214 2" xfId="1785" xr:uid="{C5B34264-D11F-4460-8819-C71C53AF3CD1}"/>
    <cellStyle name="Comma 11 215" xfId="1786" xr:uid="{667CD6FE-FA88-40E7-925C-36AE2FC01B00}"/>
    <cellStyle name="Comma 11 215 2" xfId="1787" xr:uid="{3AE3214C-47A6-4759-A098-C9F3F5362F1C}"/>
    <cellStyle name="Comma 11 216" xfId="1788" xr:uid="{745E4A46-3D11-4820-9991-1A01A1792E72}"/>
    <cellStyle name="Comma 11 216 2" xfId="1789" xr:uid="{3139B35B-AA88-4C3C-8A6A-161A1B45BB56}"/>
    <cellStyle name="Comma 11 217" xfId="1790" xr:uid="{461B8C88-155B-4778-9096-4E391EA19869}"/>
    <cellStyle name="Comma 11 217 2" xfId="1791" xr:uid="{D28506EE-361E-462E-9B8E-B0EC5DFD2943}"/>
    <cellStyle name="Comma 11 218" xfId="1792" xr:uid="{721167D9-240B-4CA2-AF9B-C90AA02FDDD2}"/>
    <cellStyle name="Comma 11 218 2" xfId="1793" xr:uid="{FDFD4A88-F7C7-46A2-A865-FA0D5D576154}"/>
    <cellStyle name="Comma 11 219" xfId="1794" xr:uid="{46F27AF9-D117-4788-B551-3DFBF87202C0}"/>
    <cellStyle name="Comma 11 219 2" xfId="1795" xr:uid="{DD7B31C7-2CAA-46BE-BCAA-61D83AAE6150}"/>
    <cellStyle name="Comma 11 22" xfId="1796" xr:uid="{58BE8904-B2AC-4142-82B9-61407B440D4D}"/>
    <cellStyle name="Comma 11 22 2" xfId="1797" xr:uid="{CCD7E87C-5F4A-4689-95BC-F0E204199D34}"/>
    <cellStyle name="Comma 11 220" xfId="1798" xr:uid="{BEA90231-B8B4-4A61-9840-7EE270BA1015}"/>
    <cellStyle name="Comma 11 220 2" xfId="1799" xr:uid="{E19631D4-B8B6-41B0-9178-FF01A8463243}"/>
    <cellStyle name="Comma 11 221" xfId="1800" xr:uid="{6151132C-5D55-4045-9E1B-1E75CA6E3B8D}"/>
    <cellStyle name="Comma 11 221 2" xfId="1801" xr:uid="{F7036563-7A55-481F-8C79-0AEB71ACD156}"/>
    <cellStyle name="Comma 11 222" xfId="1802" xr:uid="{B369D713-9F3C-4C1A-8A31-798E80B9036D}"/>
    <cellStyle name="Comma 11 222 2" xfId="1803" xr:uid="{AB12B6C8-01EA-4F38-93E6-07ECA4E545E3}"/>
    <cellStyle name="Comma 11 223" xfId="1804" xr:uid="{6CFD0D70-F40D-4E20-9FB9-A405EEB317A2}"/>
    <cellStyle name="Comma 11 223 2" xfId="1805" xr:uid="{B20D3EBE-E0AD-4188-87C9-B5D0E9112DD2}"/>
    <cellStyle name="Comma 11 224" xfId="1806" xr:uid="{83EA498F-4AE6-4481-AD2B-7347A65AA584}"/>
    <cellStyle name="Comma 11 224 2" xfId="1807" xr:uid="{E0694146-6B7F-4F63-952A-3F07AD7D4203}"/>
    <cellStyle name="Comma 11 225" xfId="1808" xr:uid="{4AB77139-1279-4501-B9F4-691CB22D50FB}"/>
    <cellStyle name="Comma 11 225 2" xfId="1809" xr:uid="{EACC6A36-0A40-4382-8D1D-78F0070F880D}"/>
    <cellStyle name="Comma 11 226" xfId="1810" xr:uid="{6330B72F-87C2-4A1E-B770-DA260AE4844F}"/>
    <cellStyle name="Comma 11 226 2" xfId="1811" xr:uid="{D0B7CE9B-7164-457B-A91A-EBE86C9567FE}"/>
    <cellStyle name="Comma 11 227" xfId="1812" xr:uid="{922B8465-9239-41A5-8F14-4566FE62EBC5}"/>
    <cellStyle name="Comma 11 227 2" xfId="1813" xr:uid="{D00EED21-9861-4340-815A-DA38E1ADEAFD}"/>
    <cellStyle name="Comma 11 228" xfId="1814" xr:uid="{97714C74-BD93-4D01-88EC-C038880CFE08}"/>
    <cellStyle name="Comma 11 228 2" xfId="1815" xr:uid="{0F078FB1-2AA6-4F16-8C98-1E2EEB656144}"/>
    <cellStyle name="Comma 11 229" xfId="1816" xr:uid="{AD21CDA3-A04B-4335-880D-F164818D5468}"/>
    <cellStyle name="Comma 11 229 2" xfId="1817" xr:uid="{69CB62DF-7F9F-4A55-95F7-E34361934278}"/>
    <cellStyle name="Comma 11 23" xfId="1818" xr:uid="{213B12F3-357A-49A0-A090-5927ED0F6E6D}"/>
    <cellStyle name="Comma 11 23 2" xfId="1819" xr:uid="{1758E63F-926B-4ABF-840F-1A2A3DC27238}"/>
    <cellStyle name="Comma 11 230" xfId="1820" xr:uid="{01422B04-363A-4E70-8910-C0805BC0C068}"/>
    <cellStyle name="Comma 11 230 2" xfId="1821" xr:uid="{F785E57B-F149-4414-A2CA-703266D07CBE}"/>
    <cellStyle name="Comma 11 231" xfId="1822" xr:uid="{6AC96820-5A1E-4AF9-A181-A584B2663483}"/>
    <cellStyle name="Comma 11 232" xfId="1505" xr:uid="{AB597AC2-7620-4933-9638-A75CB40B783B}"/>
    <cellStyle name="Comma 11 24" xfId="1823" xr:uid="{BB0D8748-746F-423E-8284-1581CFCA176D}"/>
    <cellStyle name="Comma 11 24 2" xfId="1824" xr:uid="{7EA76651-7EE7-47FB-AA99-E4E233336EF8}"/>
    <cellStyle name="Comma 11 25" xfId="1825" xr:uid="{0C2AB44B-40A5-4A7A-A212-07486104A8E3}"/>
    <cellStyle name="Comma 11 25 2" xfId="1826" xr:uid="{E38D2E87-AB92-4A94-BE41-D44F42E52BB6}"/>
    <cellStyle name="Comma 11 26" xfId="1827" xr:uid="{074599A6-03C5-442A-A3B2-0D6ED844666D}"/>
    <cellStyle name="Comma 11 26 2" xfId="1828" xr:uid="{EB87ACD2-0DA8-43A0-AA71-1C726060DA51}"/>
    <cellStyle name="Comma 11 27" xfId="1829" xr:uid="{FD471C6A-C69A-4834-95A1-30F443AD0894}"/>
    <cellStyle name="Comma 11 27 2" xfId="1830" xr:uid="{299D6E31-DC76-4609-BD7F-00C358823B9D}"/>
    <cellStyle name="Comma 11 28" xfId="1831" xr:uid="{43A37668-78AF-435E-81BC-8CE6409018AF}"/>
    <cellStyle name="Comma 11 28 2" xfId="1832" xr:uid="{C58D1069-51B5-493C-BD9F-DFBB84444C3D}"/>
    <cellStyle name="Comma 11 29" xfId="1833" xr:uid="{3D853CA5-233E-4192-BF83-7D8330A699B7}"/>
    <cellStyle name="Comma 11 29 2" xfId="1834" xr:uid="{86C8C44C-61EC-401F-8D5A-8AB0BF00B4B1}"/>
    <cellStyle name="Comma 11 3" xfId="154" xr:uid="{FF1F4167-FECD-4C77-8D4C-7606D26EA081}"/>
    <cellStyle name="Comma 11 3 10" xfId="1836" xr:uid="{A8508881-0928-4F11-A113-1A8CDE5DD844}"/>
    <cellStyle name="Comma 11 3 10 2" xfId="1837" xr:uid="{42F6CA11-BFC0-48F7-8971-1C96F9E8E152}"/>
    <cellStyle name="Comma 11 3 11" xfId="1838" xr:uid="{28D14C10-3742-4A3B-BBF4-8F03FB9583BE}"/>
    <cellStyle name="Comma 11 3 11 2" xfId="1839" xr:uid="{E2C59398-8F19-4A5B-ADB0-9CAA3E600BB1}"/>
    <cellStyle name="Comma 11 3 12" xfId="1840" xr:uid="{A3BF91BB-13FE-4C31-A1A1-F763DF8EB48B}"/>
    <cellStyle name="Comma 11 3 12 2" xfId="1841" xr:uid="{E37E66B5-85AD-439F-BBC9-D917F81E388C}"/>
    <cellStyle name="Comma 11 3 13" xfId="1842" xr:uid="{85786297-630B-4C42-BAA5-D4F2379FB772}"/>
    <cellStyle name="Comma 11 3 13 2" xfId="1843" xr:uid="{7A13097F-3EF2-489B-8D76-4543F6E7F323}"/>
    <cellStyle name="Comma 11 3 14" xfId="1844" xr:uid="{0F72B122-01F1-4827-A267-30DD2FD0D208}"/>
    <cellStyle name="Comma 11 3 15" xfId="1835" xr:uid="{72FFD7B3-7937-4A7F-8A6F-8DB940449F1C}"/>
    <cellStyle name="Comma 11 3 2" xfId="1845" xr:uid="{C1825831-853F-4B19-B018-0AA86E8C9DDF}"/>
    <cellStyle name="Comma 11 3 2 2" xfId="1846" xr:uid="{5BDA6366-F74F-41F1-8CD5-E0E16DD75B35}"/>
    <cellStyle name="Comma 11 3 3" xfId="1847" xr:uid="{99ADE787-4C4D-457B-A8D4-62971661415D}"/>
    <cellStyle name="Comma 11 3 3 2" xfId="1848" xr:uid="{F33E4AA2-6DB8-4F60-AF60-ECDCA7B8DDED}"/>
    <cellStyle name="Comma 11 3 4" xfId="1849" xr:uid="{6742E6FD-20CC-426B-A5CE-2D3E2C15E41B}"/>
    <cellStyle name="Comma 11 3 4 2" xfId="1850" xr:uid="{F4619128-03C8-4775-8042-4138453A9F9C}"/>
    <cellStyle name="Comma 11 3 5" xfId="1851" xr:uid="{D649EF71-08D8-4163-A76D-F7A6C4434CA5}"/>
    <cellStyle name="Comma 11 3 5 2" xfId="1852" xr:uid="{890A7A0D-3A97-4D57-B911-4DCA388AECA0}"/>
    <cellStyle name="Comma 11 3 6" xfId="1853" xr:uid="{A9F534B3-3CD0-4564-8D9B-296D80B3BCC6}"/>
    <cellStyle name="Comma 11 3 6 2" xfId="1854" xr:uid="{4038C5C0-3150-47EA-8D5D-611CD36ABC71}"/>
    <cellStyle name="Comma 11 3 7" xfId="1855" xr:uid="{0342CBDB-B1A2-401B-B2CA-C08E1B9AB8FB}"/>
    <cellStyle name="Comma 11 3 7 2" xfId="1856" xr:uid="{D975641C-8224-4871-8925-D5425FFA3959}"/>
    <cellStyle name="Comma 11 3 8" xfId="1857" xr:uid="{91845E10-3500-414A-B31F-227BAF5031F7}"/>
    <cellStyle name="Comma 11 3 8 2" xfId="1858" xr:uid="{71BCD75D-3B94-4B4C-95BB-10D9A5906D54}"/>
    <cellStyle name="Comma 11 3 9" xfId="1859" xr:uid="{F905D153-595D-4D5C-A644-A99F81A28E4C}"/>
    <cellStyle name="Comma 11 3 9 2" xfId="1860" xr:uid="{9F8E0FA1-FF4A-473D-8D5E-F92A5E1C9D47}"/>
    <cellStyle name="Comma 11 30" xfId="1861" xr:uid="{F64CC788-2339-4388-9832-460C01725BEF}"/>
    <cellStyle name="Comma 11 30 2" xfId="1862" xr:uid="{81609404-B8AA-4F84-8B4F-79846937E67E}"/>
    <cellStyle name="Comma 11 31" xfId="1863" xr:uid="{9D66514A-DF2F-42DD-B049-A5B0E3B38243}"/>
    <cellStyle name="Comma 11 31 2" xfId="1864" xr:uid="{DB13BA80-9CA0-47E1-A111-0A8CDFA3DB8E}"/>
    <cellStyle name="Comma 11 32" xfId="1865" xr:uid="{EFA0EF4C-9D43-4F5A-B8C9-0781D97F6A11}"/>
    <cellStyle name="Comma 11 32 2" xfId="1866" xr:uid="{8273F06E-1FAF-4564-84AD-DBC822B284DD}"/>
    <cellStyle name="Comma 11 33" xfId="1867" xr:uid="{8162CF5B-0229-4DAC-879D-702AB0850264}"/>
    <cellStyle name="Comma 11 33 2" xfId="1868" xr:uid="{7C6A6B5B-130D-42E8-9328-5CE29AEAAE35}"/>
    <cellStyle name="Comma 11 34" xfId="1869" xr:uid="{9569C06D-2398-4F8F-BD58-44C78F966F9C}"/>
    <cellStyle name="Comma 11 34 2" xfId="1870" xr:uid="{516F9A0B-9F3A-4F7B-8899-CD91EDF7459D}"/>
    <cellStyle name="Comma 11 35" xfId="1871" xr:uid="{10185A3C-EE16-4218-9600-E45FF05A9788}"/>
    <cellStyle name="Comma 11 35 2" xfId="1872" xr:uid="{9BE367E6-28C0-4A06-AFE8-20463D539A5E}"/>
    <cellStyle name="Comma 11 36" xfId="1873" xr:uid="{03050F37-A793-4736-A76F-776F34997A6B}"/>
    <cellStyle name="Comma 11 36 2" xfId="1874" xr:uid="{4A535B7E-57C4-4CF7-93C2-D1542E51FCCD}"/>
    <cellStyle name="Comma 11 37" xfId="1875" xr:uid="{8DD57914-0207-4779-BDC7-34A1EE033CE7}"/>
    <cellStyle name="Comma 11 37 2" xfId="1876" xr:uid="{F3A31AD8-30BD-4DA9-B454-31836D48DE80}"/>
    <cellStyle name="Comma 11 38" xfId="1877" xr:uid="{60E45B1A-8EA3-428B-828A-4BE9AC595CC3}"/>
    <cellStyle name="Comma 11 38 2" xfId="1878" xr:uid="{1A707782-A2F5-4953-ACF6-FBE2381508BB}"/>
    <cellStyle name="Comma 11 39" xfId="1879" xr:uid="{04448ADC-FF0C-40FB-B280-9CAB70F44B68}"/>
    <cellStyle name="Comma 11 39 2" xfId="1880" xr:uid="{B0FEA05B-A2F9-4E71-A9EA-49E9BC0DFDB3}"/>
    <cellStyle name="Comma 11 4" xfId="246" xr:uid="{1439EA8B-9627-4D86-BC28-16EDF07C32E6}"/>
    <cellStyle name="Comma 11 4 10" xfId="1882" xr:uid="{D309ECA2-6C00-4681-AD09-A04C9FA280BC}"/>
    <cellStyle name="Comma 11 4 10 2" xfId="1883" xr:uid="{C32CE1B0-0AC5-4F77-AF74-FAC97F8D332D}"/>
    <cellStyle name="Comma 11 4 11" xfId="1884" xr:uid="{6CD7AAFA-D3B2-4DE0-8F39-77199F83EB16}"/>
    <cellStyle name="Comma 11 4 11 2" xfId="1885" xr:uid="{6F1C133B-66D0-44F4-B004-6FACBF61F99F}"/>
    <cellStyle name="Comma 11 4 12" xfId="1886" xr:uid="{17DE4C98-C5E8-48BF-B98B-FE1DC1FB1E6A}"/>
    <cellStyle name="Comma 11 4 12 2" xfId="1887" xr:uid="{04F04613-7BBD-44C9-A609-621D956D71BB}"/>
    <cellStyle name="Comma 11 4 13" xfId="1888" xr:uid="{B4A124D4-B7C7-4BA8-BE11-6A5B944C13D1}"/>
    <cellStyle name="Comma 11 4 13 2" xfId="1889" xr:uid="{A9914E3C-C617-426F-B2A9-35CC3B4EC57E}"/>
    <cellStyle name="Comma 11 4 14" xfId="1890" xr:uid="{C18B3710-A2DE-453B-87E0-A010EE973BC9}"/>
    <cellStyle name="Comma 11 4 15" xfId="1881" xr:uid="{2EC165F9-28B1-438D-8A16-DF2F737D524E}"/>
    <cellStyle name="Comma 11 4 2" xfId="1891" xr:uid="{8719060A-32D6-452C-AC98-1E16EA9F3D76}"/>
    <cellStyle name="Comma 11 4 2 2" xfId="1892" xr:uid="{1E60733C-71E1-4F28-A6FF-9FB0F51C6227}"/>
    <cellStyle name="Comma 11 4 3" xfId="1893" xr:uid="{C7529A0F-3AA0-41AA-AC3A-95DF4B45B459}"/>
    <cellStyle name="Comma 11 4 3 2" xfId="1894" xr:uid="{87133C9B-65ED-4279-B778-9FBB58B157AB}"/>
    <cellStyle name="Comma 11 4 4" xfId="1895" xr:uid="{B7FFE718-AF29-4812-A67B-78598AAA0CD4}"/>
    <cellStyle name="Comma 11 4 4 2" xfId="1896" xr:uid="{278FE441-4EE5-496C-996B-110A3F858A27}"/>
    <cellStyle name="Comma 11 4 5" xfId="1897" xr:uid="{BE6B090E-5031-4467-BC7B-DCDE868BE982}"/>
    <cellStyle name="Comma 11 4 5 2" xfId="1898" xr:uid="{5A26FCDC-B92B-4CA8-8ADC-74A0589DC60E}"/>
    <cellStyle name="Comma 11 4 6" xfId="1899" xr:uid="{3C707DA7-B382-4FB0-9ACA-052347410B9D}"/>
    <cellStyle name="Comma 11 4 6 2" xfId="1900" xr:uid="{821586AC-6161-4C02-90D5-8976A0ED4E40}"/>
    <cellStyle name="Comma 11 4 7" xfId="1901" xr:uid="{D867CE64-5FB9-4746-9C1F-C32B908346CD}"/>
    <cellStyle name="Comma 11 4 7 2" xfId="1902" xr:uid="{DA323890-1619-42E4-B6B8-DB47F42F3171}"/>
    <cellStyle name="Comma 11 4 8" xfId="1903" xr:uid="{98406F78-2043-4AB0-BF6F-2094A055AD99}"/>
    <cellStyle name="Comma 11 4 8 2" xfId="1904" xr:uid="{BE119EEE-1228-4392-AA45-EC687F402D33}"/>
    <cellStyle name="Comma 11 4 9" xfId="1905" xr:uid="{D8001EB1-D646-4260-BC5C-F61733A9A79E}"/>
    <cellStyle name="Comma 11 4 9 2" xfId="1906" xr:uid="{833248F0-7DFF-421D-B25E-DF73555F2B73}"/>
    <cellStyle name="Comma 11 40" xfId="1907" xr:uid="{36CE24B8-0709-43CE-950E-2C5C3DA04BD8}"/>
    <cellStyle name="Comma 11 40 2" xfId="1908" xr:uid="{03E7C9B0-6516-44B1-9DC8-B24D64068562}"/>
    <cellStyle name="Comma 11 41" xfId="1909" xr:uid="{04009F72-185A-4809-860A-E43148EE61AF}"/>
    <cellStyle name="Comma 11 41 2" xfId="1910" xr:uid="{7BA6B156-0725-4704-8A67-9348A474B80B}"/>
    <cellStyle name="Comma 11 42" xfId="1911" xr:uid="{ADACF8EB-B00A-4F68-A7C8-1F1071EFD044}"/>
    <cellStyle name="Comma 11 42 2" xfId="1912" xr:uid="{0A53F3F5-6B8D-4228-B0E3-4AAD38F463D0}"/>
    <cellStyle name="Comma 11 43" xfId="1913" xr:uid="{06A58C96-E8EF-4CA9-AEB5-6826B8DC46D5}"/>
    <cellStyle name="Comma 11 43 2" xfId="1914" xr:uid="{ACC5570F-E4AF-4F6B-AF39-43196290454A}"/>
    <cellStyle name="Comma 11 44" xfId="1915" xr:uid="{22C43BD7-1F2B-417B-AE25-B83CB2AEB7F8}"/>
    <cellStyle name="Comma 11 44 2" xfId="1916" xr:uid="{D76F7B01-ADB8-4208-A871-B7A65E475ED3}"/>
    <cellStyle name="Comma 11 45" xfId="1917" xr:uid="{E931C780-D8F0-42CC-9FF4-2A1FA19E6872}"/>
    <cellStyle name="Comma 11 45 2" xfId="1918" xr:uid="{6F85AC37-6FFD-4956-92EA-C0E53FF16BB4}"/>
    <cellStyle name="Comma 11 46" xfId="1919" xr:uid="{06FA5DDF-7C4E-4A58-ADB6-E02C8546F8A0}"/>
    <cellStyle name="Comma 11 46 2" xfId="1920" xr:uid="{FB3229C9-5C41-49C7-8F5B-2A38E2D15497}"/>
    <cellStyle name="Comma 11 47" xfId="1921" xr:uid="{1BD131F4-6B6D-466C-BB41-D120DC04F49C}"/>
    <cellStyle name="Comma 11 47 2" xfId="1922" xr:uid="{56B573B1-7236-431C-B859-454DD51C8ADD}"/>
    <cellStyle name="Comma 11 48" xfId="1923" xr:uid="{8D16E8A2-C080-4727-8601-50300BB435C5}"/>
    <cellStyle name="Comma 11 48 2" xfId="1924" xr:uid="{D10F3833-83CB-4A41-AF0B-BF74715A02ED}"/>
    <cellStyle name="Comma 11 49" xfId="1925" xr:uid="{802CB833-0CBD-4C18-B6BB-5F6577235131}"/>
    <cellStyle name="Comma 11 49 2" xfId="1926" xr:uid="{5D6D8BB2-C616-450A-B78D-8BA5CCF5AF78}"/>
    <cellStyle name="Comma 11 5" xfId="1927" xr:uid="{84CF4B33-5C83-444B-95CC-88E784C69518}"/>
    <cellStyle name="Comma 11 5 10" xfId="1928" xr:uid="{93DA74A0-0671-4890-BF64-E691F49136D9}"/>
    <cellStyle name="Comma 11 5 10 2" xfId="1929" xr:uid="{63A98349-0C03-4ECE-9B89-9CBEC49C7A35}"/>
    <cellStyle name="Comma 11 5 11" xfId="1930" xr:uid="{A7B01752-4B92-4073-9158-24750847FEB7}"/>
    <cellStyle name="Comma 11 5 11 2" xfId="1931" xr:uid="{65FB9838-398D-46C0-B5FE-7AEFC834C30E}"/>
    <cellStyle name="Comma 11 5 12" xfId="1932" xr:uid="{E3E39EC6-079D-4E97-815B-8EB863A0A06F}"/>
    <cellStyle name="Comma 11 5 12 2" xfId="1933" xr:uid="{533AC029-1134-486A-8CDC-2EC68A614F83}"/>
    <cellStyle name="Comma 11 5 13" xfId="1934" xr:uid="{C7457EE4-DEAC-44B7-AB6D-865156C78D63}"/>
    <cellStyle name="Comma 11 5 13 2" xfId="1935" xr:uid="{08E8E18E-901B-4DA9-A948-965CBBE1D1EF}"/>
    <cellStyle name="Comma 11 5 14" xfId="1936" xr:uid="{CB375AAB-0832-43D8-8F57-4DBB45DB6837}"/>
    <cellStyle name="Comma 11 5 2" xfId="1937" xr:uid="{B71EBA42-1B75-487E-A27F-FAC4629652E4}"/>
    <cellStyle name="Comma 11 5 2 2" xfId="1938" xr:uid="{904EC384-C44F-46C2-902F-18A9F11AD969}"/>
    <cellStyle name="Comma 11 5 3" xfId="1939" xr:uid="{70B990CB-EA9C-4D47-AD6E-5640FB6CD7D7}"/>
    <cellStyle name="Comma 11 5 3 2" xfId="1940" xr:uid="{43CA9F70-0B1C-4938-9433-4B55DBB6453A}"/>
    <cellStyle name="Comma 11 5 4" xfId="1941" xr:uid="{963CED36-2DBE-45E0-96E4-58DEF20AF0E0}"/>
    <cellStyle name="Comma 11 5 4 2" xfId="1942" xr:uid="{A54A91A5-92FD-4E55-96A6-E54779D0730B}"/>
    <cellStyle name="Comma 11 5 5" xfId="1943" xr:uid="{3AC9FA6D-6459-4AE2-AA87-AB8AA96CC2AB}"/>
    <cellStyle name="Comma 11 5 5 2" xfId="1944" xr:uid="{100BA537-9D28-4334-BB46-48448F514912}"/>
    <cellStyle name="Comma 11 5 6" xfId="1945" xr:uid="{A7FAC963-7467-4CA0-9495-73D78B115D4F}"/>
    <cellStyle name="Comma 11 5 6 2" xfId="1946" xr:uid="{EA8E9125-42ED-498F-BD3C-E2451ED6684C}"/>
    <cellStyle name="Comma 11 5 7" xfId="1947" xr:uid="{E688BC1F-3900-4FA4-A588-47497F3B4A24}"/>
    <cellStyle name="Comma 11 5 7 2" xfId="1948" xr:uid="{606CB02C-D3D5-4F31-97C2-195A81977306}"/>
    <cellStyle name="Comma 11 5 8" xfId="1949" xr:uid="{7767CE90-A55C-4087-A53D-CE7EE3A3A784}"/>
    <cellStyle name="Comma 11 5 8 2" xfId="1950" xr:uid="{1E69D61F-81AE-462F-A6FB-001717AC9FD2}"/>
    <cellStyle name="Comma 11 5 9" xfId="1951" xr:uid="{F38BC83D-6AFF-4BB8-A21E-B0188D7A977B}"/>
    <cellStyle name="Comma 11 5 9 2" xfId="1952" xr:uid="{7B2B3BF6-B7A2-49C6-9597-2D09F1773EA4}"/>
    <cellStyle name="Comma 11 50" xfId="1953" xr:uid="{46143102-DCE3-48B2-9051-228BB8C320D7}"/>
    <cellStyle name="Comma 11 50 2" xfId="1954" xr:uid="{1F0A6753-669B-4518-ACB5-1C613F471E6D}"/>
    <cellStyle name="Comma 11 51" xfId="1955" xr:uid="{55B873F1-DCD1-4B1E-BF46-39EF0423916B}"/>
    <cellStyle name="Comma 11 51 2" xfId="1956" xr:uid="{2F2CDEF1-19F5-4487-B8B9-61FF10AB24E6}"/>
    <cellStyle name="Comma 11 52" xfId="1957" xr:uid="{962716DB-18D1-4E13-9E45-77142847E1A1}"/>
    <cellStyle name="Comma 11 52 2" xfId="1958" xr:uid="{C0DCCBC1-2C41-4CF7-924B-EF8A1D04F590}"/>
    <cellStyle name="Comma 11 53" xfId="1959" xr:uid="{A271D6F9-ECCC-4D5A-9B72-B9E5E337E63F}"/>
    <cellStyle name="Comma 11 53 2" xfId="1960" xr:uid="{D17A6E56-B87B-4FCE-9FC6-1C07E2912EF5}"/>
    <cellStyle name="Comma 11 54" xfId="1961" xr:uid="{FDAC019E-159A-4C2D-9A91-6DE06C8BD96A}"/>
    <cellStyle name="Comma 11 54 2" xfId="1962" xr:uid="{19912BFD-91C1-483B-801F-996F61A1DE1C}"/>
    <cellStyle name="Comma 11 55" xfId="1963" xr:uid="{0564B8CC-3B29-4B69-B922-2435E7E37F74}"/>
    <cellStyle name="Comma 11 55 2" xfId="1964" xr:uid="{9F5A09FA-91C0-4842-A736-5E3D6351D1CF}"/>
    <cellStyle name="Comma 11 56" xfId="1965" xr:uid="{ED30C207-E3C1-4C7C-ADF6-3A13E2CEE455}"/>
    <cellStyle name="Comma 11 56 2" xfId="1966" xr:uid="{FB6C9BB0-C0D3-4AE8-B017-F82A1F90AFD7}"/>
    <cellStyle name="Comma 11 57" xfId="1967" xr:uid="{116A102D-315F-47C3-9593-2D2E951FC72A}"/>
    <cellStyle name="Comma 11 57 2" xfId="1968" xr:uid="{E68353D6-AECE-4437-AC8C-D2B823C66369}"/>
    <cellStyle name="Comma 11 58" xfId="1969" xr:uid="{197B9A15-91B5-4031-A981-9BC1FFCACDAA}"/>
    <cellStyle name="Comma 11 58 2" xfId="1970" xr:uid="{7E2CBBDA-63F0-4131-9C54-3A9E128C916F}"/>
    <cellStyle name="Comma 11 59" xfId="1971" xr:uid="{67B87212-8CE2-4575-8E63-91A609E75250}"/>
    <cellStyle name="Comma 11 59 2" xfId="1972" xr:uid="{686D91CC-452A-4589-ADB1-4D30E8315676}"/>
    <cellStyle name="Comma 11 6" xfId="1973" xr:uid="{1A79B52A-E00A-4D23-8330-E5AEAED23585}"/>
    <cellStyle name="Comma 11 6 10" xfId="1974" xr:uid="{0AFCAFBE-B90A-4FCA-AB69-32BBD98C01CA}"/>
    <cellStyle name="Comma 11 6 10 2" xfId="1975" xr:uid="{58E3FA5A-F784-42B6-A309-2E116890A348}"/>
    <cellStyle name="Comma 11 6 11" xfId="1976" xr:uid="{B4A9F6B1-F737-43BF-A6AE-8E510770AE8D}"/>
    <cellStyle name="Comma 11 6 11 2" xfId="1977" xr:uid="{1D0D4A0C-7217-4D73-B7AF-73F62B5A2CFA}"/>
    <cellStyle name="Comma 11 6 12" xfId="1978" xr:uid="{D85CB094-96D8-462A-9405-844F07631557}"/>
    <cellStyle name="Comma 11 6 12 2" xfId="1979" xr:uid="{A63DA0CE-8A02-42DC-8928-9098719C488F}"/>
    <cellStyle name="Comma 11 6 13" xfId="1980" xr:uid="{84962970-338B-4015-99BF-B651D47449B3}"/>
    <cellStyle name="Comma 11 6 13 2" xfId="1981" xr:uid="{A4FA906B-92FA-49EB-BD55-1B461FBA29CC}"/>
    <cellStyle name="Comma 11 6 14" xfId="1982" xr:uid="{AEFCBE94-F963-4D8A-BBE8-9A3E2B5E6FDA}"/>
    <cellStyle name="Comma 11 6 2" xfId="1983" xr:uid="{C299B96E-2E66-4C29-BD51-F795AA60AAB3}"/>
    <cellStyle name="Comma 11 6 2 2" xfId="1984" xr:uid="{8D01B269-5383-42A5-8027-0FD8B9733759}"/>
    <cellStyle name="Comma 11 6 3" xfId="1985" xr:uid="{A0F3E62C-1BA5-433D-8DE5-F7E544C1E4D9}"/>
    <cellStyle name="Comma 11 6 3 2" xfId="1986" xr:uid="{ED0665DB-D982-489B-A5A9-78153E35CF8E}"/>
    <cellStyle name="Comma 11 6 4" xfId="1987" xr:uid="{67FBBB57-30DD-417A-A2F5-32F793C33B59}"/>
    <cellStyle name="Comma 11 6 4 2" xfId="1988" xr:uid="{CB916077-ED3F-4421-82B1-9135BDA02E31}"/>
    <cellStyle name="Comma 11 6 5" xfId="1989" xr:uid="{96BEC69A-F38B-40B2-AB75-7EEF47076E0C}"/>
    <cellStyle name="Comma 11 6 5 2" xfId="1990" xr:uid="{F5FCD0F6-E06C-48C5-8249-06306849C3E0}"/>
    <cellStyle name="Comma 11 6 6" xfId="1991" xr:uid="{1DDECDB0-5873-4E7E-9310-FED85CD590EB}"/>
    <cellStyle name="Comma 11 6 6 2" xfId="1992" xr:uid="{990ED5F5-B52F-426E-94FE-6FAFE3B02F43}"/>
    <cellStyle name="Comma 11 6 7" xfId="1993" xr:uid="{49DB1E73-0F6F-431D-B57C-793280858051}"/>
    <cellStyle name="Comma 11 6 7 2" xfId="1994" xr:uid="{D3C0700D-4775-466E-B55F-1CE517667128}"/>
    <cellStyle name="Comma 11 6 8" xfId="1995" xr:uid="{219248A0-5E73-4E4E-BD47-9046232D9160}"/>
    <cellStyle name="Comma 11 6 8 2" xfId="1996" xr:uid="{CA511078-D7D2-42F7-9893-7AD9E5A21A9C}"/>
    <cellStyle name="Comma 11 6 9" xfId="1997" xr:uid="{EC8E4BE2-C415-4542-BFFC-E37609792B37}"/>
    <cellStyle name="Comma 11 6 9 2" xfId="1998" xr:uid="{AF339BBB-5314-47E1-9C13-A52EBE5AC7FF}"/>
    <cellStyle name="Comma 11 60" xfId="1999" xr:uid="{972EBF27-6DA0-4BF8-AEF8-04BD02385E9C}"/>
    <cellStyle name="Comma 11 60 2" xfId="2000" xr:uid="{A426F4A1-A4A4-4B03-BFB2-9C8DE266DB1D}"/>
    <cellStyle name="Comma 11 61" xfId="2001" xr:uid="{2316A61C-4C21-40DC-8B2A-9A8531B1B9E3}"/>
    <cellStyle name="Comma 11 61 2" xfId="2002" xr:uid="{2DECE1C4-DBCA-4F9A-9D27-B051D60EC915}"/>
    <cellStyle name="Comma 11 62" xfId="2003" xr:uid="{4EE56C83-5FFB-40DE-A812-28C68C7A1B84}"/>
    <cellStyle name="Comma 11 62 2" xfId="2004" xr:uid="{F38F04BB-69C8-467F-B134-5EC0807896E2}"/>
    <cellStyle name="Comma 11 63" xfId="2005" xr:uid="{C894E8A1-C4D7-4300-9DE1-3C13D3A7582D}"/>
    <cellStyle name="Comma 11 63 2" xfId="2006" xr:uid="{A58E6302-3AF8-4E6E-85C6-BF5E5B020855}"/>
    <cellStyle name="Comma 11 64" xfId="2007" xr:uid="{2648D60A-7E8B-4A5C-9113-AA6AAE33D48D}"/>
    <cellStyle name="Comma 11 64 2" xfId="2008" xr:uid="{9484224B-FBCC-4BF0-9308-B54676D21680}"/>
    <cellStyle name="Comma 11 65" xfId="2009" xr:uid="{0AF00BA7-442D-4998-81A3-2C01FB78DFE0}"/>
    <cellStyle name="Comma 11 65 2" xfId="2010" xr:uid="{0D220FDC-C138-48AB-AF82-FF7D16F00740}"/>
    <cellStyle name="Comma 11 66" xfId="2011" xr:uid="{875C546D-0CB0-4064-8CF4-76F24CE83F87}"/>
    <cellStyle name="Comma 11 66 2" xfId="2012" xr:uid="{BA3556D5-539A-4E3D-957A-0ACD252FA9B3}"/>
    <cellStyle name="Comma 11 67" xfId="2013" xr:uid="{6D71F87E-3980-4277-8B05-561B66FB95BA}"/>
    <cellStyle name="Comma 11 67 2" xfId="2014" xr:uid="{AB7BBB68-A4C7-4CB5-BB89-6384D6E7AA53}"/>
    <cellStyle name="Comma 11 68" xfId="2015" xr:uid="{20F98BAF-926D-45FF-ADD7-D4B630D09109}"/>
    <cellStyle name="Comma 11 68 2" xfId="2016" xr:uid="{F21203C2-9CDE-436E-BF83-259ACD00336F}"/>
    <cellStyle name="Comma 11 69" xfId="2017" xr:uid="{6B20C08A-8CFF-439C-B79D-6DF65A6BFDE3}"/>
    <cellStyle name="Comma 11 69 2" xfId="2018" xr:uid="{B50C1A90-6484-43D6-91A7-2BA6557793A5}"/>
    <cellStyle name="Comma 11 7" xfId="2019" xr:uid="{55A1920C-3E2F-4F80-94FD-9CCBE35FBC13}"/>
    <cellStyle name="Comma 11 7 2" xfId="2020" xr:uid="{053164F4-5A56-447A-BA60-62A92269A4A7}"/>
    <cellStyle name="Comma 11 70" xfId="2021" xr:uid="{E3573090-E442-452B-9089-57FE5B2ACCE8}"/>
    <cellStyle name="Comma 11 70 2" xfId="2022" xr:uid="{75BBEB6C-7EF6-4E87-AA10-BD0F3B77E7B7}"/>
    <cellStyle name="Comma 11 71" xfId="2023" xr:uid="{DC64F90A-4657-422F-8962-B9BAF265C6A1}"/>
    <cellStyle name="Comma 11 71 2" xfId="2024" xr:uid="{CB40C346-EAC6-4E6E-87CF-CD6F3B1C4818}"/>
    <cellStyle name="Comma 11 72" xfId="2025" xr:uid="{977FE2A6-585D-489C-BBDC-1B00B4C989F5}"/>
    <cellStyle name="Comma 11 72 2" xfId="2026" xr:uid="{EC99AE55-87F5-492D-A5F5-B0F3E0CA1A7E}"/>
    <cellStyle name="Comma 11 73" xfId="2027" xr:uid="{0FA6EE4C-F7E5-44C3-83EA-37FA13FA2B34}"/>
    <cellStyle name="Comma 11 73 2" xfId="2028" xr:uid="{3FDA9E6E-9676-4967-A575-AE98A0A4C377}"/>
    <cellStyle name="Comma 11 74" xfId="2029" xr:uid="{BCD4DA86-0A1C-48FC-A588-3AB9D0000962}"/>
    <cellStyle name="Comma 11 74 2" xfId="2030" xr:uid="{1004D70A-AC6E-4340-8BFB-ADC0AA96541E}"/>
    <cellStyle name="Comma 11 75" xfId="2031" xr:uid="{7D02C363-BC45-43E4-A025-F6FA6D7E2236}"/>
    <cellStyle name="Comma 11 75 2" xfId="2032" xr:uid="{74ACE2BC-C24D-4C6E-9237-6543A93D2096}"/>
    <cellStyle name="Comma 11 76" xfId="2033" xr:uid="{D968E4B4-66C8-49A2-AE04-DC1D7CEDBD4C}"/>
    <cellStyle name="Comma 11 76 2" xfId="2034" xr:uid="{2C92962B-A4C3-41DC-AB83-7AFDD9444F75}"/>
    <cellStyle name="Comma 11 77" xfId="2035" xr:uid="{508FE407-8D45-470C-BE0B-4593A9291ED8}"/>
    <cellStyle name="Comma 11 77 2" xfId="2036" xr:uid="{D95FE0E4-5C24-416A-8188-C6EEB6F501BA}"/>
    <cellStyle name="Comma 11 78" xfId="2037" xr:uid="{20026850-F402-4654-B533-213CAAB389A8}"/>
    <cellStyle name="Comma 11 78 2" xfId="2038" xr:uid="{68006F36-F5F5-4A73-8449-2CBBAC85DA56}"/>
    <cellStyle name="Comma 11 79" xfId="2039" xr:uid="{3216C2BA-20BF-4E1F-9795-686B987A47F5}"/>
    <cellStyle name="Comma 11 79 2" xfId="2040" xr:uid="{90A2CFF9-F078-465E-A0B3-CDF7278DCCD6}"/>
    <cellStyle name="Comma 11 8" xfId="2041" xr:uid="{C93E45E2-4E20-4CCC-AFB8-5B85E67D8E61}"/>
    <cellStyle name="Comma 11 8 2" xfId="2042" xr:uid="{AB1E5C43-C6E2-48FA-8F72-76E045ABA8CA}"/>
    <cellStyle name="Comma 11 80" xfId="2043" xr:uid="{868C1B4E-19F8-43C1-B6D7-11D214533576}"/>
    <cellStyle name="Comma 11 80 2" xfId="2044" xr:uid="{4D60E860-FF37-4EC1-BB03-973E125155BB}"/>
    <cellStyle name="Comma 11 81" xfId="2045" xr:uid="{4E5C8B6E-1724-4E82-A59B-23AE7F3588DC}"/>
    <cellStyle name="Comma 11 81 2" xfId="2046" xr:uid="{F2EF9A2F-17C6-4217-990F-8A64A98E8413}"/>
    <cellStyle name="Comma 11 82" xfId="2047" xr:uid="{FEC75616-321E-4789-AECA-314D3D970F1D}"/>
    <cellStyle name="Comma 11 82 2" xfId="2048" xr:uid="{43E88A91-1A1A-455D-8DAE-0E792D7DA75C}"/>
    <cellStyle name="Comma 11 83" xfId="2049" xr:uid="{0D78D30D-64E8-4F5B-85D6-AFF0962EC7D5}"/>
    <cellStyle name="Comma 11 83 2" xfId="2050" xr:uid="{1E46257A-5BB8-421C-8F7E-39EAC4DC17B9}"/>
    <cellStyle name="Comma 11 84" xfId="2051" xr:uid="{D99B46B9-1B8A-4B45-91EE-EC82FB89D4AA}"/>
    <cellStyle name="Comma 11 84 2" xfId="2052" xr:uid="{946FF26C-59C3-4869-BC3E-68828A14BB6C}"/>
    <cellStyle name="Comma 11 85" xfId="2053" xr:uid="{27384B5A-4484-46D8-8E4D-AFFE8CBE666F}"/>
    <cellStyle name="Comma 11 85 2" xfId="2054" xr:uid="{1CE912C9-6058-48E6-87B6-F2FF061DFAE4}"/>
    <cellStyle name="Comma 11 86" xfId="2055" xr:uid="{6052C909-9E56-489C-A193-C15113B5A6AC}"/>
    <cellStyle name="Comma 11 86 2" xfId="2056" xr:uid="{4D39235F-B39A-439E-AD2A-DC8FE45F6A7B}"/>
    <cellStyle name="Comma 11 87" xfId="2057" xr:uid="{2509F63C-B79F-4270-AAB3-845EAC4B7BB3}"/>
    <cellStyle name="Comma 11 87 2" xfId="2058" xr:uid="{C2706923-F240-45C0-A8AB-BE4ECEAED71D}"/>
    <cellStyle name="Comma 11 88" xfId="2059" xr:uid="{BD8060CC-3F65-4121-8A1D-B8D9A23ED7FA}"/>
    <cellStyle name="Comma 11 88 2" xfId="2060" xr:uid="{93138A22-BC67-4236-9CE8-F4872A82AE26}"/>
    <cellStyle name="Comma 11 89" xfId="2061" xr:uid="{375FB239-4827-49A5-B7FD-D6296CA58169}"/>
    <cellStyle name="Comma 11 89 2" xfId="2062" xr:uid="{ED9D4A79-815E-4C32-BD27-18A70CED0FBE}"/>
    <cellStyle name="Comma 11 9" xfId="2063" xr:uid="{E42F4B3B-4A65-4C12-914F-CFC694CA6567}"/>
    <cellStyle name="Comma 11 9 2" xfId="2064" xr:uid="{6F5D4B34-FC53-4BF7-8893-03DB07A1F31D}"/>
    <cellStyle name="Comma 11 90" xfId="2065" xr:uid="{1268D28F-5DED-4C33-A34B-CC3C37A121F5}"/>
    <cellStyle name="Comma 11 90 2" xfId="2066" xr:uid="{9AA7CF7B-8CEE-4B50-BEF8-FFCC92E13956}"/>
    <cellStyle name="Comma 11 91" xfId="2067" xr:uid="{0A57002C-9012-42EE-95F4-8268E67D8413}"/>
    <cellStyle name="Comma 11 91 2" xfId="2068" xr:uid="{26DEFA75-9866-412C-9C83-E5971B7F976F}"/>
    <cellStyle name="Comma 11 92" xfId="2069" xr:uid="{A8C1C371-6711-4903-B620-C5CF20145B35}"/>
    <cellStyle name="Comma 11 92 2" xfId="2070" xr:uid="{BF318D3D-3E20-4B64-AE28-033F6512EF62}"/>
    <cellStyle name="Comma 11 93" xfId="2071" xr:uid="{E684CB9D-8A09-4618-8C7D-F75E2285C416}"/>
    <cellStyle name="Comma 11 93 2" xfId="2072" xr:uid="{6E5292FF-39D7-4C85-881B-E639EF6A4834}"/>
    <cellStyle name="Comma 11 94" xfId="2073" xr:uid="{49E9491E-2619-4E2E-B888-9A7BBB8227BC}"/>
    <cellStyle name="Comma 11 94 2" xfId="2074" xr:uid="{0E427DAE-9AF1-4D47-B4D4-6303D00C9BF2}"/>
    <cellStyle name="Comma 11 95" xfId="2075" xr:uid="{DD6AF9E3-F5F5-4BF1-A91E-39A40FD54B1B}"/>
    <cellStyle name="Comma 11 95 2" xfId="2076" xr:uid="{1FCFF30B-6E88-48D1-A89C-DB6F6F02FB2A}"/>
    <cellStyle name="Comma 11 96" xfId="2077" xr:uid="{7C82EB81-9C85-43FB-9EE8-9F77702BFA7B}"/>
    <cellStyle name="Comma 11 96 2" xfId="2078" xr:uid="{9711748F-E088-4851-9B5F-C3810C60EBDD}"/>
    <cellStyle name="Comma 11 97" xfId="2079" xr:uid="{AF5F213C-FB11-4860-A996-79F88D164D65}"/>
    <cellStyle name="Comma 11 97 2" xfId="2080" xr:uid="{013E0AAE-4EE1-4CED-A5BC-68B7C4913DCF}"/>
    <cellStyle name="Comma 11 98" xfId="2081" xr:uid="{5289C08F-75FC-4473-B4D1-2FDFA08A5F36}"/>
    <cellStyle name="Comma 11 98 2" xfId="2082" xr:uid="{79357B2B-217C-44EC-B30B-E6FDEF63E666}"/>
    <cellStyle name="Comma 11 99" xfId="2083" xr:uid="{CEC88147-E10D-45BA-A201-0985446B65D4}"/>
    <cellStyle name="Comma 11 99 2" xfId="2084" xr:uid="{C266CE68-99D5-4021-B802-FE73EFDFDB31}"/>
    <cellStyle name="Comma 12" xfId="49" xr:uid="{B0977739-0D6F-46BF-A390-8B44FFC3C94C}"/>
    <cellStyle name="Comma 12 10" xfId="2085" xr:uid="{560F5C67-A461-48AF-B562-5C9A3B8CFD51}"/>
    <cellStyle name="Comma 12 10 2" xfId="2086" xr:uid="{6FDF5525-D096-4DBE-A436-986E88BD9EFC}"/>
    <cellStyle name="Comma 12 11" xfId="2087" xr:uid="{5F7E5637-D95B-48F3-932E-01C3721DB37C}"/>
    <cellStyle name="Comma 12 11 2" xfId="2088" xr:uid="{97C08C03-6255-434B-8E65-8D6F031D1BB8}"/>
    <cellStyle name="Comma 12 12" xfId="2089" xr:uid="{BC7409EC-6F49-4F37-960F-9BB918C9A721}"/>
    <cellStyle name="Comma 12 12 2" xfId="2090" xr:uid="{7773787E-640A-4A53-808D-736BCE536C73}"/>
    <cellStyle name="Comma 12 13" xfId="2091" xr:uid="{6AF2462C-A367-449E-8991-9CF648E895B5}"/>
    <cellStyle name="Comma 12 13 2" xfId="2092" xr:uid="{B6371149-149C-407B-BA52-AF8947FF3FFA}"/>
    <cellStyle name="Comma 12 14" xfId="2093" xr:uid="{7B7D464B-3EAB-4B57-A3C1-91647AEF1A36}"/>
    <cellStyle name="Comma 12 14 2" xfId="2094" xr:uid="{8BF8504A-B177-462F-ACEF-BC97209E621E}"/>
    <cellStyle name="Comma 12 15" xfId="2095" xr:uid="{4E12378A-FC86-44DD-8716-E42EACD7F874}"/>
    <cellStyle name="Comma 12 15 2" xfId="2096" xr:uid="{26CA7629-F102-4564-AB61-385F2D895A03}"/>
    <cellStyle name="Comma 12 16" xfId="2097" xr:uid="{5BF9327B-7B59-47D7-A14F-F24FAACCD6CE}"/>
    <cellStyle name="Comma 12 16 2" xfId="2098" xr:uid="{F2F02CE6-0C4F-471D-ABD2-7AC65ACC2617}"/>
    <cellStyle name="Comma 12 17" xfId="2099" xr:uid="{EE4028F5-B3B2-49FF-B381-EC209BA06FD3}"/>
    <cellStyle name="Comma 12 17 2" xfId="2100" xr:uid="{46548C49-37ED-4E27-8D18-69C56AD227D4}"/>
    <cellStyle name="Comma 12 18" xfId="2101" xr:uid="{5594BA52-8CC7-4A75-BDC9-626D3A55E688}"/>
    <cellStyle name="Comma 12 18 2" xfId="2102" xr:uid="{531CFB10-3B4A-4032-B49D-5F38669E1310}"/>
    <cellStyle name="Comma 12 19" xfId="2103" xr:uid="{D6477FDA-433E-4826-BA50-DAF2CA15F511}"/>
    <cellStyle name="Comma 12 19 2" xfId="2104" xr:uid="{D5FF786A-B371-43A5-A772-85B0EBB5192C}"/>
    <cellStyle name="Comma 12 2" xfId="50" xr:uid="{6C6769D8-2CC5-4B60-B270-0795161599E6}"/>
    <cellStyle name="Comma 12 2 2" xfId="157" xr:uid="{A06D4E4C-DD06-4944-8D1D-2E63EC859CD6}"/>
    <cellStyle name="Comma 12 2 2 2" xfId="2106" xr:uid="{73FA2152-E156-4115-8075-1B02FEBB1973}"/>
    <cellStyle name="Comma 12 2 3" xfId="2105" xr:uid="{CA2ABE3F-A323-46C3-98A7-3C2106592870}"/>
    <cellStyle name="Comma 12 20" xfId="2107" xr:uid="{E3A572AD-CAE4-418E-944A-DBB506E78F99}"/>
    <cellStyle name="Comma 12 20 2" xfId="2108" xr:uid="{E2E371ED-6ACA-449A-B35A-AD332E81556F}"/>
    <cellStyle name="Comma 12 21" xfId="2109" xr:uid="{7BA47B1D-3943-4F5D-927F-63DE20B8BCCC}"/>
    <cellStyle name="Comma 12 21 2" xfId="2110" xr:uid="{10765C6D-2B21-489A-94C5-DF7543E6A7A9}"/>
    <cellStyle name="Comma 12 22" xfId="2111" xr:uid="{B0285AB3-67EA-43AC-A47A-7E9F463A9519}"/>
    <cellStyle name="Comma 12 22 2" xfId="2112" xr:uid="{6F3A24F8-31AB-4989-85A8-C0709C9C42CC}"/>
    <cellStyle name="Comma 12 23" xfId="2113" xr:uid="{5B32320F-4F22-49D3-8291-9E869B312B70}"/>
    <cellStyle name="Comma 12 23 2" xfId="2114" xr:uid="{F3090D3B-4C36-4C2B-8E62-50C66AEE4F66}"/>
    <cellStyle name="Comma 12 24" xfId="2115" xr:uid="{F33CF41F-2E38-4C77-A353-5B56312C420C}"/>
    <cellStyle name="Comma 12 24 2" xfId="2116" xr:uid="{2EEDA01D-9771-4A1D-8636-8599E54C8EB3}"/>
    <cellStyle name="Comma 12 25" xfId="2117" xr:uid="{7AB98844-15E1-4890-9ACB-7E75AAAE4AF8}"/>
    <cellStyle name="Comma 12 25 2" xfId="2118" xr:uid="{639B8DBC-ED1F-435A-BFBD-936383508E28}"/>
    <cellStyle name="Comma 12 26" xfId="2119" xr:uid="{CC48F0E5-4770-4E12-82DE-3116106E2419}"/>
    <cellStyle name="Comma 12 26 2" xfId="2120" xr:uid="{146B41A9-FA29-45E8-A26D-1CDE4D64506A}"/>
    <cellStyle name="Comma 12 27" xfId="2121" xr:uid="{E829A0FE-5948-4DC5-B3C3-573287F745D4}"/>
    <cellStyle name="Comma 12 27 2" xfId="2122" xr:uid="{B0876EDA-5A7B-4C4B-9E83-D71ADC220CE3}"/>
    <cellStyle name="Comma 12 28" xfId="2123" xr:uid="{C0FA7CE0-76F3-488E-A47F-E2D201666ABC}"/>
    <cellStyle name="Comma 12 28 2" xfId="2124" xr:uid="{0E274ACA-E4C7-47CD-B9AA-B027EC653424}"/>
    <cellStyle name="Comma 12 29" xfId="2125" xr:uid="{265DA089-0CD7-4B5C-B5EC-BDCE45EB0CD9}"/>
    <cellStyle name="Comma 12 29 2" xfId="2126" xr:uid="{64B1B1AC-F141-4440-8AD7-2A2B2302E349}"/>
    <cellStyle name="Comma 12 3" xfId="156" xr:uid="{E997AF52-5D36-4C4E-B6A4-DB3F8B27A6EC}"/>
    <cellStyle name="Comma 12 3 2" xfId="2128" xr:uid="{740D1532-AF24-442E-8B2E-9A523031F2D9}"/>
    <cellStyle name="Comma 12 3 3" xfId="2127" xr:uid="{DCF09C2C-36E6-42C0-BFF1-E8ACDC00A678}"/>
    <cellStyle name="Comma 12 30" xfId="2129" xr:uid="{40416955-8939-4339-BB7F-29CF5C6A3CB1}"/>
    <cellStyle name="Comma 12 30 2" xfId="2130" xr:uid="{90AD7CDB-2CAB-486D-808F-5DF75FFA37EA}"/>
    <cellStyle name="Comma 12 31" xfId="2131" xr:uid="{1292B25C-8027-4BC4-BCAF-6FA712D43063}"/>
    <cellStyle name="Comma 12 31 2" xfId="2132" xr:uid="{C304DD3E-AE1B-4672-927C-3D63398A6F04}"/>
    <cellStyle name="Comma 12 32" xfId="2133" xr:uid="{6ECD16E6-77B2-4358-AC2A-D88133909197}"/>
    <cellStyle name="Comma 12 32 2" xfId="2134" xr:uid="{5A06A2A4-E52A-4952-99C7-E0E10E1367BB}"/>
    <cellStyle name="Comma 12 33" xfId="2135" xr:uid="{0EB4DE87-B9EF-4C73-AEE7-DD72009A5D9F}"/>
    <cellStyle name="Comma 12 33 2" xfId="2136" xr:uid="{F1C50448-196D-4BE7-A669-DDC9C609CC3F}"/>
    <cellStyle name="Comma 12 34" xfId="2137" xr:uid="{DEAF68E7-0785-4732-A261-D33F97784E52}"/>
    <cellStyle name="Comma 12 34 2" xfId="2138" xr:uid="{379D6F0F-CD90-43FF-AE73-A2DAD06AA68E}"/>
    <cellStyle name="Comma 12 35" xfId="2139" xr:uid="{8E10231C-D30A-464C-B08E-81D1636E9CCF}"/>
    <cellStyle name="Comma 12 35 2" xfId="2140" xr:uid="{72074BD2-BDF1-4F8D-A38B-7D26727EDEE6}"/>
    <cellStyle name="Comma 12 36" xfId="2141" xr:uid="{D7C0AE2F-3C9A-450F-876E-B92DA6025BFE}"/>
    <cellStyle name="Comma 12 36 2" xfId="2142" xr:uid="{115D67CB-FC19-40E3-AE58-3B8CD1355C66}"/>
    <cellStyle name="Comma 12 37" xfId="2143" xr:uid="{64490F93-157D-464B-B01F-205D0702E154}"/>
    <cellStyle name="Comma 12 37 2" xfId="2144" xr:uid="{274780BA-F1CF-4C2B-B31D-B26715393BCB}"/>
    <cellStyle name="Comma 12 4" xfId="247" xr:uid="{7147FE64-EE8A-41C5-9AC5-FAAAE0C245D4}"/>
    <cellStyle name="Comma 12 4 2" xfId="2146" xr:uid="{9347FD70-D92E-453E-B398-BD7E254B5973}"/>
    <cellStyle name="Comma 12 4 3" xfId="2145" xr:uid="{AF91CED5-2A54-4A98-A075-E50DC7FD6C42}"/>
    <cellStyle name="Comma 12 5" xfId="2147" xr:uid="{FE6D05F8-3CC1-46EB-848C-0842A14650B3}"/>
    <cellStyle name="Comma 12 5 2" xfId="2148" xr:uid="{1D92975A-F59B-441D-B20A-30E679BF4035}"/>
    <cellStyle name="Comma 12 6" xfId="2149" xr:uid="{E0641D01-75C5-4F67-B65B-AD7AAE763B38}"/>
    <cellStyle name="Comma 12 6 2" xfId="2150" xr:uid="{A310BED9-7E76-489D-88D7-7C9985CBCE47}"/>
    <cellStyle name="Comma 12 7" xfId="2151" xr:uid="{49C11292-05CA-4E89-8F6F-19A31323AC9B}"/>
    <cellStyle name="Comma 12 7 2" xfId="2152" xr:uid="{D8CC4F33-7BB1-4632-AA17-B219FECE7BDD}"/>
    <cellStyle name="Comma 12 8" xfId="2153" xr:uid="{2EF57033-C282-4BF7-A8FA-ECEAC2BE2B86}"/>
    <cellStyle name="Comma 12 8 2" xfId="2154" xr:uid="{82BA13E1-2089-4096-A44E-282EDF5EDE8A}"/>
    <cellStyle name="Comma 12 9" xfId="2155" xr:uid="{352829CC-CC81-45FC-BAA5-6EE08C10E357}"/>
    <cellStyle name="Comma 12 9 2" xfId="2156" xr:uid="{05CF0AA3-F17B-4189-9A27-1D6B81DC57F8}"/>
    <cellStyle name="Comma 13" xfId="51" xr:uid="{1B4CCCFE-738F-4903-B98B-1A96CA2C75FD}"/>
    <cellStyle name="Comma 13 2" xfId="52" xr:uid="{6B97FEB4-8A27-4B2D-B5BE-3BAE0A9DB350}"/>
    <cellStyle name="Comma 13 2 2" xfId="159" xr:uid="{CBAA5696-ACA0-411E-86B2-B7B4A809D97F}"/>
    <cellStyle name="Comma 13 3" xfId="158" xr:uid="{A7F36BDD-E5E0-4319-9FEE-A4F07BA3CCB5}"/>
    <cellStyle name="Comma 13 4" xfId="248" xr:uid="{954A14EF-49A1-4A70-8D60-138876D63553}"/>
    <cellStyle name="Comma 14" xfId="53" xr:uid="{D3E54FAE-0268-4061-A18C-42435896611B}"/>
    <cellStyle name="Comma 14 2" xfId="54" xr:uid="{F2C958F7-3AE5-45D4-8368-C71601651DEB}"/>
    <cellStyle name="Comma 14 3" xfId="249" xr:uid="{44562C0C-756A-418C-9CAF-8515DA261F2F}"/>
    <cellStyle name="Comma 15" xfId="55" xr:uid="{787744EA-6A0A-416D-8441-D1C31052A5E5}"/>
    <cellStyle name="Comma 15 2" xfId="250" xr:uid="{E52EEEAC-B644-4E4D-9F6E-64B435363212}"/>
    <cellStyle name="Comma 16" xfId="56" xr:uid="{97A11BC3-38A5-4924-A701-19CCF4657D18}"/>
    <cellStyle name="Comma 16 2" xfId="251" xr:uid="{D339C29A-12D6-437F-9159-9BFBB0062A9A}"/>
    <cellStyle name="Comma 17" xfId="57" xr:uid="{69FCC9C1-C91C-418C-B054-B9E2CC9699A1}"/>
    <cellStyle name="Comma 17 10" xfId="2157" xr:uid="{F9AF3E19-8375-4A5E-8F92-F714AA91CD0F}"/>
    <cellStyle name="Comma 17 10 2" xfId="2158" xr:uid="{AD939DF4-0BCD-4499-BBBF-2686E539DBF9}"/>
    <cellStyle name="Comma 17 11" xfId="2159" xr:uid="{110C402E-E3B3-4FDE-AD7C-7E00CC40B037}"/>
    <cellStyle name="Comma 17 11 2" xfId="2160" xr:uid="{D1D8C54D-E745-4DC7-935E-F314462F9DEA}"/>
    <cellStyle name="Comma 17 12" xfId="2161" xr:uid="{12D3FD0E-C6AB-4C96-9BBE-F907D6972B18}"/>
    <cellStyle name="Comma 17 12 2" xfId="2162" xr:uid="{13C87075-3C5E-4E3D-B0DD-2AB0FC43496D}"/>
    <cellStyle name="Comma 17 13" xfId="2163" xr:uid="{3E8B2C79-F4C4-4EB6-B562-3FDCE6B5EE1D}"/>
    <cellStyle name="Comma 17 13 2" xfId="2164" xr:uid="{939D9440-E67D-412E-BD04-E19B6DF6F8DF}"/>
    <cellStyle name="Comma 17 14" xfId="2165" xr:uid="{945D05CE-D42F-4C0D-B5AC-57497782CEF2}"/>
    <cellStyle name="Comma 17 14 2" xfId="2166" xr:uid="{230F64CE-EEC7-4CFE-B2D5-C86A56FAC64E}"/>
    <cellStyle name="Comma 17 15" xfId="2167" xr:uid="{94ECE3E1-D6BE-42D3-A2D6-323EE73A3920}"/>
    <cellStyle name="Comma 17 15 2" xfId="2168" xr:uid="{09A5D0BB-6D11-469E-A13A-E1D3B54F9189}"/>
    <cellStyle name="Comma 17 16" xfId="2169" xr:uid="{2F52825F-AD64-494D-8D75-5C0B194702F6}"/>
    <cellStyle name="Comma 17 16 2" xfId="2170" xr:uid="{A8327091-1B79-4B61-BA6A-83487089264F}"/>
    <cellStyle name="Comma 17 17" xfId="2171" xr:uid="{73C17C78-6B52-49D2-88F9-BBBFDABC7315}"/>
    <cellStyle name="Comma 17 17 2" xfId="2172" xr:uid="{22F9A882-BEB9-4E53-811C-9360B3DF1AA8}"/>
    <cellStyle name="Comma 17 18" xfId="2173" xr:uid="{17A0D447-68F6-4745-8E66-B3D22DDFE1D7}"/>
    <cellStyle name="Comma 17 18 2" xfId="2174" xr:uid="{45632777-E379-424E-979A-354C3266C2A8}"/>
    <cellStyle name="Comma 17 19" xfId="2175" xr:uid="{BF16DF6B-22DF-48C1-B358-53F755E99EF5}"/>
    <cellStyle name="Comma 17 19 2" xfId="2176" xr:uid="{0D07A545-0B53-47BC-B70E-18C3ACD88285}"/>
    <cellStyle name="Comma 17 2" xfId="252" xr:uid="{5DCB99B2-E738-426C-A68C-322322A5791C}"/>
    <cellStyle name="Comma 17 2 2" xfId="2178" xr:uid="{A87BCE9A-7104-444C-BA10-7F7EBBE64871}"/>
    <cellStyle name="Comma 17 2 3" xfId="2177" xr:uid="{CEE01812-E5CA-4801-9B2E-372E7B674E33}"/>
    <cellStyle name="Comma 17 20" xfId="2179" xr:uid="{077E5E15-381C-4AA2-9D4A-CAC63051EBA6}"/>
    <cellStyle name="Comma 17 20 2" xfId="2180" xr:uid="{728D7269-62CD-4295-9364-0D6DD3221395}"/>
    <cellStyle name="Comma 17 21" xfId="2181" xr:uid="{7ED44847-5D8C-4937-A5E6-0AB664FE408D}"/>
    <cellStyle name="Comma 17 21 2" xfId="2182" xr:uid="{54213FF4-729E-4740-A2F0-4D2717A0C0D7}"/>
    <cellStyle name="Comma 17 22" xfId="2183" xr:uid="{B9FCF6BE-AFB4-4899-92D7-6065412E3E08}"/>
    <cellStyle name="Comma 17 22 2" xfId="2184" xr:uid="{AB6034F2-EDDE-4586-BEFE-61B0BF2EDBDC}"/>
    <cellStyle name="Comma 17 23" xfId="2185" xr:uid="{01B0F139-AF91-4E35-A1B9-1190504B7044}"/>
    <cellStyle name="Comma 17 23 2" xfId="2186" xr:uid="{9ED608DB-EE6E-4005-9281-C60E2A36998F}"/>
    <cellStyle name="Comma 17 24" xfId="2187" xr:uid="{72A4B705-4290-46DF-BC90-B2BF5780D136}"/>
    <cellStyle name="Comma 17 24 2" xfId="2188" xr:uid="{1AAD941D-7128-44AC-9994-2C83DFD12E7D}"/>
    <cellStyle name="Comma 17 25" xfId="2189" xr:uid="{A2EC8E53-B88C-42B7-B18B-60E00875C47E}"/>
    <cellStyle name="Comma 17 25 2" xfId="2190" xr:uid="{09594F8A-0B3C-408B-949F-331CD2B6D5DD}"/>
    <cellStyle name="Comma 17 26" xfId="2191" xr:uid="{14B100F6-468E-4D79-A2AF-C0B665618DFB}"/>
    <cellStyle name="Comma 17 26 2" xfId="2192" xr:uid="{22DE4A77-FF14-42FD-92CF-99EC8C92A7FE}"/>
    <cellStyle name="Comma 17 27" xfId="2193" xr:uid="{17D72262-02C1-457C-98F7-8A03C20A93CA}"/>
    <cellStyle name="Comma 17 27 2" xfId="2194" xr:uid="{8358EEA8-9191-430B-8F1E-B6B7650C3829}"/>
    <cellStyle name="Comma 17 3" xfId="2195" xr:uid="{50E77EB1-4FBC-47E3-BD79-EECCA096C86A}"/>
    <cellStyle name="Comma 17 3 2" xfId="2196" xr:uid="{48A7D015-E3C8-442C-9E86-54E2A2E2997C}"/>
    <cellStyle name="Comma 17 4" xfId="2197" xr:uid="{3123D750-2FE3-4C76-8B87-E49AE0F68FF2}"/>
    <cellStyle name="Comma 17 4 2" xfId="2198" xr:uid="{3096EEC7-9A2E-4A53-9A65-84A9B57692E6}"/>
    <cellStyle name="Comma 17 5" xfId="2199" xr:uid="{11D5B3AB-A898-4280-A2BA-7DCA4897D715}"/>
    <cellStyle name="Comma 17 5 2" xfId="2200" xr:uid="{3C6937CC-36CA-44C8-9AA0-0B05A5F20182}"/>
    <cellStyle name="Comma 17 6" xfId="2201" xr:uid="{6BB98BB9-C54D-4610-84BC-215D6741101F}"/>
    <cellStyle name="Comma 17 6 2" xfId="2202" xr:uid="{F1E5720B-90C8-416C-ABB3-F1DEA29C958B}"/>
    <cellStyle name="Comma 17 7" xfId="2203" xr:uid="{8B821D9F-506B-44AB-B92C-E0549A5156BC}"/>
    <cellStyle name="Comma 17 7 2" xfId="2204" xr:uid="{F8FF88E5-279D-45C9-BF07-3A1F6F89F255}"/>
    <cellStyle name="Comma 17 8" xfId="2205" xr:uid="{6E70B247-98AC-4DD6-9AE7-FDD0383BF2DA}"/>
    <cellStyle name="Comma 17 8 2" xfId="2206" xr:uid="{E8164CF5-6A58-41F5-8A02-3DEA0A7CF03A}"/>
    <cellStyle name="Comma 17 9" xfId="2207" xr:uid="{FE09A70E-59A5-42DA-B342-6FAAC211E50E}"/>
    <cellStyle name="Comma 17 9 2" xfId="2208" xr:uid="{048A9B16-E8E5-4575-A57E-5D19894A59EF}"/>
    <cellStyle name="Comma 18" xfId="58" xr:uid="{D40C019B-4614-49BB-A56D-7237F753FEDE}"/>
    <cellStyle name="Comma 18 10" xfId="2209" xr:uid="{CF9AEE3D-F4CC-4731-9BCC-F04AE5B6401F}"/>
    <cellStyle name="Comma 18 10 2" xfId="2210" xr:uid="{E474A82E-112F-4EA6-B54D-FA25E8BA83DE}"/>
    <cellStyle name="Comma 18 10 2 2" xfId="2211" xr:uid="{96889FC7-B379-419A-A0D2-00D6C6CFDA55}"/>
    <cellStyle name="Comma 18 10 3" xfId="2212" xr:uid="{07F68421-C97C-4F12-97A8-6083E69C865F}"/>
    <cellStyle name="Comma 18 11" xfId="2213" xr:uid="{D5DE1332-4305-48F5-BF46-A42D10143631}"/>
    <cellStyle name="Comma 18 11 2" xfId="2214" xr:uid="{C4554222-D800-48E0-8FE9-E85D95D39606}"/>
    <cellStyle name="Comma 18 11 2 2" xfId="2215" xr:uid="{86A5038B-0E8A-4733-B898-2BBA66772D0E}"/>
    <cellStyle name="Comma 18 11 3" xfId="2216" xr:uid="{1CB49B86-AF59-4CF0-A6AA-78766735AF7C}"/>
    <cellStyle name="Comma 18 12" xfId="2217" xr:uid="{4FC11A2B-F0C9-48D8-8233-0CEEE9329354}"/>
    <cellStyle name="Comma 18 12 2" xfId="2218" xr:uid="{CD053C7C-5D8C-4805-82F3-92D720B031F6}"/>
    <cellStyle name="Comma 18 13" xfId="2219" xr:uid="{F6F9C8A0-E0B6-4DAC-835D-A66E75E04975}"/>
    <cellStyle name="Comma 18 13 2" xfId="2220" xr:uid="{D98F7CE4-A7C9-4122-A43A-21B16F90FFAD}"/>
    <cellStyle name="Comma 18 14" xfId="2221" xr:uid="{B9730569-B1CA-4A17-B6CF-98F254D9955F}"/>
    <cellStyle name="Comma 18 14 2" xfId="2222" xr:uid="{0F355715-E7C5-4409-A19D-75D38ADC442F}"/>
    <cellStyle name="Comma 18 15" xfId="2223" xr:uid="{DDF2AC49-5233-4868-9067-07BB0C591276}"/>
    <cellStyle name="Comma 18 15 2" xfId="2224" xr:uid="{AAE6994A-15A8-42A1-8EDB-329B867884FF}"/>
    <cellStyle name="Comma 18 16" xfId="2225" xr:uid="{39576A53-EA31-48D4-B837-777916E3F8EB}"/>
    <cellStyle name="Comma 18 16 2" xfId="2226" xr:uid="{377943C5-0D76-493E-9B00-92A57434F62A}"/>
    <cellStyle name="Comma 18 17" xfId="2227" xr:uid="{AB0D904A-3CDE-4967-93F2-119047B02B57}"/>
    <cellStyle name="Comma 18 17 2" xfId="2228" xr:uid="{DD509DA9-5166-4899-9EC6-BC3D7D1F8A43}"/>
    <cellStyle name="Comma 18 18" xfId="2229" xr:uid="{3A2035F0-C9F0-4926-A691-2DCA413CC237}"/>
    <cellStyle name="Comma 18 18 2" xfId="2230" xr:uid="{E14C6C33-4B33-47AA-8017-10995FB2D447}"/>
    <cellStyle name="Comma 18 19" xfId="2231" xr:uid="{C6A91F03-6A21-4EB4-A425-7FDCA51FFD18}"/>
    <cellStyle name="Comma 18 19 2" xfId="2232" xr:uid="{F8011AA7-4982-4366-A7B2-40ED1BA6A41C}"/>
    <cellStyle name="Comma 18 2" xfId="253" xr:uid="{AD65CAE2-9BD1-4A09-AEC7-08922344508D}"/>
    <cellStyle name="Comma 18 2 2" xfId="2234" xr:uid="{3F7D3063-C47A-4439-8E2B-FEB88629392F}"/>
    <cellStyle name="Comma 18 2 2 2" xfId="2235" xr:uid="{3A573779-D964-4685-9055-7F88F2A21505}"/>
    <cellStyle name="Comma 18 2 3" xfId="2236" xr:uid="{FF618160-2274-444F-B1B6-7E005086AAAE}"/>
    <cellStyle name="Comma 18 2 4" xfId="2233" xr:uid="{FE676FE3-E84C-4EC6-8543-6D737C2A6528}"/>
    <cellStyle name="Comma 18 20" xfId="2237" xr:uid="{C5AA91DC-E6F1-4767-91CF-E8AB9DAE23C9}"/>
    <cellStyle name="Comma 18 20 2" xfId="2238" xr:uid="{12B6D0C1-8EAE-420E-A5F9-9B10435E31BE}"/>
    <cellStyle name="Comma 18 21" xfId="2239" xr:uid="{4E110767-612C-4FE5-B1F8-BAB38AC5D194}"/>
    <cellStyle name="Comma 18 21 2" xfId="2240" xr:uid="{FA57B892-CBAF-4016-B2AE-C5B7F1C0860F}"/>
    <cellStyle name="Comma 18 22" xfId="2241" xr:uid="{A81427CD-13C5-4EA8-B878-B51D38051244}"/>
    <cellStyle name="Comma 18 22 2" xfId="2242" xr:uid="{FE0B3A3A-0A7E-43EF-B4B4-DA11E0C7C307}"/>
    <cellStyle name="Comma 18 23" xfId="2243" xr:uid="{3D2EB976-2572-45E1-95D2-F34937391C88}"/>
    <cellStyle name="Comma 18 23 2" xfId="2244" xr:uid="{3ED60DBB-E11C-4406-AB0A-D9DFE46C0E5E}"/>
    <cellStyle name="Comma 18 24" xfId="2245" xr:uid="{BACE0454-3A8C-49D1-9A17-4A7DE5D56FA2}"/>
    <cellStyle name="Comma 18 24 2" xfId="2246" xr:uid="{9B67368B-A84C-462E-B348-21DA909502EC}"/>
    <cellStyle name="Comma 18 25" xfId="2247" xr:uid="{4BA2DBA6-9FC2-484D-A6EB-F9CC2A3BAE1B}"/>
    <cellStyle name="Comma 18 25 2" xfId="2248" xr:uid="{662DDD89-4234-4ED4-A5AD-A974E842E0F8}"/>
    <cellStyle name="Comma 18 26" xfId="2249" xr:uid="{BFE686AD-72C0-49BB-AF50-4B37120E84AA}"/>
    <cellStyle name="Comma 18 26 2" xfId="2250" xr:uid="{F703273F-5F96-4AEB-BE37-4CDC5E6E7419}"/>
    <cellStyle name="Comma 18 27" xfId="2251" xr:uid="{493B6913-E718-4FB7-AB42-DAAD16289E78}"/>
    <cellStyle name="Comma 18 27 2" xfId="2252" xr:uid="{846886D8-6C97-4A35-B477-8606C5CC3911}"/>
    <cellStyle name="Comma 18 3" xfId="2253" xr:uid="{523FB43B-78D0-4AAB-AB3E-A05ED6EA255C}"/>
    <cellStyle name="Comma 18 3 2" xfId="2254" xr:uid="{6611C6B3-9FC7-4719-BFC5-FACF16F2CD9E}"/>
    <cellStyle name="Comma 18 3 2 2" xfId="2255" xr:uid="{DDBB7438-74AB-450C-A2B6-2A557082F03E}"/>
    <cellStyle name="Comma 18 3 3" xfId="2256" xr:uid="{21704FBF-562F-4F00-8763-10927B32F004}"/>
    <cellStyle name="Comma 18 4" xfId="2257" xr:uid="{17F39841-3DA5-4C83-8865-937E3D99E42C}"/>
    <cellStyle name="Comma 18 4 2" xfId="2258" xr:uid="{81449396-B285-4929-92B5-9D1DA5CA657D}"/>
    <cellStyle name="Comma 18 4 2 2" xfId="2259" xr:uid="{0F5A062B-3637-477F-99A7-7BE24F5E64F0}"/>
    <cellStyle name="Comma 18 4 3" xfId="2260" xr:uid="{D913AAD3-D124-4C3D-AC73-2C7CA0D303BE}"/>
    <cellStyle name="Comma 18 5" xfId="2261" xr:uid="{D25BCE3F-CEBB-4686-8247-F2F1FE4C5A36}"/>
    <cellStyle name="Comma 18 5 2" xfId="2262" xr:uid="{A89D141C-A54E-4286-B367-F77BC9D650B4}"/>
    <cellStyle name="Comma 18 5 2 2" xfId="2263" xr:uid="{166FB3EF-0752-4B9D-9350-A2F62B1DF3B8}"/>
    <cellStyle name="Comma 18 5 3" xfId="2264" xr:uid="{866EA8DF-EBE9-4377-B7B6-D4AE035DA2A9}"/>
    <cellStyle name="Comma 18 6" xfId="2265" xr:uid="{4A24DE97-5C3B-4D01-A00A-65E58FF9268B}"/>
    <cellStyle name="Comma 18 6 2" xfId="2266" xr:uid="{45FE758B-05BD-483E-8CFD-E9FF46E199FB}"/>
    <cellStyle name="Comma 18 6 2 2" xfId="2267" xr:uid="{09DCBDB2-412A-45FD-90EB-05193E242E0D}"/>
    <cellStyle name="Comma 18 6 3" xfId="2268" xr:uid="{2D0ECC87-913D-4524-B177-8B051313D5BA}"/>
    <cellStyle name="Comma 18 7" xfId="2269" xr:uid="{B256F717-62F5-43EC-8B71-32475816F7AF}"/>
    <cellStyle name="Comma 18 7 2" xfId="2270" xr:uid="{DAC37D49-6D02-4D5F-9EAD-A17749C36B43}"/>
    <cellStyle name="Comma 18 7 2 2" xfId="2271" xr:uid="{0F38E303-1FF4-44AE-9A69-F545CFDC2CBD}"/>
    <cellStyle name="Comma 18 7 3" xfId="2272" xr:uid="{1F20FE89-7A87-434C-9E4F-878F28F0EB8E}"/>
    <cellStyle name="Comma 18 8" xfId="2273" xr:uid="{DB84963A-6977-4D25-A655-1650239AE7C0}"/>
    <cellStyle name="Comma 18 8 2" xfId="2274" xr:uid="{C075DE35-54C0-4C45-BF28-2AE90E01D92F}"/>
    <cellStyle name="Comma 18 8 2 2" xfId="2275" xr:uid="{06F17117-9BE1-4CF8-8626-9566B59F1D7D}"/>
    <cellStyle name="Comma 18 8 3" xfId="2276" xr:uid="{B04E80C6-C8B9-4208-B452-FF2EA734D41E}"/>
    <cellStyle name="Comma 18 9" xfId="2277" xr:uid="{8A5182F2-AE0D-480F-93BE-7DE937831911}"/>
    <cellStyle name="Comma 18 9 2" xfId="2278" xr:uid="{2370DC49-77FB-43F8-9578-70F3E86A6EDE}"/>
    <cellStyle name="Comma 18 9 2 2" xfId="2279" xr:uid="{1389B627-97A5-47B8-B6F3-054C1884A624}"/>
    <cellStyle name="Comma 18 9 3" xfId="2280" xr:uid="{CC739F2D-AD73-4B27-80A7-3D3278CBF34D}"/>
    <cellStyle name="Comma 19" xfId="59" xr:uid="{42D69795-8EDD-499D-BD2F-25D131895CB8}"/>
    <cellStyle name="Comma 19 10" xfId="2281" xr:uid="{80F263D7-7C85-44B9-A67E-73D78319A3AA}"/>
    <cellStyle name="Comma 19 10 2" xfId="2282" xr:uid="{4A8C847D-6BE9-488C-9C7D-15E8E4B741D8}"/>
    <cellStyle name="Comma 19 11" xfId="2283" xr:uid="{69346A65-88EB-48C3-98C6-CC6A3EC0AAB0}"/>
    <cellStyle name="Comma 19 11 2" xfId="2284" xr:uid="{FD208326-DFDB-4FE1-A6A0-85F8F21F92D9}"/>
    <cellStyle name="Comma 19 12" xfId="2285" xr:uid="{20C65A7C-24B6-459B-A25E-3D7177D69D22}"/>
    <cellStyle name="Comma 19 12 2" xfId="2286" xr:uid="{D6CA965E-F92A-41D6-96CC-44719EAF4399}"/>
    <cellStyle name="Comma 19 13" xfId="2287" xr:uid="{CF18BDE9-5AB5-4856-AE1D-52E0F81C3BE6}"/>
    <cellStyle name="Comma 19 13 2" xfId="2288" xr:uid="{F9EB4336-6A1D-47FC-9250-5BA960F4EA9F}"/>
    <cellStyle name="Comma 19 14" xfId="2289" xr:uid="{6BAE3799-E798-41ED-8946-2687D2D6936B}"/>
    <cellStyle name="Comma 19 14 2" xfId="2290" xr:uid="{67573D80-FC49-4277-8422-B6CD1697AC47}"/>
    <cellStyle name="Comma 19 15" xfId="2291" xr:uid="{4806CF6D-6F4C-4820-90E5-50F06D5612D8}"/>
    <cellStyle name="Comma 19 15 2" xfId="2292" xr:uid="{96D2CA6F-C0C4-4FA7-BB54-B2DB4FF74540}"/>
    <cellStyle name="Comma 19 16" xfId="2293" xr:uid="{13C6896A-0C35-43D5-802F-DCAA5B817A9B}"/>
    <cellStyle name="Comma 19 16 2" xfId="2294" xr:uid="{EA367588-F290-4D0A-934D-B57E6FE16952}"/>
    <cellStyle name="Comma 19 17" xfId="2295" xr:uid="{3155EDED-BDAF-4D89-9EC9-45E27642A78E}"/>
    <cellStyle name="Comma 19 17 2" xfId="2296" xr:uid="{F73D618D-B5D7-4D28-A1AD-DE51BFCA231B}"/>
    <cellStyle name="Comma 19 2" xfId="254" xr:uid="{C5C5845C-2081-42A8-8A83-BF6408ADF01D}"/>
    <cellStyle name="Comma 19 2 2" xfId="2298" xr:uid="{A0724268-B522-4E38-AAF3-73502A271C56}"/>
    <cellStyle name="Comma 19 2 3" xfId="2297" xr:uid="{BC389210-E97B-46BF-B01C-8344286608CF}"/>
    <cellStyle name="Comma 19 3" xfId="2299" xr:uid="{77DD76D0-DF90-4157-A59F-286DB020E461}"/>
    <cellStyle name="Comma 19 3 2" xfId="2300" xr:uid="{B977BAE4-496A-4892-9B8E-9BC7653C70A8}"/>
    <cellStyle name="Comma 19 4" xfId="2301" xr:uid="{3EA80189-DDDA-4D1C-A98E-B32D95A6BD89}"/>
    <cellStyle name="Comma 19 4 2" xfId="2302" xr:uid="{684A9E00-353D-4027-8872-5D6F21BCAD93}"/>
    <cellStyle name="Comma 19 5" xfId="2303" xr:uid="{4C42C665-91CB-4B9F-B551-90B61C120502}"/>
    <cellStyle name="Comma 19 5 2" xfId="2304" xr:uid="{AA3E7C74-118F-4676-A6A0-C5FABAD8BD75}"/>
    <cellStyle name="Comma 19 6" xfId="2305" xr:uid="{545AFDB2-1124-497B-83B2-229AD983AACD}"/>
    <cellStyle name="Comma 19 6 2" xfId="2306" xr:uid="{EA49F8A5-111C-441C-A03D-E0B9251B007A}"/>
    <cellStyle name="Comma 19 7" xfId="2307" xr:uid="{C61D1C6F-292F-4B84-AD6E-E65330162A9B}"/>
    <cellStyle name="Comma 19 7 2" xfId="2308" xr:uid="{9454A6AF-A7CF-46A6-BEEC-F0E1B5BADB8E}"/>
    <cellStyle name="Comma 19 8" xfId="2309" xr:uid="{BDEE197B-8478-41B4-9CF5-F66A918B9BAE}"/>
    <cellStyle name="Comma 19 8 2" xfId="2310" xr:uid="{0C689410-353A-4559-96E0-E5CBED3CFE5D}"/>
    <cellStyle name="Comma 19 9" xfId="2311" xr:uid="{E3FB455F-6CF5-474D-9E77-4BC8660E6D48}"/>
    <cellStyle name="Comma 19 9 2" xfId="2312" xr:uid="{3235A108-6061-4797-9C0B-871533702F48}"/>
    <cellStyle name="Comma 2" xfId="60" xr:uid="{94E328C2-93C0-4EFD-A9F5-05CAAEBD6AD2}"/>
    <cellStyle name="Comma 2 10" xfId="2313" xr:uid="{8E80C3DA-CB20-455D-81DB-A53A10ABA0C0}"/>
    <cellStyle name="Comma 2 10 2" xfId="2314" xr:uid="{D83E7C10-7195-4E37-B051-B96A0ECF2F1E}"/>
    <cellStyle name="Comma 2 11" xfId="2315" xr:uid="{CE7FC4B6-B26D-42DF-9A1B-35F133B630EE}"/>
    <cellStyle name="Comma 2 11 2" xfId="2316" xr:uid="{E9793A5F-FBEE-4EFE-8E16-59FADF44FABF}"/>
    <cellStyle name="Comma 2 12" xfId="2317" xr:uid="{123084EB-480A-44E7-946B-29F85E1A51B4}"/>
    <cellStyle name="Comma 2 12 2" xfId="2318" xr:uid="{87E1F2C5-9C76-4721-BB20-F9476AFA2299}"/>
    <cellStyle name="Comma 2 13" xfId="2319" xr:uid="{64B06AA9-6588-4D0A-B080-5156BE140376}"/>
    <cellStyle name="Comma 2 13 2" xfId="2320" xr:uid="{77C016ED-A040-4C7B-96B4-5818B391ACD1}"/>
    <cellStyle name="Comma 2 14" xfId="2321" xr:uid="{95D8AC2B-3CB8-41B8-9DAC-E4E2583C9452}"/>
    <cellStyle name="Comma 2 14 2" xfId="2322" xr:uid="{6694EBA4-F071-4985-8A9C-93F8426C007C}"/>
    <cellStyle name="Comma 2 15" xfId="2323" xr:uid="{33F50586-5CFE-4835-8F31-ACC8A28F12F3}"/>
    <cellStyle name="Comma 2 15 2" xfId="2324" xr:uid="{A26DB029-A3C2-47C6-B894-676217962A27}"/>
    <cellStyle name="Comma 2 16" xfId="2325" xr:uid="{2608BF5E-1438-4715-90AF-2865F5737925}"/>
    <cellStyle name="Comma 2 16 2" xfId="2326" xr:uid="{3B521940-6561-4E86-977A-C1909074024C}"/>
    <cellStyle name="Comma 2 17" xfId="2327" xr:uid="{1FB5087B-A693-4D89-B9B1-820794F0D45A}"/>
    <cellStyle name="Comma 2 17 2" xfId="2328" xr:uid="{1711C649-20DA-4808-BB8D-6895D3CCE5A3}"/>
    <cellStyle name="Comma 2 18" xfId="2329" xr:uid="{1B64F557-1EE8-4CB2-9907-7F11F8A4077D}"/>
    <cellStyle name="Comma 2 18 2" xfId="2330" xr:uid="{7377899D-A8B7-4E8A-A92C-535D090E1E06}"/>
    <cellStyle name="Comma 2 19" xfId="2331" xr:uid="{125F0404-D83F-4682-96C0-C61693A8DF79}"/>
    <cellStyle name="Comma 2 19 2" xfId="2332" xr:uid="{4ECE9AF6-4E5D-4E98-9C7D-1C6DBCC5013B}"/>
    <cellStyle name="Comma 2 2" xfId="61" xr:uid="{0B8D3C07-BE21-460F-A08F-7110FE5C5918}"/>
    <cellStyle name="Comma 2 2 2" xfId="62" xr:uid="{8347B797-1774-417A-87B1-E27DC0D94888}"/>
    <cellStyle name="Comma 2 2 2 2" xfId="511" xr:uid="{FA76A292-3390-4518-9076-5949321233D6}"/>
    <cellStyle name="Comma 2 2 2 2 2 2" xfId="3" xr:uid="{2156AF60-37D1-416B-9EB3-E6C006C89167}"/>
    <cellStyle name="Comma 2 2 3" xfId="216" xr:uid="{75797FD5-5BBA-4137-B296-734DF2C4E635}"/>
    <cellStyle name="Comma 2 20" xfId="2333" xr:uid="{278DE434-0349-4FD1-8FD4-6F5A1987D2B0}"/>
    <cellStyle name="Comma 2 20 2" xfId="2334" xr:uid="{AD347C53-CC34-4553-B55E-31F97B784ECC}"/>
    <cellStyle name="Comma 2 21" xfId="2335" xr:uid="{710F6737-B11C-4F4F-8493-5406E96D2413}"/>
    <cellStyle name="Comma 2 21 2" xfId="2336" xr:uid="{D0D3602C-BEA7-4C2D-AA3B-675E877D75EB}"/>
    <cellStyle name="Comma 2 22" xfId="2337" xr:uid="{387735BF-7926-42BA-B553-48078253BA70}"/>
    <cellStyle name="Comma 2 22 2" xfId="2338" xr:uid="{0AAFB900-D010-4013-8323-774D90ABD32D}"/>
    <cellStyle name="Comma 2 23" xfId="2339" xr:uid="{20566B20-73AA-4991-B68E-0898BF55BB10}"/>
    <cellStyle name="Comma 2 23 2" xfId="2340" xr:uid="{7956F1DA-8B95-4765-BBA0-7D2E9DE4C776}"/>
    <cellStyle name="Comma 2 24" xfId="2341" xr:uid="{8843F64E-69DB-4ADA-A3BD-296793F3052F}"/>
    <cellStyle name="Comma 2 24 2" xfId="2342" xr:uid="{E0376678-E93E-48B1-92B0-AB4D4CCA1A0B}"/>
    <cellStyle name="Comma 2 25" xfId="2343" xr:uid="{AC9ECB80-5B05-4EF8-B97E-CEAB55854963}"/>
    <cellStyle name="Comma 2 25 2" xfId="2344" xr:uid="{812C9391-CE49-45AF-AFD5-7FFA0B98D8D2}"/>
    <cellStyle name="Comma 2 26" xfId="2345" xr:uid="{34B46D4F-3547-4BB1-8BD3-59FA1E9298D7}"/>
    <cellStyle name="Comma 2 26 2" xfId="2346" xr:uid="{6A044900-9539-41B6-8F2D-302382A87C0F}"/>
    <cellStyle name="Comma 2 27" xfId="2347" xr:uid="{36F2EA23-C80D-4003-9EA7-360ADA89BE2D}"/>
    <cellStyle name="Comma 2 27 2" xfId="2348" xr:uid="{9991CC22-BF10-4DD4-9BF1-0712C32439CD}"/>
    <cellStyle name="Comma 2 28" xfId="2349" xr:uid="{A06FEC70-078B-46BB-8BC8-5B636AA3EEF7}"/>
    <cellStyle name="Comma 2 3" xfId="63" xr:uid="{841C800B-7CEC-42B0-9001-933F6A1D32EB}"/>
    <cellStyle name="Comma 2 3 2" xfId="239" xr:uid="{03F273C1-4602-4F9B-BC24-46DE26101CFE}"/>
    <cellStyle name="Comma 2 3 2 2" xfId="512" xr:uid="{9EAE0455-727C-4CC4-84FD-E2A1AA22F0CF}"/>
    <cellStyle name="Comma 2 3 3 2 2" xfId="207" xr:uid="{894B3BC5-C52A-4B5A-BB34-2EA987CDC1ED}"/>
    <cellStyle name="Comma 2 3 3 2 2 2" xfId="255" xr:uid="{9F1F7156-E350-4DFC-8700-83F5C3BF79F2}"/>
    <cellStyle name="Comma 2 4" xfId="160" xr:uid="{5480DA00-4CC2-4AA3-BDAF-E9C46FD08FCF}"/>
    <cellStyle name="Comma 2 4 2" xfId="232" xr:uid="{E9974CAB-F36D-4687-93ED-A70188812058}"/>
    <cellStyle name="Comma 2 4 3" xfId="513" xr:uid="{FAF5AABC-57A9-4912-B67A-991BCDB8ACC7}"/>
    <cellStyle name="Comma 2 5" xfId="206" xr:uid="{DA36EFA3-9A1E-4F45-ADBA-59B3005CE9B9}"/>
    <cellStyle name="Comma 2 5 2" xfId="2350" xr:uid="{DA45492D-B287-4045-BCF5-71743AD71581}"/>
    <cellStyle name="Comma 2 5 3" xfId="514" xr:uid="{CE6B5589-FAB8-423C-8C94-509EB02845A9}"/>
    <cellStyle name="Comma 2 6" xfId="515" xr:uid="{E698470B-648A-419F-881A-AC30B2F6C87D}"/>
    <cellStyle name="Comma 2 6 2" xfId="2351" xr:uid="{D8E76CDF-723F-4D89-82CC-26F490F98D80}"/>
    <cellStyle name="Comma 2 7" xfId="516" xr:uid="{CEB7DADC-C2BB-422E-99B2-3DBC83D78226}"/>
    <cellStyle name="Comma 2 7 2" xfId="2352" xr:uid="{346BB8E8-2FFF-4EE9-8390-9CF495725328}"/>
    <cellStyle name="Comma 2 8" xfId="2353" xr:uid="{A09E5E65-AA84-491A-9AB5-509133A2F38E}"/>
    <cellStyle name="Comma 2 8 2" xfId="2354" xr:uid="{0BC9EC3D-3323-43DD-B32F-90BBDB00E75A}"/>
    <cellStyle name="Comma 2 9" xfId="2355" xr:uid="{3FAC9126-5F99-4DCA-9E39-6330635DDC88}"/>
    <cellStyle name="Comma 2 9 2" xfId="2356" xr:uid="{95D932A5-AF0D-4052-A911-1B98AFFAA668}"/>
    <cellStyle name="Comma 20" xfId="64" xr:uid="{2C1234F6-7E5F-46A1-9DC3-B1EF7024E11A}"/>
    <cellStyle name="Comma 20 10" xfId="2357" xr:uid="{BCE743D2-E4A9-4EE9-81BB-40A6F4CA9F06}"/>
    <cellStyle name="Comma 20 10 2" xfId="2358" xr:uid="{617BC9FB-6EAA-4AA5-B944-0F61E6D4F322}"/>
    <cellStyle name="Comma 20 11" xfId="2359" xr:uid="{13ED2422-2061-413A-B9AB-CB6D1FDAFF0C}"/>
    <cellStyle name="Comma 20 11 2" xfId="2360" xr:uid="{F441581C-247E-47B5-99A9-FF3118863282}"/>
    <cellStyle name="Comma 20 12" xfId="2361" xr:uid="{8F7F3E06-4AB0-4BB8-9E42-03BD94AEDC67}"/>
    <cellStyle name="Comma 20 12 2" xfId="2362" xr:uid="{C96C0629-1E5F-4C49-87E4-6030C191CBE7}"/>
    <cellStyle name="Comma 20 13" xfId="2363" xr:uid="{70F86156-6FDE-4F11-AA96-42038527A5F7}"/>
    <cellStyle name="Comma 20 13 2" xfId="2364" xr:uid="{5D93DE00-8222-4EE3-AA6F-51E8B3517565}"/>
    <cellStyle name="Comma 20 14" xfId="2365" xr:uid="{783F95EF-7DA7-4896-B584-8337B7AFF16A}"/>
    <cellStyle name="Comma 20 14 2" xfId="2366" xr:uid="{858275F6-2F8B-43A2-853A-864F20D33583}"/>
    <cellStyle name="Comma 20 15" xfId="2367" xr:uid="{26DD97AF-A393-40A8-B123-07E513A820E9}"/>
    <cellStyle name="Comma 20 15 2" xfId="2368" xr:uid="{C2C28C6D-F334-499D-A372-7CF1B530BF4D}"/>
    <cellStyle name="Comma 20 16" xfId="2369" xr:uid="{A7761566-EE20-4DBA-9514-9A7F40ADF5F2}"/>
    <cellStyle name="Comma 20 16 2" xfId="2370" xr:uid="{680A92C1-F763-4E45-A700-80340E6369DA}"/>
    <cellStyle name="Comma 20 17" xfId="2371" xr:uid="{AD67FF9E-DFAC-4F45-9CC4-0AD17AFD4754}"/>
    <cellStyle name="Comma 20 17 2" xfId="2372" xr:uid="{65AA4C34-7493-4938-A7F4-EEB23F9903E9}"/>
    <cellStyle name="Comma 20 2" xfId="256" xr:uid="{7CCB8E31-0CF9-44EB-9C8F-96B540503B99}"/>
    <cellStyle name="Comma 20 2 2" xfId="2374" xr:uid="{EAAAB781-2A20-440D-9EA0-E48BDE961AEA}"/>
    <cellStyle name="Comma 20 2 3" xfId="2373" xr:uid="{08300319-824C-4E76-BED0-F04B3C147609}"/>
    <cellStyle name="Comma 20 3" xfId="2375" xr:uid="{60CBC7FB-043F-4063-9FFB-D3037C6DEED1}"/>
    <cellStyle name="Comma 20 3 2" xfId="2376" xr:uid="{A87472C6-748C-4C41-A3DB-65F3696CD60A}"/>
    <cellStyle name="Comma 20 4" xfId="2377" xr:uid="{D561165B-B2DC-4323-BBD1-4AC48177F74F}"/>
    <cellStyle name="Comma 20 4 2" xfId="2378" xr:uid="{F58DECDF-8F2E-404B-9703-9D01F5DE6460}"/>
    <cellStyle name="Comma 20 5" xfId="2379" xr:uid="{96A86023-7DB1-458A-940D-3AA47E58623F}"/>
    <cellStyle name="Comma 20 5 2" xfId="2380" xr:uid="{A4903079-9558-418B-97EF-425338B77760}"/>
    <cellStyle name="Comma 20 6" xfId="2381" xr:uid="{F99B61A0-3ABF-4114-A108-F1B9516296C9}"/>
    <cellStyle name="Comma 20 6 2" xfId="2382" xr:uid="{41C8CED2-E2CF-4659-ACFC-A41A411314E5}"/>
    <cellStyle name="Comma 20 7" xfId="2383" xr:uid="{1EA731CB-A01E-4A7B-B297-367D853FD1D2}"/>
    <cellStyle name="Comma 20 7 2" xfId="2384" xr:uid="{6EB2B31B-D04E-43BE-934A-80856B57A075}"/>
    <cellStyle name="Comma 20 8" xfId="2385" xr:uid="{F1FAE42D-30DB-4513-A6A1-AC7386D99E00}"/>
    <cellStyle name="Comma 20 8 2" xfId="2386" xr:uid="{64FC600E-14F9-4F5F-9470-1C57AC4D18EE}"/>
    <cellStyle name="Comma 20 9" xfId="2387" xr:uid="{72C1AFA6-71DE-4BC5-B0C0-1FAA867A8AB4}"/>
    <cellStyle name="Comma 20 9 2" xfId="2388" xr:uid="{F47A34B4-9000-42C4-BB8A-53B74CAAE12C}"/>
    <cellStyle name="Comma 21" xfId="65" xr:uid="{39104FDB-A36D-42C2-8097-27140F79AE6F}"/>
    <cellStyle name="Comma 21 10" xfId="2389" xr:uid="{9D4B3629-8B0C-4ADE-A6FC-878DA420B060}"/>
    <cellStyle name="Comma 21 10 2" xfId="2390" xr:uid="{4938F60B-E12E-4FDA-A770-83BD52232A3C}"/>
    <cellStyle name="Comma 21 11" xfId="2391" xr:uid="{7B18EC0D-4480-464B-A423-9A98BDAFE5CD}"/>
    <cellStyle name="Comma 21 11 2" xfId="2392" xr:uid="{5D82DCDA-C26D-4CDF-913A-47485430C0D9}"/>
    <cellStyle name="Comma 21 12" xfId="2393" xr:uid="{25918E8E-81D3-4F48-AAF2-5E4A1724DE87}"/>
    <cellStyle name="Comma 21 12 2" xfId="2394" xr:uid="{CE04EBA5-2881-4A6C-8C4E-DFAC5FE6701E}"/>
    <cellStyle name="Comma 21 13" xfId="2395" xr:uid="{327B70DF-2FB4-4E97-B7D1-C1EC7F7673A2}"/>
    <cellStyle name="Comma 21 13 2" xfId="2396" xr:uid="{B35E6DEF-59EB-48B2-923E-27D1FD1E0B18}"/>
    <cellStyle name="Comma 21 14" xfId="2397" xr:uid="{BA0AAF1C-8253-40BE-BA6D-ADD5883E0373}"/>
    <cellStyle name="Comma 21 14 2" xfId="2398" xr:uid="{596F61C2-7776-41C9-8D67-E1CE84D2C4AD}"/>
    <cellStyle name="Comma 21 15" xfId="2399" xr:uid="{BD30B4FE-3076-402B-B25D-B652EBB7B7C6}"/>
    <cellStyle name="Comma 21 15 2" xfId="2400" xr:uid="{39EA6916-67E5-4EE8-8C5B-95B56CFA6A7C}"/>
    <cellStyle name="Comma 21 16" xfId="2401" xr:uid="{E0E4325C-6180-4652-9FF7-2DA8AABE1298}"/>
    <cellStyle name="Comma 21 16 2" xfId="2402" xr:uid="{A8F1EE5A-E94D-4E3D-9944-8FD4C02A4C95}"/>
    <cellStyle name="Comma 21 17" xfId="2403" xr:uid="{5531C7B7-81BD-4A37-A736-B252BA53185A}"/>
    <cellStyle name="Comma 21 17 2" xfId="2404" xr:uid="{26B651B3-90E9-49DE-AB09-19D3327975CA}"/>
    <cellStyle name="Comma 21 2" xfId="264" xr:uid="{95A8C4EF-B36D-4B0B-8947-33B627360F71}"/>
    <cellStyle name="Comma 21 2 2" xfId="2406" xr:uid="{F37A6171-7CC7-438C-896D-408B88D17715}"/>
    <cellStyle name="Comma 21 2 3" xfId="2405" xr:uid="{F896AF22-7E1A-47BD-B1E7-F91B8578A6E9}"/>
    <cellStyle name="Comma 21 3" xfId="2407" xr:uid="{F8E518D6-AA28-4A99-A535-6CF96BF4BF49}"/>
    <cellStyle name="Comma 21 3 2" xfId="2408" xr:uid="{2AF3BDB6-0A75-4C0C-BD73-44E3C85E5B22}"/>
    <cellStyle name="Comma 21 4" xfId="2409" xr:uid="{B5FC1170-F9B3-46BA-87DA-AD9F42E45959}"/>
    <cellStyle name="Comma 21 4 2" xfId="2410" xr:uid="{6A4A4B04-0124-450F-90AE-E4F158013632}"/>
    <cellStyle name="Comma 21 5" xfId="2411" xr:uid="{6F888E97-C7E3-4EDF-8D2F-9158C1485EA3}"/>
    <cellStyle name="Comma 21 5 2" xfId="2412" xr:uid="{FABAB2AA-10D9-47B5-8698-EF122ED0C70C}"/>
    <cellStyle name="Comma 21 6" xfId="2413" xr:uid="{57841C80-10D8-4316-9EFD-BE5F727A1C10}"/>
    <cellStyle name="Comma 21 6 2" xfId="2414" xr:uid="{BC79041B-2CB1-404F-9048-EB26528EC3EF}"/>
    <cellStyle name="Comma 21 7" xfId="2415" xr:uid="{FECA3A5A-63BC-418C-9024-126F7CBFCF7A}"/>
    <cellStyle name="Comma 21 7 2" xfId="2416" xr:uid="{2F4DB09D-1FFF-488B-9CD7-37C2A6E5787F}"/>
    <cellStyle name="Comma 21 8" xfId="2417" xr:uid="{0CF91FCE-EA65-44FC-8FF3-218E77F0FB77}"/>
    <cellStyle name="Comma 21 8 2" xfId="2418" xr:uid="{1FE6B223-189C-4F00-BA21-0A0E74BC7915}"/>
    <cellStyle name="Comma 21 9" xfId="2419" xr:uid="{4D2246C9-DC63-4850-B81D-C75F68AA21B4}"/>
    <cellStyle name="Comma 21 9 2" xfId="2420" xr:uid="{3FB6092F-B20D-4900-89E3-D9229457DDDE}"/>
    <cellStyle name="Comma 22" xfId="66" xr:uid="{16BB3665-6D31-421C-8971-E13FF32E4E15}"/>
    <cellStyle name="Comma 22 10" xfId="2421" xr:uid="{79C65A88-7038-46C0-9FC0-1D2E059DA304}"/>
    <cellStyle name="Comma 22 10 2" xfId="2422" xr:uid="{3A6261A0-5633-4D42-94E8-0ABF9AC81CB3}"/>
    <cellStyle name="Comma 22 11" xfId="2423" xr:uid="{8CC318E9-EFA6-4181-BAE2-944F5C21CF63}"/>
    <cellStyle name="Comma 22 11 2" xfId="2424" xr:uid="{E214AF76-C0E6-4278-A506-95064775DC7D}"/>
    <cellStyle name="Comma 22 12" xfId="2425" xr:uid="{1D7209C4-1090-43E1-8F08-83455840270C}"/>
    <cellStyle name="Comma 22 12 2" xfId="2426" xr:uid="{A599D597-B5EE-430F-B4B9-FAEE59E5A480}"/>
    <cellStyle name="Comma 22 13" xfId="2427" xr:uid="{E282E18A-5626-4108-9A6A-1EE4569A80A7}"/>
    <cellStyle name="Comma 22 13 2" xfId="2428" xr:uid="{19DAC930-6D86-45C1-A0DC-7ABC937EE330}"/>
    <cellStyle name="Comma 22 14" xfId="2429" xr:uid="{C6847B1C-AD4F-473D-891C-D87532E4AF76}"/>
    <cellStyle name="Comma 22 14 2" xfId="2430" xr:uid="{9D19F4E3-234C-4D20-9D55-9BD929705939}"/>
    <cellStyle name="Comma 22 15" xfId="2431" xr:uid="{360CC4AC-1FFC-4313-B2B9-3D1707045C9B}"/>
    <cellStyle name="Comma 22 15 2" xfId="2432" xr:uid="{425ABB66-7D25-4753-B596-831252240BE3}"/>
    <cellStyle name="Comma 22 16" xfId="2433" xr:uid="{6FAEBC3E-BB18-41EC-A6C5-72045817D731}"/>
    <cellStyle name="Comma 22 16 2" xfId="2434" xr:uid="{D433BAB9-7C53-41AD-8E59-3D0BDF576B89}"/>
    <cellStyle name="Comma 22 17" xfId="2435" xr:uid="{3CB3C4F2-722F-4547-9CFC-091B2DCA0D73}"/>
    <cellStyle name="Comma 22 17 2" xfId="2436" xr:uid="{41D94640-56D2-4362-BD59-DD0819292E71}"/>
    <cellStyle name="Comma 22 2" xfId="266" xr:uid="{F1951D19-83C5-446B-B0A6-53F13C3B0470}"/>
    <cellStyle name="Comma 22 2 2" xfId="2438" xr:uid="{00E0D4FB-A317-4F6E-B632-4B29C8827AEC}"/>
    <cellStyle name="Comma 22 2 3" xfId="2437" xr:uid="{F41E7D10-1630-4AB6-BC7B-784708E33B22}"/>
    <cellStyle name="Comma 22 3" xfId="2439" xr:uid="{DA028E7F-41F2-42A7-ACCF-3C023CEF304A}"/>
    <cellStyle name="Comma 22 3 2" xfId="2440" xr:uid="{A6286981-B4BC-449A-90B3-358ECFE2BEBF}"/>
    <cellStyle name="Comma 22 4" xfId="2441" xr:uid="{0F0F5F95-DBE4-437C-96F8-827355F9EFD1}"/>
    <cellStyle name="Comma 22 4 2" xfId="2442" xr:uid="{D02E5778-5D4C-4C73-91D8-B352C45A82F3}"/>
    <cellStyle name="Comma 22 5" xfId="2443" xr:uid="{87EC2A2A-4B36-4B2D-8DF2-5D3716F12766}"/>
    <cellStyle name="Comma 22 5 2" xfId="2444" xr:uid="{8A51AACE-25A9-4A3C-81CE-7C2C34EA5A25}"/>
    <cellStyle name="Comma 22 6" xfId="2445" xr:uid="{1D21DB4C-B5F1-4FD6-9C89-73FD61ED46D4}"/>
    <cellStyle name="Comma 22 6 2" xfId="2446" xr:uid="{10DB2466-A8C4-4D2E-8A15-0F5E35F6F7F3}"/>
    <cellStyle name="Comma 22 7" xfId="2447" xr:uid="{015CD7EE-2346-48FA-9E38-5A9D2DEAE150}"/>
    <cellStyle name="Comma 22 7 2" xfId="2448" xr:uid="{2DC7325F-7F35-44AE-B155-C572A9C45903}"/>
    <cellStyle name="Comma 22 8" xfId="2449" xr:uid="{B2F8ACA6-BA2C-417B-A6B1-7283433BB237}"/>
    <cellStyle name="Comma 22 8 2" xfId="2450" xr:uid="{1A2FE660-CDDB-4AD2-B42D-18B1893A6877}"/>
    <cellStyle name="Comma 22 9" xfId="2451" xr:uid="{DE0BDF25-B6EC-404A-B90F-241C8746AEE5}"/>
    <cellStyle name="Comma 22 9 2" xfId="2452" xr:uid="{75600257-0531-4499-A577-B9B5E40CCF6B}"/>
    <cellStyle name="Comma 23" xfId="67" xr:uid="{C1F03F8B-AF0B-4DF8-8AD6-29FD44D5860D}"/>
    <cellStyle name="Comma 23 10" xfId="2453" xr:uid="{75D91B73-AD1F-410A-9185-C14AFA5121EE}"/>
    <cellStyle name="Comma 23 10 2" xfId="2454" xr:uid="{FDAEE1F8-C934-4739-A016-758B8ECDC736}"/>
    <cellStyle name="Comma 23 11" xfId="2455" xr:uid="{E9F1FA84-C70D-4EA6-9AF6-2802EC0CECD0}"/>
    <cellStyle name="Comma 23 11 2" xfId="2456" xr:uid="{7AEE6F62-5C9D-4F92-845A-6D090DCFB49B}"/>
    <cellStyle name="Comma 23 12" xfId="2457" xr:uid="{FCA8B048-DE41-4D40-8AB9-44A51E183506}"/>
    <cellStyle name="Comma 23 12 2" xfId="2458" xr:uid="{64997906-88F9-4B61-AA46-FEE3DAF710A4}"/>
    <cellStyle name="Comma 23 13" xfId="2459" xr:uid="{7C0A64DC-84AB-4E52-A338-5FAE6707CBD0}"/>
    <cellStyle name="Comma 23 13 2" xfId="2460" xr:uid="{87B0B6CE-C3DA-45DF-A2FC-EBA9AE901F45}"/>
    <cellStyle name="Comma 23 14" xfId="2461" xr:uid="{3733FBEC-6E3E-41A9-8CEF-256859012DF9}"/>
    <cellStyle name="Comma 23 14 2" xfId="2462" xr:uid="{7D1E9A2E-CFA5-44EE-B351-915E84B6486D}"/>
    <cellStyle name="Comma 23 15" xfId="2463" xr:uid="{EB5170DC-B46C-40A9-BFF9-541D46A1041D}"/>
    <cellStyle name="Comma 23 15 2" xfId="2464" xr:uid="{A4AFB851-D5C7-4881-BF62-A4044C2E6C9C}"/>
    <cellStyle name="Comma 23 16" xfId="2465" xr:uid="{C37C72FF-6275-4250-BCA9-ACDFD77F7C12}"/>
    <cellStyle name="Comma 23 16 2" xfId="2466" xr:uid="{6DF20593-BD0D-43AC-B0DB-87BB2B1AE204}"/>
    <cellStyle name="Comma 23 17" xfId="2467" xr:uid="{5D022D78-0066-4A74-94A4-D75748656F3B}"/>
    <cellStyle name="Comma 23 17 2" xfId="2468" xr:uid="{D5AC78BE-C810-4E2C-BBCD-7A1A4BE461F6}"/>
    <cellStyle name="Comma 23 2" xfId="267" xr:uid="{D526C03D-49BB-4D47-89D0-86E0D4DB4FC9}"/>
    <cellStyle name="Comma 23 2 2" xfId="2470" xr:uid="{79452141-AD15-4D47-8F2A-D6C9252D1B0F}"/>
    <cellStyle name="Comma 23 2 3" xfId="2469" xr:uid="{C73E1EBD-FCF9-4940-8FA8-0D8DBD60E1C0}"/>
    <cellStyle name="Comma 23 3" xfId="2471" xr:uid="{FD792D80-983A-4B03-94AF-E7A8D67C9C70}"/>
    <cellStyle name="Comma 23 3 2" xfId="2472" xr:uid="{D74FDBCA-CACD-4F56-A6C3-B9E7863AC42A}"/>
    <cellStyle name="Comma 23 4" xfId="2473" xr:uid="{924162CC-1CFB-42B3-8F8D-C87F4F24B9F2}"/>
    <cellStyle name="Comma 23 4 2" xfId="2474" xr:uid="{4E373938-1E21-40F8-B931-CDC645EB83D0}"/>
    <cellStyle name="Comma 23 5" xfId="2475" xr:uid="{5C47F9FB-B41B-444C-A720-D554D7BD4791}"/>
    <cellStyle name="Comma 23 5 2" xfId="2476" xr:uid="{3CFE8F07-B415-4F4A-85F1-88A2B030362E}"/>
    <cellStyle name="Comma 23 6" xfId="2477" xr:uid="{23190BC8-B299-42DD-A78C-7BC58D708F28}"/>
    <cellStyle name="Comma 23 6 2" xfId="2478" xr:uid="{9E9D1113-C934-4B53-976B-CF9D5F7C173C}"/>
    <cellStyle name="Comma 23 7" xfId="2479" xr:uid="{9F9DDEEF-2B36-4A84-8957-8DB4800A7C35}"/>
    <cellStyle name="Comma 23 7 2" xfId="2480" xr:uid="{46AA42CB-F4BF-4CDD-AD00-E2826C8D9F76}"/>
    <cellStyle name="Comma 23 8" xfId="2481" xr:uid="{F9794C0C-C476-4073-ABD1-110209BF40E1}"/>
    <cellStyle name="Comma 23 8 2" xfId="2482" xr:uid="{9A03B9AC-4B06-453F-9C9C-15C01C281F44}"/>
    <cellStyle name="Comma 23 9" xfId="2483" xr:uid="{09F8A595-C0AE-4856-AF34-8111B8CF73D3}"/>
    <cellStyle name="Comma 23 9 2" xfId="2484" xr:uid="{EAA2C1DA-60DE-464B-93AF-C7D541FF51C3}"/>
    <cellStyle name="Comma 24" xfId="68" xr:uid="{E773A26E-AE7D-4DFC-B687-A7AD533210C4}"/>
    <cellStyle name="Comma 24 10" xfId="2485" xr:uid="{42F58A19-6E5C-4032-B2EF-36E5B23E0F32}"/>
    <cellStyle name="Comma 24 10 2" xfId="2486" xr:uid="{2048B22B-68C0-475C-BF4F-55AC105F29B9}"/>
    <cellStyle name="Comma 24 11" xfId="2487" xr:uid="{8780592B-E715-4B17-86D4-4D3096B86B64}"/>
    <cellStyle name="Comma 24 11 2" xfId="2488" xr:uid="{32E1FE33-9B03-4998-8126-3A9DAC7022BF}"/>
    <cellStyle name="Comma 24 12" xfId="2489" xr:uid="{110A2762-E35F-4386-97B6-05641E1F980F}"/>
    <cellStyle name="Comma 24 12 2" xfId="2490" xr:uid="{601D4F02-4241-490E-8FC4-F3FE5BE28722}"/>
    <cellStyle name="Comma 24 13" xfId="2491" xr:uid="{17E16BDA-2613-4F32-B7D5-205671D445AF}"/>
    <cellStyle name="Comma 24 13 2" xfId="2492" xr:uid="{A44DA98C-24D0-4462-B2D2-26EE2736D10C}"/>
    <cellStyle name="Comma 24 14" xfId="2493" xr:uid="{8245EA78-1073-4693-9494-405CBA958BF7}"/>
    <cellStyle name="Comma 24 14 2" xfId="2494" xr:uid="{9CF3F35A-0E23-4430-BDD9-82DFFD4DA36F}"/>
    <cellStyle name="Comma 24 15" xfId="2495" xr:uid="{8BA771CE-BF0C-403F-8198-2689532FB54D}"/>
    <cellStyle name="Comma 24 15 2" xfId="2496" xr:uid="{AF2EBD6E-55FF-49EF-8F9A-88BA7B77526F}"/>
    <cellStyle name="Comma 24 16" xfId="2497" xr:uid="{17E62E5A-F613-4F16-A08F-8A691D20CF72}"/>
    <cellStyle name="Comma 24 16 2" xfId="2498" xr:uid="{D848DDCE-32A8-4BEB-87BA-10B169E8F0A7}"/>
    <cellStyle name="Comma 24 17" xfId="2499" xr:uid="{CCEA9B8D-DC22-4BBA-BAB8-FCFF37250979}"/>
    <cellStyle name="Comma 24 17 2" xfId="2500" xr:uid="{8BFF9E0F-2847-469D-8708-3CE780D60A16}"/>
    <cellStyle name="Comma 24 2" xfId="269" xr:uid="{D90C48AF-B220-4A1D-BF10-E95CB0F93D10}"/>
    <cellStyle name="Comma 24 2 2" xfId="2502" xr:uid="{BCEA6B3A-F29C-4A4E-B0F2-D7D6EBF826B6}"/>
    <cellStyle name="Comma 24 2 3" xfId="2501" xr:uid="{42B9AC93-7EE0-45DE-A8BA-EAAD1DD60908}"/>
    <cellStyle name="Comma 24 3" xfId="2503" xr:uid="{7B0F1796-59A7-4599-B3A7-54AD7E2FEB13}"/>
    <cellStyle name="Comma 24 3 2" xfId="2504" xr:uid="{1ADAB5F0-F438-4903-80C9-DA2634BA9597}"/>
    <cellStyle name="Comma 24 4" xfId="2505" xr:uid="{D49F46E1-645E-49BE-A2A1-53CB5CDDC2E0}"/>
    <cellStyle name="Comma 24 4 2" xfId="2506" xr:uid="{D30E8C76-9ED2-427A-875A-79440C500146}"/>
    <cellStyle name="Comma 24 5" xfId="2507" xr:uid="{4BA9983C-9FD1-4784-AEE1-16CEAD278985}"/>
    <cellStyle name="Comma 24 5 2" xfId="2508" xr:uid="{AA84E6D0-BC5A-40BD-873E-4DF81B4A59AA}"/>
    <cellStyle name="Comma 24 6" xfId="2509" xr:uid="{9FB70E0A-4649-421A-97CF-FA72454694F2}"/>
    <cellStyle name="Comma 24 6 2" xfId="2510" xr:uid="{CDE0611C-27D5-41D5-8ABA-90FBBF75D1FB}"/>
    <cellStyle name="Comma 24 7" xfId="2511" xr:uid="{DBF78BC1-C8E4-47D1-BE3E-FB322B72CFBD}"/>
    <cellStyle name="Comma 24 7 2" xfId="2512" xr:uid="{AB1E0FD9-EE91-485A-867A-F3023B2CBC74}"/>
    <cellStyle name="Comma 24 8" xfId="2513" xr:uid="{0FA3E64B-75B6-4232-912B-ED17234EF512}"/>
    <cellStyle name="Comma 24 8 2" xfId="2514" xr:uid="{E5BF5652-B005-4593-8C7A-161097D793CE}"/>
    <cellStyle name="Comma 24 9" xfId="2515" xr:uid="{5C464891-AFD2-4B63-8AA1-B427A398B44B}"/>
    <cellStyle name="Comma 24 9 2" xfId="2516" xr:uid="{8A3A152D-4052-4D7D-B620-190961FA4F0C}"/>
    <cellStyle name="Comma 25" xfId="69" xr:uid="{254869B3-90BB-47FD-8794-5744C1625357}"/>
    <cellStyle name="Comma 25 10" xfId="2517" xr:uid="{AE8D90A6-117E-4572-9166-10DB067C419F}"/>
    <cellStyle name="Comma 25 10 2" xfId="2518" xr:uid="{36CC763C-280B-4DDD-B02F-1EB4B3E07B4A}"/>
    <cellStyle name="Comma 25 11" xfId="2519" xr:uid="{76D7CC52-0BE2-4AE2-A7B5-C5F9B0C849E1}"/>
    <cellStyle name="Comma 25 11 2" xfId="2520" xr:uid="{8223921E-412A-4C08-BF25-D136931E7971}"/>
    <cellStyle name="Comma 25 12" xfId="2521" xr:uid="{4888CB5D-1057-4090-9650-EB8BBEE33CE1}"/>
    <cellStyle name="Comma 25 12 2" xfId="2522" xr:uid="{3C4759E7-9297-408A-8865-C41B1EAAFD05}"/>
    <cellStyle name="Comma 25 13" xfId="2523" xr:uid="{EB60F46C-34AB-4248-A0B9-BAE909438B65}"/>
    <cellStyle name="Comma 25 13 2" xfId="2524" xr:uid="{BDFFA5E1-D882-4C37-A8FD-A3EEB46FE52D}"/>
    <cellStyle name="Comma 25 14" xfId="2525" xr:uid="{02F19AE4-EE6E-4D21-BC0F-DCC7CD24E1D4}"/>
    <cellStyle name="Comma 25 14 2" xfId="2526" xr:uid="{675DC6F2-A8FA-42C9-9F47-D0163856292B}"/>
    <cellStyle name="Comma 25 15" xfId="2527" xr:uid="{A08C391F-2FAA-4B47-B320-41F0347B1D70}"/>
    <cellStyle name="Comma 25 15 2" xfId="2528" xr:uid="{4679BEF9-1277-4FAC-AA61-91D66F94B37A}"/>
    <cellStyle name="Comma 25 16" xfId="2529" xr:uid="{DB7A8F50-EECE-45BA-A553-5F6172506F19}"/>
    <cellStyle name="Comma 25 16 2" xfId="2530" xr:uid="{AED14F36-4ACA-40BB-B8D5-E9B7A01236B8}"/>
    <cellStyle name="Comma 25 17" xfId="2531" xr:uid="{14D32526-316B-4E1D-943F-5DC0FA8CCE0E}"/>
    <cellStyle name="Comma 25 17 2" xfId="2532" xr:uid="{1F509871-8758-443E-A2A1-D74BDBA12B81}"/>
    <cellStyle name="Comma 25 2" xfId="271" xr:uid="{85809B63-E083-4637-804A-5E031472BBEE}"/>
    <cellStyle name="Comma 25 2 2" xfId="2534" xr:uid="{683D642C-3CBA-4654-B0BE-B9F79AF4394E}"/>
    <cellStyle name="Comma 25 2 3" xfId="2533" xr:uid="{DBE9998A-00A3-4488-A151-8F6617177A81}"/>
    <cellStyle name="Comma 25 3" xfId="2535" xr:uid="{67C952C1-8465-40F3-B059-831E2AE636E2}"/>
    <cellStyle name="Comma 25 3 2" xfId="2536" xr:uid="{A8213E38-93E1-4F73-BA66-47D545215A6F}"/>
    <cellStyle name="Comma 25 4" xfId="2537" xr:uid="{8ACE46CD-8AB8-45F0-A330-D046F4366E2B}"/>
    <cellStyle name="Comma 25 4 2" xfId="2538" xr:uid="{15BDC501-9C9B-4AE7-88BB-879CC434089D}"/>
    <cellStyle name="Comma 25 5" xfId="2539" xr:uid="{4B3A4567-D136-4E31-AC93-B08AB9F57504}"/>
    <cellStyle name="Comma 25 5 2" xfId="2540" xr:uid="{90141077-64C2-4E55-B22A-AD08A57B15FC}"/>
    <cellStyle name="Comma 25 6" xfId="2541" xr:uid="{58F333EB-DAD5-4138-8CF2-D4DD93B06321}"/>
    <cellStyle name="Comma 25 6 2" xfId="2542" xr:uid="{244F542A-2667-40DF-BF37-87499507A94A}"/>
    <cellStyle name="Comma 25 7" xfId="2543" xr:uid="{668A3A0D-63E2-4AF6-809E-9DE61F54F40E}"/>
    <cellStyle name="Comma 25 7 2" xfId="2544" xr:uid="{A0707D4A-B3F3-4821-B3A3-1633876E2B17}"/>
    <cellStyle name="Comma 25 8" xfId="2545" xr:uid="{D8E63F15-3780-47E4-B9D8-F8773904C46A}"/>
    <cellStyle name="Comma 25 8 2" xfId="2546" xr:uid="{7CD8A4E6-EC20-484D-B714-7608F7CBA7E8}"/>
    <cellStyle name="Comma 25 9" xfId="2547" xr:uid="{F52CB0CC-7A57-49DE-ACC3-7E4DBEEAC3C3}"/>
    <cellStyle name="Comma 25 9 2" xfId="2548" xr:uid="{58E6EEC6-CBFB-4DE8-B677-98C4900171F4}"/>
    <cellStyle name="Comma 26" xfId="70" xr:uid="{9044C9B8-8CE5-4139-8828-1C74CC0189D1}"/>
    <cellStyle name="Comma 26 10" xfId="2549" xr:uid="{58EF9CAE-52FD-4024-93E5-0B600F83F401}"/>
    <cellStyle name="Comma 26 10 2" xfId="2550" xr:uid="{16C846C4-8582-4CFA-A287-ACABA05F8B93}"/>
    <cellStyle name="Comma 26 11" xfId="2551" xr:uid="{523C38C2-54BB-4A26-A0B9-99C248E977CD}"/>
    <cellStyle name="Comma 26 11 2" xfId="2552" xr:uid="{C3B5E34B-616D-48B4-8DCF-2DE0E4D2454E}"/>
    <cellStyle name="Comma 26 12" xfId="2553" xr:uid="{6EBD3F8F-41ED-491F-B202-C2A2130341B6}"/>
    <cellStyle name="Comma 26 12 2" xfId="2554" xr:uid="{9EB2B399-CF73-4585-9AF1-0835F1AF2CBB}"/>
    <cellStyle name="Comma 26 13" xfId="2555" xr:uid="{EB3A3E29-5FF5-4E9D-AD81-E881BEFD8751}"/>
    <cellStyle name="Comma 26 13 2" xfId="2556" xr:uid="{2B6C25C8-4138-4D1F-828A-37E7AEB7FCC3}"/>
    <cellStyle name="Comma 26 14" xfId="2557" xr:uid="{676CEDC4-3A15-4C40-A122-59F73F87BDF0}"/>
    <cellStyle name="Comma 26 14 2" xfId="2558" xr:uid="{ABA70419-7257-44D2-9BFD-4195A75AF392}"/>
    <cellStyle name="Comma 26 15" xfId="2559" xr:uid="{72F750BE-8020-40BA-929E-C7FD21C28AD7}"/>
    <cellStyle name="Comma 26 15 2" xfId="2560" xr:uid="{C3EBA4FD-366E-4193-A1BB-9D7FDE0ACBC1}"/>
    <cellStyle name="Comma 26 16" xfId="2561" xr:uid="{D53963A7-E750-4BB6-9181-09F32D172E7B}"/>
    <cellStyle name="Comma 26 16 2" xfId="2562" xr:uid="{586A725C-DB60-41AF-A4EA-15FAD5546B87}"/>
    <cellStyle name="Comma 26 17" xfId="2563" xr:uid="{5E543D47-5C42-42FA-AC1A-4FE3011CC658}"/>
    <cellStyle name="Comma 26 17 2" xfId="2564" xr:uid="{4C8633F4-75E5-4E72-BF35-D3EC67DA0A13}"/>
    <cellStyle name="Comma 26 2" xfId="274" xr:uid="{193CBEB4-A4B4-4885-83BC-BADA9A4593A8}"/>
    <cellStyle name="Comma 26 2 2" xfId="2566" xr:uid="{9DEB53C7-09C9-4488-AF2F-3E36B6B4D932}"/>
    <cellStyle name="Comma 26 2 3" xfId="2565" xr:uid="{BBC430AC-96C8-4B83-944E-ECA061673C1B}"/>
    <cellStyle name="Comma 26 3" xfId="2567" xr:uid="{3B3C02CF-E0BE-47AA-B050-D927AF5B58B4}"/>
    <cellStyle name="Comma 26 3 2" xfId="2568" xr:uid="{EE237715-920A-4D7C-9A8A-1E984B5C737F}"/>
    <cellStyle name="Comma 26 4" xfId="2569" xr:uid="{1A5442BA-0A95-48F4-9B2F-D06E26EFAC0D}"/>
    <cellStyle name="Comma 26 4 2" xfId="2570" xr:uid="{77F79D23-799C-4B23-81C9-4E93CFD6EBC2}"/>
    <cellStyle name="Comma 26 5" xfId="2571" xr:uid="{F19727FC-ECD5-4A80-9157-0DCA1FBC11ED}"/>
    <cellStyle name="Comma 26 5 2" xfId="2572" xr:uid="{54686AA3-F135-4780-A77F-5E2D8BD2A73E}"/>
    <cellStyle name="Comma 26 6" xfId="2573" xr:uid="{FCBBC838-F21A-4B24-98EB-8DB6F2547AD0}"/>
    <cellStyle name="Comma 26 6 2" xfId="2574" xr:uid="{922710B6-6EAD-4181-ADEA-3263D8CD2ACB}"/>
    <cellStyle name="Comma 26 7" xfId="2575" xr:uid="{C8CD44F5-5EBA-4CFF-85DF-ABA7743236AC}"/>
    <cellStyle name="Comma 26 7 2" xfId="2576" xr:uid="{D96B51CF-4879-49C3-B0E9-5AB53CA9D415}"/>
    <cellStyle name="Comma 26 8" xfId="2577" xr:uid="{462C5693-FCD6-4470-BA26-35ADE0F9CF45}"/>
    <cellStyle name="Comma 26 8 2" xfId="2578" xr:uid="{2836AE8B-AF49-4C69-A79A-1389DDF7690A}"/>
    <cellStyle name="Comma 26 9" xfId="2579" xr:uid="{1D04C22D-B420-46E0-8606-7DA55A67CEE5}"/>
    <cellStyle name="Comma 26 9 2" xfId="2580" xr:uid="{83127B99-0944-46FB-B671-7F47E83A6272}"/>
    <cellStyle name="Comma 27" xfId="71" xr:uid="{F70E2A47-A8E2-4376-8F16-215A6B2AB39D}"/>
    <cellStyle name="Comma 27 10" xfId="2581" xr:uid="{4722B261-1FDD-4AB8-A41A-E3BFDF3495B4}"/>
    <cellStyle name="Comma 27 10 2" xfId="2582" xr:uid="{1393EF7D-6533-41B4-881C-93F60FA08A41}"/>
    <cellStyle name="Comma 27 11" xfId="2583" xr:uid="{DF959E9A-50E2-49D2-8270-35A03B4F124B}"/>
    <cellStyle name="Comma 27 11 2" xfId="2584" xr:uid="{3F05158D-5266-4231-A2A0-7C4DD1C4308A}"/>
    <cellStyle name="Comma 27 12" xfId="2585" xr:uid="{2AC7502F-66B2-45DB-A746-5ACD114C85CE}"/>
    <cellStyle name="Comma 27 12 2" xfId="2586" xr:uid="{2978FCCB-7FDE-495E-A9F1-097E5540B0DA}"/>
    <cellStyle name="Comma 27 13" xfId="2587" xr:uid="{436D6606-D459-4E65-994C-324597D483EC}"/>
    <cellStyle name="Comma 27 13 2" xfId="2588" xr:uid="{927969BA-D7E4-443F-8D90-48D70F0A3C85}"/>
    <cellStyle name="Comma 27 14" xfId="2589" xr:uid="{EBDB08CB-F5F3-43A0-BAAA-317D86775CDD}"/>
    <cellStyle name="Comma 27 14 2" xfId="2590" xr:uid="{7CCC3DBD-9F17-43E7-A63B-7E0D41E2246F}"/>
    <cellStyle name="Comma 27 15" xfId="2591" xr:uid="{99F71D14-FB6D-4412-B61A-253FC3E653D7}"/>
    <cellStyle name="Comma 27 15 2" xfId="2592" xr:uid="{C0E68780-85D3-4E2D-B16F-48B60FDA4C5B}"/>
    <cellStyle name="Comma 27 16" xfId="2593" xr:uid="{8DFC35A6-1795-4F50-893E-3CFDBD360D60}"/>
    <cellStyle name="Comma 27 16 2" xfId="2594" xr:uid="{FB6E05E4-0249-4B6D-ADFB-3C552D55CF87}"/>
    <cellStyle name="Comma 27 17" xfId="2595" xr:uid="{99E2F25A-19FD-45B4-92C5-E80E550C2938}"/>
    <cellStyle name="Comma 27 17 2" xfId="2596" xr:uid="{4A498086-403C-4561-AA46-47DE02FD8AFA}"/>
    <cellStyle name="Comma 27 2" xfId="277" xr:uid="{FB0B2202-3874-4707-AC71-82D1B66995C4}"/>
    <cellStyle name="Comma 27 2 2" xfId="2598" xr:uid="{1F1210A4-9464-4242-AC39-22D423413A64}"/>
    <cellStyle name="Comma 27 2 3" xfId="2597" xr:uid="{7D1DD61D-CD43-401D-9C46-947CD8096BBA}"/>
    <cellStyle name="Comma 27 3" xfId="2599" xr:uid="{70C40AE4-A539-414F-A088-1FFBE56DADDC}"/>
    <cellStyle name="Comma 27 3 2" xfId="2600" xr:uid="{5E7CBFE8-18E2-462C-BF6C-32BEFA6A6E30}"/>
    <cellStyle name="Comma 27 4" xfId="2601" xr:uid="{8E96B8F6-B87C-40E3-A508-68F7B9CCCAF7}"/>
    <cellStyle name="Comma 27 4 2" xfId="2602" xr:uid="{747B64B0-ED7A-4294-A0F9-7D91E454BA96}"/>
    <cellStyle name="Comma 27 5" xfId="2603" xr:uid="{69B48B2A-218D-483C-836D-B46BEE499713}"/>
    <cellStyle name="Comma 27 5 2" xfId="2604" xr:uid="{41B74587-6D0A-47C5-880F-EDC5246A8A53}"/>
    <cellStyle name="Comma 27 6" xfId="2605" xr:uid="{9E91EEEE-1E3F-411C-8C3C-C52134537C3F}"/>
    <cellStyle name="Comma 27 6 2" xfId="2606" xr:uid="{00C79775-7979-4893-9E99-0C46F8D9C34B}"/>
    <cellStyle name="Comma 27 7" xfId="2607" xr:uid="{7BC8807E-8979-4ED8-982C-984CA4D99CD0}"/>
    <cellStyle name="Comma 27 7 2" xfId="2608" xr:uid="{D97305D8-4034-4FAD-A889-CFBA309ECE30}"/>
    <cellStyle name="Comma 27 8" xfId="2609" xr:uid="{C36527BB-51A7-4085-A608-7AEB1F411B76}"/>
    <cellStyle name="Comma 27 8 2" xfId="2610" xr:uid="{13F6FDE0-82E8-48DF-AA3C-89B2F4AF2A19}"/>
    <cellStyle name="Comma 27 9" xfId="2611" xr:uid="{9AF5A26E-01AF-4C70-8A45-A153C3C807BA}"/>
    <cellStyle name="Comma 27 9 2" xfId="2612" xr:uid="{90D1F193-8556-49A5-BC37-554712EDD7EE}"/>
    <cellStyle name="Comma 28" xfId="72" xr:uid="{33D67517-25CA-4761-AA30-1599824DBC57}"/>
    <cellStyle name="Comma 28 10" xfId="2613" xr:uid="{C21A321F-A2B1-403E-9A97-A82CE265B3FF}"/>
    <cellStyle name="Comma 28 10 2" xfId="2614" xr:uid="{3BCE8AC4-3FF0-4AF5-B16B-6EB9678CB921}"/>
    <cellStyle name="Comma 28 11" xfId="2615" xr:uid="{2B0FD226-2399-4C3B-8EAB-32852D8920E2}"/>
    <cellStyle name="Comma 28 11 2" xfId="2616" xr:uid="{47649BF0-79C6-470E-B7E4-7DC60EBA81DA}"/>
    <cellStyle name="Comma 28 12" xfId="2617" xr:uid="{AD20A3B5-7A20-4869-A417-585300C91F24}"/>
    <cellStyle name="Comma 28 12 2" xfId="2618" xr:uid="{7AE76A30-B943-4D15-BD7B-D45152B64AC6}"/>
    <cellStyle name="Comma 28 13" xfId="2619" xr:uid="{5102E7D4-46A4-4009-BF34-68545E965057}"/>
    <cellStyle name="Comma 28 13 2" xfId="2620" xr:uid="{F3408D07-B275-4DB5-B6E3-8D0A68AC54FA}"/>
    <cellStyle name="Comma 28 14" xfId="2621" xr:uid="{167D5B79-CC04-4A58-9429-9FA476ED3970}"/>
    <cellStyle name="Comma 28 14 2" xfId="2622" xr:uid="{2773137B-D7ED-4BDE-B1BE-3E281AA9F39D}"/>
    <cellStyle name="Comma 28 15" xfId="2623" xr:uid="{FA30F68E-1E30-4D89-AEBE-44559E64B699}"/>
    <cellStyle name="Comma 28 15 2" xfId="2624" xr:uid="{1356FC19-C30F-4D87-A4DC-C80E9A45794C}"/>
    <cellStyle name="Comma 28 16" xfId="2625" xr:uid="{422B627A-71BB-46E9-A302-2F6B6022366E}"/>
    <cellStyle name="Comma 28 16 2" xfId="2626" xr:uid="{2BC26799-253D-4A9A-AACC-9DABBF2AF07F}"/>
    <cellStyle name="Comma 28 17" xfId="2627" xr:uid="{C6AE742E-9910-4191-B829-F4305CC0A016}"/>
    <cellStyle name="Comma 28 17 2" xfId="2628" xr:uid="{DAC72BE7-B1F9-49FA-A505-BDDB8446E803}"/>
    <cellStyle name="Comma 28 2" xfId="280" xr:uid="{90AE8F26-0896-4714-99AF-3B231B8A1751}"/>
    <cellStyle name="Comma 28 2 2" xfId="2630" xr:uid="{7F96CB68-92C4-4E74-BA40-7872EA34FD70}"/>
    <cellStyle name="Comma 28 2 3" xfId="2629" xr:uid="{FC328E53-A661-4745-B19D-16195FF44B1A}"/>
    <cellStyle name="Comma 28 3" xfId="2631" xr:uid="{BC834FE6-03AF-41D2-9E12-9A7A5D7854C8}"/>
    <cellStyle name="Comma 28 3 2" xfId="2632" xr:uid="{ABF05490-84AB-45A3-9EA0-144602EE27ED}"/>
    <cellStyle name="Comma 28 4" xfId="2633" xr:uid="{9138AE0E-65C0-46A9-AB4D-E89E515E2EC4}"/>
    <cellStyle name="Comma 28 4 2" xfId="2634" xr:uid="{D20C4C11-901C-4138-8E74-375555B3DE01}"/>
    <cellStyle name="Comma 28 5" xfId="2635" xr:uid="{69325A9A-9E98-47F7-BF86-71DDA7ECF8E9}"/>
    <cellStyle name="Comma 28 5 2" xfId="2636" xr:uid="{0C576D3F-4A46-485D-846B-004E9D5AA55F}"/>
    <cellStyle name="Comma 28 6" xfId="2637" xr:uid="{A8B26BEA-DB63-41E8-B3E6-63314E787079}"/>
    <cellStyle name="Comma 28 6 2" xfId="2638" xr:uid="{A12E5882-3654-478B-8C52-E92967AE55A2}"/>
    <cellStyle name="Comma 28 7" xfId="2639" xr:uid="{51E30102-1931-4E17-AC7F-7CD989E76BA8}"/>
    <cellStyle name="Comma 28 7 2" xfId="2640" xr:uid="{7BFF3706-1A56-434A-83DC-94E2E21EA15A}"/>
    <cellStyle name="Comma 28 8" xfId="2641" xr:uid="{B95C06EE-809E-4A84-BEC6-32459BE685D7}"/>
    <cellStyle name="Comma 28 8 2" xfId="2642" xr:uid="{E4101270-B7F7-4D3E-9E3D-6E3E2674798A}"/>
    <cellStyle name="Comma 28 9" xfId="2643" xr:uid="{A88B8014-2CA1-42D4-9058-C985F4101724}"/>
    <cellStyle name="Comma 28 9 2" xfId="2644" xr:uid="{869023A7-56A8-43B8-8FAD-B48CB152A850}"/>
    <cellStyle name="Comma 29" xfId="73" xr:uid="{3578F003-FF90-43AE-AF73-46E29C6002DA}"/>
    <cellStyle name="Comma 29 10" xfId="2645" xr:uid="{F2C47ECF-064D-4763-A421-AA933F6CD97F}"/>
    <cellStyle name="Comma 29 10 2" xfId="2646" xr:uid="{39F4C7A8-39DE-4D72-B5AD-0FCAB987174B}"/>
    <cellStyle name="Comma 29 11" xfId="2647" xr:uid="{AA4E870B-8442-4232-85FF-BBFF2E907297}"/>
    <cellStyle name="Comma 29 11 2" xfId="2648" xr:uid="{AC6DEE8C-CB64-43DD-9910-697A5FF7DBA0}"/>
    <cellStyle name="Comma 29 12" xfId="2649" xr:uid="{3C136C12-2B14-488F-9813-D579FE7F686A}"/>
    <cellStyle name="Comma 29 12 2" xfId="2650" xr:uid="{FB909B21-E640-4548-BF66-1F4C39B1A4EA}"/>
    <cellStyle name="Comma 29 13" xfId="2651" xr:uid="{79A09BEF-4BEA-4B19-AE41-9F27C6A929CD}"/>
    <cellStyle name="Comma 29 13 2" xfId="2652" xr:uid="{352390FB-9182-422C-B1EE-0B380ED5F83A}"/>
    <cellStyle name="Comma 29 14" xfId="2653" xr:uid="{90E1B118-E836-448E-B2A5-7196AAAE1BFC}"/>
    <cellStyle name="Comma 29 14 2" xfId="2654" xr:uid="{870FAAF6-66F1-491A-AC66-0CBD5C1D1A78}"/>
    <cellStyle name="Comma 29 15" xfId="2655" xr:uid="{58279DEA-15B2-49DF-9BB9-9D0B139B12BF}"/>
    <cellStyle name="Comma 29 15 2" xfId="2656" xr:uid="{1D8DBD14-0C8B-45AC-A673-DBA601DFC36A}"/>
    <cellStyle name="Comma 29 16" xfId="2657" xr:uid="{DBA809A8-38B1-47B3-AE86-AE005E03AEE5}"/>
    <cellStyle name="Comma 29 16 2" xfId="2658" xr:uid="{53D796A3-05CD-4C08-A68A-0D789300B782}"/>
    <cellStyle name="Comma 29 17" xfId="2659" xr:uid="{DF56B78B-B244-4700-81B2-26E012F4C015}"/>
    <cellStyle name="Comma 29 17 2" xfId="2660" xr:uid="{8E103A1C-536B-4BB7-90CD-A5E6B450D88F}"/>
    <cellStyle name="Comma 29 2" xfId="283" xr:uid="{AA577BC8-27CE-4354-A02C-E2FEC126DBA1}"/>
    <cellStyle name="Comma 29 2 2" xfId="2662" xr:uid="{8672FE5B-E6F9-4BD7-B7C1-09BB7875AE03}"/>
    <cellStyle name="Comma 29 2 3" xfId="2661" xr:uid="{23541995-6503-44A4-9C32-59D0BDE14B92}"/>
    <cellStyle name="Comma 29 3" xfId="2663" xr:uid="{DF090979-72C0-4527-8CA9-7CDC5A4E533F}"/>
    <cellStyle name="Comma 29 3 2" xfId="2664" xr:uid="{2AFC204E-E6CE-4270-9AF5-B22FA4B8570C}"/>
    <cellStyle name="Comma 29 4" xfId="2665" xr:uid="{DFB980AA-465D-4851-9AC3-8EEC8E054B32}"/>
    <cellStyle name="Comma 29 4 2" xfId="2666" xr:uid="{6620DEE1-7C1A-41FC-9898-EAC0E556A5E5}"/>
    <cellStyle name="Comma 29 5" xfId="2667" xr:uid="{0E6175F0-03E8-463F-A2A5-F2DE3F39102D}"/>
    <cellStyle name="Comma 29 5 2" xfId="2668" xr:uid="{F5B11A97-F51B-48C6-8E81-D2F48F7225EB}"/>
    <cellStyle name="Comma 29 6" xfId="2669" xr:uid="{342F4580-5E15-4AAB-9ED9-BAB57321B8D8}"/>
    <cellStyle name="Comma 29 6 2" xfId="2670" xr:uid="{0925CFFE-97A9-49BC-8B0F-CE791BBD38AB}"/>
    <cellStyle name="Comma 29 7" xfId="2671" xr:uid="{EC911912-5DF8-4106-B630-5569BD1C4A15}"/>
    <cellStyle name="Comma 29 7 2" xfId="2672" xr:uid="{AFBAA93F-C38F-44C5-AE60-5D9E591A04C8}"/>
    <cellStyle name="Comma 29 8" xfId="2673" xr:uid="{6D70C86A-931B-41EE-A256-99DA1C41F4AD}"/>
    <cellStyle name="Comma 29 8 2" xfId="2674" xr:uid="{4296B212-0A8B-4270-8722-A9DC35A01C50}"/>
    <cellStyle name="Comma 29 9" xfId="2675" xr:uid="{A4F3CCA8-B032-4A2F-9539-B2BD580EA15F}"/>
    <cellStyle name="Comma 29 9 2" xfId="2676" xr:uid="{13980F94-B9CF-4D62-ADD3-E234A6E46A4C}"/>
    <cellStyle name="Comma 3" xfId="74" xr:uid="{0C1DFB12-9461-45FA-915D-EE6A1F50D718}"/>
    <cellStyle name="Comma 3 10" xfId="2677" xr:uid="{33400DB7-76AD-4670-8811-C8EB6811D8EE}"/>
    <cellStyle name="Comma 3 10 2" xfId="2678" xr:uid="{4D847321-D86A-4183-ACAD-62D1C09580CF}"/>
    <cellStyle name="Comma 3 100" xfId="2679" xr:uid="{A66C3ACD-7712-40D4-83F4-77201D5D971E}"/>
    <cellStyle name="Comma 3 100 2" xfId="2680" xr:uid="{DB963DEF-B249-4C28-B137-78546DD35B43}"/>
    <cellStyle name="Comma 3 101" xfId="2681" xr:uid="{4125DD27-01AF-49DD-B871-EBFB7A053FE5}"/>
    <cellStyle name="Comma 3 101 2" xfId="2682" xr:uid="{E047986F-FCF6-4140-9EAB-ADE9625AC279}"/>
    <cellStyle name="Comma 3 102" xfId="2683" xr:uid="{6760CB81-5F22-482A-97E6-BAB81C3FB435}"/>
    <cellStyle name="Comma 3 102 2" xfId="2684" xr:uid="{D127CD1C-5DFD-4937-84C7-32E600098E80}"/>
    <cellStyle name="Comma 3 103" xfId="2685" xr:uid="{A29CBE6C-4EAE-4799-BCE6-E34546906F68}"/>
    <cellStyle name="Comma 3 103 2" xfId="2686" xr:uid="{C310F8F2-FD01-4F0A-97D7-161DA8B6E2A9}"/>
    <cellStyle name="Comma 3 104" xfId="2687" xr:uid="{8667D587-9838-41D7-830D-97F1E97CBDCF}"/>
    <cellStyle name="Comma 3 104 2" xfId="2688" xr:uid="{571B21A0-3476-4363-A752-C4D6EC66B3CD}"/>
    <cellStyle name="Comma 3 105" xfId="2689" xr:uid="{6D10B9D4-57B6-4BA2-AC3C-12689A2FC550}"/>
    <cellStyle name="Comma 3 105 2" xfId="2690" xr:uid="{917DE020-0F32-46A3-8954-F6A02A5020DF}"/>
    <cellStyle name="Comma 3 106" xfId="2691" xr:uid="{20D63A1C-DA4B-4B9C-AE83-D4FFC14C9A90}"/>
    <cellStyle name="Comma 3 106 2" xfId="2692" xr:uid="{8542117B-F342-4AF4-BED3-EA6FE1A9A35E}"/>
    <cellStyle name="Comma 3 107" xfId="2693" xr:uid="{B0D2414C-9CD3-443C-A58F-FB2466360F15}"/>
    <cellStyle name="Comma 3 107 2" xfId="2694" xr:uid="{02C529ED-E9EA-4630-B4E2-2FEDAC724CDE}"/>
    <cellStyle name="Comma 3 108" xfId="2695" xr:uid="{7813797F-4D81-4339-935C-52F5B55AB2FF}"/>
    <cellStyle name="Comma 3 108 2" xfId="2696" xr:uid="{C9FADE45-AEFB-4C29-9869-B70C3747FF49}"/>
    <cellStyle name="Comma 3 109" xfId="2697" xr:uid="{50FB3BA5-C27B-40A0-985C-72EC4DC50534}"/>
    <cellStyle name="Comma 3 109 2" xfId="2698" xr:uid="{A2229852-604A-48E9-B1FF-258BEDAFDC36}"/>
    <cellStyle name="Comma 3 11" xfId="2699" xr:uid="{0CEFA3F3-EBC9-4811-83EA-6567648A22C1}"/>
    <cellStyle name="Comma 3 11 2" xfId="2700" xr:uid="{278C9C63-EB33-458A-96E7-573AF59B36C9}"/>
    <cellStyle name="Comma 3 110" xfId="2701" xr:uid="{4167CE5F-C2AB-47E3-83F7-91D22785D279}"/>
    <cellStyle name="Comma 3 12" xfId="2702" xr:uid="{ACDDF9CB-B8CA-4738-9C02-13055B8BDA96}"/>
    <cellStyle name="Comma 3 12 2" xfId="2703" xr:uid="{1D5452F4-4E2F-419E-830D-D5606A1B5F3A}"/>
    <cellStyle name="Comma 3 13" xfId="2704" xr:uid="{B5DC9306-D2DB-4BC5-93A5-DE64C00857EB}"/>
    <cellStyle name="Comma 3 13 2" xfId="2705" xr:uid="{8A55C67B-2322-46F5-858D-3596E3C5F5DB}"/>
    <cellStyle name="Comma 3 14" xfId="2706" xr:uid="{84216890-9B76-4540-A15D-E20DE25DAAF0}"/>
    <cellStyle name="Comma 3 14 2" xfId="2707" xr:uid="{66BE2EAC-7663-4110-8DC7-9E3C465D381D}"/>
    <cellStyle name="Comma 3 15" xfId="2708" xr:uid="{A646423E-66C9-4726-857B-3DE24FB83A97}"/>
    <cellStyle name="Comma 3 15 2" xfId="2709" xr:uid="{E2F62E18-9591-4F69-9AA2-EA8DB58AC520}"/>
    <cellStyle name="Comma 3 16" xfId="2710" xr:uid="{5B9AE8BB-E707-4229-A7EA-4FA8F6753409}"/>
    <cellStyle name="Comma 3 16 2" xfId="2711" xr:uid="{426DD1F2-01F6-4274-B42B-0E9A0060F083}"/>
    <cellStyle name="Comma 3 17" xfId="2712" xr:uid="{6B8C089F-34C7-47C6-A7A6-D9F8387B98B9}"/>
    <cellStyle name="Comma 3 17 2" xfId="2713" xr:uid="{66917975-76BB-4F41-858B-350231540EE0}"/>
    <cellStyle name="Comma 3 18" xfId="2714" xr:uid="{BC7E8BA6-60BC-42C2-AA65-725139752A38}"/>
    <cellStyle name="Comma 3 18 2" xfId="2715" xr:uid="{6173C07B-B504-4CFC-BC8E-31D8EBABF2C2}"/>
    <cellStyle name="Comma 3 19" xfId="2716" xr:uid="{218317EA-D800-4E1B-A0FC-A5B016F9EDD4}"/>
    <cellStyle name="Comma 3 19 2" xfId="2717" xr:uid="{BFC700EE-38A8-40A1-AE16-21CFFA7010A9}"/>
    <cellStyle name="Comma 3 2" xfId="161" xr:uid="{164CE03C-56D1-42D1-8198-F6253A7AF0C3}"/>
    <cellStyle name="Comma 3 2 2" xfId="517" xr:uid="{3186A0C0-2C74-4B69-925D-DF375611D66F}"/>
    <cellStyle name="Comma 3 2 3" xfId="435" xr:uid="{86108491-69C3-4FE0-8E11-72A3A9553D23}"/>
    <cellStyle name="Comma 3 20" xfId="2718" xr:uid="{94B722B7-AAD9-4923-87A4-78567627AA63}"/>
    <cellStyle name="Comma 3 20 2" xfId="2719" xr:uid="{0694E2D7-E775-4953-BC87-89FEF0AE20A5}"/>
    <cellStyle name="Comma 3 21" xfId="2720" xr:uid="{9CE7FFDD-FE84-40A8-A4B0-A20A6B659CEA}"/>
    <cellStyle name="Comma 3 21 2" xfId="2721" xr:uid="{ACB63674-FC88-4A83-B3B6-28C9EB32CA03}"/>
    <cellStyle name="Comma 3 22" xfId="2722" xr:uid="{8AB7AA52-FD1D-489E-856B-835F3A1598F0}"/>
    <cellStyle name="Comma 3 22 2" xfId="2723" xr:uid="{64FCA902-34B0-482C-9243-25A6AD3064BE}"/>
    <cellStyle name="Comma 3 23" xfId="2724" xr:uid="{3AB47ED9-9982-45E3-AB9C-CC2E6C288764}"/>
    <cellStyle name="Comma 3 23 2" xfId="2725" xr:uid="{A675CF62-92BF-4D0E-ADEF-DBD552B46506}"/>
    <cellStyle name="Comma 3 24" xfId="2726" xr:uid="{11875881-06B5-4BAC-AC88-44AE915F98C0}"/>
    <cellStyle name="Comma 3 24 2" xfId="2727" xr:uid="{E91CDA72-CA75-4E12-96ED-4016DB71B275}"/>
    <cellStyle name="Comma 3 25" xfId="2728" xr:uid="{D69CE4F4-9ECF-49E7-94C2-37A3614B9118}"/>
    <cellStyle name="Comma 3 25 2" xfId="2729" xr:uid="{B23DBD73-3CE8-433E-BA82-4BCB50EA678E}"/>
    <cellStyle name="Comma 3 26" xfId="2730" xr:uid="{72D959E1-DB38-4EFE-98BF-180D6E1A55FA}"/>
    <cellStyle name="Comma 3 26 2" xfId="2731" xr:uid="{4550FAF3-0915-4C05-9150-A860064193CB}"/>
    <cellStyle name="Comma 3 27" xfId="2732" xr:uid="{265E2082-B9DB-47F2-9DB2-63AD3F8E60E7}"/>
    <cellStyle name="Comma 3 27 2" xfId="2733" xr:uid="{0BD4472D-61D2-47EC-B7D2-91A1EE4B02BC}"/>
    <cellStyle name="Comma 3 28" xfId="2734" xr:uid="{22DC1460-F527-4351-ACF5-241BEF49FF62}"/>
    <cellStyle name="Comma 3 28 2" xfId="2735" xr:uid="{5637CDEF-CE61-4EF3-9B5D-54533A145C57}"/>
    <cellStyle name="Comma 3 29" xfId="2736" xr:uid="{DD7A095A-D7BD-4E20-86D1-5DB4E7C71A80}"/>
    <cellStyle name="Comma 3 29 2" xfId="2737" xr:uid="{FEFBC5AE-C7FA-4C9B-99DC-FE62109126A4}"/>
    <cellStyle name="Comma 3 3" xfId="217" xr:uid="{B4E0578F-45BC-480A-B45C-A020F4494F57}"/>
    <cellStyle name="Comma 3 3 2" xfId="2738" xr:uid="{9A8B06DD-1A69-4D9B-A1D4-B8F46914F840}"/>
    <cellStyle name="Comma 3 30" xfId="2739" xr:uid="{42A3F893-CCE4-4589-80D8-763154A23DF7}"/>
    <cellStyle name="Comma 3 30 2" xfId="2740" xr:uid="{9A637C19-4B8D-4F87-ADD4-6F175DBF2B78}"/>
    <cellStyle name="Comma 3 31" xfId="2741" xr:uid="{B876F966-C6AD-4FDB-B544-EA846AE0A73E}"/>
    <cellStyle name="Comma 3 31 2" xfId="2742" xr:uid="{BFB7802F-EE7A-4825-853F-E501741890F1}"/>
    <cellStyle name="Comma 3 32" xfId="2743" xr:uid="{DCBCF867-6ADE-4D52-B998-D67D96F3D16F}"/>
    <cellStyle name="Comma 3 32 2" xfId="2744" xr:uid="{CA0EE211-E8BB-4E70-9524-D2F3966CC4B8}"/>
    <cellStyle name="Comma 3 33" xfId="2745" xr:uid="{0BEE6D98-4639-4D8E-B3B3-4A7D7B474710}"/>
    <cellStyle name="Comma 3 33 2" xfId="2746" xr:uid="{43CBB275-EA79-4755-AD18-EC5F579ADC54}"/>
    <cellStyle name="Comma 3 34" xfId="2747" xr:uid="{1BC02B9C-D8CA-4B21-AC8E-BFB585354378}"/>
    <cellStyle name="Comma 3 34 2" xfId="2748" xr:uid="{A3F3164C-60CD-4478-B378-FA219328C23B}"/>
    <cellStyle name="Comma 3 35" xfId="2749" xr:uid="{E4ABA6D4-195C-4795-B816-A5EBAC01E62D}"/>
    <cellStyle name="Comma 3 35 2" xfId="2750" xr:uid="{4C8C0A10-791D-489C-B643-9EC3AF3AF55C}"/>
    <cellStyle name="Comma 3 36" xfId="2751" xr:uid="{00F88F70-A29E-4F0D-8B7F-483374CBDBFB}"/>
    <cellStyle name="Comma 3 36 2" xfId="2752" xr:uid="{2B1732CA-3D74-4C4F-96BC-CFB653E844F9}"/>
    <cellStyle name="Comma 3 37" xfId="2753" xr:uid="{76A16B8A-F806-4AAD-A3CD-00901451AD0F}"/>
    <cellStyle name="Comma 3 37 2" xfId="2754" xr:uid="{D9B62557-A125-4F85-B330-3321BDD0F156}"/>
    <cellStyle name="Comma 3 38" xfId="2755" xr:uid="{906ED479-1AFE-4FBA-8D59-EE67F226DE8E}"/>
    <cellStyle name="Comma 3 38 2" xfId="2756" xr:uid="{D32B3DA5-6F09-47EE-82F1-BA3963DB3F6E}"/>
    <cellStyle name="Comma 3 39" xfId="2757" xr:uid="{E4C7CFC3-25FB-4242-94D4-27A2414CF3A8}"/>
    <cellStyle name="Comma 3 39 2" xfId="2758" xr:uid="{45BABA00-1D9E-430F-9F2C-7B6CFB8D38E0}"/>
    <cellStyle name="Comma 3 4" xfId="518" xr:uid="{C110A685-39D1-4C6D-8BAB-EB276794820A}"/>
    <cellStyle name="Comma 3 4 2" xfId="2759" xr:uid="{3589189E-D0B7-40D9-85D0-F3E42483093F}"/>
    <cellStyle name="Comma 3 40" xfId="2760" xr:uid="{5892E255-0068-4325-A896-D59FD3541F20}"/>
    <cellStyle name="Comma 3 40 2" xfId="2761" xr:uid="{C6739429-EDF1-47A0-87DE-0826AEC10F67}"/>
    <cellStyle name="Comma 3 41" xfId="2762" xr:uid="{DA3B19AA-0EE8-4C4C-BE24-FF1BD133FCBB}"/>
    <cellStyle name="Comma 3 41 2" xfId="2763" xr:uid="{9DF60D33-A402-4CB3-A817-9998EEAAB409}"/>
    <cellStyle name="Comma 3 42" xfId="2764" xr:uid="{8B854CE6-8331-4870-9BD5-B7CAB6C6FABC}"/>
    <cellStyle name="Comma 3 42 2" xfId="2765" xr:uid="{0EE72444-F17A-4C40-B4DC-E71305C23FB8}"/>
    <cellStyle name="Comma 3 43" xfId="2766" xr:uid="{310022A2-010C-4D99-B869-708736975A7F}"/>
    <cellStyle name="Comma 3 43 2" xfId="2767" xr:uid="{2F91B0E3-A2B7-4CCC-AEE3-1450A273379E}"/>
    <cellStyle name="Comma 3 44" xfId="2768" xr:uid="{8EF55881-E759-4194-BB12-415295B40E8E}"/>
    <cellStyle name="Comma 3 44 2" xfId="2769" xr:uid="{3423E3C2-6BE5-4A07-BA88-709239E3524A}"/>
    <cellStyle name="Comma 3 45" xfId="2770" xr:uid="{2FD13214-EEDE-4FBE-8CD7-89E2546D0685}"/>
    <cellStyle name="Comma 3 45 2" xfId="2771" xr:uid="{53661A16-E5A0-4B52-A17F-218E263D4C3B}"/>
    <cellStyle name="Comma 3 46" xfId="2772" xr:uid="{43009AB2-4BB2-4886-B08E-E122CBA0572E}"/>
    <cellStyle name="Comma 3 46 2" xfId="2773" xr:uid="{7C85A57A-CCBB-4DEF-A61A-5F2851356D41}"/>
    <cellStyle name="Comma 3 47" xfId="2774" xr:uid="{7AD5BEC6-FD88-46EE-A4B0-E59A4BC3C2E3}"/>
    <cellStyle name="Comma 3 47 2" xfId="2775" xr:uid="{AF7C827F-6D89-468F-A7C7-2E624BA9A750}"/>
    <cellStyle name="Comma 3 48" xfId="2776" xr:uid="{5E74ACFB-3BFB-4457-9D80-E573B21C9C9C}"/>
    <cellStyle name="Comma 3 48 2" xfId="2777" xr:uid="{59A8C7C7-F180-4813-9372-1DAA341406A9}"/>
    <cellStyle name="Comma 3 49" xfId="2778" xr:uid="{552D6688-CA71-4D90-BEDB-5851B68A5AFC}"/>
    <cellStyle name="Comma 3 49 2" xfId="2779" xr:uid="{9AAF4F52-DD12-44C6-8156-FE9BF5E0AE6F}"/>
    <cellStyle name="Comma 3 5" xfId="519" xr:uid="{B79663A9-EAF6-45E9-983B-4F4566245D23}"/>
    <cellStyle name="Comma 3 5 2" xfId="2780" xr:uid="{CB7CD4F5-CD09-46B0-8B77-B856AA97E3E4}"/>
    <cellStyle name="Comma 3 50" xfId="2781" xr:uid="{CA325DEA-99B3-45FD-9669-A3CD7780DE34}"/>
    <cellStyle name="Comma 3 50 2" xfId="2782" xr:uid="{984FEBE7-F441-420F-826A-DF1D0D5862D5}"/>
    <cellStyle name="Comma 3 51" xfId="2783" xr:uid="{175796DD-9DA1-4CEF-AA7F-7599713D14D1}"/>
    <cellStyle name="Comma 3 51 2" xfId="2784" xr:uid="{BC951CFD-0F1D-435B-A74E-96540E48EC5D}"/>
    <cellStyle name="Comma 3 52" xfId="2785" xr:uid="{EA8AFE0E-CCC0-4DC3-B472-2ECD20745EB7}"/>
    <cellStyle name="Comma 3 52 2" xfId="2786" xr:uid="{F14E58A0-ABD3-4281-967D-0A79D9A44524}"/>
    <cellStyle name="Comma 3 53" xfId="2787" xr:uid="{FB628F5B-4D99-4158-9954-BFAB261343CC}"/>
    <cellStyle name="Comma 3 53 2" xfId="2788" xr:uid="{3EEF75DE-27BA-474E-8F1F-D3F8712F3063}"/>
    <cellStyle name="Comma 3 54" xfId="2789" xr:uid="{2F4B739B-AF5A-4E36-BD07-F054EA43C089}"/>
    <cellStyle name="Comma 3 54 2" xfId="2790" xr:uid="{025EF93F-D97F-480C-8523-0B9DB8984861}"/>
    <cellStyle name="Comma 3 55" xfId="2791" xr:uid="{9E9C706A-E113-43A2-867D-4003CB98AB57}"/>
    <cellStyle name="Comma 3 55 2" xfId="2792" xr:uid="{4731E3C6-1E91-4B2B-9E69-BD4589C032F9}"/>
    <cellStyle name="Comma 3 56" xfId="2793" xr:uid="{29EA63DD-6FBB-4D5E-AE15-27B6C6B05AAD}"/>
    <cellStyle name="Comma 3 56 2" xfId="2794" xr:uid="{ADAFF2A0-0A27-4EED-91F0-F80396033AFA}"/>
    <cellStyle name="Comma 3 57" xfId="2795" xr:uid="{F537CA62-EECB-4E46-87BA-C7D6D1AC2013}"/>
    <cellStyle name="Comma 3 57 2" xfId="2796" xr:uid="{0998D7CA-F7AE-4F97-99AD-173EC6E90359}"/>
    <cellStyle name="Comma 3 58" xfId="2797" xr:uid="{4C378DF1-4455-404F-9D60-EC8E322A07C2}"/>
    <cellStyle name="Comma 3 58 2" xfId="2798" xr:uid="{4B01BFA8-E719-4CB5-A839-5BC95E8E9F5A}"/>
    <cellStyle name="Comma 3 59" xfId="2799" xr:uid="{3149C647-2B06-47D7-811C-DED80C3E6CB0}"/>
    <cellStyle name="Comma 3 59 2" xfId="2800" xr:uid="{31052B58-4905-45A6-AD6C-2AC598769F7B}"/>
    <cellStyle name="Comma 3 6" xfId="520" xr:uid="{4BE5DB2F-6E63-4A51-97A0-C1505BFD0ADA}"/>
    <cellStyle name="Comma 3 6 2" xfId="2801" xr:uid="{4F69492F-DDE3-49C7-9A40-6F4E646B26CB}"/>
    <cellStyle name="Comma 3 60" xfId="2802" xr:uid="{4315F777-FC03-40B4-AA4A-94EEAB4C6E9F}"/>
    <cellStyle name="Comma 3 60 2" xfId="2803" xr:uid="{BA366E0A-B2AA-4C4A-99E7-4E2F336B831C}"/>
    <cellStyle name="Comma 3 61" xfId="2804" xr:uid="{B98B21EF-C59C-4A9A-AC93-F6C18A8E074F}"/>
    <cellStyle name="Comma 3 61 2" xfId="2805" xr:uid="{5892C6FA-02DE-4769-9996-16008818CCD9}"/>
    <cellStyle name="Comma 3 62" xfId="2806" xr:uid="{6BCE2A16-7917-44C0-81E7-B522F52AE8C3}"/>
    <cellStyle name="Comma 3 62 2" xfId="2807" xr:uid="{5549C48C-EACE-4E1B-BB0A-4A286A3D4860}"/>
    <cellStyle name="Comma 3 63" xfId="2808" xr:uid="{BBA68D19-2098-4A1D-A1F8-F8377180891E}"/>
    <cellStyle name="Comma 3 63 2" xfId="2809" xr:uid="{B3FF31C5-7381-4BC1-9621-A0480F269740}"/>
    <cellStyle name="Comma 3 64" xfId="2810" xr:uid="{59227410-D8E7-4AB8-B014-0BF4F834FAD1}"/>
    <cellStyle name="Comma 3 64 2" xfId="2811" xr:uid="{98C97B9E-FD1B-454D-A67F-4406490776B7}"/>
    <cellStyle name="Comma 3 65" xfId="2812" xr:uid="{E28DDB03-1C8E-4A48-9665-D51CFD83F324}"/>
    <cellStyle name="Comma 3 65 2" xfId="2813" xr:uid="{8E5E5A06-EDF1-4315-AD09-AA7C5E8F2749}"/>
    <cellStyle name="Comma 3 66" xfId="2814" xr:uid="{0226EF7E-3EB7-4FD2-A0CD-332F3127EDD7}"/>
    <cellStyle name="Comma 3 66 2" xfId="2815" xr:uid="{5CAE17F4-7037-4CBB-8B87-E86875BC6BA4}"/>
    <cellStyle name="Comma 3 67" xfId="2816" xr:uid="{9F87ED67-D00A-4CF5-B615-EB2B4101AFE2}"/>
    <cellStyle name="Comma 3 67 2" xfId="2817" xr:uid="{0EAC96D2-C671-46AA-BEFD-2C4D1908C6E5}"/>
    <cellStyle name="Comma 3 68" xfId="2818" xr:uid="{D7BEAC7D-1A77-47D9-8E83-1D351D636153}"/>
    <cellStyle name="Comma 3 68 2" xfId="2819" xr:uid="{63D3E395-4DA7-4AB1-B6A6-BD3B52BAC458}"/>
    <cellStyle name="Comma 3 69" xfId="2820" xr:uid="{1702FC15-EAC0-467A-B24E-1F1C405BA1DC}"/>
    <cellStyle name="Comma 3 69 2" xfId="2821" xr:uid="{A243FC0E-523F-4DC2-88CA-3013375C055E}"/>
    <cellStyle name="Comma 3 7" xfId="521" xr:uid="{57578A3B-BB8D-4381-B3E2-6EA0A30BAF0C}"/>
    <cellStyle name="Comma 3 7 2" xfId="2822" xr:uid="{824F2ED9-3489-47F1-9FF6-3381CE511000}"/>
    <cellStyle name="Comma 3 70" xfId="2823" xr:uid="{4BCE022B-0846-4E8F-90FC-AF6B1F2FBE42}"/>
    <cellStyle name="Comma 3 70 2" xfId="2824" xr:uid="{35F389BB-3561-4874-9E0D-00DA9C525F07}"/>
    <cellStyle name="Comma 3 71" xfId="2825" xr:uid="{99BB24E8-21AB-45B2-95E5-029775FDA58B}"/>
    <cellStyle name="Comma 3 71 2" xfId="2826" xr:uid="{5F09DEF6-4C6E-4D59-A4FC-2494FD8F99D3}"/>
    <cellStyle name="Comma 3 72" xfId="2827" xr:uid="{422BF0B6-C7D6-4E92-916D-1B21DAB830B8}"/>
    <cellStyle name="Comma 3 72 2" xfId="2828" xr:uid="{BCE00F00-23FD-4147-871D-D6E4F497AA23}"/>
    <cellStyle name="Comma 3 73" xfId="2829" xr:uid="{CC52D878-9B35-4EB7-A6C1-24C1892AF397}"/>
    <cellStyle name="Comma 3 73 2" xfId="2830" xr:uid="{4DBFE59B-0542-4529-9FC0-FDEFA7775EBC}"/>
    <cellStyle name="Comma 3 74" xfId="2831" xr:uid="{3D8A575A-48DE-4FDE-AF06-5B06E7B511EB}"/>
    <cellStyle name="Comma 3 74 2" xfId="2832" xr:uid="{2F8D6DE1-1CBD-4882-A9F6-4E50AD73E8E5}"/>
    <cellStyle name="Comma 3 75" xfId="2833" xr:uid="{3339B0EA-9E1B-4714-8AC5-62EE27B7AF5B}"/>
    <cellStyle name="Comma 3 75 2" xfId="2834" xr:uid="{AED95421-9946-4DE9-8E61-0FF067E109E9}"/>
    <cellStyle name="Comma 3 76" xfId="2835" xr:uid="{83125310-C520-4DF0-B61E-7E3A5B176284}"/>
    <cellStyle name="Comma 3 76 2" xfId="2836" xr:uid="{E881C5FB-7D2E-4A73-94D8-2AD8821BFEBF}"/>
    <cellStyle name="Comma 3 77" xfId="2837" xr:uid="{1CED9574-E47E-4F0E-813D-5D51D843E723}"/>
    <cellStyle name="Comma 3 77 2" xfId="2838" xr:uid="{FA7D121F-E402-489D-AB88-9418FC918E8E}"/>
    <cellStyle name="Comma 3 78" xfId="2839" xr:uid="{5F6DFDEC-A119-48AE-98A5-83C68FB15B44}"/>
    <cellStyle name="Comma 3 78 2" xfId="2840" xr:uid="{DB7E071B-943C-44FB-B814-204B8C2FF2B7}"/>
    <cellStyle name="Comma 3 79" xfId="2841" xr:uid="{44BCC5E5-8449-480A-A2A7-069947DACF40}"/>
    <cellStyle name="Comma 3 79 2" xfId="2842" xr:uid="{106BBE66-E87E-4F49-A636-28808219E6F8}"/>
    <cellStyle name="Comma 3 8" xfId="2843" xr:uid="{7F29B82C-6777-4E3E-940A-0B48D3749ECD}"/>
    <cellStyle name="Comma 3 8 2" xfId="2844" xr:uid="{081DFF55-28EE-40A9-A8DE-21A465681DB2}"/>
    <cellStyle name="Comma 3 80" xfId="2845" xr:uid="{0601A39B-F267-479D-AE45-7AAB9EE8CF40}"/>
    <cellStyle name="Comma 3 80 2" xfId="2846" xr:uid="{FA471C8C-E12F-4BBD-A3B2-10EE93E44FD7}"/>
    <cellStyle name="Comma 3 81" xfId="2847" xr:uid="{520B4BC8-5652-4346-A153-79F8C7B4900B}"/>
    <cellStyle name="Comma 3 81 2" xfId="2848" xr:uid="{093B8957-B92C-4023-8644-43479ACBF3EC}"/>
    <cellStyle name="Comma 3 82" xfId="2849" xr:uid="{B8DE510E-DCF6-43C7-8565-B27FB3D9723E}"/>
    <cellStyle name="Comma 3 82 2" xfId="2850" xr:uid="{B55AA09C-0FA0-483D-B2E9-9857C3510808}"/>
    <cellStyle name="Comma 3 83" xfId="2851" xr:uid="{B3BE1313-8D9B-43F2-8BB2-0E583E609817}"/>
    <cellStyle name="Comma 3 83 2" xfId="2852" xr:uid="{EF69506E-FC42-4310-8012-08D9D5FA5277}"/>
    <cellStyle name="Comma 3 84" xfId="2853" xr:uid="{2F248BE5-1F26-4EC7-997B-DB1FCC596FFB}"/>
    <cellStyle name="Comma 3 84 2" xfId="2854" xr:uid="{4FE5F2E3-90DC-49A1-894E-E7AF58A4DA21}"/>
    <cellStyle name="Comma 3 85" xfId="2855" xr:uid="{9196B56C-A497-4C9E-94A2-4A3A9F1421C9}"/>
    <cellStyle name="Comma 3 85 2" xfId="2856" xr:uid="{0DE0D01E-B340-4021-B233-CB7D3B301279}"/>
    <cellStyle name="Comma 3 86" xfId="2857" xr:uid="{3286B994-B689-4810-AC91-6DB77E096273}"/>
    <cellStyle name="Comma 3 86 2" xfId="2858" xr:uid="{D285CEF0-0EFC-4765-9CAA-CBE421CB3CF8}"/>
    <cellStyle name="Comma 3 87" xfId="2859" xr:uid="{57A841BC-8F1E-4C60-82C3-B01E2B33AE9B}"/>
    <cellStyle name="Comma 3 87 2" xfId="2860" xr:uid="{5A4C6287-B789-4D66-9880-0127FC499A47}"/>
    <cellStyle name="Comma 3 88" xfId="2861" xr:uid="{3417398F-AF4E-4602-9629-5F62BC8F1DA7}"/>
    <cellStyle name="Comma 3 88 2" xfId="2862" xr:uid="{963C2DE5-FD6C-40D1-B18A-2DC5791CCD0F}"/>
    <cellStyle name="Comma 3 89" xfId="2863" xr:uid="{C4F531B4-E911-4A06-8858-E81540653F2D}"/>
    <cellStyle name="Comma 3 89 2" xfId="2864" xr:uid="{FC7D4C65-039A-41FF-8816-61EDC6363B9C}"/>
    <cellStyle name="Comma 3 9" xfId="2865" xr:uid="{604E6252-D73C-40BC-BBF4-1C4FCEFDC0F9}"/>
    <cellStyle name="Comma 3 9 2" xfId="2866" xr:uid="{F8F8F9C2-DBD5-4B33-90FC-72AEEC24622F}"/>
    <cellStyle name="Comma 3 90" xfId="2867" xr:uid="{CD95C490-07B1-417A-9518-D8E0DDBBE046}"/>
    <cellStyle name="Comma 3 90 2" xfId="2868" xr:uid="{AF7B680A-3923-4873-B9F4-D390CB87EC5C}"/>
    <cellStyle name="Comma 3 91" xfId="2869" xr:uid="{66D279F6-AD44-4FD4-84EC-B79FB1113332}"/>
    <cellStyle name="Comma 3 91 2" xfId="2870" xr:uid="{0D1AC412-4920-4176-8677-2130E63AF20B}"/>
    <cellStyle name="Comma 3 92" xfId="2871" xr:uid="{D5293CBF-A972-4226-BAF0-0E5038D4BDF4}"/>
    <cellStyle name="Comma 3 92 2" xfId="2872" xr:uid="{424F9606-4439-472C-8CED-B703D4F2C27F}"/>
    <cellStyle name="Comma 3 93" xfId="2873" xr:uid="{8D8F3C1E-3166-4A3D-80BA-2431366B9851}"/>
    <cellStyle name="Comma 3 93 2" xfId="2874" xr:uid="{A3DA0148-7AE5-4EC9-8660-94A0C93CC636}"/>
    <cellStyle name="Comma 3 94" xfId="2875" xr:uid="{6B6D5865-65A9-409E-BB25-F872C6D249C4}"/>
    <cellStyle name="Comma 3 94 2" xfId="2876" xr:uid="{E3537DE9-B434-49E4-8919-3B6E6547FF37}"/>
    <cellStyle name="Comma 3 95" xfId="2877" xr:uid="{2E9FBBE5-0646-4755-8883-91F3785AB701}"/>
    <cellStyle name="Comma 3 95 2" xfId="2878" xr:uid="{0EE3F993-5454-48B4-B852-79D281423B53}"/>
    <cellStyle name="Comma 3 96" xfId="2879" xr:uid="{5A028B97-E73F-4036-8BF8-8C53C38B82BA}"/>
    <cellStyle name="Comma 3 96 2" xfId="2880" xr:uid="{EBA70741-0EDF-47B1-8F00-EAC07627CC0F}"/>
    <cellStyle name="Comma 3 97" xfId="2881" xr:uid="{4A3B26B1-080E-4E10-88F6-9AFAA425B301}"/>
    <cellStyle name="Comma 3 97 2" xfId="2882" xr:uid="{7D85DB49-5BE2-4D4C-A39F-33E7EE8870CC}"/>
    <cellStyle name="Comma 3 98" xfId="2883" xr:uid="{1B91A517-A924-48FF-B5FC-7CFBFE6CA6D5}"/>
    <cellStyle name="Comma 3 98 2" xfId="2884" xr:uid="{8744A21D-5F6F-432A-873A-A975C4385A0F}"/>
    <cellStyle name="Comma 3 99" xfId="2885" xr:uid="{FAB4290F-8930-4B7B-9A61-7707FE518D9E}"/>
    <cellStyle name="Comma 3 99 2" xfId="2886" xr:uid="{07D1E408-4B22-4F06-86D1-6D4665051FF8}"/>
    <cellStyle name="Comma 30" xfId="75" xr:uid="{BC76FD04-32ED-4ABF-B0B6-DA5A74A4526D}"/>
    <cellStyle name="Comma 30 10" xfId="2887" xr:uid="{55BD7DD9-93ED-4714-BDB5-E7C1ECC61FF9}"/>
    <cellStyle name="Comma 30 10 2" xfId="2888" xr:uid="{48DDA145-6C18-4EE9-A825-F3582EF3EB98}"/>
    <cellStyle name="Comma 30 11" xfId="2889" xr:uid="{8161339C-9C78-4241-9268-156522783AC5}"/>
    <cellStyle name="Comma 30 11 2" xfId="2890" xr:uid="{116A674B-C346-4C81-9112-2A3C5D87872F}"/>
    <cellStyle name="Comma 30 12" xfId="2891" xr:uid="{4B4653D3-A40F-4B9F-A7CD-F7ADD7ED2F3A}"/>
    <cellStyle name="Comma 30 12 2" xfId="2892" xr:uid="{89A9E533-3BB0-4B95-92EA-0D2640110315}"/>
    <cellStyle name="Comma 30 13" xfId="2893" xr:uid="{EE1D793D-E0A9-4B82-8A3F-B01487B782CD}"/>
    <cellStyle name="Comma 30 13 2" xfId="2894" xr:uid="{91C3DA67-3C35-4CA4-BC2D-D0E7BC5887FC}"/>
    <cellStyle name="Comma 30 14" xfId="2895" xr:uid="{AD7C4BA5-1AEC-44FE-AE26-7D8142524428}"/>
    <cellStyle name="Comma 30 14 2" xfId="2896" xr:uid="{0DA72AE1-3BC0-49AD-85D3-1263612DD9FC}"/>
    <cellStyle name="Comma 30 15" xfId="2897" xr:uid="{AE9D6820-8489-4E8F-8154-707C4675435F}"/>
    <cellStyle name="Comma 30 15 2" xfId="2898" xr:uid="{47CCF2DF-CDE0-446A-8321-91434F6A44E1}"/>
    <cellStyle name="Comma 30 16" xfId="2899" xr:uid="{F383FEDF-1DB9-4491-A93E-4DF2285FC147}"/>
    <cellStyle name="Comma 30 16 2" xfId="2900" xr:uid="{9FD92C43-6CA8-42C1-A9B8-118D34FFC22F}"/>
    <cellStyle name="Comma 30 17" xfId="2901" xr:uid="{3195D8B0-08F7-4E76-95A8-FEC822014387}"/>
    <cellStyle name="Comma 30 17 2" xfId="2902" xr:uid="{2787CFEF-AC24-44FA-9FF5-5F477086F817}"/>
    <cellStyle name="Comma 30 2" xfId="286" xr:uid="{26784EE8-A788-4A3C-A430-9537ADD4F2A6}"/>
    <cellStyle name="Comma 30 2 2" xfId="2904" xr:uid="{5B0F6AF6-0EB0-4743-BA87-00BD4D91F26D}"/>
    <cellStyle name="Comma 30 2 3" xfId="2903" xr:uid="{5E11062E-17B2-44D8-9480-EC54EFCA9366}"/>
    <cellStyle name="Comma 30 3" xfId="2905" xr:uid="{7A223987-1A6E-4C11-97F3-22AFBEC81E95}"/>
    <cellStyle name="Comma 30 3 2" xfId="2906" xr:uid="{25AAB8F4-18EA-4BC7-9D11-8B0F80FA0C24}"/>
    <cellStyle name="Comma 30 4" xfId="2907" xr:uid="{E0B114CA-14A8-40F3-BB4A-16F6EF3E94EC}"/>
    <cellStyle name="Comma 30 4 2" xfId="2908" xr:uid="{417BDA65-1CD3-4BA0-8640-4E933FFA0DEC}"/>
    <cellStyle name="Comma 30 5" xfId="2909" xr:uid="{804EE3A6-B975-4249-80A1-DA2EA9D6FEA5}"/>
    <cellStyle name="Comma 30 5 2" xfId="2910" xr:uid="{404FDA83-97D8-4BC6-8032-1A6716E547DB}"/>
    <cellStyle name="Comma 30 6" xfId="2911" xr:uid="{674DBE66-82F5-4969-9158-5230C5236776}"/>
    <cellStyle name="Comma 30 6 2" xfId="2912" xr:uid="{92E25350-465A-40F1-926F-FBCE9A4DEC2A}"/>
    <cellStyle name="Comma 30 7" xfId="2913" xr:uid="{4BB44B2B-DEAA-4991-9581-EEAF400335FA}"/>
    <cellStyle name="Comma 30 7 2" xfId="2914" xr:uid="{5443716F-91E0-4298-A291-5E0C51922164}"/>
    <cellStyle name="Comma 30 8" xfId="2915" xr:uid="{0184AB17-7765-442B-9D68-2B01B531063C}"/>
    <cellStyle name="Comma 30 8 2" xfId="2916" xr:uid="{0B73BA5F-5634-4600-B58D-57F544BAD6F7}"/>
    <cellStyle name="Comma 30 9" xfId="2917" xr:uid="{C4E1E79E-1CF1-486E-9720-DBC63E8325F8}"/>
    <cellStyle name="Comma 30 9 2" xfId="2918" xr:uid="{18D6EE1F-C316-46A1-B534-365FE6161888}"/>
    <cellStyle name="Comma 31" xfId="76" xr:uid="{DF7A1E8F-2998-465D-8356-C1123E9F8451}"/>
    <cellStyle name="Comma 31 10" xfId="2919" xr:uid="{B0F85679-000C-45DD-A57E-18090DB5A022}"/>
    <cellStyle name="Comma 31 10 2" xfId="2920" xr:uid="{61253A84-C3FF-4CB9-AF07-06BCAEB5424E}"/>
    <cellStyle name="Comma 31 11" xfId="2921" xr:uid="{65EC8770-E5C7-489B-A04E-CDF8C1DAD92B}"/>
    <cellStyle name="Comma 31 11 2" xfId="2922" xr:uid="{7BF98341-6D34-4DDA-BC71-63E78FB44683}"/>
    <cellStyle name="Comma 31 12" xfId="2923" xr:uid="{F1D82BE7-8EEF-4237-92BD-691F9969AAC6}"/>
    <cellStyle name="Comma 31 12 2" xfId="2924" xr:uid="{0CFB07BC-846E-41D0-AE11-7917A3D87367}"/>
    <cellStyle name="Comma 31 13" xfId="2925" xr:uid="{8187E7CF-7CFA-49B1-9733-5A710AEFEF2A}"/>
    <cellStyle name="Comma 31 13 2" xfId="2926" xr:uid="{435665DD-91F6-4FAF-8B18-CF3F1B632A6B}"/>
    <cellStyle name="Comma 31 14" xfId="2927" xr:uid="{9690D78D-EB6B-427E-BCF8-C0D4BDACD666}"/>
    <cellStyle name="Comma 31 14 2" xfId="2928" xr:uid="{47361247-B2EA-4063-9EAD-2437AAEF1832}"/>
    <cellStyle name="Comma 31 15" xfId="2929" xr:uid="{6BA3954B-33EC-43B0-A6CE-826021875FB6}"/>
    <cellStyle name="Comma 31 15 2" xfId="2930" xr:uid="{8E638803-91F9-46A5-8411-C6F75E11634A}"/>
    <cellStyle name="Comma 31 16" xfId="2931" xr:uid="{47476586-2D96-495B-A3B9-4D58D4ADEF63}"/>
    <cellStyle name="Comma 31 16 2" xfId="2932" xr:uid="{719253BD-D5E6-4269-B8D6-E58A334B8D6C}"/>
    <cellStyle name="Comma 31 17" xfId="2933" xr:uid="{0238BF3D-8218-451F-BA82-F2F0A7308DEC}"/>
    <cellStyle name="Comma 31 17 2" xfId="2934" xr:uid="{2BE8E11C-3E6B-4C45-9189-328D189EC838}"/>
    <cellStyle name="Comma 31 2" xfId="2935" xr:uid="{D385D0A1-F2E5-4086-A224-1FA5EEBAE476}"/>
    <cellStyle name="Comma 31 2 2" xfId="2936" xr:uid="{5D45A029-C01E-4666-95D0-38BF0B99332F}"/>
    <cellStyle name="Comma 31 3" xfId="2937" xr:uid="{504EF7A1-9F17-4B7E-96AB-8BE83E3CC2BD}"/>
    <cellStyle name="Comma 31 3 2" xfId="2938" xr:uid="{62E1BF0A-2E0E-4AD0-A4D4-650B7F785F0B}"/>
    <cellStyle name="Comma 31 4" xfId="2939" xr:uid="{2677CBDB-5FE8-4F94-9606-6A47F8706B52}"/>
    <cellStyle name="Comma 31 4 2" xfId="2940" xr:uid="{F425B3F1-31F7-4163-8072-83273C3FF10D}"/>
    <cellStyle name="Comma 31 5" xfId="2941" xr:uid="{3DFC90FB-313A-4167-8E36-B6D4BF4CB1B1}"/>
    <cellStyle name="Comma 31 5 2" xfId="2942" xr:uid="{6227503D-1D53-4228-9B60-82F0FDE839E3}"/>
    <cellStyle name="Comma 31 6" xfId="2943" xr:uid="{F13F489E-A94D-4D66-AC0D-A63F056A1083}"/>
    <cellStyle name="Comma 31 6 2" xfId="2944" xr:uid="{6410E3E2-03C8-459E-85F3-79EA1A642507}"/>
    <cellStyle name="Comma 31 7" xfId="2945" xr:uid="{3F86C0C0-9BB8-4DC0-A2DD-BC2D8AF8A62B}"/>
    <cellStyle name="Comma 31 7 2" xfId="2946" xr:uid="{94068EEB-0169-4250-90AD-8D28CED04944}"/>
    <cellStyle name="Comma 31 8" xfId="2947" xr:uid="{F53B8721-2A46-4144-8FF4-917929C5A1E6}"/>
    <cellStyle name="Comma 31 8 2" xfId="2948" xr:uid="{ADC812E3-4B02-4DB2-A94B-E29604FABA62}"/>
    <cellStyle name="Comma 31 9" xfId="2949" xr:uid="{B4DB11F5-A15D-4C17-A0E8-63B6C80D5EE7}"/>
    <cellStyle name="Comma 31 9 2" xfId="2950" xr:uid="{E2B4EF4D-4659-4198-A115-A4532C7309FD}"/>
    <cellStyle name="Comma 32" xfId="77" xr:uid="{592D639D-E185-4268-8900-775241B1B108}"/>
    <cellStyle name="Comma 32 10" xfId="2951" xr:uid="{C48B6B9F-3D38-4D97-B437-93EA7E3B7440}"/>
    <cellStyle name="Comma 32 10 2" xfId="2952" xr:uid="{31239832-26CD-4E47-B4A9-A5A3081EA655}"/>
    <cellStyle name="Comma 32 11" xfId="2953" xr:uid="{97A43EEA-0458-43B1-B09A-4EDDCB7AD3C9}"/>
    <cellStyle name="Comma 32 11 2" xfId="2954" xr:uid="{D00D06B2-D366-4090-AB2A-72C3FB029331}"/>
    <cellStyle name="Comma 32 12" xfId="2955" xr:uid="{CEACB638-69B9-4509-BD87-A114B4CC2BD0}"/>
    <cellStyle name="Comma 32 12 2" xfId="2956" xr:uid="{D6934EA7-9AE0-4528-B362-B24CF60C34CA}"/>
    <cellStyle name="Comma 32 13" xfId="2957" xr:uid="{D5F81EA5-1618-48C3-9CF3-29BEAAA5CCA0}"/>
    <cellStyle name="Comma 32 13 2" xfId="2958" xr:uid="{C07DEDEC-E8AA-4E6A-AA47-CD100094CC21}"/>
    <cellStyle name="Comma 32 14" xfId="2959" xr:uid="{E5D18E39-DB35-4210-A0AA-56A5363CF780}"/>
    <cellStyle name="Comma 32 14 2" xfId="2960" xr:uid="{B2D11C15-58EC-406D-B37C-A22A689AC344}"/>
    <cellStyle name="Comma 32 15" xfId="2961" xr:uid="{4E7AE863-EE4D-43A0-99F6-AC9E3625C389}"/>
    <cellStyle name="Comma 32 15 2" xfId="2962" xr:uid="{B8C31205-9C96-4C1A-AA03-C03CB4763FAF}"/>
    <cellStyle name="Comma 32 16" xfId="2963" xr:uid="{90006C12-994B-46F8-AA1F-C5019A97B122}"/>
    <cellStyle name="Comma 32 16 2" xfId="2964" xr:uid="{B4193844-564B-429D-9F50-6E0DC40B0097}"/>
    <cellStyle name="Comma 32 17" xfId="2965" xr:uid="{90AFB59D-19FB-4CAD-BD55-81C4B8A9A958}"/>
    <cellStyle name="Comma 32 17 2" xfId="2966" xr:uid="{D17548B4-8E47-446F-B3F1-A7979211D03F}"/>
    <cellStyle name="Comma 32 2" xfId="2967" xr:uid="{554AD018-0667-459A-B995-4D5572CFCFF2}"/>
    <cellStyle name="Comma 32 2 2" xfId="2968" xr:uid="{85D53D70-A817-43DD-9EA1-22DC24A1E7AE}"/>
    <cellStyle name="Comma 32 3" xfId="2969" xr:uid="{AD29F9D2-56C0-40CC-8067-C4FDAC6A7DC7}"/>
    <cellStyle name="Comma 32 3 2" xfId="2970" xr:uid="{C8B964CB-9C15-47B2-947A-54623684D5CA}"/>
    <cellStyle name="Comma 32 4" xfId="2971" xr:uid="{6EAEBAA8-6C36-439B-9415-B662BB10D42B}"/>
    <cellStyle name="Comma 32 4 2" xfId="2972" xr:uid="{8A20A4E8-D3CD-4BCF-889A-2857C051CC22}"/>
    <cellStyle name="Comma 32 5" xfId="2973" xr:uid="{EC09109E-2A51-43A3-8DE5-C5B93DBA40CE}"/>
    <cellStyle name="Comma 32 5 2" xfId="2974" xr:uid="{AB65D303-605C-4347-944E-A360EB46F756}"/>
    <cellStyle name="Comma 32 6" xfId="2975" xr:uid="{10D65DAE-886B-45DF-8783-A846CBD4906F}"/>
    <cellStyle name="Comma 32 6 2" xfId="2976" xr:uid="{2B2156AD-D218-4E0F-94B0-55D438697DA0}"/>
    <cellStyle name="Comma 32 7" xfId="2977" xr:uid="{CCB06EFD-4486-4E4E-BF80-09D59F386F6F}"/>
    <cellStyle name="Comma 32 7 2" xfId="2978" xr:uid="{CFDF786A-2985-4E73-8B69-27B77995A13F}"/>
    <cellStyle name="Comma 32 8" xfId="2979" xr:uid="{4B8D6BF3-6B61-493E-8843-3225909D3FBB}"/>
    <cellStyle name="Comma 32 8 2" xfId="2980" xr:uid="{C0AFB40E-ACFD-498E-80F6-484D93086294}"/>
    <cellStyle name="Comma 32 9" xfId="2981" xr:uid="{4DB351BD-F157-4C7B-B102-175A8EB4AF35}"/>
    <cellStyle name="Comma 32 9 2" xfId="2982" xr:uid="{A1ECBED8-706B-4891-9E66-AAD20576F8F7}"/>
    <cellStyle name="Comma 33" xfId="78" xr:uid="{B38CCA54-C035-48D1-93EA-0149C490F9DF}"/>
    <cellStyle name="Comma 34" xfId="8" xr:uid="{C1DBD8BA-2670-40D0-9144-7BA6AFA38111}"/>
    <cellStyle name="Comma 35" xfId="7" xr:uid="{FE9C38E5-788C-473F-A4F5-7F2EE6C46A89}"/>
    <cellStyle name="Comma 36" xfId="316" xr:uid="{91EAEF72-95D4-428E-A21A-64BFE736CC9A}"/>
    <cellStyle name="Comma 37" xfId="3850" xr:uid="{E6D313B9-1865-4EC3-9613-AE58420C7825}"/>
    <cellStyle name="Comma 4" xfId="79" xr:uid="{A2239994-E964-439D-A14E-F1F340306A96}"/>
    <cellStyle name="Comma 4 10" xfId="2983" xr:uid="{AEAA6537-0FE5-4CE6-8563-E44E591EDFF2}"/>
    <cellStyle name="Comma 4 10 2" xfId="2984" xr:uid="{89175816-9431-42F1-AA00-850FECC6FA09}"/>
    <cellStyle name="Comma 4 11" xfId="2985" xr:uid="{59C65EA3-198B-4C35-B00B-66CB071114F3}"/>
    <cellStyle name="Comma 4 11 2" xfId="2986" xr:uid="{FD4292A5-81E7-498C-8145-59012DB3BAE7}"/>
    <cellStyle name="Comma 4 12" xfId="2987" xr:uid="{CBC9D440-01A0-4BE3-AB63-8950737D2748}"/>
    <cellStyle name="Comma 4 12 2" xfId="2988" xr:uid="{64353E27-36CD-42AB-BB39-B858AC9597BE}"/>
    <cellStyle name="Comma 4 13" xfId="2989" xr:uid="{8DF7537D-66C3-40FC-95CD-79FEE99FFD62}"/>
    <cellStyle name="Comma 4 13 2" xfId="2990" xr:uid="{FD9CD9F5-C9DE-4D2E-9BEE-5D6A7800304E}"/>
    <cellStyle name="Comma 4 14" xfId="2991" xr:uid="{513253C9-3D2F-4F4B-8D33-E07DB7F6D8B2}"/>
    <cellStyle name="Comma 4 14 2" xfId="2992" xr:uid="{1BCB0DA3-5A56-4179-B088-F20123DF7F29}"/>
    <cellStyle name="Comma 4 15" xfId="2993" xr:uid="{A151F896-B1D0-4249-9658-F6A9243D5361}"/>
    <cellStyle name="Comma 4 15 2" xfId="2994" xr:uid="{1F5A04E3-7658-44A9-A12F-ABDDB7118AFE}"/>
    <cellStyle name="Comma 4 16" xfId="2995" xr:uid="{1DC3108B-211C-4254-9D9C-074C748E1A3F}"/>
    <cellStyle name="Comma 4 16 2" xfId="2996" xr:uid="{635B0FCD-6CE0-45E9-886A-2B9EBFA02E4B}"/>
    <cellStyle name="Comma 4 17" xfId="2997" xr:uid="{621136C5-8F4F-4A9A-9C81-DBD8F54D1D6A}"/>
    <cellStyle name="Comma 4 17 2" xfId="2998" xr:uid="{F16139AC-89D7-4CF7-BA37-388056289D71}"/>
    <cellStyle name="Comma 4 18" xfId="2999" xr:uid="{8BF97F1A-3813-4474-9514-79B92DEABF6F}"/>
    <cellStyle name="Comma 4 18 2" xfId="3000" xr:uid="{8AD2F67B-6830-4982-A059-D86CC977EDD8}"/>
    <cellStyle name="Comma 4 19" xfId="3001" xr:uid="{62B683FB-C776-4F58-8385-BE93FC7A19E4}"/>
    <cellStyle name="Comma 4 19 2" xfId="3002" xr:uid="{560BA5E2-13FE-464A-A98A-3E087DC2D874}"/>
    <cellStyle name="Comma 4 2" xfId="234" xr:uid="{D69FFCDB-C079-4940-B9E6-5A647E1A1FDA}"/>
    <cellStyle name="Comma 4 2 2" xfId="3003" xr:uid="{5F7BC2A3-727B-48F6-8D27-BAFF780637EE}"/>
    <cellStyle name="Comma 4 2 2 2" xfId="3004" xr:uid="{FA4F8384-0B62-41ED-86B8-9DC59A3AF372}"/>
    <cellStyle name="Comma 4 2 3" xfId="3005" xr:uid="{2D24EE6A-81DA-40AE-A241-757B339F8D8A}"/>
    <cellStyle name="Comma 4 2 3 2" xfId="3006" xr:uid="{484F2BB8-CFC0-409C-A031-573CB55FD8EA}"/>
    <cellStyle name="Comma 4 2 4" xfId="3007" xr:uid="{8A4BEB7E-AE8B-4749-8FB0-C3094A301A79}"/>
    <cellStyle name="Comma 4 2 5" xfId="522" xr:uid="{365F85B5-ABD6-46F0-B568-F9109C7CE818}"/>
    <cellStyle name="Comma 4 20" xfId="3008" xr:uid="{F1F29386-919E-4FD4-89DD-B4B8AC3FE7E4}"/>
    <cellStyle name="Comma 4 20 2" xfId="3009" xr:uid="{9DBA4E39-045F-427F-82EF-9F4DC78E028B}"/>
    <cellStyle name="Comma 4 21" xfId="3010" xr:uid="{3DC19AF8-3958-43C3-A894-404687CFF479}"/>
    <cellStyle name="Comma 4 21 2" xfId="3011" xr:uid="{D722EA93-4862-4BAF-9F54-C24AFFA99043}"/>
    <cellStyle name="Comma 4 22" xfId="3012" xr:uid="{B84E9AAA-CD55-4301-BF11-2DD91ACF1E19}"/>
    <cellStyle name="Comma 4 22 2" xfId="3013" xr:uid="{56F59062-7D48-44C7-B93F-8718DF697037}"/>
    <cellStyle name="Comma 4 23" xfId="3014" xr:uid="{AC5812DC-C6E5-4D06-B51F-775F85FBADF7}"/>
    <cellStyle name="Comma 4 23 2" xfId="3015" xr:uid="{8D0DC521-2937-4E21-94E5-1055680A1C6F}"/>
    <cellStyle name="Comma 4 24" xfId="3016" xr:uid="{569D2956-5731-4C93-9463-C7DA441944B0}"/>
    <cellStyle name="Comma 4 24 2" xfId="3017" xr:uid="{6F9FAD16-75B4-4DAD-A1CB-D6A6FAF961F9}"/>
    <cellStyle name="Comma 4 25" xfId="3018" xr:uid="{F7FEE14D-94C4-43AC-9941-5BEF6A2AE4CC}"/>
    <cellStyle name="Comma 4 25 2" xfId="3019" xr:uid="{31B189A8-C01C-453A-B430-E0D69B399958}"/>
    <cellStyle name="Comma 4 26" xfId="3020" xr:uid="{A5E845BE-0CB5-486E-98CF-AEA376771322}"/>
    <cellStyle name="Comma 4 26 2" xfId="3021" xr:uid="{FF7073C4-8C45-4FAF-A4D7-F0E916891666}"/>
    <cellStyle name="Comma 4 27" xfId="3022" xr:uid="{5C1F4B59-4820-4040-BF42-E276E17E4F5A}"/>
    <cellStyle name="Comma 4 27 2" xfId="3023" xr:uid="{B621B572-A0F1-44E8-8817-66C9329AC436}"/>
    <cellStyle name="Comma 4 28" xfId="3024" xr:uid="{754E5FF5-DA4D-488B-951B-DF0BCB70A701}"/>
    <cellStyle name="Comma 4 28 2" xfId="3025" xr:uid="{E8E8D88E-7DEF-48F2-A7FE-B5CFD97950CC}"/>
    <cellStyle name="Comma 4 29" xfId="3026" xr:uid="{E0AE819F-A322-479B-A14E-341BC21F276C}"/>
    <cellStyle name="Comma 4 29 2" xfId="3027" xr:uid="{90732B09-D23F-4CCF-9680-67477DB563C0}"/>
    <cellStyle name="Comma 4 3" xfId="523" xr:uid="{202F6CA9-172F-4582-8F95-EDE6ABA9A63F}"/>
    <cellStyle name="Comma 4 3 2" xfId="3028" xr:uid="{3D29610A-501C-4BDF-8ED3-C2F989AB98A6}"/>
    <cellStyle name="Comma 4 30" xfId="3029" xr:uid="{DBFE4907-5467-44F7-94B5-87874CA0D9AF}"/>
    <cellStyle name="Comma 4 30 2" xfId="3030" xr:uid="{4BA29D31-4C7B-4D7C-B69F-408956AEE24E}"/>
    <cellStyle name="Comma 4 31" xfId="3031" xr:uid="{05A62993-EBF2-4512-870D-AA20DF159939}"/>
    <cellStyle name="Comma 4 31 2" xfId="3032" xr:uid="{E9B64F3F-C136-41C7-8823-A02A561116BB}"/>
    <cellStyle name="Comma 4 32" xfId="3033" xr:uid="{A6A5A9A5-0114-4027-AA72-5B9DC749E3B4}"/>
    <cellStyle name="Comma 4 32 2" xfId="3034" xr:uid="{B4B284AD-305A-46D7-982E-C64117DE6762}"/>
    <cellStyle name="Comma 4 33" xfId="3035" xr:uid="{5432F203-D24D-4847-ADC4-3346E8791F62}"/>
    <cellStyle name="Comma 4 33 2" xfId="3036" xr:uid="{CB74A655-74DD-4DA1-B6D4-5F3D73900845}"/>
    <cellStyle name="Comma 4 34" xfId="3037" xr:uid="{F8A444F4-BEA0-4966-A40D-5B9CA4121D67}"/>
    <cellStyle name="Comma 4 34 2" xfId="3038" xr:uid="{25639F13-6D7B-4972-BABA-047D857131A1}"/>
    <cellStyle name="Comma 4 35" xfId="3039" xr:uid="{445D3139-EDC4-4884-AE39-866339401815}"/>
    <cellStyle name="Comma 4 35 2" xfId="3040" xr:uid="{8AFA4026-21DB-4226-B097-AFE97C7C88BB}"/>
    <cellStyle name="Comma 4 36" xfId="3041" xr:uid="{C87D1E71-9C28-4BB8-B295-CA44C9B01003}"/>
    <cellStyle name="Comma 4 36 2" xfId="3042" xr:uid="{7092DFBB-0592-4C8F-B79A-0CA7EF6F56E6}"/>
    <cellStyle name="Comma 4 37" xfId="3043" xr:uid="{F961C9D2-F93D-475D-9198-8978AE960ED3}"/>
    <cellStyle name="Comma 4 37 2" xfId="3044" xr:uid="{84AE7653-F95F-49B6-8219-2EEC6D93B52D}"/>
    <cellStyle name="Comma 4 38" xfId="3045" xr:uid="{63FAC8FF-E615-4654-9DF5-F172AEC672E5}"/>
    <cellStyle name="Comma 4 38 2" xfId="3046" xr:uid="{AE7D4B51-CF73-4D91-99BD-8F26B75C823D}"/>
    <cellStyle name="Comma 4 39" xfId="3047" xr:uid="{0B72367E-EC05-45CC-8123-EBF7B9FC3AF2}"/>
    <cellStyle name="Comma 4 39 2" xfId="3048" xr:uid="{70AB9950-13C4-432C-BA36-BE68AA453E04}"/>
    <cellStyle name="Comma 4 4" xfId="524" xr:uid="{C9CE9A5B-D8AF-47E5-B93B-71FC0CD285F8}"/>
    <cellStyle name="Comma 4 4 2" xfId="3049" xr:uid="{AA8567E0-B781-4311-9EF0-04146678491B}"/>
    <cellStyle name="Comma 4 40" xfId="3050" xr:uid="{E87C1A5C-4635-4F9A-93CB-4721CEB9658D}"/>
    <cellStyle name="Comma 4 40 2" xfId="3051" xr:uid="{F6A64A38-0EA5-47CB-9DF5-9BED08815B11}"/>
    <cellStyle name="Comma 4 41" xfId="3052" xr:uid="{D8D9FCDE-BC44-4A5A-B21F-0A6B0A93702B}"/>
    <cellStyle name="Comma 4 41 2" xfId="3053" xr:uid="{A4F2B53C-2655-4C46-953F-75C3BAD54AFC}"/>
    <cellStyle name="Comma 4 42" xfId="3054" xr:uid="{E2B9AA2C-7EB9-462A-B848-1D11A47D55A0}"/>
    <cellStyle name="Comma 4 42 2" xfId="3055" xr:uid="{8B96FB7A-2910-482B-9280-DE073CAEF79E}"/>
    <cellStyle name="Comma 4 43" xfId="3056" xr:uid="{1B6221A6-139E-4E34-B1C1-F596767D1017}"/>
    <cellStyle name="Comma 4 43 2" xfId="3057" xr:uid="{81AB3E95-C205-48F0-8054-EFE80775D344}"/>
    <cellStyle name="Comma 4 44" xfId="3058" xr:uid="{5E1C367F-7107-4479-9C79-C4823C970E74}"/>
    <cellStyle name="Comma 4 44 2" xfId="3059" xr:uid="{07F2F45F-654B-45FB-96F1-3CCA193026BD}"/>
    <cellStyle name="Comma 4 45" xfId="3060" xr:uid="{8970D51A-1675-46FB-9F56-097D1B3F597C}"/>
    <cellStyle name="Comma 4 45 2" xfId="3061" xr:uid="{4BF5D27B-0C05-435B-BE9D-A9907CAF8B79}"/>
    <cellStyle name="Comma 4 46" xfId="3062" xr:uid="{5F28F966-A635-4CBB-8833-848CA842D5F8}"/>
    <cellStyle name="Comma 4 46 2" xfId="3063" xr:uid="{81F5F8D4-A77C-4F02-8582-EE1C90387D9F}"/>
    <cellStyle name="Comma 4 47" xfId="3064" xr:uid="{3C4925D8-47F6-4ED6-A1ED-C9ED29825009}"/>
    <cellStyle name="Comma 4 47 2" xfId="3065" xr:uid="{E18D5A2D-7D18-45D1-B7A2-29790B428765}"/>
    <cellStyle name="Comma 4 48" xfId="3066" xr:uid="{DA8CEFB9-EFBD-4E1C-B777-99B392349C6A}"/>
    <cellStyle name="Comma 4 48 2" xfId="3067" xr:uid="{7573FCB1-22ED-47EE-9904-E9F7C709C6E2}"/>
    <cellStyle name="Comma 4 49" xfId="3068" xr:uid="{BE7CC501-1818-4F79-B5BD-C75AE15FB4AF}"/>
    <cellStyle name="Comma 4 49 2" xfId="3069" xr:uid="{05BB722F-EA5A-402C-8C3D-BAA465BB2C23}"/>
    <cellStyle name="Comma 4 5" xfId="525" xr:uid="{2AA11498-F838-42B4-B5C4-7FD8F317F18D}"/>
    <cellStyle name="Comma 4 5 2" xfId="3070" xr:uid="{906EEE45-B19E-4655-9325-3248F270CC96}"/>
    <cellStyle name="Comma 4 50" xfId="3071" xr:uid="{384F3355-2584-4701-977D-04BA0DCCD0C6}"/>
    <cellStyle name="Comma 4 50 2" xfId="3072" xr:uid="{217E3D99-4761-49B6-9399-F3000040A83D}"/>
    <cellStyle name="Comma 4 51" xfId="3073" xr:uid="{BEAAE84B-A596-4F23-ADDA-A10C97519511}"/>
    <cellStyle name="Comma 4 51 2" xfId="3074" xr:uid="{E4E05690-7D34-4565-873E-CD424ED4E9FB}"/>
    <cellStyle name="Comma 4 52" xfId="3075" xr:uid="{3B11B27A-859E-41BC-B026-311A8B5C070F}"/>
    <cellStyle name="Comma 4 52 2" xfId="3076" xr:uid="{C2FB24D1-2322-4AC4-AD05-A60ACA17DCA3}"/>
    <cellStyle name="Comma 4 53" xfId="3077" xr:uid="{DB37023C-A7FD-4522-BF2A-940CB1CF7C94}"/>
    <cellStyle name="Comma 4 53 2" xfId="3078" xr:uid="{75C23FA0-B6F9-44AE-84BF-55FA8C5FC292}"/>
    <cellStyle name="Comma 4 54" xfId="3079" xr:uid="{D62C7006-AB8A-4593-85AD-6B967A5DA053}"/>
    <cellStyle name="Comma 4 54 2" xfId="3080" xr:uid="{45D54A89-6DB0-4735-A821-F81138693F46}"/>
    <cellStyle name="Comma 4 55" xfId="3081" xr:uid="{BEC456DA-618B-42A0-A9C2-9478A074B942}"/>
    <cellStyle name="Comma 4 55 2" xfId="3082" xr:uid="{CB5A002D-68FC-4A87-BD3C-3D9CAFF54057}"/>
    <cellStyle name="Comma 4 56" xfId="3083" xr:uid="{862DAA32-C48F-4FC5-8E42-8168141495A5}"/>
    <cellStyle name="Comma 4 56 2" xfId="3084" xr:uid="{42DED80E-5815-4963-B453-0771BCEBC393}"/>
    <cellStyle name="Comma 4 57" xfId="3085" xr:uid="{27E67BF3-EE5E-4D0E-90E9-0CCF651EEEBB}"/>
    <cellStyle name="Comma 4 57 2" xfId="3086" xr:uid="{22A2CC50-5490-4917-8180-088DB53E4215}"/>
    <cellStyle name="Comma 4 58" xfId="3087" xr:uid="{21ACA5EC-71F7-49B6-B064-786F9248CC29}"/>
    <cellStyle name="Comma 4 58 2" xfId="3088" xr:uid="{8CA7CDD0-ECF6-41D7-8A88-F83BE16FC04D}"/>
    <cellStyle name="Comma 4 59" xfId="3089" xr:uid="{0CE1F85E-AAE8-4F8B-BC38-EAA85EEEB351}"/>
    <cellStyle name="Comma 4 59 2" xfId="3090" xr:uid="{BA1BB515-0CD8-4B46-AA35-33573D4619A7}"/>
    <cellStyle name="Comma 4 6" xfId="526" xr:uid="{7C02691A-05A1-4D64-92A2-C739DE44675C}"/>
    <cellStyle name="Comma 4 6 2" xfId="3091" xr:uid="{73E98D25-B594-4895-BC4A-8DCE897F2CDC}"/>
    <cellStyle name="Comma 4 60" xfId="3092" xr:uid="{1150F6AA-2D1E-4317-9303-F649580B823D}"/>
    <cellStyle name="Comma 4 60 2" xfId="3093" xr:uid="{43927FDF-3A70-4257-8D1A-9A80A06377B1}"/>
    <cellStyle name="Comma 4 61" xfId="3094" xr:uid="{9253A27C-209C-45EE-9A50-130CD977D9FE}"/>
    <cellStyle name="Comma 4 61 2" xfId="3095" xr:uid="{6C7FB00D-CC75-4852-9A22-F9101492F14D}"/>
    <cellStyle name="Comma 4 62" xfId="3096" xr:uid="{C599FA31-AE7C-49A9-BFAD-1707167A6023}"/>
    <cellStyle name="Comma 4 62 2" xfId="3097" xr:uid="{FC48A0BA-4BF5-44D2-9F5B-AE739954981A}"/>
    <cellStyle name="Comma 4 63" xfId="3098" xr:uid="{468F0C77-3DFF-4673-862C-C83121DED1EC}"/>
    <cellStyle name="Comma 4 63 2" xfId="3099" xr:uid="{04F02AB0-AF1C-4821-9802-C44FA19236BC}"/>
    <cellStyle name="Comma 4 64" xfId="3100" xr:uid="{18552C20-AD99-4379-B38A-B3E919BC3F04}"/>
    <cellStyle name="Comma 4 64 2" xfId="3101" xr:uid="{BE978D7B-76F2-4FB1-9D12-E0DACF9346E3}"/>
    <cellStyle name="Comma 4 65" xfId="3102" xr:uid="{96019B79-34F8-4751-8A66-E39AD6CDDC9E}"/>
    <cellStyle name="Comma 4 65 2" xfId="3103" xr:uid="{3F897D49-5917-405D-ABBC-825EB527B4D5}"/>
    <cellStyle name="Comma 4 66" xfId="3104" xr:uid="{BBBD86ED-7387-4427-9D0B-0C7FBD20B541}"/>
    <cellStyle name="Comma 4 66 2" xfId="3105" xr:uid="{E932D0F4-09C2-4492-B6E3-D0809007E64E}"/>
    <cellStyle name="Comma 4 67" xfId="3106" xr:uid="{C5E382AD-EFB6-4EDD-9371-86BE486D02A2}"/>
    <cellStyle name="Comma 4 67 2" xfId="3107" xr:uid="{1BECDA82-62D6-4F99-BA62-77C09B9B2DBF}"/>
    <cellStyle name="Comma 4 68" xfId="3108" xr:uid="{A7B68B7A-7526-4A23-8951-BB3E5D15FB69}"/>
    <cellStyle name="Comma 4 68 2" xfId="3109" xr:uid="{44D6668A-5156-4778-A2CB-368BD3A359F5}"/>
    <cellStyle name="Comma 4 69" xfId="3110" xr:uid="{0BF5621E-DEB0-4F38-BB11-5AD4052A5E7B}"/>
    <cellStyle name="Comma 4 69 2" xfId="3111" xr:uid="{2B2580CF-60C5-4E39-91D0-AD1D08FD0DB5}"/>
    <cellStyle name="Comma 4 7" xfId="527" xr:uid="{42DDC104-A22D-41A2-998C-16BBDEE8DE63}"/>
    <cellStyle name="Comma 4 7 2" xfId="3112" xr:uid="{525CEA53-BFEB-40C0-B4EE-E65679F90A0E}"/>
    <cellStyle name="Comma 4 70" xfId="3113" xr:uid="{A4C256D2-4C46-4FDC-8A27-CC6705DDE37E}"/>
    <cellStyle name="Comma 4 70 2" xfId="3114" xr:uid="{3A73A7D2-DE70-4DCD-A98E-D605E0533470}"/>
    <cellStyle name="Comma 4 71" xfId="3115" xr:uid="{CAB12CF3-0E59-403E-B96E-11A77176C5AC}"/>
    <cellStyle name="Comma 4 71 2" xfId="3116" xr:uid="{35F021CF-F1A8-4723-8C9B-0BE4E22A566F}"/>
    <cellStyle name="Comma 4 72" xfId="3117" xr:uid="{520174CD-F7B2-4E61-9824-BF4D1BC9B428}"/>
    <cellStyle name="Comma 4 72 2" xfId="3118" xr:uid="{6DD36E73-C2C3-4808-86EA-761A641A2E66}"/>
    <cellStyle name="Comma 4 73" xfId="3119" xr:uid="{DAC353CF-0CBF-404B-96CC-0543EC3B9BF9}"/>
    <cellStyle name="Comma 4 73 2" xfId="3120" xr:uid="{93CD2B45-981D-4A0B-9F09-6CFF8DFCE16F}"/>
    <cellStyle name="Comma 4 74" xfId="3121" xr:uid="{58D7CE8C-44A2-406A-B97C-3A44E9260DC6}"/>
    <cellStyle name="Comma 4 74 2" xfId="3122" xr:uid="{EBC3F85C-72F6-4639-9D4A-9B8C44C80483}"/>
    <cellStyle name="Comma 4 75" xfId="3123" xr:uid="{F200D7D9-F97E-4C0B-AEF5-97F54528D0C6}"/>
    <cellStyle name="Comma 4 75 2" xfId="3124" xr:uid="{12F67127-4A45-4B75-959F-C5ECCCADD1D4}"/>
    <cellStyle name="Comma 4 76" xfId="3125" xr:uid="{D09690E4-F8EB-4BE2-9216-E4011F63A834}"/>
    <cellStyle name="Comma 4 76 2" xfId="3126" xr:uid="{20F0DE21-9BE8-49DE-A70C-B337EFAEECE0}"/>
    <cellStyle name="Comma 4 77" xfId="3127" xr:uid="{1F81A0F0-6DB8-4DF9-9A6F-41D3BE2AC1C3}"/>
    <cellStyle name="Comma 4 77 2" xfId="3128" xr:uid="{12708365-2048-4B54-8B95-21E5F4541D73}"/>
    <cellStyle name="Comma 4 78" xfId="3129" xr:uid="{526B5DF5-C526-40CB-9DB3-3B1D4D7ED0E7}"/>
    <cellStyle name="Comma 4 78 2" xfId="3130" xr:uid="{C1A5DA4D-5D2E-4C7F-ADCD-CDB7DEE9F55C}"/>
    <cellStyle name="Comma 4 79" xfId="3131" xr:uid="{1A4DA3B8-FA7C-487F-B650-44EE494176E2}"/>
    <cellStyle name="Comma 4 79 2" xfId="3132" xr:uid="{0FC35E43-C18C-409A-B1E5-F002F98FB1E3}"/>
    <cellStyle name="Comma 4 8" xfId="528" xr:uid="{0D26EB04-2A3F-43D9-AB76-8F0A563C1D42}"/>
    <cellStyle name="Comma 4 8 2" xfId="3133" xr:uid="{CA8D9A6F-7A41-40B6-A715-789900306C4E}"/>
    <cellStyle name="Comma 4 80" xfId="3134" xr:uid="{6EA6D942-8B45-4E59-ADF3-AC1DD5B094F1}"/>
    <cellStyle name="Comma 4 80 2" xfId="3135" xr:uid="{8947D640-0400-4C0A-A5F1-3935D2A6A645}"/>
    <cellStyle name="Comma 4 81" xfId="3136" xr:uid="{CB043C67-056C-4660-A583-E78713517230}"/>
    <cellStyle name="Comma 4 81 2" xfId="3137" xr:uid="{CC983D3B-34A3-4D67-BB14-66214327A1AE}"/>
    <cellStyle name="Comma 4 82" xfId="3138" xr:uid="{D2BC88B6-7F22-42FC-9004-4962F374D182}"/>
    <cellStyle name="Comma 4 82 2" xfId="3139" xr:uid="{AAF8F301-E956-43BF-8D4D-DBDD980E1B8B}"/>
    <cellStyle name="Comma 4 83" xfId="3140" xr:uid="{45B77FD2-FB95-41C5-A54C-2DC472307EF8}"/>
    <cellStyle name="Comma 4 83 2" xfId="3141" xr:uid="{C216E6D4-4D96-40B7-B30D-817239796BF7}"/>
    <cellStyle name="Comma 4 84" xfId="3142" xr:uid="{BEFF6D75-50C4-4C67-BF4D-555D2019FB88}"/>
    <cellStyle name="Comma 4 84 2" xfId="3143" xr:uid="{77360F0D-EF0A-4E36-B646-1AC29C8FABD5}"/>
    <cellStyle name="Comma 4 85" xfId="3144" xr:uid="{18C11F5A-26BC-41A8-A9C6-46DD52CDAEFB}"/>
    <cellStyle name="Comma 4 85 2" xfId="3145" xr:uid="{053B1E5F-065F-4340-B241-26FE93F5C794}"/>
    <cellStyle name="Comma 4 86" xfId="3146" xr:uid="{071B32A5-C5BA-4151-9B5B-9CAA5B7DD528}"/>
    <cellStyle name="Comma 4 86 2" xfId="3147" xr:uid="{D7E4300E-4CE0-49E5-90E1-8611A9E7D4B3}"/>
    <cellStyle name="Comma 4 87" xfId="3148" xr:uid="{83CA9177-4FAC-48F3-A55E-166332176FAF}"/>
    <cellStyle name="Comma 4 87 2" xfId="3149" xr:uid="{CF1BED37-A2AC-43A7-A4C5-B8FCAC77CADE}"/>
    <cellStyle name="Comma 4 88" xfId="3150" xr:uid="{C6A7B5A2-75F1-4EE9-B175-69354463ED80}"/>
    <cellStyle name="Comma 4 88 2" xfId="3151" xr:uid="{5BCC02AB-355E-4714-8E3F-CD53CB09B4B7}"/>
    <cellStyle name="Comma 4 89" xfId="3152" xr:uid="{3026C40A-6DB6-4866-AF1A-A52A0077EB67}"/>
    <cellStyle name="Comma 4 89 2" xfId="3153" xr:uid="{DA94A797-6AD6-4ADF-93F9-4B1C48E82876}"/>
    <cellStyle name="Comma 4 9" xfId="3154" xr:uid="{6C265528-53CB-4156-8148-FE4A10EE3690}"/>
    <cellStyle name="Comma 4 9 2" xfId="3155" xr:uid="{D9DA1EF8-87BB-4EBA-B183-8D3BBBE6EA4D}"/>
    <cellStyle name="Comma 4 90" xfId="3156" xr:uid="{6C096AF9-5786-487F-8008-2E9AE0F59076}"/>
    <cellStyle name="Comma 4 90 2" xfId="3157" xr:uid="{0F1B412D-F4EB-46BF-B894-BC5634686F25}"/>
    <cellStyle name="Comma 4 91" xfId="3158" xr:uid="{BA6515BA-7AAB-4A12-9D22-E0A9C0FFC44F}"/>
    <cellStyle name="Comma 4 91 2" xfId="3159" xr:uid="{8B7A3921-F294-4208-893A-0E6F3DB4272B}"/>
    <cellStyle name="Comma 4 92" xfId="3160" xr:uid="{153FBD3D-92C1-4714-952A-99CA9B6D5039}"/>
    <cellStyle name="Comma 4 92 2" xfId="3161" xr:uid="{CD681A72-5A55-4C90-9EAA-2AD9E4BDD5AA}"/>
    <cellStyle name="Comma 4 93" xfId="3162" xr:uid="{FAC875BC-58F8-4EB8-832C-EEDAEA0C2D0E}"/>
    <cellStyle name="Comma 4 93 2" xfId="3163" xr:uid="{37330A24-F671-4424-9667-BB4EACB9AA51}"/>
    <cellStyle name="Comma 4 94" xfId="3164" xr:uid="{785A5B75-2F99-404C-AD35-7DAE4C0AF8E9}"/>
    <cellStyle name="Comma 4 94 2" xfId="3165" xr:uid="{998671A8-32B0-4724-8B27-442A48643EFC}"/>
    <cellStyle name="Comma 4 95" xfId="3166" xr:uid="{72869D98-2042-4ADC-B5A9-9EDCD8396AEC}"/>
    <cellStyle name="Comma 4 95 2" xfId="3167" xr:uid="{7EF40EDB-BEB1-4ECF-8512-227885A1C74E}"/>
    <cellStyle name="Comma 4 96" xfId="343" xr:uid="{8D52469F-4124-4C2B-9C30-D4DF94A1C62B}"/>
    <cellStyle name="Comma 5" xfId="80" xr:uid="{209D3336-F8E2-4612-86DF-70BF3C8ED620}"/>
    <cellStyle name="Comma 5 10" xfId="3168" xr:uid="{F46AF513-C06E-46B5-A089-162E78293ABE}"/>
    <cellStyle name="Comma 5 10 2" xfId="3169" xr:uid="{45B39575-6B02-45FB-9E5F-6128AC88BBDB}"/>
    <cellStyle name="Comma 5 11" xfId="3170" xr:uid="{0E103640-5B11-4804-A29E-E396B6E1766E}"/>
    <cellStyle name="Comma 5 11 2" xfId="3171" xr:uid="{81FE2E1D-77DD-4114-AAA2-9AD9A9066E03}"/>
    <cellStyle name="Comma 5 12" xfId="3172" xr:uid="{DB271034-ADB0-402F-ACF4-5147B59B586C}"/>
    <cellStyle name="Comma 5 12 2" xfId="3173" xr:uid="{47AFAA64-3761-4047-BDEE-0E03439969BE}"/>
    <cellStyle name="Comma 5 13" xfId="3174" xr:uid="{47E6C055-D069-4121-BEE6-7C2BE8441E9C}"/>
    <cellStyle name="Comma 5 13 2" xfId="3175" xr:uid="{34482275-F577-4CDC-BD54-56C7B8F236D7}"/>
    <cellStyle name="Comma 5 14" xfId="3176" xr:uid="{BA0FC5A7-9036-43C0-8C8E-654C1ACBF621}"/>
    <cellStyle name="Comma 5 14 2" xfId="3177" xr:uid="{BEE59CA8-6369-4A1D-9345-3909FF448BD2}"/>
    <cellStyle name="Comma 5 15" xfId="3178" xr:uid="{085A1E25-FC2A-4726-90F6-D4210D19F2E8}"/>
    <cellStyle name="Comma 5 15 2" xfId="3179" xr:uid="{75177F0D-C80E-4680-BC0F-BC1455FC15E9}"/>
    <cellStyle name="Comma 5 16" xfId="3180" xr:uid="{623D16D1-057F-415A-8F3B-EDE0EEC5C2B2}"/>
    <cellStyle name="Comma 5 16 2" xfId="3181" xr:uid="{C59DF63A-8A5E-431A-8408-E91D6774AA8A}"/>
    <cellStyle name="Comma 5 17" xfId="3182" xr:uid="{F4ABB6F4-7CE0-48F5-909C-E99AFB6E04E5}"/>
    <cellStyle name="Comma 5 17 2" xfId="3183" xr:uid="{7B7F0B80-1E16-4962-8C6D-72C8B46B1F8E}"/>
    <cellStyle name="Comma 5 18" xfId="3184" xr:uid="{9A24E2F8-11F8-4668-A51B-F2D575DAAB55}"/>
    <cellStyle name="Comma 5 18 2" xfId="3185" xr:uid="{43C62AA6-1272-4198-8803-9F9E26C9F789}"/>
    <cellStyle name="Comma 5 19" xfId="3186" xr:uid="{62C413F7-99A0-42B5-893E-D9EBF280E271}"/>
    <cellStyle name="Comma 5 19 2" xfId="3187" xr:uid="{B70D705D-F325-4E44-BAD7-2BD4B10BF9FC}"/>
    <cellStyle name="Comma 5 2" xfId="218" xr:uid="{02DEC5C4-CC58-4770-97F2-3637021F16D5}"/>
    <cellStyle name="Comma 5 2 2" xfId="712" xr:uid="{6A884087-B2F2-490B-A356-895FD8D0A826}"/>
    <cellStyle name="Comma 5 2 2 2" xfId="3188" xr:uid="{CAA86743-DFBE-48E8-AA08-2F1D4010F92E}"/>
    <cellStyle name="Comma 5 2 3" xfId="3189" xr:uid="{B782E160-933C-455C-9EE4-CC8D391360ED}"/>
    <cellStyle name="Comma 5 2 3 2" xfId="3190" xr:uid="{487FC8FE-9232-4E03-B1E6-6BC276CD036A}"/>
    <cellStyle name="Comma 5 2 4" xfId="3191" xr:uid="{AF748735-FF99-4A4E-91C0-3FA5C21801F3}"/>
    <cellStyle name="Comma 5 20" xfId="3192" xr:uid="{69531821-7900-4F47-9610-B142840B925F}"/>
    <cellStyle name="Comma 5 20 2" xfId="3193" xr:uid="{C62D6BFD-5D43-4972-BF43-A2AEB30CE551}"/>
    <cellStyle name="Comma 5 21" xfId="3194" xr:uid="{B1360B02-B8F2-4EE9-A6C7-9CCA2C2FD426}"/>
    <cellStyle name="Comma 5 21 2" xfId="3195" xr:uid="{11D8C9B3-B7AA-42AD-8D4D-C79AD67DA32F}"/>
    <cellStyle name="Comma 5 22" xfId="3196" xr:uid="{3DE41124-DF0D-4211-A5EE-40A5FFA38FD1}"/>
    <cellStyle name="Comma 5 22 2" xfId="3197" xr:uid="{BB48A044-1B28-455D-91FC-28789B77229C}"/>
    <cellStyle name="Comma 5 23" xfId="3198" xr:uid="{0AC4DA9B-5499-4F31-894B-3FF50825B5B4}"/>
    <cellStyle name="Comma 5 23 2" xfId="3199" xr:uid="{F02CCF4C-BC3F-4556-8F23-8C460FB1E141}"/>
    <cellStyle name="Comma 5 24" xfId="3200" xr:uid="{78C1B3D6-3764-4DE5-99C0-D35D87AA5DBB}"/>
    <cellStyle name="Comma 5 24 2" xfId="3201" xr:uid="{80A8556B-E933-4C47-9C3C-535B81796A80}"/>
    <cellStyle name="Comma 5 25" xfId="3202" xr:uid="{52986561-12E3-4362-B37D-430E7153DDAD}"/>
    <cellStyle name="Comma 5 25 2" xfId="3203" xr:uid="{1E49A357-7ADC-431C-B7D5-26C2CB3F5BB9}"/>
    <cellStyle name="Comma 5 26" xfId="3204" xr:uid="{AD40F81C-6283-45A4-9087-9412471B7EBC}"/>
    <cellStyle name="Comma 5 26 2" xfId="3205" xr:uid="{CAE97EB9-37AD-4079-B324-F739D01FB536}"/>
    <cellStyle name="Comma 5 27" xfId="3206" xr:uid="{D290D053-D569-4FED-9A8D-D274DAECC3F7}"/>
    <cellStyle name="Comma 5 27 2" xfId="3207" xr:uid="{835C6B48-DB36-4A6C-9B1B-80A3895EC42D}"/>
    <cellStyle name="Comma 5 28" xfId="3208" xr:uid="{5DEE5A8E-617D-4ED4-9013-EF2F3078C205}"/>
    <cellStyle name="Comma 5 28 2" xfId="3209" xr:uid="{6ACB3C37-3C99-40A2-AF76-EF6CF6780E8E}"/>
    <cellStyle name="Comma 5 29" xfId="3210" xr:uid="{6B574AC5-5F51-45C8-8895-0CA03DB1EAD2}"/>
    <cellStyle name="Comma 5 29 2" xfId="3211" xr:uid="{49A7677D-01D9-4E82-AA99-B2EAA6DF5EF9}"/>
    <cellStyle name="Comma 5 3" xfId="529" xr:uid="{F7C3981F-B01A-48D2-8F9E-A1BC3C88552D}"/>
    <cellStyle name="Comma 5 3 2" xfId="3212" xr:uid="{FFE4CB99-7053-42C7-8493-B6D5C6EEE987}"/>
    <cellStyle name="Comma 5 30" xfId="3213" xr:uid="{76BDD564-16EC-4041-9099-2BEE791D6C86}"/>
    <cellStyle name="Comma 5 30 2" xfId="3214" xr:uid="{1708F9C1-71E0-4594-BEF5-81D14B5C9DB4}"/>
    <cellStyle name="Comma 5 31" xfId="3215" xr:uid="{933C51C6-D321-4A50-B7E7-4001D459929A}"/>
    <cellStyle name="Comma 5 31 2" xfId="3216" xr:uid="{256B2592-1B16-482C-830E-15FE6014C22A}"/>
    <cellStyle name="Comma 5 32" xfId="3217" xr:uid="{DD9B53CF-4BA2-4415-80AC-4DFA5803FAEF}"/>
    <cellStyle name="Comma 5 32 2" xfId="3218" xr:uid="{44BD2840-2458-4294-926F-C515564DA932}"/>
    <cellStyle name="Comma 5 33" xfId="3219" xr:uid="{B383C8AB-AE6E-466F-81CA-C1BDAAA749DB}"/>
    <cellStyle name="Comma 5 33 2" xfId="3220" xr:uid="{23384C15-AEF0-4B37-9650-E620E5F8A0B9}"/>
    <cellStyle name="Comma 5 34" xfId="3221" xr:uid="{9810C4C9-35A6-40EE-8C38-8D7E5C14EB71}"/>
    <cellStyle name="Comma 5 34 2" xfId="3222" xr:uid="{E2B09606-3394-4FA0-A331-529C879E47FE}"/>
    <cellStyle name="Comma 5 35" xfId="3223" xr:uid="{52945A6D-A5A0-4344-8553-3BBF29FE6A76}"/>
    <cellStyle name="Comma 5 35 2" xfId="3224" xr:uid="{81EEA947-3A17-404F-8CA6-E5625181C50F}"/>
    <cellStyle name="Comma 5 36" xfId="3225" xr:uid="{7A99754D-BF58-4B1F-B2E3-9B7DC7CE1F2F}"/>
    <cellStyle name="Comma 5 36 2" xfId="3226" xr:uid="{A2F3DC31-8963-4EBB-8680-F615B8FC92D1}"/>
    <cellStyle name="Comma 5 37" xfId="3227" xr:uid="{8D30AACF-1690-419B-8D7C-65DE83089737}"/>
    <cellStyle name="Comma 5 37 2" xfId="3228" xr:uid="{207D740B-4D73-4BF1-BD57-8F3135EC3ACC}"/>
    <cellStyle name="Comma 5 38" xfId="3229" xr:uid="{90E722D0-ECDA-4521-BE0C-91A4E578A4B8}"/>
    <cellStyle name="Comma 5 38 2" xfId="3230" xr:uid="{24C1770E-D8BB-4ADF-939B-6D5AF850AD80}"/>
    <cellStyle name="Comma 5 39" xfId="3231" xr:uid="{1E3CB43A-4D8A-45FE-9991-B86AC47EBD2D}"/>
    <cellStyle name="Comma 5 39 2" xfId="3232" xr:uid="{5E92B492-A5A2-4AFF-903B-89C4D0CEED37}"/>
    <cellStyle name="Comma 5 4" xfId="530" xr:uid="{59C8B344-0F99-46F8-9613-190DCE0409FD}"/>
    <cellStyle name="Comma 5 4 2" xfId="3233" xr:uid="{410D961F-8C30-4E7F-9DD8-2CE502991CE2}"/>
    <cellStyle name="Comma 5 40" xfId="3234" xr:uid="{DD21B99C-EB84-45C6-B29E-F74D8E143FB5}"/>
    <cellStyle name="Comma 5 40 2" xfId="3235" xr:uid="{3AC3E387-1CBD-4086-8309-A9888971A0A7}"/>
    <cellStyle name="Comma 5 41" xfId="3236" xr:uid="{715376A4-6CF9-4496-BAA7-C0833A130D4B}"/>
    <cellStyle name="Comma 5 41 2" xfId="3237" xr:uid="{D5D71FE1-E688-47A2-9375-F77329E9DFFE}"/>
    <cellStyle name="Comma 5 42" xfId="3238" xr:uid="{77FF0AF3-E116-4833-81B0-5F5344730CBB}"/>
    <cellStyle name="Comma 5 42 2" xfId="3239" xr:uid="{FD43A537-200E-4799-BD1E-EF27B2BF6D45}"/>
    <cellStyle name="Comma 5 43" xfId="3240" xr:uid="{3801802D-F038-4D1B-A898-7D80EBCA1067}"/>
    <cellStyle name="Comma 5 43 2" xfId="3241" xr:uid="{138981E8-D616-4F81-82A3-45E003852699}"/>
    <cellStyle name="Comma 5 44" xfId="3242" xr:uid="{53FC6753-535D-4CB9-84B1-AA1B927238F8}"/>
    <cellStyle name="Comma 5 44 2" xfId="3243" xr:uid="{96E33A3A-D13D-48FA-8E8C-2CF6C2523A99}"/>
    <cellStyle name="Comma 5 45" xfId="3244" xr:uid="{B787A800-084F-41AC-B55D-E41D557232A8}"/>
    <cellStyle name="Comma 5 45 2" xfId="3245" xr:uid="{491A5039-CFD9-4F2D-A082-AC1E474B03E5}"/>
    <cellStyle name="Comma 5 46" xfId="3246" xr:uid="{866F24D9-F28C-4164-8AE0-ED361C8A8519}"/>
    <cellStyle name="Comma 5 46 2" xfId="3247" xr:uid="{3D444BFC-CEEC-4DBA-A8E9-B117D94E8512}"/>
    <cellStyle name="Comma 5 47" xfId="3248" xr:uid="{6A792B9D-8780-423C-AABF-003FFD6FF1DA}"/>
    <cellStyle name="Comma 5 47 2" xfId="3249" xr:uid="{6B40E59C-EE9F-41E1-9458-2A6584983E6F}"/>
    <cellStyle name="Comma 5 48" xfId="3250" xr:uid="{22C4D60E-95CB-4D3B-A7F3-59776F879F41}"/>
    <cellStyle name="Comma 5 48 2" xfId="3251" xr:uid="{423A6EE3-B637-4B68-B6D6-F149C310FC25}"/>
    <cellStyle name="Comma 5 49" xfId="3252" xr:uid="{B21775F8-2EC2-4DC4-9B83-BF57256FA80D}"/>
    <cellStyle name="Comma 5 49 2" xfId="3253" xr:uid="{AEE9625C-7220-4EC2-B611-BBCD29A7E8EF}"/>
    <cellStyle name="Comma 5 5" xfId="531" xr:uid="{68DE2B58-54C5-4631-8B6D-C4A079AEB14C}"/>
    <cellStyle name="Comma 5 5 2" xfId="3254" xr:uid="{22173AE9-F370-4057-BAC9-F52E65AD105B}"/>
    <cellStyle name="Comma 5 50" xfId="3255" xr:uid="{29871AFD-A93A-40CB-90E4-D683C8CA54EA}"/>
    <cellStyle name="Comma 5 50 2" xfId="3256" xr:uid="{BB3B92B0-DDFD-400D-BB3A-DFA5748B67C3}"/>
    <cellStyle name="Comma 5 51" xfId="3257" xr:uid="{1B928AB4-C0CE-4D3C-98EA-946806C49BB4}"/>
    <cellStyle name="Comma 5 51 2" xfId="3258" xr:uid="{3AD43E4B-CAC1-4DC7-A11B-DC7E3A354213}"/>
    <cellStyle name="Comma 5 52" xfId="3259" xr:uid="{1F36458F-34C7-48E9-A435-93113E051954}"/>
    <cellStyle name="Comma 5 52 2" xfId="3260" xr:uid="{8C95C6D0-D7C9-44E7-9836-20361B17EFCA}"/>
    <cellStyle name="Comma 5 53" xfId="3261" xr:uid="{856C82F4-53DD-4EEF-ABAE-C429C87F1024}"/>
    <cellStyle name="Comma 5 53 2" xfId="3262" xr:uid="{201DFD39-8954-47CC-AC97-FCE3740DD3CE}"/>
    <cellStyle name="Comma 5 54" xfId="3263" xr:uid="{AEF7EEC8-1BC5-4AFA-A7BD-B1952B141F0F}"/>
    <cellStyle name="Comma 5 54 2" xfId="3264" xr:uid="{D27E1497-BE09-40E3-9FB6-E9EAB24117FB}"/>
    <cellStyle name="Comma 5 55" xfId="3265" xr:uid="{5F28AD89-7173-4280-A103-C58ECF6D26D2}"/>
    <cellStyle name="Comma 5 55 2" xfId="3266" xr:uid="{001FE0BF-B055-447D-9BCC-A55AFF213D2E}"/>
    <cellStyle name="Comma 5 56" xfId="3267" xr:uid="{843F5013-A664-4DDA-A54B-5F5FB44CD811}"/>
    <cellStyle name="Comma 5 56 2" xfId="3268" xr:uid="{5A6040FF-DB6A-44DE-8C0F-A741214CD3BF}"/>
    <cellStyle name="Comma 5 57" xfId="3269" xr:uid="{FE3AFC23-53C0-4A56-A92C-086D3FB5DA70}"/>
    <cellStyle name="Comma 5 57 2" xfId="3270" xr:uid="{613B92A4-544E-4D02-9F8F-B862B82609C6}"/>
    <cellStyle name="Comma 5 58" xfId="3271" xr:uid="{5E367DFE-A14B-4514-8A9E-5459EDECCB0D}"/>
    <cellStyle name="Comma 5 58 2" xfId="3272" xr:uid="{DF596E92-C742-47E3-8DE8-2B04D135AD79}"/>
    <cellStyle name="Comma 5 59" xfId="3273" xr:uid="{3F9EF81C-B69C-4D93-AED7-1726F28433FF}"/>
    <cellStyle name="Comma 5 59 2" xfId="3274" xr:uid="{D0C329E8-CCA2-4A61-B63E-8C4D34703A01}"/>
    <cellStyle name="Comma 5 6" xfId="532" xr:uid="{CD758CB6-EF31-4A37-A525-E65D41F10857}"/>
    <cellStyle name="Comma 5 6 2" xfId="3275" xr:uid="{4D6DF597-09C8-4E8F-8B20-8EB2C00D98FA}"/>
    <cellStyle name="Comma 5 60" xfId="3276" xr:uid="{A6050A86-473B-46C5-98CE-05E7F01F71D8}"/>
    <cellStyle name="Comma 5 60 2" xfId="3277" xr:uid="{FB615240-A893-4986-AAF3-BCA39C820EA6}"/>
    <cellStyle name="Comma 5 61" xfId="3278" xr:uid="{FD64590E-BAE5-4591-B046-208F874FB0F4}"/>
    <cellStyle name="Comma 5 61 2" xfId="3279" xr:uid="{798E9BAE-7354-41AC-B6D1-2929775419CA}"/>
    <cellStyle name="Comma 5 62" xfId="3280" xr:uid="{1BDC6672-66AA-4838-9B3A-4CE18063DA2D}"/>
    <cellStyle name="Comma 5 62 2" xfId="3281" xr:uid="{CD10CDE3-A177-4622-B5A0-C58E370DF4D8}"/>
    <cellStyle name="Comma 5 63" xfId="3282" xr:uid="{B62C9EFC-5488-48CE-B76A-A5BC582D7BC0}"/>
    <cellStyle name="Comma 5 63 2" xfId="3283" xr:uid="{C3FAD1B2-56E9-4865-9D75-E64AC52EA38C}"/>
    <cellStyle name="Comma 5 64" xfId="3284" xr:uid="{91AB055E-851A-4EB3-A10E-4547971325B7}"/>
    <cellStyle name="Comma 5 64 2" xfId="3285" xr:uid="{019B75CD-5A76-427F-83B7-E76E73B74FD8}"/>
    <cellStyle name="Comma 5 65" xfId="3286" xr:uid="{27E2F7BB-359E-42B8-82EA-6BD2814EDD72}"/>
    <cellStyle name="Comma 5 65 2" xfId="3287" xr:uid="{84773B1F-9FC6-46E9-8FA7-E1D952AA1FA7}"/>
    <cellStyle name="Comma 5 66" xfId="3288" xr:uid="{D2D85946-DFB6-49EB-BB85-E46CADFFE9D9}"/>
    <cellStyle name="Comma 5 66 2" xfId="3289" xr:uid="{39263F75-73B3-4B7A-85BC-8CD0A2872F2F}"/>
    <cellStyle name="Comma 5 67" xfId="3290" xr:uid="{3799D5FA-C68E-436E-8313-73D00AB1C1E8}"/>
    <cellStyle name="Comma 5 67 2" xfId="3291" xr:uid="{A70B7E9F-5CC1-423E-A5C8-BC89DD3CCD1D}"/>
    <cellStyle name="Comma 5 68" xfId="3292" xr:uid="{B39DE505-21A2-4901-B41F-70427E2B23EB}"/>
    <cellStyle name="Comma 5 68 2" xfId="3293" xr:uid="{6B1EAF71-7196-4026-9230-323BF365BB98}"/>
    <cellStyle name="Comma 5 69" xfId="3294" xr:uid="{2A5D7628-0173-42CA-A681-6324A35FD018}"/>
    <cellStyle name="Comma 5 69 2" xfId="3295" xr:uid="{F9BBA5EF-C25D-4F01-B596-F3A7FC68D0C3}"/>
    <cellStyle name="Comma 5 7" xfId="3296" xr:uid="{A0F01E0E-3F9D-4F44-859A-147CF7557250}"/>
    <cellStyle name="Comma 5 7 2" xfId="3297" xr:uid="{455E795D-89DD-46F5-BCD4-F2A47CD812C9}"/>
    <cellStyle name="Comma 5 70" xfId="3298" xr:uid="{5934D066-4550-4D3B-B8FE-5C73B27C411B}"/>
    <cellStyle name="Comma 5 70 2" xfId="3299" xr:uid="{84FFABCF-61D0-45C5-96FC-A1E5EF2CBDEE}"/>
    <cellStyle name="Comma 5 71" xfId="3300" xr:uid="{7457FDBA-F995-4BD9-8FB8-AA690290CD1B}"/>
    <cellStyle name="Comma 5 71 2" xfId="3301" xr:uid="{63F94669-2063-45A5-B1A2-F08FDDE942F8}"/>
    <cellStyle name="Comma 5 72" xfId="3302" xr:uid="{8C3B5629-B7E3-46E8-B7D5-54BD34B21A53}"/>
    <cellStyle name="Comma 5 72 2" xfId="3303" xr:uid="{0EB00D33-013A-45F4-AA94-95EC9E9EB753}"/>
    <cellStyle name="Comma 5 73" xfId="3304" xr:uid="{1D033F42-BB56-4914-8401-2AEA44E3D3A8}"/>
    <cellStyle name="Comma 5 73 2" xfId="3305" xr:uid="{586F6E6E-B130-45BD-8E69-3FE06583B817}"/>
    <cellStyle name="Comma 5 74" xfId="3306" xr:uid="{70B6E611-B146-4D85-B77C-262C110189B3}"/>
    <cellStyle name="Comma 5 74 2" xfId="3307" xr:uid="{31BCEFA2-5CF8-4E18-9DA6-5CCBB07167E9}"/>
    <cellStyle name="Comma 5 75" xfId="3308" xr:uid="{8954916E-13D3-4B2C-B32C-CC060095BC0F}"/>
    <cellStyle name="Comma 5 75 2" xfId="3309" xr:uid="{6E661539-CE64-411E-9C50-83480BEABC06}"/>
    <cellStyle name="Comma 5 76" xfId="3310" xr:uid="{A5DDBE77-EB4E-4D52-B964-DA71280C338F}"/>
    <cellStyle name="Comma 5 76 2" xfId="3311" xr:uid="{139ACF53-6974-479D-AA92-072596246421}"/>
    <cellStyle name="Comma 5 77" xfId="3312" xr:uid="{366E2830-548F-4582-AF4D-0ABE30D89E27}"/>
    <cellStyle name="Comma 5 77 2" xfId="3313" xr:uid="{ABCC805D-1514-4F27-96C8-FCEF092EE322}"/>
    <cellStyle name="Comma 5 78" xfId="3314" xr:uid="{7202E22B-9080-4AE4-A987-C5BF9E0EFFB7}"/>
    <cellStyle name="Comma 5 78 2" xfId="3315" xr:uid="{E639FFFB-2E2F-4870-909D-612E0FBE6967}"/>
    <cellStyle name="Comma 5 79" xfId="3316" xr:uid="{484C40C5-667F-4073-B550-91E03F00C087}"/>
    <cellStyle name="Comma 5 79 2" xfId="3317" xr:uid="{D6F02FCE-550A-477E-A0DE-1E4DCA259D68}"/>
    <cellStyle name="Comma 5 8" xfId="3318" xr:uid="{B42D82CA-F5F3-4FFC-90B0-0217787F0331}"/>
    <cellStyle name="Comma 5 8 2" xfId="3319" xr:uid="{796ED151-9C3D-4779-8062-057CD9D18A22}"/>
    <cellStyle name="Comma 5 80" xfId="3320" xr:uid="{8F8A3ACB-831F-412F-9AE0-ADFED0AEDCAF}"/>
    <cellStyle name="Comma 5 80 2" xfId="3321" xr:uid="{0E28C4F4-E2BB-4C2C-8F27-A7E62084641C}"/>
    <cellStyle name="Comma 5 81" xfId="3322" xr:uid="{4B3EA414-955E-411D-B2D1-B8B19CC859E6}"/>
    <cellStyle name="Comma 5 81 2" xfId="3323" xr:uid="{809FFBED-1B40-45C0-B731-5722942E6E69}"/>
    <cellStyle name="Comma 5 82" xfId="3324" xr:uid="{D7EBF7B0-4064-4945-81CF-B48CB6E2AB67}"/>
    <cellStyle name="Comma 5 82 2" xfId="3325" xr:uid="{DE43F6E4-2560-422C-B396-2E74F729C743}"/>
    <cellStyle name="Comma 5 83" xfId="3326" xr:uid="{4A7786F2-1D13-40DE-A9B0-6140BDED53AD}"/>
    <cellStyle name="Comma 5 83 2" xfId="3327" xr:uid="{82444638-3DB8-4A18-BA7B-D8A477B1CE33}"/>
    <cellStyle name="Comma 5 84" xfId="3328" xr:uid="{6ED5B4D8-2A2C-464B-A304-C4751906C966}"/>
    <cellStyle name="Comma 5 84 2" xfId="3329" xr:uid="{BDFE8E96-F832-4EBB-BC49-E199221854A7}"/>
    <cellStyle name="Comma 5 85" xfId="3330" xr:uid="{DA7A9A7B-CD1B-4307-82E1-9EC11AA09178}"/>
    <cellStyle name="Comma 5 85 2" xfId="3331" xr:uid="{C9B3BA47-0BF2-4042-853E-2B6DE207D13E}"/>
    <cellStyle name="Comma 5 86" xfId="3332" xr:uid="{DB3DAB2E-8A22-436E-844D-0D89B7E8B954}"/>
    <cellStyle name="Comma 5 86 2" xfId="3333" xr:uid="{89E8483A-BC91-4137-8996-F001EFF894FF}"/>
    <cellStyle name="Comma 5 87" xfId="3334" xr:uid="{805AF6E7-0300-46BF-B5C0-5F7A5CFB3633}"/>
    <cellStyle name="Comma 5 87 2" xfId="3335" xr:uid="{643610EC-0EEE-4BD6-B6C0-2B2D9AF0274F}"/>
    <cellStyle name="Comma 5 88" xfId="3336" xr:uid="{100602B2-7821-46F4-BDCD-119BC828BDA3}"/>
    <cellStyle name="Comma 5 88 2" xfId="3337" xr:uid="{550D4FFA-70C8-4EC9-9C9D-1199F106377B}"/>
    <cellStyle name="Comma 5 89" xfId="3338" xr:uid="{7A2FBF4C-CD65-4029-A381-2C1BEC31425E}"/>
    <cellStyle name="Comma 5 89 2" xfId="3339" xr:uid="{9002F20B-1D30-4788-959A-0D255B88B24F}"/>
    <cellStyle name="Comma 5 9" xfId="3340" xr:uid="{82201D82-CA27-4BE6-A4AB-8C1DDAF879E3}"/>
    <cellStyle name="Comma 5 9 2" xfId="3341" xr:uid="{0D8EA40E-1D72-44FD-AF30-8F425605BCF8}"/>
    <cellStyle name="Comma 5 90" xfId="3342" xr:uid="{6211C2F5-7894-406F-90C8-D3B98E0AAB4D}"/>
    <cellStyle name="Comma 5 90 2" xfId="3343" xr:uid="{98D15816-0B44-4806-9D5C-D469AE08CCC7}"/>
    <cellStyle name="Comma 5 91" xfId="3344" xr:uid="{72C996DA-DB72-4415-A2AC-633E1A6FCE14}"/>
    <cellStyle name="Comma 5 91 2" xfId="3345" xr:uid="{A5ABB132-3051-4779-BD55-EBA93AFD4C5A}"/>
    <cellStyle name="Comma 5 92" xfId="3346" xr:uid="{1E2C9973-5E1B-4F33-8E61-3B7DC0F44AF2}"/>
    <cellStyle name="Comma 5 92 2" xfId="3347" xr:uid="{8B37904A-BAE6-4588-91C0-845CC1BFF2CF}"/>
    <cellStyle name="Comma 5 93" xfId="3348" xr:uid="{1B6EC3AB-B97D-4216-8250-CE0753A65844}"/>
    <cellStyle name="Comma 5 93 2" xfId="3349" xr:uid="{B336FEF6-8113-4D9D-A45B-5E631E0F2AA7}"/>
    <cellStyle name="Comma 5 94" xfId="3350" xr:uid="{E57754D1-30CC-4797-9E06-A15926CF8BC7}"/>
    <cellStyle name="Comma 5 94 2" xfId="3351" xr:uid="{01B0FEF8-365C-4AB5-A0AA-9765F130FAD1}"/>
    <cellStyle name="Comma 5 95" xfId="3352" xr:uid="{DB3FFF1D-6AEF-4F04-BCA5-F8CD754F7924}"/>
    <cellStyle name="Comma 5 95 2" xfId="3353" xr:uid="{37BFAAB5-7E21-4F7A-A8DF-AC1E22478B20}"/>
    <cellStyle name="Comma 5 96" xfId="3354" xr:uid="{08ABB297-1CE1-47C9-9795-BE935D197724}"/>
    <cellStyle name="Comma 6" xfId="81" xr:uid="{E5A25AE4-4742-4759-9E81-6326C0150934}"/>
    <cellStyle name="Comma 6 2" xfId="713" xr:uid="{73247E2A-AF5B-4682-B0C7-ABF7CE5D4769}"/>
    <cellStyle name="Comma 6 2 2" xfId="714" xr:uid="{5FC3A61E-A98B-4870-B63F-6B75B6F3AFE3}"/>
    <cellStyle name="Comma 6 3" xfId="715" xr:uid="{3F9663F4-ECC8-4361-83D3-8EE54B7D81AE}"/>
    <cellStyle name="Comma 7" xfId="82" xr:uid="{F5F8B02E-09C2-48AA-B3E2-8B7F25685AD0}"/>
    <cellStyle name="Comma 7 10" xfId="3355" xr:uid="{D0CD28F4-3A28-4E7D-95F3-DFC63409B0D7}"/>
    <cellStyle name="Comma 7 100" xfId="3356" xr:uid="{2432828C-0832-4090-8B65-A00DF2500CA9}"/>
    <cellStyle name="Comma 7 101" xfId="3357" xr:uid="{9ADC09FB-BE37-4EBB-818B-7AF1046385C5}"/>
    <cellStyle name="Comma 7 102" xfId="3358" xr:uid="{4400AE45-4675-469D-BE2C-9108A0484BAC}"/>
    <cellStyle name="Comma 7 103" xfId="3359" xr:uid="{710E7742-DBE7-43AD-8A39-46D92594B022}"/>
    <cellStyle name="Comma 7 104" xfId="3360" xr:uid="{C8B5BF0C-7037-43A5-A4B7-83413B996C1B}"/>
    <cellStyle name="Comma 7 105" xfId="3361" xr:uid="{43A2DD21-FDD4-4E23-91D8-3974D995E15C}"/>
    <cellStyle name="Comma 7 106" xfId="3362" xr:uid="{1B80FC9C-793E-4671-AE9D-1337057923CA}"/>
    <cellStyle name="Comma 7 107" xfId="3363" xr:uid="{1053D9D4-F8ED-4649-81A5-C1F278A5550D}"/>
    <cellStyle name="Comma 7 108" xfId="3364" xr:uid="{D00795B2-B2BC-4D91-A3BB-2ACCDB65C548}"/>
    <cellStyle name="Comma 7 109" xfId="3365" xr:uid="{5FBFB7D7-0518-46D7-A03A-2C7FAB55498E}"/>
    <cellStyle name="Comma 7 11" xfId="3366" xr:uid="{D2AAB238-B07E-4455-B13E-862EC12DAFF0}"/>
    <cellStyle name="Comma 7 110" xfId="3367" xr:uid="{EF2A7E9C-EC85-401F-8ED6-C7549F761D83}"/>
    <cellStyle name="Comma 7 111" xfId="3368" xr:uid="{7213A802-A42E-4484-A0B5-A3E4C202A1C3}"/>
    <cellStyle name="Comma 7 112" xfId="533" xr:uid="{6962BAF2-7593-4780-986C-25B1C4C39929}"/>
    <cellStyle name="Comma 7 12" xfId="3369" xr:uid="{C1FEE3BF-8C7E-4DE8-972E-DCF00356A5D5}"/>
    <cellStyle name="Comma 7 13" xfId="3370" xr:uid="{512980BE-3C55-49DA-B825-46BCAC8047A9}"/>
    <cellStyle name="Comma 7 14" xfId="3371" xr:uid="{53E1936D-BF53-432B-AAD2-B3020F6C44AD}"/>
    <cellStyle name="Comma 7 15" xfId="3372" xr:uid="{E20DB23F-1E3B-4C23-8632-670065ECC9BC}"/>
    <cellStyle name="Comma 7 15 2" xfId="3373" xr:uid="{CD0E1C3F-5DA9-49B4-8F51-D956ADBA3082}"/>
    <cellStyle name="Comma 7 16" xfId="3374" xr:uid="{6CC6DE3A-418A-4506-8612-5B2EBCD8085F}"/>
    <cellStyle name="Comma 7 16 2" xfId="3375" xr:uid="{4AB30270-007A-453C-A02C-7653969089B3}"/>
    <cellStyle name="Comma 7 17" xfId="3376" xr:uid="{B9259A76-6666-4E81-B910-76D3D4201C3A}"/>
    <cellStyle name="Comma 7 17 2" xfId="3377" xr:uid="{14154501-DDD0-4F7E-8F8B-5A611115AAA8}"/>
    <cellStyle name="Comma 7 18" xfId="3378" xr:uid="{3E8EF7AC-2960-490D-9A4E-1566A3697CE3}"/>
    <cellStyle name="Comma 7 18 2" xfId="3379" xr:uid="{963A5EA8-1AC8-416E-A33D-196702FB08B2}"/>
    <cellStyle name="Comma 7 19" xfId="3380" xr:uid="{1246F8AE-457F-4B8E-9213-B5C41832178F}"/>
    <cellStyle name="Comma 7 19 2" xfId="3381" xr:uid="{C86EBE78-F998-4ED2-AA47-41D680A29E7E}"/>
    <cellStyle name="Comma 7 2" xfId="83" xr:uid="{7D5D7D94-F3E5-479B-AA9B-EE4F7503D139}"/>
    <cellStyle name="Comma 7 2 2" xfId="163" xr:uid="{F2C409AF-E5C5-41DF-8A12-6D7B35C15557}"/>
    <cellStyle name="Comma 7 2 3" xfId="3382" xr:uid="{DF555CC6-49F5-46CA-A5FC-C5BA25BB055A}"/>
    <cellStyle name="Comma 7 20" xfId="3383" xr:uid="{F108B59D-3F47-4DA8-8A31-E9ACCD1E8079}"/>
    <cellStyle name="Comma 7 20 2" xfId="3384" xr:uid="{F3650432-7D0C-460E-8BA5-1B0974786BE5}"/>
    <cellStyle name="Comma 7 21" xfId="3385" xr:uid="{A21476DE-D1EA-4170-B304-23B9A64ADEC5}"/>
    <cellStyle name="Comma 7 21 2" xfId="3386" xr:uid="{196A710D-829E-4F26-B8B7-54A0EC1E9792}"/>
    <cellStyle name="Comma 7 22" xfId="3387" xr:uid="{0884F923-D9FA-4226-BE5B-B93051E372BC}"/>
    <cellStyle name="Comma 7 22 2" xfId="3388" xr:uid="{EA3F0F4E-C9DC-4A4B-BBBF-AD2E3DD3C982}"/>
    <cellStyle name="Comma 7 23" xfId="3389" xr:uid="{6826996E-62C8-404F-A612-AD3B1554FCC5}"/>
    <cellStyle name="Comma 7 23 2" xfId="3390" xr:uid="{525643DB-89B7-4CA7-8715-CC4C072369E7}"/>
    <cellStyle name="Comma 7 24" xfId="3391" xr:uid="{D6168F2D-5DB9-4E20-A506-EAAD62D092F3}"/>
    <cellStyle name="Comma 7 24 2" xfId="3392" xr:uid="{B014408B-2825-417A-8545-FEF1C3EFD1E3}"/>
    <cellStyle name="Comma 7 25" xfId="3393" xr:uid="{35DBD3B6-45D3-4D88-8CAC-F86B9393EF06}"/>
    <cellStyle name="Comma 7 25 2" xfId="3394" xr:uid="{600AF50B-AC0C-497E-B5D2-0B155850264B}"/>
    <cellStyle name="Comma 7 26" xfId="3395" xr:uid="{390913FB-F12E-4616-9100-2314E7AFFAC3}"/>
    <cellStyle name="Comma 7 26 2" xfId="3396" xr:uid="{0392EEC6-5960-406A-8684-7DF83B4B62D2}"/>
    <cellStyle name="Comma 7 27" xfId="3397" xr:uid="{31AA9603-CEE1-48D8-81EB-A18D2735B17A}"/>
    <cellStyle name="Comma 7 27 2" xfId="3398" xr:uid="{0AACFAD7-2406-4F4B-8B50-FC7CC44E53F1}"/>
    <cellStyle name="Comma 7 28" xfId="3399" xr:uid="{CBC5F2BD-5E11-4C12-8F34-D990E8BD7A71}"/>
    <cellStyle name="Comma 7 28 2" xfId="3400" xr:uid="{49787D1D-6028-4FE8-9860-53CA56F556CF}"/>
    <cellStyle name="Comma 7 29" xfId="3401" xr:uid="{12C11DCF-BF2F-4CE1-A522-175706E4DCF7}"/>
    <cellStyle name="Comma 7 29 2" xfId="3402" xr:uid="{C519F1DC-4569-4FEB-A2AE-1D6C59BD476D}"/>
    <cellStyle name="Comma 7 3" xfId="162" xr:uid="{20F5CEC1-F5E8-4ACB-BACB-41839AEA9DAC}"/>
    <cellStyle name="Comma 7 3 2" xfId="3403" xr:uid="{E382C6F1-0686-4CB7-869E-684039E62C89}"/>
    <cellStyle name="Comma 7 30" xfId="3404" xr:uid="{2EF5536B-8C61-4DDE-9EAD-9012B37D030D}"/>
    <cellStyle name="Comma 7 30 2" xfId="3405" xr:uid="{72B25D3C-ADD5-46CE-AB5F-41BEBAFDF423}"/>
    <cellStyle name="Comma 7 31" xfId="3406" xr:uid="{790F3F9F-FB8C-4CAE-92EF-C51AB2919896}"/>
    <cellStyle name="Comma 7 31 2" xfId="3407" xr:uid="{089E4F5D-C3A7-421F-9596-934DE6BEFC31}"/>
    <cellStyle name="Comma 7 32" xfId="3408" xr:uid="{8C105392-C359-4973-85DB-B03CF75D7E18}"/>
    <cellStyle name="Comma 7 32 2" xfId="3409" xr:uid="{130E1A8B-B6DB-4F60-8439-4B871E3945C1}"/>
    <cellStyle name="Comma 7 33" xfId="3410" xr:uid="{D228EB03-F10C-4EB4-B9A1-8F493453B0A9}"/>
    <cellStyle name="Comma 7 33 2" xfId="3411" xr:uid="{3DB7CED9-366E-4090-8276-19C9097C6FD0}"/>
    <cellStyle name="Comma 7 34" xfId="3412" xr:uid="{A81CB9D9-9776-4A07-9756-8159F9534DEE}"/>
    <cellStyle name="Comma 7 34 2" xfId="3413" xr:uid="{12B16B13-BAF5-4A20-ADC7-2B4D2B67A643}"/>
    <cellStyle name="Comma 7 35" xfId="3414" xr:uid="{6B54F0DB-3500-41FA-A5AD-E6855CBD8816}"/>
    <cellStyle name="Comma 7 35 2" xfId="3415" xr:uid="{19D57686-297D-4E82-BAA5-91032DC6102A}"/>
    <cellStyle name="Comma 7 36" xfId="3416" xr:uid="{25D38E1A-9795-45B3-B8D7-2DE49980CF6D}"/>
    <cellStyle name="Comma 7 36 2" xfId="3417" xr:uid="{F2A7C56E-A9DE-4DAE-AE27-3D91F963900E}"/>
    <cellStyle name="Comma 7 37" xfId="3418" xr:uid="{92CEFC14-E212-45BF-9D62-99FC5DD8FC8A}"/>
    <cellStyle name="Comma 7 37 2" xfId="3419" xr:uid="{7AB0EBBD-005F-4CD0-A4E1-7A0CF9395646}"/>
    <cellStyle name="Comma 7 38" xfId="3420" xr:uid="{AAAE1072-4E9B-4040-9448-45D4582EA747}"/>
    <cellStyle name="Comma 7 38 2" xfId="3421" xr:uid="{586FA139-0276-4700-81DA-A17113B030F8}"/>
    <cellStyle name="Comma 7 39" xfId="3422" xr:uid="{DDDAAA76-1C39-4F08-A865-B90E4E065075}"/>
    <cellStyle name="Comma 7 39 2" xfId="3423" xr:uid="{AA122330-6298-4371-A824-B74DD5E17740}"/>
    <cellStyle name="Comma 7 4" xfId="236" xr:uid="{195730D1-9CF7-4E4E-90F1-1FCCA24E94CB}"/>
    <cellStyle name="Comma 7 4 2" xfId="3424" xr:uid="{7B490AF0-25E3-4F9D-96CF-09B394FE84DD}"/>
    <cellStyle name="Comma 7 40" xfId="3425" xr:uid="{09120A81-37E4-42E3-A73B-F179908A4AFB}"/>
    <cellStyle name="Comma 7 40 2" xfId="3426" xr:uid="{24C56C5C-315D-44F0-8231-5D118A12D0BD}"/>
    <cellStyle name="Comma 7 41" xfId="3427" xr:uid="{11932017-5AD3-496D-9B66-5FC7133EB2FF}"/>
    <cellStyle name="Comma 7 41 2" xfId="3428" xr:uid="{334A5324-D45D-4FC4-BFFA-BB21A85AB177}"/>
    <cellStyle name="Comma 7 42" xfId="3429" xr:uid="{651E1094-CCED-4DE5-A77E-0365913C2B61}"/>
    <cellStyle name="Comma 7 42 2" xfId="3430" xr:uid="{92CC65B4-B30B-44E7-880C-E38430F2B978}"/>
    <cellStyle name="Comma 7 43" xfId="3431" xr:uid="{388370E7-1ED2-497B-8B36-67C4B1FA143F}"/>
    <cellStyle name="Comma 7 43 2" xfId="3432" xr:uid="{7789FE38-9C16-4DE7-B190-339A4BA8F445}"/>
    <cellStyle name="Comma 7 44" xfId="3433" xr:uid="{3F29D1EE-0C07-489D-A1C5-B0594A486168}"/>
    <cellStyle name="Comma 7 44 2" xfId="3434" xr:uid="{22115E52-16D4-4C3C-8A0D-62C028FFC549}"/>
    <cellStyle name="Comma 7 45" xfId="3435" xr:uid="{5118B81C-30B5-4A5B-92FA-B11EC8C6BF44}"/>
    <cellStyle name="Comma 7 45 2" xfId="3436" xr:uid="{68F6E947-DDE3-4663-BE32-C2E55E748996}"/>
    <cellStyle name="Comma 7 46" xfId="3437" xr:uid="{785436FA-20F6-4B54-AFE2-A083AABBD628}"/>
    <cellStyle name="Comma 7 46 2" xfId="3438" xr:uid="{37167184-8E1A-471E-A2E5-30C7D24A33BF}"/>
    <cellStyle name="Comma 7 47" xfId="3439" xr:uid="{31899AEA-398A-49EE-8F1F-5CAA94865E47}"/>
    <cellStyle name="Comma 7 47 2" xfId="3440" xr:uid="{C8656691-3C43-4FB4-99C0-2FD4BCD692E7}"/>
    <cellStyle name="Comma 7 48" xfId="3441" xr:uid="{716E16AE-151C-4998-B0C1-8C4CC639055B}"/>
    <cellStyle name="Comma 7 48 2" xfId="3442" xr:uid="{8561EE6A-C9A3-4527-8DDB-35AF3DA4A644}"/>
    <cellStyle name="Comma 7 49" xfId="3443" xr:uid="{334AC66D-C46B-4D0F-A595-756ED39631A5}"/>
    <cellStyle name="Comma 7 49 2" xfId="3444" xr:uid="{A47CA944-7B76-4E8A-A026-8359823F1819}"/>
    <cellStyle name="Comma 7 5" xfId="3445" xr:uid="{C69A3F5E-FB12-42A3-872E-3166935EF382}"/>
    <cellStyle name="Comma 7 50" xfId="3446" xr:uid="{2DE91366-B251-4A38-AC3B-4D2A4F00E6A8}"/>
    <cellStyle name="Comma 7 50 2" xfId="3447" xr:uid="{6B47520C-2DA9-4E31-B0D2-4885EFC29D85}"/>
    <cellStyle name="Comma 7 51" xfId="3448" xr:uid="{EB4C506B-7948-42A9-9970-3CCD5B10DF26}"/>
    <cellStyle name="Comma 7 51 2" xfId="3449" xr:uid="{9B670899-05A3-4A16-A931-9DD81F5A87A1}"/>
    <cellStyle name="Comma 7 52" xfId="3450" xr:uid="{99898BCA-0FEF-4E6A-B2F1-EC57CE347567}"/>
    <cellStyle name="Comma 7 52 2" xfId="3451" xr:uid="{2D0E8DBD-B8A1-47E6-A014-95ADB41A2C35}"/>
    <cellStyle name="Comma 7 53" xfId="3452" xr:uid="{8D046170-5E9E-487B-AF82-CA4D0F9DA9F6}"/>
    <cellStyle name="Comma 7 53 2" xfId="3453" xr:uid="{0A298336-1E3D-4C11-87C4-3FA5C5CB2640}"/>
    <cellStyle name="Comma 7 54" xfId="3454" xr:uid="{C9DC37EF-87F1-4443-899A-03C32EA4C1F4}"/>
    <cellStyle name="Comma 7 54 2" xfId="3455" xr:uid="{D4C66FE9-ADE2-4774-A598-8C682D117F24}"/>
    <cellStyle name="Comma 7 55" xfId="3456" xr:uid="{CA7B47D4-4085-4795-BA32-B61DA7DF3CD5}"/>
    <cellStyle name="Comma 7 55 2" xfId="3457" xr:uid="{8E83EA2E-07C2-42D6-947F-20F70D1C0D9D}"/>
    <cellStyle name="Comma 7 56" xfId="3458" xr:uid="{A1558CD2-1619-4734-BD6F-D3547DD0177A}"/>
    <cellStyle name="Comma 7 56 2" xfId="3459" xr:uid="{8FC2ED81-02DD-46F9-9F9F-2F1D4302844F}"/>
    <cellStyle name="Comma 7 57" xfId="3460" xr:uid="{3DCC24C6-F107-4991-9A8F-707C5C08C987}"/>
    <cellStyle name="Comma 7 57 2" xfId="3461" xr:uid="{AA9133D0-3991-4CA5-AFD5-CA30CCAB9B92}"/>
    <cellStyle name="Comma 7 58" xfId="3462" xr:uid="{4A73F795-9772-484D-B0B5-4BC43C30F9EA}"/>
    <cellStyle name="Comma 7 58 2" xfId="3463" xr:uid="{CEDA7EDE-8EA4-4B99-BB4C-2F7E3C61C2B7}"/>
    <cellStyle name="Comma 7 59" xfId="3464" xr:uid="{2109D3D8-E388-4535-8AF8-AF23B6FE265E}"/>
    <cellStyle name="Comma 7 59 2" xfId="3465" xr:uid="{D8A3749C-6BD6-4055-BF46-240108BCE5A0}"/>
    <cellStyle name="Comma 7 6" xfId="3466" xr:uid="{BB0E801B-35FF-4464-96BD-2855993C1087}"/>
    <cellStyle name="Comma 7 60" xfId="3467" xr:uid="{2E856ADD-269F-481F-A2E3-AD3A5777A956}"/>
    <cellStyle name="Comma 7 60 2" xfId="3468" xr:uid="{60FAB28D-94DE-4CC5-9F1B-34D6DF73604B}"/>
    <cellStyle name="Comma 7 61" xfId="3469" xr:uid="{3CE8B3EF-6130-4EC8-9E38-297B248769D8}"/>
    <cellStyle name="Comma 7 61 2" xfId="3470" xr:uid="{6B918373-B7D9-45D0-8ED9-1E9BD50A0223}"/>
    <cellStyle name="Comma 7 62" xfId="3471" xr:uid="{ED8BF685-AA46-4FC9-B149-D4C80134291F}"/>
    <cellStyle name="Comma 7 62 2" xfId="3472" xr:uid="{90667301-C033-48CC-B4BD-747AB33F6121}"/>
    <cellStyle name="Comma 7 63" xfId="3473" xr:uid="{C876C31A-BB65-4828-85E3-50BE913BF8AE}"/>
    <cellStyle name="Comma 7 63 2" xfId="3474" xr:uid="{22C2CA7C-D97E-4AC6-82D7-B0F34FCBF4F9}"/>
    <cellStyle name="Comma 7 64" xfId="3475" xr:uid="{3755B44B-0E7A-4C29-9AD0-5B6EE0E378A0}"/>
    <cellStyle name="Comma 7 64 2" xfId="3476" xr:uid="{59AB3A36-FAA6-4630-A5CD-283F7889C68B}"/>
    <cellStyle name="Comma 7 65" xfId="3477" xr:uid="{025CFB10-6259-4FFB-875F-C3CCCA643F4A}"/>
    <cellStyle name="Comma 7 65 2" xfId="3478" xr:uid="{F5635BEB-2955-4D47-8086-325AA652BD23}"/>
    <cellStyle name="Comma 7 66" xfId="3479" xr:uid="{CADDAF67-832C-4CF5-B7F0-462D2C01AE10}"/>
    <cellStyle name="Comma 7 66 2" xfId="3480" xr:uid="{E42808E7-6FE5-4E0C-8250-D8A9629E146C}"/>
    <cellStyle name="Comma 7 67" xfId="3481" xr:uid="{E70DE8B1-3F6D-46CE-AD7B-208F7C55E435}"/>
    <cellStyle name="Comma 7 67 2" xfId="3482" xr:uid="{4CDD02A2-5901-46D0-94F9-FAAD55EBA87E}"/>
    <cellStyle name="Comma 7 68" xfId="3483" xr:uid="{D821A959-0BE1-4A39-9C4B-B2E142DDFC8D}"/>
    <cellStyle name="Comma 7 68 2" xfId="3484" xr:uid="{F121582B-2D18-4D1D-A016-DCE1A89F3005}"/>
    <cellStyle name="Comma 7 69" xfId="3485" xr:uid="{757471EF-5C73-4BB8-9360-6DEFD4876E4B}"/>
    <cellStyle name="Comma 7 69 2" xfId="3486" xr:uid="{83A83C6C-D433-495A-A51F-D9DAD31DFBA0}"/>
    <cellStyle name="Comma 7 7" xfId="3487" xr:uid="{D8A28BA8-2ACD-4677-8FFE-8E254449F70D}"/>
    <cellStyle name="Comma 7 70" xfId="3488" xr:uid="{28F96F5D-BD3E-42CA-8A72-AE8D5C74512E}"/>
    <cellStyle name="Comma 7 70 2" xfId="3489" xr:uid="{0166EBFE-1243-4555-9F7D-CAFC5ED2C007}"/>
    <cellStyle name="Comma 7 71" xfId="3490" xr:uid="{C8295CEA-9EAE-4307-A313-E2306551783B}"/>
    <cellStyle name="Comma 7 71 2" xfId="3491" xr:uid="{7CB94322-B870-4045-A72F-0CFA959A1DFB}"/>
    <cellStyle name="Comma 7 72" xfId="3492" xr:uid="{2C19353F-541E-4374-BC9D-EA9FB5BAA489}"/>
    <cellStyle name="Comma 7 72 2" xfId="3493" xr:uid="{1871A295-343C-4CB2-8AE9-6A2DC307F802}"/>
    <cellStyle name="Comma 7 73" xfId="3494" xr:uid="{00B2DF03-F52E-4E3E-B4A2-3E78C29A9E98}"/>
    <cellStyle name="Comma 7 73 2" xfId="3495" xr:uid="{E304D816-EDDE-4809-953E-C0D9B9D50D4A}"/>
    <cellStyle name="Comma 7 74" xfId="3496" xr:uid="{7FC7E8AF-1566-4CAE-A435-807B7FDB4386}"/>
    <cellStyle name="Comma 7 74 2" xfId="3497" xr:uid="{77C9F248-8EAD-410C-BC31-247525FAAFD1}"/>
    <cellStyle name="Comma 7 75" xfId="3498" xr:uid="{2D6E85AD-6856-4630-AF7E-3FDDC5E7C64D}"/>
    <cellStyle name="Comma 7 75 2" xfId="3499" xr:uid="{89E24690-4D88-408B-81B1-DCEDFAB94843}"/>
    <cellStyle name="Comma 7 76" xfId="3500" xr:uid="{B6B14942-A5B2-4465-ACD9-2841873F6773}"/>
    <cellStyle name="Comma 7 76 2" xfId="3501" xr:uid="{8E9EC7C8-D8E1-4521-8664-CA257A3112EB}"/>
    <cellStyle name="Comma 7 77" xfId="3502" xr:uid="{297BF5E3-4D3C-42E6-9AD6-423D44874884}"/>
    <cellStyle name="Comma 7 77 2" xfId="3503" xr:uid="{60347DBC-2250-43B1-8C4D-822F77FC6F42}"/>
    <cellStyle name="Comma 7 78" xfId="3504" xr:uid="{0149B529-96BD-449B-BE10-0F97BB4CACD9}"/>
    <cellStyle name="Comma 7 78 2" xfId="3505" xr:uid="{95B9B230-E3E5-4877-8275-ED52D1A0DFF0}"/>
    <cellStyle name="Comma 7 79" xfId="3506" xr:uid="{4389E103-0423-4D59-8395-E14EB83239CA}"/>
    <cellStyle name="Comma 7 79 2" xfId="3507" xr:uid="{3EEF6047-5BDF-4D0B-AFD3-0A374FA5EFFF}"/>
    <cellStyle name="Comma 7 8" xfId="3508" xr:uid="{0B622F6E-E096-4A97-8FD6-9AA434369E0B}"/>
    <cellStyle name="Comma 7 80" xfId="3509" xr:uid="{EE29476E-85FB-4247-AE48-9E08D5451943}"/>
    <cellStyle name="Comma 7 80 2" xfId="3510" xr:uid="{631DEF89-85AE-41BB-B056-91E673120F7C}"/>
    <cellStyle name="Comma 7 81" xfId="3511" xr:uid="{83C61106-0FD7-4A25-A2DC-96D6B12BEE5D}"/>
    <cellStyle name="Comma 7 81 2" xfId="3512" xr:uid="{AA98A249-0CD5-47EC-A1C2-4EB75B95525D}"/>
    <cellStyle name="Comma 7 82" xfId="3513" xr:uid="{69506F72-10BB-4603-8D24-5D504A2129CB}"/>
    <cellStyle name="Comma 7 82 2" xfId="3514" xr:uid="{FBF38826-C165-41F9-BDD9-5CC34E82E20C}"/>
    <cellStyle name="Comma 7 83" xfId="3515" xr:uid="{61536F86-C407-45F8-BA42-C567E7565389}"/>
    <cellStyle name="Comma 7 83 2" xfId="3516" xr:uid="{09D18BD8-4926-4B69-961B-EF7E10EB6BC7}"/>
    <cellStyle name="Comma 7 84" xfId="3517" xr:uid="{0966EA6E-EA19-4494-B8DD-A02387AD61F0}"/>
    <cellStyle name="Comma 7 84 2" xfId="3518" xr:uid="{71E30E8F-F227-431C-9871-5AF4BD3A1642}"/>
    <cellStyle name="Comma 7 85" xfId="3519" xr:uid="{ADA5374B-364D-4474-9C8D-221288EFBF20}"/>
    <cellStyle name="Comma 7 85 2" xfId="3520" xr:uid="{59E88D6F-E22C-4746-8D2B-916835D1CF88}"/>
    <cellStyle name="Comma 7 86" xfId="3521" xr:uid="{BF21F62A-9939-4735-A6EB-FA7EBBE1867A}"/>
    <cellStyle name="Comma 7 86 2" xfId="3522" xr:uid="{A9018CAB-A5A1-4F88-97B9-F27D00AEFF68}"/>
    <cellStyle name="Comma 7 87" xfId="3523" xr:uid="{E16B249C-513D-4847-8299-B5A5CE73DDD5}"/>
    <cellStyle name="Comma 7 87 2" xfId="3524" xr:uid="{07C47340-38F5-4B4D-BD2E-6DAA5FB2CC34}"/>
    <cellStyle name="Comma 7 88" xfId="3525" xr:uid="{C2FCADDF-1C45-4326-8488-4E1D18EE1A1D}"/>
    <cellStyle name="Comma 7 88 2" xfId="3526" xr:uid="{16EE289A-6CA0-4E9D-AA2C-20BCBC9345D3}"/>
    <cellStyle name="Comma 7 89" xfId="3527" xr:uid="{C77FDCEF-0C31-4384-9F13-BB9D1F59AF9F}"/>
    <cellStyle name="Comma 7 89 2" xfId="3528" xr:uid="{586145FE-9A67-4AA4-9CE5-9B6308714D0C}"/>
    <cellStyle name="Comma 7 9" xfId="3529" xr:uid="{8F004934-2D0F-42BA-A9D8-62EEBA205873}"/>
    <cellStyle name="Comma 7 90" xfId="3530" xr:uid="{9024A921-DBDB-466E-BDD3-EC5251BB5C95}"/>
    <cellStyle name="Comma 7 90 2" xfId="3531" xr:uid="{D5CEE2A4-82AA-4EA5-A722-49FB4E808F28}"/>
    <cellStyle name="Comma 7 91" xfId="3532" xr:uid="{C0A26219-6A14-4C8F-A860-CC918A0E3B73}"/>
    <cellStyle name="Comma 7 91 2" xfId="3533" xr:uid="{11DFA083-FA89-4B7F-AFC7-5CC85CC14DEB}"/>
    <cellStyle name="Comma 7 92" xfId="3534" xr:uid="{6C0478D5-2EF0-4250-80C5-F60C3CC3BA2F}"/>
    <cellStyle name="Comma 7 92 2" xfId="3535" xr:uid="{5867BD02-BF0B-4AA7-99D0-CDF6635F1F74}"/>
    <cellStyle name="Comma 7 93" xfId="3536" xr:uid="{864D1F0C-5705-476B-A334-0EA2422AE04C}"/>
    <cellStyle name="Comma 7 93 2" xfId="3537" xr:uid="{22E2B551-918B-4737-9EAA-17CC596699B2}"/>
    <cellStyle name="Comma 7 94" xfId="3538" xr:uid="{9F056902-281E-426A-B4C9-259F214B102A}"/>
    <cellStyle name="Comma 7 94 2" xfId="3539" xr:uid="{BEF9724C-752A-43BA-9223-09C3FB41C0B2}"/>
    <cellStyle name="Comma 7 95" xfId="3540" xr:uid="{41085035-DEE3-4E22-9C1A-95AFEF8F783F}"/>
    <cellStyle name="Comma 7 95 2" xfId="3541" xr:uid="{8931FB66-19FA-4BE2-9E4B-54EA3C860A1B}"/>
    <cellStyle name="Comma 7 96" xfId="3542" xr:uid="{02DECA22-D62D-41DA-BCE1-24C2DE2F4622}"/>
    <cellStyle name="Comma 7 97" xfId="3543" xr:uid="{69B743F2-0039-4263-B4E1-A0A48487FFAA}"/>
    <cellStyle name="Comma 7 98" xfId="3544" xr:uid="{54CEA89F-DEA5-4E30-ABC0-1C8E3ABDF69E}"/>
    <cellStyle name="Comma 7 99" xfId="3545" xr:uid="{A10EE462-4A14-4526-8CA0-0BA50119A236}"/>
    <cellStyle name="Comma 8" xfId="84" xr:uid="{976D1DE4-9384-41C0-9E36-57573D83F965}"/>
    <cellStyle name="Comma 8 2" xfId="85" xr:uid="{0665A3B2-0D89-49AC-8F77-C7A92CD053A2}"/>
    <cellStyle name="Comma 8 2 2" xfId="165" xr:uid="{4114B4E1-F59B-487C-968A-DB9696E033EA}"/>
    <cellStyle name="Comma 8 3" xfId="164" xr:uid="{09B961BF-84C0-4412-A861-9C35AD0D1F63}"/>
    <cellStyle name="Comma 8 4" xfId="215" xr:uid="{6FAD58DD-1246-42B9-8606-8839FBFF77BD}"/>
    <cellStyle name="Comma 8 5" xfId="534" xr:uid="{526ED6DD-D96E-42B5-9ADE-6F02A13E5807}"/>
    <cellStyle name="Comma 9" xfId="86" xr:uid="{D8F483A9-20C2-46CB-9995-1D520D2CCCCD}"/>
    <cellStyle name="Comma 9 2" xfId="87" xr:uid="{7D3AD4A9-F164-4F1F-A19F-D16DC75A125C}"/>
    <cellStyle name="Comma 9 3" xfId="257" xr:uid="{13F026CC-6174-40BD-A097-06793F7D2DEE}"/>
    <cellStyle name="Comma0" xfId="88" xr:uid="{D3CDA82B-0C31-470F-83C6-459138B13869}"/>
    <cellStyle name="Comma0 2" xfId="344" xr:uid="{442B42F5-76C6-4FC8-BF67-5D2DED09618D}"/>
    <cellStyle name="Currency (0.00)" xfId="345" xr:uid="{0CBA0AF6-C922-4D05-B8E7-A50211773EAA}"/>
    <cellStyle name="Currency [00]" xfId="346" xr:uid="{9CE2D6F7-0663-41C5-A906-3A52F22512A5}"/>
    <cellStyle name="Currency 2" xfId="332" xr:uid="{C5A583F6-2382-4C68-BF53-E832109C1A9C}"/>
    <cellStyle name="Currency 2 2" xfId="535" xr:uid="{AD292944-400B-4348-A9E1-463E6CB5DD55}"/>
    <cellStyle name="Currency 2 3" xfId="536" xr:uid="{66BF4FB9-8ADA-43C7-977D-F1DC88965B17}"/>
    <cellStyle name="Currency 2 4" xfId="537" xr:uid="{2CD8AECE-9F91-4C6D-B55C-8B9305C812EA}"/>
    <cellStyle name="Currency0" xfId="89" xr:uid="{3BAA4310-FB83-481C-8EC3-1F2A66129528}"/>
    <cellStyle name="Currency0 2" xfId="347" xr:uid="{23C2FB82-0169-40A5-AEBC-8C70F6E1F228}"/>
    <cellStyle name="Date" xfId="90" xr:uid="{3002E76B-B800-4FE7-8D65-88061B377308}"/>
    <cellStyle name="Date 2" xfId="348" xr:uid="{36689DC2-94D7-4D60-B365-18C7D766D7A3}"/>
    <cellStyle name="Date Short" xfId="349" xr:uid="{DB9FA040-A6A1-4D33-A873-0696A148E609}"/>
    <cellStyle name="Emphasis 1" xfId="3546" xr:uid="{22A2621E-AA7E-44A5-BF9D-0E7FE9EAF213}"/>
    <cellStyle name="Emphasis 2" xfId="3547" xr:uid="{F6CEBB39-199F-4ECA-B1B5-E5A088FA6A95}"/>
    <cellStyle name="Emphasis 3" xfId="3548" xr:uid="{B32EA246-B635-4F3F-AEBD-BD29BE2289D4}"/>
    <cellStyle name="Enter Currency (0)" xfId="350" xr:uid="{26D2C4F3-B230-4516-A63E-8D8A52EF2B5A}"/>
    <cellStyle name="Enter Currency (2)" xfId="351" xr:uid="{D9455028-C788-479F-935D-E2E2BA1F939C}"/>
    <cellStyle name="Enter Units (0)" xfId="352" xr:uid="{68CD5855-BAE2-4C4F-9868-FCF5CB3406E6}"/>
    <cellStyle name="Enter Units (1)" xfId="353" xr:uid="{DEB45086-33F7-4349-9EDA-F6C63D0A1AFD}"/>
    <cellStyle name="Enter Units (2)" xfId="354" xr:uid="{4BCCAE64-6788-4179-8C6E-89F1B5EC24CF}"/>
    <cellStyle name="Euro" xfId="219" xr:uid="{AE21D447-CAA5-450F-81EC-96FB27CAA8D3}"/>
    <cellStyle name="Euro 2" xfId="3549" xr:uid="{ACF8BCC7-1CE9-4786-88E3-E35852AC900C}"/>
    <cellStyle name="Explanatory Text 2" xfId="436" xr:uid="{17D8E943-A1FD-4063-9BAA-2E3D1F690FCC}"/>
    <cellStyle name="Explanatory Text 3" xfId="437" xr:uid="{4077BA50-93B8-4537-86A8-242CA1111512}"/>
    <cellStyle name="Explanatory Text 4" xfId="538" xr:uid="{6C575265-B6BA-4FAC-8DFF-FC51F4A7B407}"/>
    <cellStyle name="Explanatory Text 5" xfId="716" xr:uid="{54F37C76-957B-48C2-8FFB-E1E717D2BB1A}"/>
    <cellStyle name="Explanatory Text 6" xfId="717" xr:uid="{285CF9A9-64F6-4377-904E-3AA9E3FA453B}"/>
    <cellStyle name="Explanatory Text 7" xfId="718" xr:uid="{F755988B-A834-437F-B3F0-AB9DDCC9FA4E}"/>
    <cellStyle name="Explanatory Text 8" xfId="317" xr:uid="{50C92194-7266-4034-A15A-941CF913D602}"/>
    <cellStyle name="Fixed" xfId="91" xr:uid="{6CB80C12-87A3-4AE0-A788-BAC9A045902E}"/>
    <cellStyle name="Fixed 2" xfId="355" xr:uid="{4CFC23BA-B983-461A-8CEA-F36F332D430A}"/>
    <cellStyle name="Good 2" xfId="438" xr:uid="{C78060D0-0240-4819-BC9F-53C8D98AC365}"/>
    <cellStyle name="Good 3" xfId="439" xr:uid="{CA84282A-00FF-44CE-A072-0912D5A520B8}"/>
    <cellStyle name="Good 4" xfId="539" xr:uid="{76F036A7-2E69-43D3-B6B3-B756B4584582}"/>
    <cellStyle name="Good 5" xfId="719" xr:uid="{444D66C1-E3A1-4F9E-ADD9-47BC5C6EDEA7}"/>
    <cellStyle name="Good 6" xfId="720" xr:uid="{EE6005AB-3241-405F-8289-4566BE1F67BC}"/>
    <cellStyle name="Good 7" xfId="721" xr:uid="{5F075E7A-0D50-4156-B009-31EC161F1191}"/>
    <cellStyle name="Good 8" xfId="318" xr:uid="{F31DFC76-BE2A-47D5-BD09-9CE948E872DA}"/>
    <cellStyle name="Grey" xfId="220" xr:uid="{6F991F31-DE2D-45A0-91F5-24811ED54C72}"/>
    <cellStyle name="Grey 2" xfId="722" xr:uid="{02058125-7380-4EEA-A5D1-1F6912A4429A}"/>
    <cellStyle name="Header1" xfId="356" xr:uid="{120ECCF9-7FBD-41B1-93CB-2112B8F99E28}"/>
    <cellStyle name="Header1 2" xfId="540" xr:uid="{F7B5C335-BCD8-44B3-B7F0-C27861984E9F}"/>
    <cellStyle name="Header2" xfId="357" xr:uid="{A9A4CD7C-63B4-4A4E-A449-5E5A04B3B24A}"/>
    <cellStyle name="Header2 2" xfId="3852" xr:uid="{0263FDFD-9CEE-4857-BE61-F848C3E1A70B}"/>
    <cellStyle name="Heading" xfId="440" xr:uid="{4E4E9640-CCF4-428E-BAB0-6053BEB18E71}"/>
    <cellStyle name="Heading 1 2" xfId="441" xr:uid="{6AFC0588-41F5-4609-8A3E-A03C51D31592}"/>
    <cellStyle name="Heading 1 3" xfId="442" xr:uid="{83309513-4A8F-4D20-89CC-50B35D0D79E6}"/>
    <cellStyle name="Heading 1 4" xfId="541" xr:uid="{159E9EC4-FB74-45BE-A694-3973AD0B534A}"/>
    <cellStyle name="Heading 1 5" xfId="723" xr:uid="{1FF855AA-D734-49B0-B28B-CA3DC5E9DBA3}"/>
    <cellStyle name="Heading 1 6" xfId="724" xr:uid="{D365F3B0-7A8C-4E66-8355-45E88465B016}"/>
    <cellStyle name="Heading 1 7" xfId="725" xr:uid="{7A2C40D7-332F-4EA9-82ED-573168932FB4}"/>
    <cellStyle name="Heading 1 8" xfId="319" xr:uid="{34FB6495-D230-458A-A711-54BA44C796A7}"/>
    <cellStyle name="Heading 2 2" xfId="443" xr:uid="{65CB8B55-3958-4A6E-ACC2-57F43D419FA8}"/>
    <cellStyle name="Heading 2 3" xfId="444" xr:uid="{30666C19-24F2-4774-89D0-205C1A99EE35}"/>
    <cellStyle name="Heading 2 4" xfId="542" xr:uid="{90821FDE-8E8C-4B72-AE46-1D90F5EB1C94}"/>
    <cellStyle name="Heading 2 5" xfId="726" xr:uid="{84E2219F-BB81-4EA4-8B26-763B1C7FF8F0}"/>
    <cellStyle name="Heading 2 6" xfId="727" xr:uid="{037B2640-FD2F-4138-8CE4-A8CFF05083DE}"/>
    <cellStyle name="Heading 2 7" xfId="728" xr:uid="{FFFE6461-D4C6-492A-A96E-D9EC9DC7325E}"/>
    <cellStyle name="Heading 2 8" xfId="320" xr:uid="{7978187D-8649-42A3-8C65-206543FB04A5}"/>
    <cellStyle name="Heading 3 10" xfId="321" xr:uid="{B85B3055-0779-4A6E-9F0E-6318852435A3}"/>
    <cellStyle name="Heading 3 2" xfId="92" xr:uid="{FF897418-3572-43F7-AF58-F959B1D1B511}"/>
    <cellStyle name="Heading 3 2 2" xfId="166" xr:uid="{225617EA-894F-4FF6-87A4-A359816B2A9D}"/>
    <cellStyle name="Heading 3 2 3" xfId="445" xr:uid="{183F6EBC-B41D-4B0E-BD65-78135D688B94}"/>
    <cellStyle name="Heading 3 3" xfId="93" xr:uid="{1775B165-DA55-41D1-8C3D-5E17CB646159}"/>
    <cellStyle name="Heading 3 3 2" xfId="167" xr:uid="{1C318ED8-0F10-4800-B696-45DC3B80C59F}"/>
    <cellStyle name="Heading 3 3 3" xfId="446" xr:uid="{66FF97D6-9A8D-482A-AC9B-8618172D94E8}"/>
    <cellStyle name="Heading 3 4" xfId="94" xr:uid="{684B5B28-C5DA-4D5D-AEE5-473702EE9566}"/>
    <cellStyle name="Heading 3 4 2" xfId="168" xr:uid="{8D9FEBD3-313A-43D6-B9B7-642EC7CFB338}"/>
    <cellStyle name="Heading 3 5" xfId="95" xr:uid="{59FCFC35-ED7C-4F39-9725-68EC35FEF542}"/>
    <cellStyle name="Heading 3 5 2" xfId="169" xr:uid="{C7873A19-FEF2-421B-827C-86AB90096E9B}"/>
    <cellStyle name="Heading 3 5 3" xfId="729" xr:uid="{55C0DC19-81DE-4C69-BE4A-78214A78CF12}"/>
    <cellStyle name="Heading 3 6" xfId="96" xr:uid="{9DB587DC-929E-436A-9B13-0E433B0D82C8}"/>
    <cellStyle name="Heading 3 6 2" xfId="170" xr:uid="{952D4CAB-F125-454A-9F2C-67DEBB9FAD76}"/>
    <cellStyle name="Heading 3 6 3" xfId="730" xr:uid="{81079373-E3AB-4AA3-97D2-2FA5AAE2CE6C}"/>
    <cellStyle name="Heading 3 7" xfId="97" xr:uid="{6AE47A5E-9141-4004-9586-609F5ABDB1C2}"/>
    <cellStyle name="Heading 3 7 2" xfId="171" xr:uid="{BD276A25-5032-4EA1-A1B6-9FA59A0A8CAC}"/>
    <cellStyle name="Heading 3 7 3" xfId="731" xr:uid="{544294B5-029E-4638-B03D-4AC71E6E3B24}"/>
    <cellStyle name="Heading 3 8" xfId="98" xr:uid="{CC8B127F-0817-4A01-A3D5-A9FDA9BD3B3F}"/>
    <cellStyle name="Heading 3 8 2" xfId="172" xr:uid="{20D06D45-7FE1-4421-BCA5-4718B00AF73D}"/>
    <cellStyle name="Heading 3 9" xfId="99" xr:uid="{26A0B1B1-A5C1-4A24-9539-EC19EFD2C8CC}"/>
    <cellStyle name="Heading 3 9 2" xfId="173" xr:uid="{C5E773B7-B428-45AE-BCA3-4E3386D9E1C3}"/>
    <cellStyle name="Heading 4 2" xfId="447" xr:uid="{63116EC1-99DB-4C8A-BE77-088B7923636A}"/>
    <cellStyle name="Heading 4 3" xfId="448" xr:uid="{7F801663-D8D0-4EB8-80A3-8763501A4FD4}"/>
    <cellStyle name="Heading 4 4" xfId="543" xr:uid="{A1BF12BB-A8F0-40B8-909E-9272DD386B4B}"/>
    <cellStyle name="Heading 4 5" xfId="732" xr:uid="{457FA9CE-3A67-43E4-B4A8-6A778262E446}"/>
    <cellStyle name="Heading 4 6" xfId="733" xr:uid="{293E0027-2E9F-40EF-9194-D963B3741816}"/>
    <cellStyle name="Heading 4 7" xfId="734" xr:uid="{4CFBC771-FDBA-4BA9-8BD7-20702E9743DB}"/>
    <cellStyle name="Heading 4 8" xfId="322" xr:uid="{6B3D1DDD-1301-4D37-801F-183D44D37EE1}"/>
    <cellStyle name="Heading 5" xfId="544" xr:uid="{8DFFB539-A60F-4D99-BC5F-1FB389B44BB1}"/>
    <cellStyle name="Heading1" xfId="449" xr:uid="{D04BD0B6-6500-4B2B-98D5-EEABC8F0C835}"/>
    <cellStyle name="Heading2" xfId="450" xr:uid="{22A3272A-FCF0-4930-898F-DD60AC35FCA9}"/>
    <cellStyle name="Heading3" xfId="451" xr:uid="{9D453790-C768-40F5-80C4-2C63D257B000}"/>
    <cellStyle name="Heading4" xfId="452" xr:uid="{38EA8031-1B19-4399-86F1-BEAD62A4D0FE}"/>
    <cellStyle name="Input [yellow]" xfId="221" xr:uid="{89F74DB9-33C7-450F-B584-7C5940641761}"/>
    <cellStyle name="Input [yellow] 2" xfId="735" xr:uid="{B11AA60E-08B1-4CCD-BDC7-E4B24E95D334}"/>
    <cellStyle name="Input [yellow] 2 2" xfId="3854" xr:uid="{C7CAA827-2AB3-48B8-A9D8-07D4B87BDE86}"/>
    <cellStyle name="Input [yellow] 3" xfId="324" xr:uid="{724E62E7-8B6C-4DB8-B8CD-163763D26BCF}"/>
    <cellStyle name="Input 2" xfId="453" xr:uid="{C82E93B2-505D-45F3-A8BF-55C85539AB2E}"/>
    <cellStyle name="Input 2 2" xfId="736" xr:uid="{A6E3CA85-D760-45FE-9E06-6E71791CD290}"/>
    <cellStyle name="Input 3" xfId="454" xr:uid="{0DDB11B4-3390-43CD-9501-34CBFBEB9648}"/>
    <cellStyle name="Input 3 2" xfId="737" xr:uid="{0A92346B-812C-420E-B55D-046E9FCF681C}"/>
    <cellStyle name="Input 4" xfId="545" xr:uid="{B28430F0-9D31-46EC-BBCD-7AAA29C4FC9F}"/>
    <cellStyle name="Input 4 2" xfId="738" xr:uid="{C8932A7C-31EE-42C2-A520-1C47AE5A3086}"/>
    <cellStyle name="Input 5" xfId="739" xr:uid="{8A0A9E88-4A06-481B-8FE9-B7B590D2BAE7}"/>
    <cellStyle name="Input 5 2" xfId="740" xr:uid="{C0228778-10C1-4E85-946E-8A4E1518E62A}"/>
    <cellStyle name="Input 6" xfId="741" xr:uid="{5F7B5999-6A26-47B5-8898-8FCB1E501C75}"/>
    <cellStyle name="Input 6 2" xfId="742" xr:uid="{9AD08B85-1B29-4857-93D6-9B665B95FB73}"/>
    <cellStyle name="Input 7" xfId="743" xr:uid="{B9D24722-9EAD-4AEB-9BBB-04E89B5305E5}"/>
    <cellStyle name="Input 7 2" xfId="744" xr:uid="{445F3DBC-23BD-4F87-800E-7E0CC9570972}"/>
    <cellStyle name="Input 8" xfId="323" xr:uid="{AF6C7A84-9F0D-40F1-AE19-8AAA4B8D7814}"/>
    <cellStyle name="Input 9" xfId="3851" xr:uid="{6B6E1F4F-EA31-4DCF-9436-5A1221C1DF25}"/>
    <cellStyle name="left" xfId="3550" xr:uid="{D48150D9-A84C-4561-8434-C42238AEC2D0}"/>
    <cellStyle name="Link Currency (0)" xfId="358" xr:uid="{D455B32A-2EA0-4101-B48C-D4DD6B9D0AA1}"/>
    <cellStyle name="Link Currency (2)" xfId="359" xr:uid="{04601A73-0CDE-438E-88C5-A10D88ED8D93}"/>
    <cellStyle name="Link Units (0)" xfId="360" xr:uid="{A3ACE915-347C-46AF-9A06-A02090709CE7}"/>
    <cellStyle name="Link Units (1)" xfId="361" xr:uid="{5D4DD276-772F-4440-9856-E9935747A397}"/>
    <cellStyle name="Link Units (2)" xfId="362" xr:uid="{1700E19B-2784-4040-962C-FC509B9A6EA7}"/>
    <cellStyle name="Linked Cell 2" xfId="455" xr:uid="{B5046AB7-90D1-4CA9-9330-82857DA96FC7}"/>
    <cellStyle name="Linked Cell 2 2" xfId="745" xr:uid="{03F790AE-9A8A-4C1F-8F03-B603A538F0B8}"/>
    <cellStyle name="Linked Cell 3" xfId="456" xr:uid="{0A9DDFA9-A8C3-4C2B-9A52-82A4C8C7AE07}"/>
    <cellStyle name="Linked Cell 3 2" xfId="746" xr:uid="{549D7235-87AD-4A9D-8BC3-12DB690FAC9B}"/>
    <cellStyle name="Linked Cell 4" xfId="546" xr:uid="{DBA31C24-8E32-49A4-9C9B-C76A787CD3EB}"/>
    <cellStyle name="Linked Cell 4 2" xfId="747" xr:uid="{CC969BD4-C2D5-42E3-8ADB-11679A6DFFCA}"/>
    <cellStyle name="Linked Cell 5" xfId="748" xr:uid="{531FE58B-765F-4CF0-BAE3-71D30A2401F7}"/>
    <cellStyle name="Linked Cell 5 2" xfId="749" xr:uid="{1C156CD6-915E-41BD-BECF-5280907DA16A}"/>
    <cellStyle name="Linked Cell 6" xfId="750" xr:uid="{131DD3D5-F53C-4E58-8B3D-184E9037A145}"/>
    <cellStyle name="Linked Cell 6 2" xfId="751" xr:uid="{2217F2E9-2AA3-41E8-9854-561C71613AF4}"/>
    <cellStyle name="Linked Cell 7" xfId="752" xr:uid="{27765C11-7527-4394-A3F1-9143C4EBED68}"/>
    <cellStyle name="Linked Cell 7 2" xfId="753" xr:uid="{F11518B6-9140-4D9B-8DA4-38C61AC45BCA}"/>
    <cellStyle name="Linked Cell 8" xfId="325" xr:uid="{7AD73945-F6FA-46AF-8A0D-CDEBF7DC078F}"/>
    <cellStyle name="Milliers [0]_laroux" xfId="3551" xr:uid="{68E2D140-DF33-4507-B8F5-76A1294E8FE8}"/>
    <cellStyle name="Milliers_laroux" xfId="3552" xr:uid="{222A9E35-DE09-4C87-8DE6-7A7CBF8CEDE7}"/>
    <cellStyle name="Monétaire [0]_laroux" xfId="3553" xr:uid="{FA41F254-FC8F-4447-9859-073BCF58309B}"/>
    <cellStyle name="Monétaire_laroux" xfId="3554" xr:uid="{8ACB6AEC-3840-4A64-A54F-8E30FF8FB89F}"/>
    <cellStyle name="Neutral 2" xfId="457" xr:uid="{614406E3-CA2B-4A39-B286-98CE3EE23065}"/>
    <cellStyle name="Neutral 3" xfId="458" xr:uid="{BA5205AC-28B8-4760-A5AB-33576B10F1AE}"/>
    <cellStyle name="Neutral 4" xfId="547" xr:uid="{7E8E5E33-2EF9-46FB-B92E-F82A8861782A}"/>
    <cellStyle name="Neutral 5" xfId="754" xr:uid="{F6CD3146-8190-4AFB-A82D-8E1BB8E6F310}"/>
    <cellStyle name="Neutral 6" xfId="755" xr:uid="{02FD4FA3-3B56-4299-A236-1F62CC33CE2B}"/>
    <cellStyle name="Neutral 7" xfId="756" xr:uid="{CA6030AD-8A85-419D-9466-7B2C82706506}"/>
    <cellStyle name="Neutral 8" xfId="326" xr:uid="{FF5D4E79-289D-491B-8A93-6D072C5EE480}"/>
    <cellStyle name="Normal" xfId="0" builtinId="0"/>
    <cellStyle name="Normal - Style1" xfId="222" xr:uid="{CAF7C829-45F9-41C2-AA57-B97D8661F8F5}"/>
    <cellStyle name="Normal 10" xfId="100" xr:uid="{AC0BCE29-4813-4825-AC36-07BF4D0C93FF}"/>
    <cellStyle name="Normal 10 2" xfId="101" xr:uid="{101A59E9-7134-4BF8-AE53-C6EA18BB3612}"/>
    <cellStyle name="Normal 10 2 2" xfId="175" xr:uid="{82D284EE-A16F-49B6-9572-4E2DB5AE0942}"/>
    <cellStyle name="Normal 10 3" xfId="174" xr:uid="{A9A1EA10-19E9-4562-B18F-09BEBF41D279}"/>
    <cellStyle name="Normal 10 3 2" xfId="757" xr:uid="{B46138C9-480F-4EEF-9888-6A8B855512A6}"/>
    <cellStyle name="Normal 10 4" xfId="758" xr:uid="{D882EB2A-7D49-4E17-8650-F49B82CC0C06}"/>
    <cellStyle name="Normal 10 5" xfId="548" xr:uid="{031DDE72-9665-4F08-BD14-E4F92C772636}"/>
    <cellStyle name="Normal 11" xfId="102" xr:uid="{7844AE33-4970-409C-89C0-8A6839FB01AE}"/>
    <cellStyle name="Normal 11 2" xfId="103" xr:uid="{E8FFE1CE-3968-44D8-A4E0-9CDF33BAA4B4}"/>
    <cellStyle name="Normal 11 2 2" xfId="177" xr:uid="{CAE5195E-7E7A-48F7-8D83-80618D11216E}"/>
    <cellStyle name="Normal 11 3" xfId="176" xr:uid="{7FB2FDDC-0166-41F5-81A5-E28C3A991487}"/>
    <cellStyle name="Normal 11 4" xfId="549" xr:uid="{AB698353-7F87-4191-A048-08009F8D69D6}"/>
    <cellStyle name="Normal 12" xfId="104" xr:uid="{79935943-9B3B-40DD-A826-75DB44D8FDCB}"/>
    <cellStyle name="Normal 12 2" xfId="105" xr:uid="{903F9504-3024-4573-8EB4-2B8DF598C00F}"/>
    <cellStyle name="Normal 12 3" xfId="268" xr:uid="{82697D87-8C92-47D0-9664-28C1D1DA2391}"/>
    <cellStyle name="Normal 12 4" xfId="614" xr:uid="{D9CD11A6-89DA-4CE4-A920-67F91CCE92E8}"/>
    <cellStyle name="Normal 13" xfId="106" xr:uid="{0B6DAE65-B583-45D0-B20D-7B46C057F3CB}"/>
    <cellStyle name="Normal 13 2" xfId="107" xr:uid="{5647F70C-8B7F-4129-87CE-C15F91FAB87C}"/>
    <cellStyle name="Normal 13 2 2" xfId="179" xr:uid="{D84C68CA-9368-4D28-9C4E-A6F667D4EA3C}"/>
    <cellStyle name="Normal 13 3" xfId="178" xr:uid="{C17F393C-9D47-4187-8A9F-02FCBEF2C6C8}"/>
    <cellStyle name="Normal 13 4" xfId="759" xr:uid="{B3A561EC-53FA-4B24-B1C8-2D6C8F71826A}"/>
    <cellStyle name="Normal 14" xfId="108" xr:uid="{75DE6005-A61A-4B60-91E3-04049AAC04DF}"/>
    <cellStyle name="Normal 14 10" xfId="3555" xr:uid="{3B35C21C-B943-4498-ACFA-19F4E9F31C55}"/>
    <cellStyle name="Normal 14 10 2" xfId="796" xr:uid="{6AFE14A4-753B-47B4-8433-BA7CC4C9DCBD}"/>
    <cellStyle name="Normal 14 11" xfId="3556" xr:uid="{80108E87-C57D-454C-B059-B88D48A31C5B}"/>
    <cellStyle name="Normal 14 11 2" xfId="3557" xr:uid="{288A8C67-4D34-4AC9-904D-5C8A3BE74354}"/>
    <cellStyle name="Normal 14 12" xfId="3558" xr:uid="{61F5B9B4-BE73-42C6-BACF-E4F68AA1CC9F}"/>
    <cellStyle name="Normal 14 12 2" xfId="3559" xr:uid="{458828B2-AB34-423A-8CBB-25FA7AF451E9}"/>
    <cellStyle name="Normal 14 13" xfId="3560" xr:uid="{77D9F71F-8FE9-4593-A3EF-3E53084F53DF}"/>
    <cellStyle name="Normal 14 13 2" xfId="3561" xr:uid="{D9A01632-2CFC-4CC9-A67D-4356C2702318}"/>
    <cellStyle name="Normal 14 14" xfId="3562" xr:uid="{70666A8D-FAB3-4F86-9F76-72412A71597C}"/>
    <cellStyle name="Normal 14 14 2" xfId="3563" xr:uid="{6E2CAC63-1DA9-4F38-9CAA-426440B8CB28}"/>
    <cellStyle name="Normal 14 15" xfId="3564" xr:uid="{AD786A42-6279-484D-8963-77DB9FD5272E}"/>
    <cellStyle name="Normal 14 15 2" xfId="3565" xr:uid="{C24E467F-A106-43BE-AF19-5CE3145B1345}"/>
    <cellStyle name="Normal 14 16" xfId="3566" xr:uid="{BDA805ED-7104-4932-94CE-BEBCD7DE417F}"/>
    <cellStyle name="Normal 14 16 2" xfId="3567" xr:uid="{97BD8A23-9D38-409F-A1AA-6BECA56A3D39}"/>
    <cellStyle name="Normal 14 17" xfId="3568" xr:uid="{DF911957-324F-4658-8CE0-F5B999E3C9BC}"/>
    <cellStyle name="Normal 14 17 2" xfId="3569" xr:uid="{D933B54A-692E-4920-B230-5B919F6D228A}"/>
    <cellStyle name="Normal 14 18" xfId="760" xr:uid="{635313B7-3432-4CC6-BAE5-11AC02F61318}"/>
    <cellStyle name="Normal 14 2" xfId="109" xr:uid="{B6A421DB-4A6F-49E2-BBE9-362F16E266EB}"/>
    <cellStyle name="Normal 14 2 2" xfId="3570" xr:uid="{34512B0C-927B-44F3-94EF-4836FD4D1BE1}"/>
    <cellStyle name="Normal 14 3" xfId="273" xr:uid="{27553816-E232-4995-AF3C-5A557A2F4CB8}"/>
    <cellStyle name="Normal 14 3 2" xfId="3572" xr:uid="{5BDFB451-EA01-4CB8-A3CF-C256F3CA092F}"/>
    <cellStyle name="Normal 14 3 3" xfId="3571" xr:uid="{C572AEA8-1D21-4AF1-9DB6-FBDC5B9AD557}"/>
    <cellStyle name="Normal 14 4" xfId="3573" xr:uid="{98FB43C2-2D24-43CC-BB08-151E465419D0}"/>
    <cellStyle name="Normal 14 4 2" xfId="3574" xr:uid="{FC8EF049-9846-4146-A40B-730BBB20114F}"/>
    <cellStyle name="Normal 14 5" xfId="3575" xr:uid="{D6CF2B38-C723-46E9-87FB-50CF73004A5D}"/>
    <cellStyle name="Normal 14 5 2" xfId="3576" xr:uid="{3B72EA52-95F2-48AB-B4A6-89F08B3941F2}"/>
    <cellStyle name="Normal 14 6" xfId="3577" xr:uid="{89CE3532-833F-4157-8B33-C7C3D399492F}"/>
    <cellStyle name="Normal 14 6 2" xfId="3578" xr:uid="{20175714-A5D5-4F17-8A09-A8A32B5D0A6F}"/>
    <cellStyle name="Normal 14 7" xfId="3579" xr:uid="{6EC65302-6CF4-4DEC-90A4-065D53739F7D}"/>
    <cellStyle name="Normal 14 7 2" xfId="3580" xr:uid="{96D4850D-AA05-496A-949B-F62AD192D0CF}"/>
    <cellStyle name="Normal 14 8" xfId="3581" xr:uid="{6F15E373-2643-46A4-B788-93EE2C5359C1}"/>
    <cellStyle name="Normal 14 8 2" xfId="3582" xr:uid="{1A232A23-7528-457B-BCC7-F55F0BC4BF00}"/>
    <cellStyle name="Normal 14 9" xfId="3583" xr:uid="{8B883603-6B1C-4C46-A64B-C39ED8E815E2}"/>
    <cellStyle name="Normal 14 9 2" xfId="3584" xr:uid="{0A3F36FC-9EB5-4715-B928-3F8185FAD1EB}"/>
    <cellStyle name="Normal 15" xfId="110" xr:uid="{EADF5016-B135-4B0F-89D4-6F58595C4772}"/>
    <cellStyle name="Normal 15 2" xfId="276" xr:uid="{083F875B-7B7A-4677-852C-1793C025339C}"/>
    <cellStyle name="Normal 15 3" xfId="3585" xr:uid="{81BD2753-A562-400C-A7BC-600F837FDCF4}"/>
    <cellStyle name="Normal 16" xfId="279" xr:uid="{4C330590-C840-4416-A2A8-3D6EC3B8F991}"/>
    <cellStyle name="Normal 16 2" xfId="3586" xr:uid="{0361575D-DEFA-48FE-AF3B-8B5DA4547896}"/>
    <cellStyle name="Normal 17" xfId="282" xr:uid="{EC83821A-4CD7-4858-9516-5EB4F2767130}"/>
    <cellStyle name="Normal 17 2" xfId="3587" xr:uid="{4329D001-7198-4345-B961-1AAE44F45239}"/>
    <cellStyle name="Normal 18" xfId="285" xr:uid="{05CFB6F1-663B-428F-81E1-3C4E6D16162D}"/>
    <cellStyle name="Normal 18 2" xfId="3588" xr:uid="{1EB187B3-2AF2-44B4-84F2-CA82A2AFA604}"/>
    <cellStyle name="Normal 19" xfId="3589" xr:uid="{EEC7F86C-E707-45F1-9FF4-8348DB842AE8}"/>
    <cellStyle name="Normal 2" xfId="4" xr:uid="{8239C546-48D1-483E-87EA-94EB321A1487}"/>
    <cellStyle name="Normal 2 10" xfId="550" xr:uid="{9E38047D-2842-4126-9DDF-5414FD538917}"/>
    <cellStyle name="Normal 2 10 2" xfId="3590" xr:uid="{57136BF9-E238-490D-8E26-C9D72D727B1A}"/>
    <cellStyle name="Normal 2 100" xfId="3591" xr:uid="{EC33FC77-F8E5-4085-B419-605636F2A164}"/>
    <cellStyle name="Normal 2 100 2" xfId="3592" xr:uid="{03E4D139-2727-4F01-A7AA-450E2BA338B7}"/>
    <cellStyle name="Normal 2 101" xfId="3593" xr:uid="{834B76A7-30F0-4464-BE6E-BB63F9442D76}"/>
    <cellStyle name="Normal 2 101 2" xfId="3594" xr:uid="{C17DB011-1666-4AC1-9406-F994942C3494}"/>
    <cellStyle name="Normal 2 102" xfId="3595" xr:uid="{D08A120A-C119-4249-8BC0-7691ED9507E1}"/>
    <cellStyle name="Normal 2 102 2" xfId="3596" xr:uid="{FACF46B5-E90E-4360-873E-8F2BED50DB74}"/>
    <cellStyle name="Normal 2 103" xfId="3597" xr:uid="{D026DF67-4976-453D-A37C-988E2877EF41}"/>
    <cellStyle name="Normal 2 103 2" xfId="3598" xr:uid="{45BDF5F1-C6FC-44EF-8BCC-9BB06BB5CD9B}"/>
    <cellStyle name="Normal 2 104" xfId="3599" xr:uid="{9A2DCF23-C3EE-4B48-81DF-7744EAA25028}"/>
    <cellStyle name="Normal 2 104 2" xfId="3600" xr:uid="{54F235BC-0AB3-46A3-A3BE-4CCA6B6444C2}"/>
    <cellStyle name="Normal 2 105" xfId="3601" xr:uid="{0ADB701E-819B-4855-A779-3B73E8D3365F}"/>
    <cellStyle name="Normal 2 105 2" xfId="3602" xr:uid="{AF783903-08EC-4CF0-B270-F000C7CDC90A}"/>
    <cellStyle name="Normal 2 106" xfId="3603" xr:uid="{2E0A4171-905A-4BAA-A135-BCAC145A4AA5}"/>
    <cellStyle name="Normal 2 106 2" xfId="3604" xr:uid="{5F0FEC82-0916-4290-B3DA-EFE8B7B86AF4}"/>
    <cellStyle name="Normal 2 107" xfId="3605" xr:uid="{8C393656-D356-4B3C-B0D1-5B9F17F28230}"/>
    <cellStyle name="Normal 2 107 2" xfId="3606" xr:uid="{126C41CD-916C-4470-9A63-933F39D962EA}"/>
    <cellStyle name="Normal 2 108" xfId="3607" xr:uid="{AB53DC06-AD1F-4846-90BF-4628D38B9661}"/>
    <cellStyle name="Normal 2 108 2" xfId="3608" xr:uid="{9A46DCD6-233D-42E5-AD04-A2E58585A911}"/>
    <cellStyle name="Normal 2 109" xfId="3609" xr:uid="{F31A50A8-8609-4E02-AE96-2192ACB9C60E}"/>
    <cellStyle name="Normal 2 109 2" xfId="3610" xr:uid="{144D1BE9-1324-49FD-A806-CF2D311169B4}"/>
    <cellStyle name="Normal 2 11" xfId="551" xr:uid="{52FD6772-B807-4C57-9C1F-A5F426F9A345}"/>
    <cellStyle name="Normal 2 11 2" xfId="3611" xr:uid="{D8AFA26F-3A9F-459A-A5B0-B76FD396A27D}"/>
    <cellStyle name="Normal 2 110" xfId="3612" xr:uid="{9CE5CD77-B637-4451-93DF-D40E2C5EE607}"/>
    <cellStyle name="Normal 2 110 2" xfId="3613" xr:uid="{192F8A26-5C40-4ECF-ABB5-24456DDD3F09}"/>
    <cellStyle name="Normal 2 111" xfId="3614" xr:uid="{BC5BB531-AEA4-4C13-92F1-9AB5AB645190}"/>
    <cellStyle name="Normal 2 111 2" xfId="3615" xr:uid="{0DA815B4-CD7F-4F0E-92A7-1758CC920AC3}"/>
    <cellStyle name="Normal 2 112" xfId="3616" xr:uid="{D4E68006-9D5D-40BE-B746-C081F6CF3947}"/>
    <cellStyle name="Normal 2 112 2" xfId="3617" xr:uid="{568D2476-B43F-4736-BFD3-19596FA414EB}"/>
    <cellStyle name="Normal 2 113" xfId="3618" xr:uid="{3C766D5E-C6DF-40E1-A5AC-DD4663BA20F9}"/>
    <cellStyle name="Normal 2 113 2" xfId="3619" xr:uid="{7AF2020F-4139-4DF9-B2C2-79DDF4534EEF}"/>
    <cellStyle name="Normal 2 114" xfId="3620" xr:uid="{D1E80B79-713D-4670-B48B-8B506F4A1206}"/>
    <cellStyle name="Normal 2 114 2" xfId="3621" xr:uid="{FA3D7CE1-6BCE-4D0F-9E89-97449052EE75}"/>
    <cellStyle name="Normal 2 115" xfId="3622" xr:uid="{80712844-5649-4959-AF6B-745DE6E45A75}"/>
    <cellStyle name="Normal 2 116" xfId="3623" xr:uid="{FB6AAA18-191B-48D4-AA8C-E2156F740817}"/>
    <cellStyle name="Normal 2 12" xfId="3624" xr:uid="{93C1711A-21C7-4CE1-808B-72570C81EE4B}"/>
    <cellStyle name="Normal 2 12 2" xfId="3625" xr:uid="{6966844D-F072-443F-A9CD-32C409524C41}"/>
    <cellStyle name="Normal 2 13" xfId="3626" xr:uid="{9029E680-C0BB-40B8-B0A1-74D0E12E2A0C}"/>
    <cellStyle name="Normal 2 13 2" xfId="3627" xr:uid="{8D2306FE-2075-40AE-BC00-DDA1BA37A2DA}"/>
    <cellStyle name="Normal 2 14" xfId="3628" xr:uid="{4B891015-95B9-4585-B751-3ADADCE17942}"/>
    <cellStyle name="Normal 2 14 2" xfId="3629" xr:uid="{738587E7-E73D-49BE-B3F6-E4C138562FA3}"/>
    <cellStyle name="Normal 2 15" xfId="3630" xr:uid="{1C067F36-B2E1-4CEC-815F-0CF7ABAB72D0}"/>
    <cellStyle name="Normal 2 15 2" xfId="3631" xr:uid="{BC2193CC-3CF9-446C-88BA-1DA690C392E4}"/>
    <cellStyle name="Normal 2 16" xfId="3632" xr:uid="{10ABFB87-88C1-4596-AE07-2286A5097A3E}"/>
    <cellStyle name="Normal 2 16 2" xfId="3633" xr:uid="{DA577665-3AA1-4E38-9E89-6FEBD53E334E}"/>
    <cellStyle name="Normal 2 17" xfId="3634" xr:uid="{2A5F0C30-B1EF-41B6-8FD0-93E5A8E78B22}"/>
    <cellStyle name="Normal 2 17 2" xfId="3635" xr:uid="{350E7A09-2854-4B47-B661-EB655C213145}"/>
    <cellStyle name="Normal 2 18" xfId="3636" xr:uid="{20FED049-58A7-4132-81DB-E4869D2F6C45}"/>
    <cellStyle name="Normal 2 18 2" xfId="3637" xr:uid="{4D8BBD8B-EDA7-4B4E-995B-170F3EFAF186}"/>
    <cellStyle name="Normal 2 19" xfId="3638" xr:uid="{B49E117C-7940-4D75-973C-43FBFC4257C3}"/>
    <cellStyle name="Normal 2 19 2" xfId="3639" xr:uid="{18233DE3-3FC3-4449-A74D-A1AABF830995}"/>
    <cellStyle name="Normal 2 2" xfId="5" xr:uid="{61ED36C7-957E-4B5E-A2E7-8B90DDE6F690}"/>
    <cellStyle name="Normal 2 2 2" xfId="6" xr:uid="{B70D1C69-CE40-496F-A7CD-BB1BC059C3B6}"/>
    <cellStyle name="Normal 2 2 2 2" xfId="112" xr:uid="{30297337-0D5B-4150-B034-9C8B27DEF5B5}"/>
    <cellStyle name="Normal 2 2 2 2 2" xfId="552" xr:uid="{FD310BDD-2D57-46B6-94FC-2961D6C75E6A}"/>
    <cellStyle name="Normal 2 2 3" xfId="111" xr:uid="{46D699DD-C739-43BE-8F28-D1B2A3272F9B}"/>
    <cellStyle name="Normal 2 2 3 2" xfId="223" xr:uid="{C167BC75-BF2B-4C5C-93E0-49A7658C7A20}"/>
    <cellStyle name="Normal 2 2 3 3" xfId="553" xr:uid="{12D823F2-98C7-4E92-A7E7-E4A7EF5FD7F5}"/>
    <cellStyle name="Normal 2 2_Worksheet Nonmigas-Publikasi" xfId="554" xr:uid="{3E27EF2B-67E9-4815-8B45-E953A136CC82}"/>
    <cellStyle name="Normal 2 20" xfId="3640" xr:uid="{E156A68D-27A1-4A16-98F0-EB4A1AF6DD5C}"/>
    <cellStyle name="Normal 2 20 2" xfId="3641" xr:uid="{99858838-F824-4967-B950-34CD5E91E3C0}"/>
    <cellStyle name="Normal 2 21" xfId="3642" xr:uid="{F515AB3F-0974-470B-A9A0-7B9E2643070E}"/>
    <cellStyle name="Normal 2 21 2" xfId="3643" xr:uid="{2E87B593-2F38-4A58-8C9C-6FE438DA743D}"/>
    <cellStyle name="Normal 2 22" xfId="3644" xr:uid="{A179427A-CC06-439F-A88A-680DF4BD3EAD}"/>
    <cellStyle name="Normal 2 22 2" xfId="3645" xr:uid="{A02F1196-CAC2-45CC-A101-B6AFAED872F6}"/>
    <cellStyle name="Normal 2 23" xfId="3646" xr:uid="{0F87E3CE-9990-4178-ADB6-2FCA376CAAAE}"/>
    <cellStyle name="Normal 2 23 2" xfId="3647" xr:uid="{B8B53368-0246-470C-9610-49695AB9BD02}"/>
    <cellStyle name="Normal 2 24" xfId="3648" xr:uid="{9C97F258-A1C1-46FA-A88B-327CEB544986}"/>
    <cellStyle name="Normal 2 24 2" xfId="3649" xr:uid="{13BB8E38-ACA8-4BD4-95AB-DA85271F7FD0}"/>
    <cellStyle name="Normal 2 25" xfId="3650" xr:uid="{B2A572A7-BE3B-4E50-8417-628453331946}"/>
    <cellStyle name="Normal 2 25 2" xfId="3651" xr:uid="{FEBB031F-F1DB-4F51-99A4-B469E1A89949}"/>
    <cellStyle name="Normal 2 26" xfId="3652" xr:uid="{B43AB5CA-92F7-4392-93ED-9CD1F285EBEA}"/>
    <cellStyle name="Normal 2 26 2" xfId="3653" xr:uid="{BD955BF0-E6E3-41BA-8488-BACD0A5B1E0A}"/>
    <cellStyle name="Normal 2 27" xfId="3654" xr:uid="{5C7F99CA-40DC-465B-9AD1-773C5A9870F4}"/>
    <cellStyle name="Normal 2 27 2" xfId="3655" xr:uid="{53924904-0FBB-453E-9861-F8AD8B4E5B42}"/>
    <cellStyle name="Normal 2 28" xfId="3656" xr:uid="{38B5B01D-5084-4EA6-BE08-FB7F0DEC684F}"/>
    <cellStyle name="Normal 2 28 2" xfId="3657" xr:uid="{A363A01E-62FA-4AC4-BB07-82F15FAAEB0D}"/>
    <cellStyle name="Normal 2 29" xfId="3658" xr:uid="{B2AE8063-F189-4CE6-ADEC-391EEFA087F0}"/>
    <cellStyle name="Normal 2 29 2" xfId="3659" xr:uid="{D9911317-AF94-43D3-8F59-1922E3D70BD1}"/>
    <cellStyle name="Normal 2 3" xfId="113" xr:uid="{C24E4A58-7CB3-47F1-8215-1ACCCCCFAB9E}"/>
    <cellStyle name="Normal 2 3 2" xfId="180" xr:uid="{7AAEFBCB-01E4-4D00-B3A0-553EFDC70CB2}"/>
    <cellStyle name="Normal 2 3 2 2" xfId="241" xr:uid="{F37F583D-6515-4853-9209-0BBC85745E7D}"/>
    <cellStyle name="Normal 2 3 3" xfId="224" xr:uid="{185D1761-9779-4721-BA0A-9151116BA5EB}"/>
    <cellStyle name="Normal 2 3 3 2" xfId="555" xr:uid="{ABB0A8FF-BB9C-4D8D-A938-68D554452A0E}"/>
    <cellStyle name="Normal 2 3 4" xfId="208" xr:uid="{284C11A2-9F58-4CC3-9ED8-B04765887C80}"/>
    <cellStyle name="Normal 2 3 4 2" xfId="556" xr:uid="{1384F516-C489-44F3-9272-373D8949E67D}"/>
    <cellStyle name="Normal 2 3_Worksheet Nonmigas-Publikasi" xfId="557" xr:uid="{6BEB38D2-07FA-47F1-948A-D98C1BD52818}"/>
    <cellStyle name="Normal 2 30" xfId="3660" xr:uid="{217E73FE-B6A0-44E8-B19D-5C50D8B63217}"/>
    <cellStyle name="Normal 2 30 2" xfId="3661" xr:uid="{EA227E12-F26A-4906-AC27-08FF615263BF}"/>
    <cellStyle name="Normal 2 31" xfId="3662" xr:uid="{8B0D7248-84B5-4884-8A58-56E277A8004A}"/>
    <cellStyle name="Normal 2 31 2" xfId="3663" xr:uid="{CF7A8C31-6366-4A85-A048-39647A0B8441}"/>
    <cellStyle name="Normal 2 32" xfId="3664" xr:uid="{13842CF9-ADC7-42CB-AC4F-E8316124915B}"/>
    <cellStyle name="Normal 2 32 2" xfId="3665" xr:uid="{ED320B5F-27D6-437F-92C3-7E0FC0C3215C}"/>
    <cellStyle name="Normal 2 33" xfId="3666" xr:uid="{A81DA300-EDD3-4C9C-AEEF-928979E6EBB3}"/>
    <cellStyle name="Normal 2 33 2" xfId="3667" xr:uid="{ADCF12BF-1DA7-4077-A2EB-0EA6D64F938F}"/>
    <cellStyle name="Normal 2 34" xfId="3668" xr:uid="{572EC130-B76F-4FF0-BD3B-7E0790223CE4}"/>
    <cellStyle name="Normal 2 34 2" xfId="3669" xr:uid="{6C489C88-6929-433F-AE38-6F0966C2E74E}"/>
    <cellStyle name="Normal 2 35" xfId="3670" xr:uid="{EF1DDE37-EB0B-4B45-ADFB-980F4E819EFE}"/>
    <cellStyle name="Normal 2 35 2" xfId="3671" xr:uid="{098861B1-E52F-4EA6-A255-6897AAA694E1}"/>
    <cellStyle name="Normal 2 36" xfId="3672" xr:uid="{2CD932A6-6796-4E03-8D29-86DF84C67CA0}"/>
    <cellStyle name="Normal 2 36 2" xfId="3673" xr:uid="{FDA6F9E6-2DAD-4477-8281-93B65E108DFA}"/>
    <cellStyle name="Normal 2 37" xfId="3674" xr:uid="{738721C4-40BC-41A8-9860-526649BF1BA8}"/>
    <cellStyle name="Normal 2 37 2" xfId="3675" xr:uid="{061630B7-0D64-412A-BE58-740E6EFA53B8}"/>
    <cellStyle name="Normal 2 38" xfId="3676" xr:uid="{A2EA6F65-3FD2-4330-9695-6DCF4E8530A6}"/>
    <cellStyle name="Normal 2 38 2" xfId="3677" xr:uid="{8533CB03-AF68-4E41-99FF-1337223DF055}"/>
    <cellStyle name="Normal 2 39" xfId="3678" xr:uid="{4011D423-A4C0-4C28-ADDE-1859F90B5029}"/>
    <cellStyle name="Normal 2 39 2" xfId="3679" xr:uid="{E20C0C7C-4BAD-47D0-98C0-2929EEA18F88}"/>
    <cellStyle name="Normal 2 4" xfId="114" xr:uid="{4E2E8AF8-9951-4C27-8E9D-89A3BC92D76C}"/>
    <cellStyle name="Normal 2 4 2" xfId="214" xr:uid="{E9D14306-EC4C-4742-A113-EEC09A1742A1}"/>
    <cellStyle name="Normal 2 4 2 2" xfId="558" xr:uid="{8F9051F6-EF9D-4CC4-AA0C-0937F5C8F233}"/>
    <cellStyle name="Normal 2 4 3" xfId="559" xr:uid="{A8ED0F13-884B-425C-A848-91CA81DE63A5}"/>
    <cellStyle name="Normal 2 4_Worksheet Nonmigas-Publikasi" xfId="560" xr:uid="{A0416794-147B-4686-88E2-E25EBFA3AF8D}"/>
    <cellStyle name="Normal 2 40" xfId="3680" xr:uid="{DA29110F-A8A8-49EE-B6D6-351FEDC6D8D5}"/>
    <cellStyle name="Normal 2 40 2" xfId="3681" xr:uid="{6CEDB211-E552-4F3E-9AF1-BB01C32CC3CE}"/>
    <cellStyle name="Normal 2 41" xfId="3682" xr:uid="{D6F74B9E-4D58-40C3-BC56-97EC8421D6F1}"/>
    <cellStyle name="Normal 2 41 2" xfId="3683" xr:uid="{82F1508C-EA93-46D7-99D1-3239D5E1CE34}"/>
    <cellStyle name="Normal 2 42" xfId="3684" xr:uid="{0666FDF9-2918-4592-B400-01ED41BC0E4A}"/>
    <cellStyle name="Normal 2 42 2" xfId="3685" xr:uid="{37CDDDC8-9E1E-4BB4-9A76-5B7A140B7D9A}"/>
    <cellStyle name="Normal 2 43" xfId="3686" xr:uid="{C684446E-7C7D-4D74-889C-7A875BCFBC62}"/>
    <cellStyle name="Normal 2 43 2" xfId="3687" xr:uid="{BCBE0F53-DF35-4F11-8A43-1E9CDC8EC0B9}"/>
    <cellStyle name="Normal 2 44" xfId="3688" xr:uid="{97E23B57-EB6F-4C93-8BD9-6DDEB71CE73D}"/>
    <cellStyle name="Normal 2 44 2" xfId="3689" xr:uid="{9364F9A6-DEBB-400B-BF0E-DAE0EA0DCEB6}"/>
    <cellStyle name="Normal 2 45" xfId="3690" xr:uid="{52B795D5-A48C-42CB-AFF9-2C169AC5C788}"/>
    <cellStyle name="Normal 2 45 2" xfId="3691" xr:uid="{E6029989-A254-41F8-A6F5-2F52CF92F51E}"/>
    <cellStyle name="Normal 2 46" xfId="3692" xr:uid="{0B4A1C48-379B-40AA-806C-BE19AE0DFA3C}"/>
    <cellStyle name="Normal 2 46 2" xfId="3693" xr:uid="{2A89EA95-8F56-4D63-B74D-08A46BDE828B}"/>
    <cellStyle name="Normal 2 47" xfId="3694" xr:uid="{0F8E83F8-BF3C-4B15-B391-70CAAE80D2E9}"/>
    <cellStyle name="Normal 2 47 2" xfId="3695" xr:uid="{03275B85-E926-4C27-A323-42F92AAE2484}"/>
    <cellStyle name="Normal 2 48" xfId="3696" xr:uid="{2F495FCB-DC4A-4630-946D-DBF951BBCC1B}"/>
    <cellStyle name="Normal 2 48 2" xfId="3697" xr:uid="{1FD49875-FD19-4769-BE4D-4B77E538D841}"/>
    <cellStyle name="Normal 2 49" xfId="3698" xr:uid="{1B7D450A-BD3E-4AB1-B836-A1D858680324}"/>
    <cellStyle name="Normal 2 49 2" xfId="3699" xr:uid="{EB36BA9D-74F1-4A3B-A4FA-EBEF26CC7C2B}"/>
    <cellStyle name="Normal 2 5" xfId="115" xr:uid="{791CA448-EBD7-4DFB-93B0-CB60E3DF0D64}"/>
    <cellStyle name="Normal 2 5 2" xfId="240" xr:uid="{064578A7-9DDC-43EE-95B3-7DA863A65E09}"/>
    <cellStyle name="Normal 2 5 2 2" xfId="3700" xr:uid="{E52596E3-3C92-4C9C-AFEA-2939716A23F7}"/>
    <cellStyle name="Normal 2 5 3" xfId="561" xr:uid="{29B25336-94EE-4354-AB44-CE1E6351C36E}"/>
    <cellStyle name="Normal 2 50" xfId="3701" xr:uid="{8038B185-A2F1-4E19-B39A-A084CB44154A}"/>
    <cellStyle name="Normal 2 50 2" xfId="3702" xr:uid="{E4621822-D7DE-43AB-8636-69AA75582C9B}"/>
    <cellStyle name="Normal 2 51" xfId="3703" xr:uid="{690849C6-848E-44CE-8C40-17DEB7458066}"/>
    <cellStyle name="Normal 2 51 2" xfId="3704" xr:uid="{C113BCB0-2366-42D9-9EE8-448830EF34B5}"/>
    <cellStyle name="Normal 2 52" xfId="3705" xr:uid="{B590F56D-EDF1-4474-99C0-5592CA6B498E}"/>
    <cellStyle name="Normal 2 52 2" xfId="3706" xr:uid="{6DFE5001-5EDB-4FCB-923D-731D95B82161}"/>
    <cellStyle name="Normal 2 53" xfId="3707" xr:uid="{A903A445-CF50-4F83-8CC6-AC2E8F923402}"/>
    <cellStyle name="Normal 2 53 2" xfId="3708" xr:uid="{E902B35C-5F8A-4E7D-9B10-4A0DD381B726}"/>
    <cellStyle name="Normal 2 54" xfId="3709" xr:uid="{B85FD889-94F0-4F83-9BA3-5C0BD77B5872}"/>
    <cellStyle name="Normal 2 54 2" xfId="3710" xr:uid="{E49DAD3A-9CAC-4A8F-8269-F2EED3435413}"/>
    <cellStyle name="Normal 2 55" xfId="3711" xr:uid="{9D8CA683-9AB0-4E0D-B0F0-A06A40DEDC7D}"/>
    <cellStyle name="Normal 2 55 2" xfId="3712" xr:uid="{48551689-5B97-44DB-A751-33A2EDCFE748}"/>
    <cellStyle name="Normal 2 56" xfId="3713" xr:uid="{8B4AFBC6-DE4A-4C00-AF1B-F006B6C3AB58}"/>
    <cellStyle name="Normal 2 56 2" xfId="3714" xr:uid="{5A7D0E24-150C-4CA0-8057-A9025A032F67}"/>
    <cellStyle name="Normal 2 57" xfId="3715" xr:uid="{E9F584F7-EC90-4E91-9B9B-941BFAA14A53}"/>
    <cellStyle name="Normal 2 57 2" xfId="3716" xr:uid="{8CC9D7DE-A2E7-46AE-8C77-7AD9B38E68E9}"/>
    <cellStyle name="Normal 2 58" xfId="3717" xr:uid="{792959E5-FD25-495E-92D6-ABD05CF0574B}"/>
    <cellStyle name="Normal 2 58 2" xfId="3718" xr:uid="{D0496826-1209-4006-8B8E-6E2971EBEA93}"/>
    <cellStyle name="Normal 2 59" xfId="3719" xr:uid="{16E8C56B-C89A-4CAB-A1FC-1E5E2C54A738}"/>
    <cellStyle name="Normal 2 59 2" xfId="3720" xr:uid="{C477E168-57ED-41FD-A695-E6111A1995B3}"/>
    <cellStyle name="Normal 2 6" xfId="146" xr:uid="{2721DAA1-C432-43ED-979F-F026C70520C5}"/>
    <cellStyle name="Normal 2 6 2" xfId="202" xr:uid="{A6AFE0CD-1C80-42A8-8B71-726833D68239}"/>
    <cellStyle name="Normal 2 6 2 2" xfId="3721" xr:uid="{041AE16A-7C71-4AF3-9152-06BF5DE9C54E}"/>
    <cellStyle name="Normal 2 6 3" xfId="227" xr:uid="{8D21130B-674D-491F-B6EB-B8EA302DC5F5}"/>
    <cellStyle name="Normal 2 60" xfId="3722" xr:uid="{DC85552B-8519-4E90-B5FB-98A9A16BEB50}"/>
    <cellStyle name="Normal 2 60 2" xfId="3723" xr:uid="{2871E0D4-9603-4757-9362-6530702AD441}"/>
    <cellStyle name="Normal 2 61" xfId="3724" xr:uid="{22E1D2D3-8990-47CC-9D48-F29405975DD1}"/>
    <cellStyle name="Normal 2 61 2" xfId="3725" xr:uid="{FCEE4722-06F5-483B-9919-30E80BA64614}"/>
    <cellStyle name="Normal 2 62" xfId="3726" xr:uid="{D46226B2-AF5B-4A6A-8F89-9638D433EA21}"/>
    <cellStyle name="Normal 2 62 2" xfId="3727" xr:uid="{48D6A0CF-5342-44EC-981F-6AA519BC8587}"/>
    <cellStyle name="Normal 2 63" xfId="3728" xr:uid="{C6D64606-F53B-4792-801A-B21259686EE2}"/>
    <cellStyle name="Normal 2 63 2" xfId="3729" xr:uid="{D8375C87-A22A-4E92-B784-5141900C7215}"/>
    <cellStyle name="Normal 2 64" xfId="3730" xr:uid="{D22810DA-6F49-4246-965F-8A5D8321D211}"/>
    <cellStyle name="Normal 2 64 2" xfId="3731" xr:uid="{652ABD6D-B5F1-410D-A6BB-C40B7C1EDE18}"/>
    <cellStyle name="Normal 2 65" xfId="3732" xr:uid="{40CAD09F-65B1-4240-9FF1-607D053B870C}"/>
    <cellStyle name="Normal 2 65 2" xfId="3733" xr:uid="{19E8BF41-597A-4506-8A42-B033BB53C8D3}"/>
    <cellStyle name="Normal 2 66" xfId="3734" xr:uid="{66630207-1959-4025-8646-FB97A14797B8}"/>
    <cellStyle name="Normal 2 66 2" xfId="3735" xr:uid="{79A961B9-E5F2-478D-893B-E1EF4D2BDF7F}"/>
    <cellStyle name="Normal 2 67" xfId="3736" xr:uid="{766011B4-D580-4044-8E03-A1F5CAB7EAEC}"/>
    <cellStyle name="Normal 2 67 2" xfId="3737" xr:uid="{5878B110-6782-45AF-9B83-E57E48484207}"/>
    <cellStyle name="Normal 2 68" xfId="3738" xr:uid="{C59D0592-F2CE-43F7-B042-8EB39F9240F8}"/>
    <cellStyle name="Normal 2 68 2" xfId="3739" xr:uid="{94766FD7-9534-448B-9F0E-CC14AB4E0B19}"/>
    <cellStyle name="Normal 2 69" xfId="3740" xr:uid="{1928CFC7-2408-4C85-BD02-75330171A363}"/>
    <cellStyle name="Normal 2 69 2" xfId="3741" xr:uid="{951418D7-2994-43E8-928C-8B8B06322281}"/>
    <cellStyle name="Normal 2 7" xfId="147" xr:uid="{62A2DFE8-DCCB-4893-AD88-DE173113EB3D}"/>
    <cellStyle name="Normal 2 7 2" xfId="3742" xr:uid="{DA514256-BB22-4CDF-8C43-615D9E2283E8}"/>
    <cellStyle name="Normal 2 7 3" xfId="562" xr:uid="{0B1D91E4-310B-4B89-B484-60E973031376}"/>
    <cellStyle name="Normal 2 70" xfId="3743" xr:uid="{F3168DC5-4A56-4AF2-98F0-764A5C4A6A83}"/>
    <cellStyle name="Normal 2 70 2" xfId="3744" xr:uid="{95864D44-00D7-4423-B5C2-34766007E6EE}"/>
    <cellStyle name="Normal 2 71" xfId="3745" xr:uid="{4C095C99-0584-4FBE-A8E9-061D5FBB9D6D}"/>
    <cellStyle name="Normal 2 71 2" xfId="3746" xr:uid="{7060945D-F270-40CD-AD83-041DBC559A98}"/>
    <cellStyle name="Normal 2 72" xfId="3747" xr:uid="{D7A95B03-368D-4F64-8240-F3B45AE08BA0}"/>
    <cellStyle name="Normal 2 72 2" xfId="3748" xr:uid="{3EC4D185-D4A1-4446-BEFB-38A5FDDFFD89}"/>
    <cellStyle name="Normal 2 73" xfId="3749" xr:uid="{7E3FC6FE-0497-47E4-ABBF-489F5C04BA65}"/>
    <cellStyle name="Normal 2 73 2" xfId="3750" xr:uid="{AD6BB10D-4DAB-41F1-A677-3E0E180BAED0}"/>
    <cellStyle name="Normal 2 74" xfId="3751" xr:uid="{F8331511-E2E7-40D7-893E-EBDEE658AD16}"/>
    <cellStyle name="Normal 2 74 2" xfId="3752" xr:uid="{BB765F84-DDAD-4AF5-B417-BE2D572CC525}"/>
    <cellStyle name="Normal 2 75" xfId="3753" xr:uid="{CCCD8B81-D5C1-44EB-B0BB-17BC889763B6}"/>
    <cellStyle name="Normal 2 75 2" xfId="3754" xr:uid="{B9838631-4F49-4C45-8241-5556DC47D997}"/>
    <cellStyle name="Normal 2 76" xfId="3755" xr:uid="{2008A1CD-422C-4DD1-ABEC-C34F9BEDCF7F}"/>
    <cellStyle name="Normal 2 76 2" xfId="3756" xr:uid="{CDA56B16-1782-4D35-B4E9-F7A9788C75A2}"/>
    <cellStyle name="Normal 2 77" xfId="3757" xr:uid="{1C60DEF3-8E13-4AA5-86D6-C9D6558DF19F}"/>
    <cellStyle name="Normal 2 77 2" xfId="3758" xr:uid="{47C40DB7-4075-466D-9A99-C1C533C50DEF}"/>
    <cellStyle name="Normal 2 78" xfId="3759" xr:uid="{A7FB5D76-F2A3-4224-A237-ADBA7414EA60}"/>
    <cellStyle name="Normal 2 78 2" xfId="3760" xr:uid="{0D278C8A-C23A-45C9-BBA6-5DB7233328E1}"/>
    <cellStyle name="Normal 2 79" xfId="3761" xr:uid="{6D56BE4A-8B62-4641-8125-6D2F8A9639A8}"/>
    <cellStyle name="Normal 2 79 2" xfId="3762" xr:uid="{C1F7CF8D-B8BC-4B35-8C6C-70C5A474C620}"/>
    <cellStyle name="Normal 2 8" xfId="203" xr:uid="{F4A21005-7B1C-4BDC-BE62-0A43FA852E29}"/>
    <cellStyle name="Normal 2 8 2" xfId="3763" xr:uid="{A3C65B9E-A8B7-4462-9597-F8FDABAB459F}"/>
    <cellStyle name="Normal 2 8 3" xfId="563" xr:uid="{2BE4EC22-A673-4589-905C-C352F3F76C69}"/>
    <cellStyle name="Normal 2 80" xfId="3764" xr:uid="{F18A8B7D-B9E3-4656-8508-3A0E099F3001}"/>
    <cellStyle name="Normal 2 80 2" xfId="3765" xr:uid="{1A584EC9-A62E-4925-84E7-843C271BA46C}"/>
    <cellStyle name="Normal 2 81" xfId="3766" xr:uid="{A3D3E964-2302-488F-A68F-664D4D5C5095}"/>
    <cellStyle name="Normal 2 81 2" xfId="3767" xr:uid="{3B53C61C-28CE-4B97-BF9C-198977E5D2A0}"/>
    <cellStyle name="Normal 2 82" xfId="3768" xr:uid="{208A565B-D4B3-4DF2-85FD-E12F51F7F97A}"/>
    <cellStyle name="Normal 2 82 2" xfId="3769" xr:uid="{5A6732FC-AC13-4842-ADF2-9629BA202953}"/>
    <cellStyle name="Normal 2 83" xfId="3770" xr:uid="{835399D0-7B81-4620-B5A7-7AE705F6D656}"/>
    <cellStyle name="Normal 2 83 2" xfId="3771" xr:uid="{0772A9CF-CF7D-4746-B547-CAE5FA092EFD}"/>
    <cellStyle name="Normal 2 84" xfId="3772" xr:uid="{E0DDEEC2-37D0-4F19-944B-220F538BCCD1}"/>
    <cellStyle name="Normal 2 84 2" xfId="3773" xr:uid="{16573662-E346-4800-8828-04A49566A84E}"/>
    <cellStyle name="Normal 2 85" xfId="3774" xr:uid="{16D84278-AB5C-4973-8AA2-3F5A18AEA3E6}"/>
    <cellStyle name="Normal 2 85 2" xfId="3775" xr:uid="{B6F2BEA6-711D-4104-8871-3A838C4A4C6A}"/>
    <cellStyle name="Normal 2 86" xfId="3776" xr:uid="{4EE06B21-37CF-40BC-A30B-5548EFA6BE73}"/>
    <cellStyle name="Normal 2 86 2" xfId="3777" xr:uid="{32466528-D6EB-4C8C-985A-AF05F0EF4672}"/>
    <cellStyle name="Normal 2 87" xfId="3778" xr:uid="{61966DAE-F4E1-4139-B58C-690C0AA31B98}"/>
    <cellStyle name="Normal 2 87 2" xfId="3779" xr:uid="{7FE3BBCE-B673-4AC2-BFC7-E037FF6EE8FB}"/>
    <cellStyle name="Normal 2 88" xfId="3780" xr:uid="{F5DF3497-4D81-48FC-9A86-917BADDA2B56}"/>
    <cellStyle name="Normal 2 88 2" xfId="3781" xr:uid="{26B8FB1F-7AAA-401D-99A6-7A8BDC68629E}"/>
    <cellStyle name="Normal 2 89" xfId="3782" xr:uid="{14254FD3-A9CF-4C18-8533-0EF1A7F75E8F}"/>
    <cellStyle name="Normal 2 89 2" xfId="3783" xr:uid="{F79BB32A-F023-4B35-A4F5-D6983AA04C23}"/>
    <cellStyle name="Normal 2 9" xfId="9" xr:uid="{77186DE9-6B73-440F-808C-B882562AB74E}"/>
    <cellStyle name="Normal 2 9 2" xfId="3784" xr:uid="{F348907B-55BA-4393-96AD-B56EFBCA1B75}"/>
    <cellStyle name="Normal 2 9 3" xfId="564" xr:uid="{03C0A7C3-2C43-4E8F-95AC-86EE837F5332}"/>
    <cellStyle name="Normal 2 90" xfId="3785" xr:uid="{313E7552-DDF3-4895-AB93-868443463A6B}"/>
    <cellStyle name="Normal 2 90 2" xfId="3786" xr:uid="{D788A75F-FAEC-4129-AF6D-304A27C963E3}"/>
    <cellStyle name="Normal 2 91" xfId="3787" xr:uid="{885CFD60-E545-456F-B0E9-7D3144415891}"/>
    <cellStyle name="Normal 2 91 2" xfId="3788" xr:uid="{75D1087E-73A0-42EA-9420-D45D0214FF38}"/>
    <cellStyle name="Normal 2 92" xfId="3789" xr:uid="{B5282083-C69F-45C7-B810-D9AC68811AE1}"/>
    <cellStyle name="Normal 2 92 2" xfId="3790" xr:uid="{C7C7F245-139C-41D0-983B-DD08A4CAC8D8}"/>
    <cellStyle name="Normal 2 93" xfId="3791" xr:uid="{003BE90F-6D74-4926-845D-7C7A4F8A5FAA}"/>
    <cellStyle name="Normal 2 93 2" xfId="3792" xr:uid="{50051A7E-97A7-4754-BA61-67A58C6B6134}"/>
    <cellStyle name="Normal 2 94" xfId="3793" xr:uid="{2C017414-81B5-415F-AA60-43B0287B0163}"/>
    <cellStyle name="Normal 2 94 2" xfId="3794" xr:uid="{28CC14F1-A9B2-41FA-B9CA-A286660FE48A}"/>
    <cellStyle name="Normal 2 95" xfId="3795" xr:uid="{12705371-6C23-43FA-BEBA-6B1AD1DA87F3}"/>
    <cellStyle name="Normal 2 95 2" xfId="3796" xr:uid="{57D681C3-AEEB-46AB-997E-6CE7EAE75ED0}"/>
    <cellStyle name="Normal 2 96" xfId="3797" xr:uid="{123EEF4A-F3D7-4413-9563-053FA6293B81}"/>
    <cellStyle name="Normal 2 96 2" xfId="3798" xr:uid="{43FA3BEE-5209-4B07-846B-7DD803F9F748}"/>
    <cellStyle name="Normal 2 97" xfId="3799" xr:uid="{4414179B-0D3B-478A-AF50-794D84D21D6D}"/>
    <cellStyle name="Normal 2 97 2" xfId="3800" xr:uid="{1DF85BAF-3CDC-43DB-BDB0-5C1B076B1D6C}"/>
    <cellStyle name="Normal 2 98" xfId="3801" xr:uid="{EF91280F-6FB6-41DC-B228-612CC80DFA7F}"/>
    <cellStyle name="Normal 2 98 2" xfId="3802" xr:uid="{00A06E3A-8F0B-49DF-87A4-68D3EC02E6D2}"/>
    <cellStyle name="Normal 2 99" xfId="3803" xr:uid="{EF67364E-1CAA-4439-B62D-A456DA7B8238}"/>
    <cellStyle name="Normal 2 99 2" xfId="3804" xr:uid="{7A1BBD7C-7946-4A2E-B2AC-80ACDA993141}"/>
    <cellStyle name="Normal 2_SERVICES" xfId="619" xr:uid="{36544607-D35D-45E9-A49F-A7B4121CDD1A}"/>
    <cellStyle name="Normal 20" xfId="3805" xr:uid="{C06351F1-5B00-4278-B31F-6C216954FB77}"/>
    <cellStyle name="Normal 21" xfId="3806" xr:uid="{B3B66C25-098C-4828-90B7-57036AE3518E}"/>
    <cellStyle name="Normal 22" xfId="3807" xr:uid="{C8B9E6C8-33DA-49DB-8121-A71E4B192638}"/>
    <cellStyle name="Normal 23" xfId="3808" xr:uid="{D139793E-8833-41D6-BB1C-40AC77DB084B}"/>
    <cellStyle name="Normal 24" xfId="3809" xr:uid="{5AD50199-B8CE-48EB-8DA3-76C63154CF05}"/>
    <cellStyle name="Normal 25" xfId="3810" xr:uid="{E8B43C37-7D30-4185-A157-FB26C26CCA76}"/>
    <cellStyle name="Normal 26" xfId="3811" xr:uid="{89D528A3-A6BE-4D53-BB5B-EA9D74ADA147}"/>
    <cellStyle name="Normal 27" xfId="3812" xr:uid="{080AE098-55A8-40AE-96DF-A9F07555BAF3}"/>
    <cellStyle name="Normal 28" xfId="3813" xr:uid="{908E3D44-E9C6-4882-A35C-1FDAA0392CDE}"/>
    <cellStyle name="Normal 29" xfId="3814" xr:uid="{944B76EB-4C65-4442-9C2D-6AA28DFC0AD7}"/>
    <cellStyle name="Normal 3" xfId="116" xr:uid="{9558D610-E81E-4D58-8509-EA481CC15DB4}"/>
    <cellStyle name="Normal 3 2" xfId="117" xr:uid="{ED2CC396-919B-41C1-9215-09B02D5D7AB4}"/>
    <cellStyle name="Normal 3 2 2" xfId="243" xr:uid="{29E12695-A038-438F-AE0B-8F3C164FED51}"/>
    <cellStyle name="Normal 3 2 3" xfId="235" xr:uid="{6414603B-8958-4E46-B6CA-7D641ECB1705}"/>
    <cellStyle name="Normal 3 2 4" xfId="210" xr:uid="{326F7069-A082-4555-BC88-4DE16458744D}"/>
    <cellStyle name="Normal 3 3" xfId="118" xr:uid="{441914FC-00F7-4143-B446-31C090B3BBBF}"/>
    <cellStyle name="Normal 3 3 2" xfId="242" xr:uid="{177EA19B-F04D-42FF-B04E-CED30391E9F3}"/>
    <cellStyle name="Normal 3 3 3" xfId="565" xr:uid="{23C4BCBF-024C-4567-97F6-E42042282384}"/>
    <cellStyle name="Normal 3 4" xfId="225" xr:uid="{CCC93E18-38CB-4BFA-B06A-410C4E6F71CE}"/>
    <cellStyle name="Normal 3 5" xfId="209" xr:uid="{900A89F5-E16B-4698-AF64-B64FB3CF2FD4}"/>
    <cellStyle name="Normal 3 5 2" xfId="566" xr:uid="{C55C4502-E811-4E67-8278-3593E2327319}"/>
    <cellStyle name="Normal 3 6" xfId="567" xr:uid="{54FADF0A-DB4F-4106-8A74-C04E0CD87B8B}"/>
    <cellStyle name="Normal 3 7" xfId="568" xr:uid="{E87D1ABC-C0EC-4B07-BC19-AAE8932D2D5F}"/>
    <cellStyle name="Normal 3 8" xfId="569" xr:uid="{8D3AEC81-CA5C-4640-A813-B9262FA41A22}"/>
    <cellStyle name="Normal 3_Tbl AB Metode baru" xfId="570" xr:uid="{B2AEF7E8-3E2D-438E-9B86-FF0C877E4B34}"/>
    <cellStyle name="Normal 30" xfId="3815" xr:uid="{91C8686A-8E2D-4B7D-80EC-1A7F1F7A3301}"/>
    <cellStyle name="Normal 31" xfId="3816" xr:uid="{A56D8043-B2C6-4AE6-A927-BDC28622C5E6}"/>
    <cellStyle name="Normal 32" xfId="3817" xr:uid="{AFD289AF-D2EC-4444-9067-06E0811C6B64}"/>
    <cellStyle name="Normal 33" xfId="3818" xr:uid="{48349D96-1DA4-4139-9411-E885E389079D}"/>
    <cellStyle name="Normal 34" xfId="3819" xr:uid="{FB3F47A8-6C03-44DD-8B75-31775B6F51C7}"/>
    <cellStyle name="Normal 35" xfId="3820" xr:uid="{BE6DF6A1-C6C8-4939-AC1D-7E4A52FD8630}"/>
    <cellStyle name="Normal 36" xfId="3842" xr:uid="{17AB821D-18C6-4EB9-931A-59FFE8475080}"/>
    <cellStyle name="Normal 37" xfId="288" xr:uid="{4D13B02F-1232-40E8-AB00-06EA552274AF}"/>
    <cellStyle name="Normal 38" xfId="3843" xr:uid="{71FD208D-B70C-4AF8-84BE-6551E8579D0E}"/>
    <cellStyle name="Normal 4" xfId="119" xr:uid="{0E58F220-0AF3-4339-9D03-B375A1BEDD35}"/>
    <cellStyle name="Normal 4 2" xfId="120" xr:uid="{74354D28-9C44-4D57-BF79-D7CB8A88B59F}"/>
    <cellStyle name="Normal 4 2 2" xfId="121" xr:uid="{641F9FB6-919F-4F4D-99E4-4A17557F35BD}"/>
    <cellStyle name="Normal 4 2 2 2" xfId="122" xr:uid="{8BC91736-F5D8-4E3B-8B3F-921A9E50EAB5}"/>
    <cellStyle name="Normal 4 2 2 2 2" xfId="183" xr:uid="{5F0E4E8B-60E2-4A7E-981E-58013D2D7619}"/>
    <cellStyle name="Normal 4 2 2 3" xfId="182" xr:uid="{4E9E5229-2BE1-4BE7-BED6-FDF06C97D0D2}"/>
    <cellStyle name="Normal 4 2 2 4" xfId="238" xr:uid="{2ED1D823-991A-4451-BF60-28CF79744461}"/>
    <cellStyle name="Normal 4 2 2 5" xfId="571" xr:uid="{68CB46E8-4FA0-486B-BD8B-BEFE2B97886E}"/>
    <cellStyle name="Normal 4 2 3" xfId="123" xr:uid="{4191F9C4-C7A6-440C-9797-3AFB63DE3F28}"/>
    <cellStyle name="Normal 4 2 3 2" xfId="184" xr:uid="{BF9C648E-6326-4375-9B18-ECF28F74640F}"/>
    <cellStyle name="Normal 4 2 3 3" xfId="233" xr:uid="{259C7572-0A23-4555-89BF-D5ADF7B10A6D}"/>
    <cellStyle name="Normal 4 2 4" xfId="181" xr:uid="{6A356C4A-223C-4157-A40B-17ECBD494AD6}"/>
    <cellStyle name="Normal 4 2 5" xfId="205" xr:uid="{90BB3851-24FE-49F3-A6C9-9946C5A8F28A}"/>
    <cellStyle name="Normal 4 2 6" xfId="459" xr:uid="{A739F08D-7325-4EDE-8BEA-D11546F571C5}"/>
    <cellStyle name="Normal 4 3" xfId="124" xr:uid="{51AA6351-F271-4B9D-83DF-C050E2F6FE98}"/>
    <cellStyle name="Normal 4 3 2" xfId="185" xr:uid="{3469886B-59F0-4AA3-92D9-ED847D472415}"/>
    <cellStyle name="Normal 4 3 3" xfId="237" xr:uid="{6F508D91-BC15-42A6-81F7-EE0F62030FF9}"/>
    <cellStyle name="Normal 4 3 4" xfId="572" xr:uid="{70D59205-4357-4A82-B18B-2EAA3232E8D2}"/>
    <cellStyle name="Normal 4 4" xfId="244" xr:uid="{2EE5AA65-D63A-4512-9D0B-688EFBBC9197}"/>
    <cellStyle name="Normal 4 4 2" xfId="573" xr:uid="{1B0C66A9-5266-4332-AD44-40401C60922C}"/>
    <cellStyle name="Normal 4 5" xfId="228" xr:uid="{C3DC2A51-D299-4767-8634-2078ECA6D3AD}"/>
    <cellStyle name="Normal 4 6" xfId="211" xr:uid="{E21959F0-6A5F-4537-BD01-A34AB18ED5A5}"/>
    <cellStyle name="Normal 4 6 2" xfId="574" xr:uid="{DFE283C0-67F0-4E65-ABC9-8694F10EF890}"/>
    <cellStyle name="Normal 4 7" xfId="575" xr:uid="{868F535D-DB06-4248-8CD4-FA231A1FC28D}"/>
    <cellStyle name="Normal 4 8" xfId="576" xr:uid="{40576B5F-8A66-4025-968B-237B6F3E7F24}"/>
    <cellStyle name="Normal 5" xfId="125" xr:uid="{2393EC7D-9AB8-4A8C-B276-51AF91306106}"/>
    <cellStyle name="Normal 5 2" xfId="126" xr:uid="{F775C094-90D0-4B8D-A30A-7CEC84A80102}"/>
    <cellStyle name="Normal 5 2 2" xfId="127" xr:uid="{C00FB33E-26AD-43F3-B982-AB0E7E6574B7}"/>
    <cellStyle name="Normal 5 2 2 2" xfId="188" xr:uid="{43BFFCFD-2698-4D85-914C-CED1A7FC8106}"/>
    <cellStyle name="Normal 5 2 3" xfId="187" xr:uid="{10A79630-234C-4D87-AF4F-C4DBE1F580D2}"/>
    <cellStyle name="Normal 5 2 4" xfId="262" xr:uid="{08148791-77A4-42D3-9B3A-D88811FE1651}"/>
    <cellStyle name="Normal 5 3" xfId="128" xr:uid="{C1C79CA8-5C4D-4615-9359-CFD7D7E78CC5}"/>
    <cellStyle name="Normal 5 3 2" xfId="129" xr:uid="{D1D0B74F-1641-4D73-B234-250CEBC84631}"/>
    <cellStyle name="Normal 5 3 2 2" xfId="130" xr:uid="{801C0A09-3775-49B6-9421-50F8DEACC743}"/>
    <cellStyle name="Normal 5 3 2 2 2" xfId="191" xr:uid="{EC638CEB-F7B1-41CA-80A8-D1FB2C25E6F4}"/>
    <cellStyle name="Normal 5 3 2 3" xfId="190" xr:uid="{37B76E37-0121-4418-B8E0-D8ED9A689FA0}"/>
    <cellStyle name="Normal 5 3 3" xfId="131" xr:uid="{17323112-B960-4068-B306-E12EC71D653C}"/>
    <cellStyle name="Normal 5 3 3 2" xfId="132" xr:uid="{84E676A5-434A-412E-8DE2-6E50F6E51A67}"/>
    <cellStyle name="Normal 5 3 3 2 2" xfId="193" xr:uid="{53E8F1F6-FC4F-4E20-8B9F-24ED790C2231}"/>
    <cellStyle name="Normal 5 3 3 3" xfId="192" xr:uid="{5B710ADB-2DBB-4D20-9270-EC1CAEDD7107}"/>
    <cellStyle name="Normal 5 3 4" xfId="133" xr:uid="{E6F53969-3043-4F5F-BB66-398D7AFAFD23}"/>
    <cellStyle name="Normal 5 3 4 2" xfId="194" xr:uid="{622D61DB-BF79-45D7-A0DE-C5AF88EEF8D8}"/>
    <cellStyle name="Normal 5 3 5" xfId="189" xr:uid="{0BDCC95A-62AF-4487-9EA7-A37FE1A314E9}"/>
    <cellStyle name="Normal 5 3 6" xfId="263" xr:uid="{7BC91E8F-E48A-48DE-8B85-33D0BCE5CBDD}"/>
    <cellStyle name="Normal 5 3 7" xfId="577" xr:uid="{DAC06A04-165F-4833-81F3-E49FC1D7AFA7}"/>
    <cellStyle name="Normal 5 4" xfId="134" xr:uid="{CCEBCEFD-82AC-42B4-A94F-4525413269CA}"/>
    <cellStyle name="Normal 5 4 2" xfId="135" xr:uid="{3BA8C315-5022-4016-AA11-40CC84471971}"/>
    <cellStyle name="Normal 5 4 2 2" xfId="196" xr:uid="{DCC72186-DC72-49C6-BC60-5E860D9CA679}"/>
    <cellStyle name="Normal 5 4 3" xfId="195" xr:uid="{F29845F9-DF6F-4DB7-9B58-853638CA8A85}"/>
    <cellStyle name="Normal 5 4 4" xfId="578" xr:uid="{2838D9B4-CAFC-420E-997B-0079B5417E3A}"/>
    <cellStyle name="Normal 5 5" xfId="136" xr:uid="{D2347C99-5E19-4C69-A6F0-2FE2E5F07117}"/>
    <cellStyle name="Normal 5 5 2" xfId="197" xr:uid="{AA0B9998-6DF6-4EA1-9DB7-0F45E28A244F}"/>
    <cellStyle name="Normal 5 5 3" xfId="579" xr:uid="{8FE01BC7-AE64-4281-B379-BC43744D0F10}"/>
    <cellStyle name="Normal 5 6" xfId="186" xr:uid="{851ECBA8-7628-4CD2-8ED3-F3432CBE5187}"/>
    <cellStyle name="Normal 5 6 2" xfId="580" xr:uid="{4AC00493-885F-47F5-B12A-43A62447E56B}"/>
    <cellStyle name="Normal 5 7" xfId="212" xr:uid="{9BDCADD4-A0B5-4CD5-A551-6CD825A75FAC}"/>
    <cellStyle name="Normal 5 8" xfId="581" xr:uid="{E365EA96-8907-4E7D-8F21-954E3CC28F71}"/>
    <cellStyle name="Normal 6" xfId="137" xr:uid="{EBA3A128-BDAE-4688-8D5A-5D1B637A8C33}"/>
    <cellStyle name="Normal 6 2" xfId="138" xr:uid="{FD49D767-F5ED-4708-B3E9-285BEE9B07EF}"/>
    <cellStyle name="Normal 6 2 2" xfId="213" xr:uid="{E5A6548F-DDD5-499A-B8A5-633DD7506559}"/>
    <cellStyle name="Normal 6 2 2 2 2 3 2" xfId="2" xr:uid="{02C5A057-4A2D-44DB-ADAF-F77AFEDC9D10}"/>
    <cellStyle name="Normal 6 2 3" xfId="460" xr:uid="{0951403E-71EA-437C-B619-6FCF0D44DD98}"/>
    <cellStyle name="Normal 6 2 3 2 3 2" xfId="1" xr:uid="{978D9E4E-B011-48D7-A390-AC0DAF022861}"/>
    <cellStyle name="Normal 6 3" xfId="245" xr:uid="{CD2431B3-E502-4B60-B2DB-5D312A75F9BD}"/>
    <cellStyle name="Normal 6 4" xfId="229" xr:uid="{F7C11210-4CEE-47F5-917D-985299A66002}"/>
    <cellStyle name="Normal 7" xfId="139" xr:uid="{A709E0D2-01AD-4CE5-86AB-FD69BB9131C6}"/>
    <cellStyle name="Normal 7 2" xfId="140" xr:uid="{7D270A7D-7A4D-4283-B373-9B1856CBBDF5}"/>
    <cellStyle name="Normal 7 3" xfId="230" xr:uid="{8C1F4386-4036-4B41-A90A-9F5046500B1E}"/>
    <cellStyle name="Normal 8" xfId="141" xr:uid="{C61A9EFC-7253-4B66-ADAF-27DA7B7DE8BD}"/>
    <cellStyle name="Normal 8 10" xfId="3821" xr:uid="{C81E98D9-7170-4595-93DD-5EFA83E9C1F4}"/>
    <cellStyle name="Normal 8 11" xfId="3822" xr:uid="{EB755247-6DFC-4AD9-8A50-A6404DBE5A3A}"/>
    <cellStyle name="Normal 8 12" xfId="3823" xr:uid="{836110CC-F6EB-4719-9CAC-B87CACE8C751}"/>
    <cellStyle name="Normal 8 13" xfId="3824" xr:uid="{F9E29FD1-15E0-472B-AB70-2890EEE57CA9}"/>
    <cellStyle name="Normal 8 2" xfId="142" xr:uid="{46EC20D5-9232-47E5-A1DD-222469FA800E}"/>
    <cellStyle name="Normal 8 2 2" xfId="199" xr:uid="{E7D21B93-90B7-4DAE-BFF9-D1092F56A027}"/>
    <cellStyle name="Normal 8 3" xfId="198" xr:uid="{6CD0EF9F-9A66-41C0-A1C4-6B3A010B3D61}"/>
    <cellStyle name="Normal 8 4" xfId="231" xr:uid="{2C63D027-DBCE-4D85-8D11-735C5FB43F87}"/>
    <cellStyle name="Normal 8 4 2" xfId="3825" xr:uid="{924A2A0D-222C-48F1-82C0-5F321EA0B0C2}"/>
    <cellStyle name="Normal 8 5" xfId="3826" xr:uid="{FA3C2003-846D-467F-9DE3-E9213F9D1CFA}"/>
    <cellStyle name="Normal 8 6" xfId="3827" xr:uid="{CB312BED-3267-4C5D-B340-AF7CB66802BF}"/>
    <cellStyle name="Normal 8 7" xfId="3828" xr:uid="{C37B9AB3-511A-42A3-BBC2-184A124C0DEE}"/>
    <cellStyle name="Normal 8 8" xfId="3829" xr:uid="{10BF6205-2D1D-473D-95CC-0807F4FCE202}"/>
    <cellStyle name="Normal 8 9" xfId="3830" xr:uid="{97987581-200B-4650-B8E7-A526865DE9E1}"/>
    <cellStyle name="Normal 9" xfId="143" xr:uid="{682E57A8-5D84-4E3B-B9EA-33E621CE3E8D}"/>
    <cellStyle name="Normal 9 2" xfId="144" xr:uid="{D1240171-BD66-4414-95E1-4FA44540B246}"/>
    <cellStyle name="Normal 9 2 2" xfId="201" xr:uid="{99BF9648-4340-49A5-B3A9-EEBC7A7C533C}"/>
    <cellStyle name="Normal 9 2 3" xfId="583" xr:uid="{38E98F5C-4301-463E-B8A8-16F91D89F883}"/>
    <cellStyle name="Normal 9 3" xfId="200" xr:uid="{E63EF2F2-519D-49B0-B262-E2275C4F2E63}"/>
    <cellStyle name="Normal 9 3 2" xfId="584" xr:uid="{E1B5362D-EE81-4AE9-B7C4-F438D7C50E31}"/>
    <cellStyle name="Normal 9 4" xfId="258" xr:uid="{39B56E94-7414-4205-B86D-85E39A3E1472}"/>
    <cellStyle name="Normal 9 5" xfId="582" xr:uid="{FE20B160-2CA5-452E-8CB6-32B1D2258561}"/>
    <cellStyle name="Note 2" xfId="461" xr:uid="{46992D22-C561-42F0-AC6A-47B8E45FB44B}"/>
    <cellStyle name="Note 2 2" xfId="761" xr:uid="{3E604B59-F283-4E63-8ECB-EAE66AA08B02}"/>
    <cellStyle name="Note 3" xfId="462" xr:uid="{A37833CE-7BB2-47C9-B5F7-9F44E571622F}"/>
    <cellStyle name="Note 3 2" xfId="762" xr:uid="{009E9DBF-BC79-415D-BEEE-F8B6D01BC988}"/>
    <cellStyle name="Note 4" xfId="763" xr:uid="{EF764CD8-4B0A-45AA-9543-BD66C1235045}"/>
    <cellStyle name="Note 4 2" xfId="764" xr:uid="{3D62BEB2-0388-492C-B927-9E01D5A0FAAB}"/>
    <cellStyle name="Note 5" xfId="765" xr:uid="{6A607283-B490-4924-A0BE-82B6F889D18D}"/>
    <cellStyle name="Note 5 2" xfId="766" xr:uid="{2EE54DFB-3E85-4ABC-96E8-CB04555E7720}"/>
    <cellStyle name="Note 6" xfId="767" xr:uid="{1F7D506A-294A-47AD-AE4A-1665F058E0E6}"/>
    <cellStyle name="Note 6 2" xfId="768" xr:uid="{C5D804BA-84B8-4801-845F-C9EB735A7324}"/>
    <cellStyle name="Note 7" xfId="769" xr:uid="{1230956C-550B-423F-A970-8EA88A7D9010}"/>
    <cellStyle name="Note 7 2" xfId="770" xr:uid="{81BA80E7-8CAA-4101-BF52-6F3C9DF1E9D4}"/>
    <cellStyle name="Note 8" xfId="327" xr:uid="{0E9E0085-0DE1-4466-956B-FF205B53F585}"/>
    <cellStyle name="Output 2" xfId="463" xr:uid="{CA4E2EFD-7C0F-43D1-9E8D-4E1A7FB6F0AC}"/>
    <cellStyle name="Output 2 2" xfId="771" xr:uid="{964E3DA1-BB88-4AC1-A2B2-5BC629576D52}"/>
    <cellStyle name="Output 3" xfId="464" xr:uid="{DFD1EE67-C6DF-4DC1-AC79-52D6B01BD0DA}"/>
    <cellStyle name="Output 3 2" xfId="772" xr:uid="{01F00E11-7FDE-492F-A982-16B79C25B528}"/>
    <cellStyle name="Output 4" xfId="585" xr:uid="{B4735914-1A85-4612-8829-44FA92327346}"/>
    <cellStyle name="Output 4 2" xfId="773" xr:uid="{B048856A-C85F-4B2A-8A45-0B290E1E3928}"/>
    <cellStyle name="Output 5" xfId="774" xr:uid="{F5B0F45C-1A47-45D9-B68D-D172BAA6B02A}"/>
    <cellStyle name="Output 5 2" xfId="775" xr:uid="{B4F6F461-C4FD-4B15-B4C4-E763284D29CC}"/>
    <cellStyle name="Output 6" xfId="776" xr:uid="{2B6FD026-8451-43CB-870C-DE1378906741}"/>
    <cellStyle name="Output 6 2" xfId="777" xr:uid="{A381076F-1D7D-4B5D-BC85-CE9B13941483}"/>
    <cellStyle name="Output 7" xfId="778" xr:uid="{E14C21B6-FD59-42C1-9B2F-F7F4CCF81873}"/>
    <cellStyle name="Output 7 2" xfId="779" xr:uid="{72C8B69D-66FA-45F3-93DC-1B9EDD801F86}"/>
    <cellStyle name="Output 8" xfId="328" xr:uid="{649B27A4-B093-4BC0-888A-2EDEE9FAD52B}"/>
    <cellStyle name="Percent [0]" xfId="363" xr:uid="{D1660E5B-07DB-48B0-BD30-935049EE480F}"/>
    <cellStyle name="Percent [00]" xfId="364" xr:uid="{DB411752-B1F4-4DD6-86D2-7BE381C44E51}"/>
    <cellStyle name="Percent [2]" xfId="226" xr:uid="{447F805C-A062-4730-8D59-D7F8BE3FBE84}"/>
    <cellStyle name="Percent [2] 2" xfId="586" xr:uid="{EC64D2A8-9826-48A8-88D5-9AC969AEFF72}"/>
    <cellStyle name="Percent [2] 2 2" xfId="3831" xr:uid="{67D197D9-4E89-4AC6-87DC-4270D56DF61C}"/>
    <cellStyle name="Percent [2] 3" xfId="587" xr:uid="{2CE06C48-D8D3-4781-895D-AACCF4AF2A21}"/>
    <cellStyle name="Percent 10" xfId="281" xr:uid="{CE670FC6-FD31-46E2-AE2F-462466FA8A4E}"/>
    <cellStyle name="Percent 11" xfId="284" xr:uid="{BAE8A256-7B49-4504-9188-AB6F5BA6F854}"/>
    <cellStyle name="Percent 12" xfId="287" xr:uid="{2CD3214B-BD64-4E1C-8857-2B9E6E80869F}"/>
    <cellStyle name="Percent 2" xfId="145" xr:uid="{BE0E9104-FE55-4B04-831E-F9CAA8998E1E}"/>
    <cellStyle name="Percent 2 10" xfId="588" xr:uid="{EE7EFE9F-95A9-4EEE-B4F1-5BED96684F83}"/>
    <cellStyle name="Percent 2 2" xfId="589" xr:uid="{FBD28E91-0F2C-4F79-8946-962C307FA86D}"/>
    <cellStyle name="Percent 2 3" xfId="590" xr:uid="{C71E95CC-9D75-4969-B723-A98C9160EBD1}"/>
    <cellStyle name="Percent 2 4" xfId="591" xr:uid="{1F1B23D1-71B7-4218-BC39-D9866A3E7DFE}"/>
    <cellStyle name="Percent 2 5" xfId="592" xr:uid="{C19A9BA9-0A62-42D9-A885-3F82E04E5020}"/>
    <cellStyle name="Percent 2 6" xfId="593" xr:uid="{6E98F37C-E8DC-44C1-B457-F372B5B0D5CF}"/>
    <cellStyle name="Percent 2 7" xfId="594" xr:uid="{5B5CE2BD-C49B-46B0-B3BC-D861F0FCB8F9}"/>
    <cellStyle name="Percent 2 8" xfId="595" xr:uid="{F4E6ECF9-6A20-4ED4-B6AC-55F3BD9E624F}"/>
    <cellStyle name="Percent 2 9" xfId="596" xr:uid="{8486DC41-3EE8-40F4-9378-1CEF634ADC4A}"/>
    <cellStyle name="Percent 3" xfId="259" xr:uid="{E36CD4BD-FFF4-42C8-BB39-C446892FC68E}"/>
    <cellStyle name="Percent 3 2" xfId="597" xr:uid="{154A05A4-6EF4-4584-AEA7-34B67D1629CC}"/>
    <cellStyle name="Percent 3 3" xfId="598" xr:uid="{235FE71C-FE6F-40E5-A67F-830C50D7C129}"/>
    <cellStyle name="Percent 3 4" xfId="599" xr:uid="{7E9CA576-8D65-434B-93C9-44C547536D36}"/>
    <cellStyle name="Percent 3 5" xfId="600" xr:uid="{BB56F045-D2A1-441F-8427-6AB426116F48}"/>
    <cellStyle name="Percent 3 6" xfId="601" xr:uid="{7CB11CE1-F167-46C9-B971-61E88C24B7B7}"/>
    <cellStyle name="Percent 3 7" xfId="602" xr:uid="{D3D596B2-E216-4A5E-A23E-BCACB31791E4}"/>
    <cellStyle name="Percent 3 8" xfId="365" xr:uid="{264D33B8-D13D-43CC-ADB7-15F807A1EC07}"/>
    <cellStyle name="Percent 4" xfId="260" xr:uid="{F893303B-F821-47C2-84B1-97242FC59DBC}"/>
    <cellStyle name="Percent 4 2" xfId="603" xr:uid="{0C7217A3-382F-43E5-A047-7482C594C530}"/>
    <cellStyle name="Percent 4 3" xfId="604" xr:uid="{69F63CFA-A5B0-422F-B390-7406534CBA83}"/>
    <cellStyle name="Percent 4 4" xfId="605" xr:uid="{1045C53A-199E-4BCB-896D-B7983C2E94C7}"/>
    <cellStyle name="Percent 4 5" xfId="606" xr:uid="{593DEBDC-1560-4492-B61A-D421DAAE8DA8}"/>
    <cellStyle name="Percent 4 6" xfId="607" xr:uid="{6ED15353-7870-4495-BD79-A2C69558FE79}"/>
    <cellStyle name="Percent 4 7" xfId="608" xr:uid="{2C3D97A0-1545-4E23-86B6-54C842AD7328}"/>
    <cellStyle name="Percent 4 8" xfId="366" xr:uid="{E0676EFE-8D11-4DD6-83F7-D0E33A4925EF}"/>
    <cellStyle name="Percent 5" xfId="265" xr:uid="{342641A3-C7F9-4C53-8FB9-EDC7D3F6011E}"/>
    <cellStyle name="Percent 5 2" xfId="609" xr:uid="{08195B6A-5AA1-4D7F-8000-F983351764C9}"/>
    <cellStyle name="Percent 6" xfId="270" xr:uid="{FE362A3D-4645-4939-9B53-CA0D00FC86CF}"/>
    <cellStyle name="Percent 6 2" xfId="610" xr:uid="{FA41E92A-DFA9-459F-ADC0-375C43D0FCCC}"/>
    <cellStyle name="Percent 7" xfId="272" xr:uid="{13C1E9E4-EC80-43F5-977E-5095FE8B8D63}"/>
    <cellStyle name="Percent 8" xfId="275" xr:uid="{3F7BA92C-1219-41BD-A74C-012A08C28515}"/>
    <cellStyle name="Percent 9" xfId="278" xr:uid="{1AC8D65C-CE7D-47A1-B282-622CB602F4FC}"/>
    <cellStyle name="PrePop Currency (0)" xfId="367" xr:uid="{081286C7-AB35-406F-9F21-3D9C5583F54A}"/>
    <cellStyle name="PrePop Currency (2)" xfId="368" xr:uid="{8B664368-F119-416E-976C-2449A1E74087}"/>
    <cellStyle name="PrePop Units (0)" xfId="369" xr:uid="{AF829C73-5B5F-4860-9795-5CF05E92FA0A}"/>
    <cellStyle name="PrePop Units (1)" xfId="370" xr:uid="{0E0B80EB-AE9C-48DB-B00F-44CFABC4C80B}"/>
    <cellStyle name="PrePop Units (2)" xfId="371" xr:uid="{B3FB02B7-3627-440D-81D6-361E0D241A22}"/>
    <cellStyle name="question" xfId="3832" xr:uid="{B5FFDBA1-4653-485D-AF1B-66DC88B19100}"/>
    <cellStyle name="sbt2" xfId="372" xr:uid="{A79DBD1B-0B3A-40E0-A5CF-DA52E058D2F9}"/>
    <cellStyle name="sbt2 2" xfId="3853" xr:uid="{CCDC6CAC-DB61-409B-9017-E8FD36B77CB0}"/>
    <cellStyle name="SeparatorBar" xfId="465" xr:uid="{11CF6CAA-8D1B-4512-B901-A8DA2E0229EB}"/>
    <cellStyle name="SeparatorBar 2" xfId="780" xr:uid="{937BC585-EE78-4067-993C-EB39F5CEC5BD}"/>
    <cellStyle name="Sheet Title" xfId="3833" xr:uid="{4DCFD62B-8651-4556-98DD-D659118B8F1F}"/>
    <cellStyle name="Style 1" xfId="3834" xr:uid="{942BEA0A-065F-40F1-BC43-4F69801A48C7}"/>
    <cellStyle name="subt1" xfId="373" xr:uid="{622F7A6D-7DB5-4708-8AD4-F869F710D6C5}"/>
    <cellStyle name="t Break" xfId="466" xr:uid="{A370F697-6B24-4A6B-BBC2-8B83582DA94E}"/>
    <cellStyle name="Text Indent A" xfId="374" xr:uid="{AB8F5B9C-DE13-4805-9C5D-77A651AD01C6}"/>
    <cellStyle name="Text Indent B" xfId="375" xr:uid="{AE48BA9C-81D2-4434-8DA6-4AD7447E7B4C}"/>
    <cellStyle name="Text Indent C" xfId="376" xr:uid="{0CD5403B-19D1-4B51-813F-2163D179AEC3}"/>
    <cellStyle name="Title 2" xfId="467" xr:uid="{77A6BF3E-65F8-4383-88C7-DDA5D72979C8}"/>
    <cellStyle name="Title 3" xfId="468" xr:uid="{6CA6EB4B-8441-40AA-B478-CF571789B75E}"/>
    <cellStyle name="Title 4" xfId="611" xr:uid="{8E6BCE45-3370-486B-B413-5EAAD2455507}"/>
    <cellStyle name="Title 5" xfId="781" xr:uid="{377A6F61-CB64-465F-80A1-3D012CA5AEDD}"/>
    <cellStyle name="Title 6" xfId="782" xr:uid="{2EE781AB-7859-4BC6-B01F-3A9CD8FEC4B1}"/>
    <cellStyle name="Title 7" xfId="783" xr:uid="{7C859A8F-9AD5-4F0B-BDBD-8A27B69AB69C}"/>
    <cellStyle name="Title 8" xfId="329" xr:uid="{C1FF0589-D3C6-4CFF-8D6C-E7BBCE02EDEC}"/>
    <cellStyle name="Total 2" xfId="469" xr:uid="{38F252AC-4388-4814-8753-B8B70AFC9CD0}"/>
    <cellStyle name="Total 2 2" xfId="784" xr:uid="{7F6A2B4E-6A35-4E4F-88A9-BEC2028B1329}"/>
    <cellStyle name="Total 3" xfId="470" xr:uid="{8BF7DF11-6193-4890-AD05-7B5DAA84E2DA}"/>
    <cellStyle name="Total 3 2" xfId="785" xr:uid="{70A06F15-902A-4EDA-B788-1A84A1801140}"/>
    <cellStyle name="Total 4" xfId="612" xr:uid="{399B0441-24D2-4657-8D5F-F21E414A7ED1}"/>
    <cellStyle name="Total 4 2" xfId="786" xr:uid="{E065AA3E-5B5D-4AF1-B649-46856573C34C}"/>
    <cellStyle name="Total 5" xfId="787" xr:uid="{0C2CD3C2-0727-48DD-9226-B49725C63E59}"/>
    <cellStyle name="Total 5 2" xfId="788" xr:uid="{35A30391-1BAB-42DF-80EA-3997D19FAD19}"/>
    <cellStyle name="Total 6" xfId="789" xr:uid="{074A0401-2192-4EC4-9507-285620C815F2}"/>
    <cellStyle name="Total 6 2" xfId="790" xr:uid="{91658A51-C232-4EC9-9E14-067DF9EE6615}"/>
    <cellStyle name="Total 7" xfId="791" xr:uid="{BE8AE6EC-2C93-441A-9EE0-A6F1DE86B548}"/>
    <cellStyle name="Total 7 2" xfId="792" xr:uid="{1878ECED-5FF1-401D-A3A3-B11271B7A92D}"/>
    <cellStyle name="Total 8" xfId="330" xr:uid="{E98BF76B-066D-46A2-BD3D-403B10BC3A4C}"/>
    <cellStyle name="Warning Text 2" xfId="471" xr:uid="{DDE5F106-6AEC-4B69-8ADF-B1BA589C1ED6}"/>
    <cellStyle name="Warning Text 3" xfId="472" xr:uid="{3267BBD5-9452-4D74-A65E-18C0D0BF135F}"/>
    <cellStyle name="Warning Text 4" xfId="613" xr:uid="{E5974B49-AFBD-4746-9368-5F51BBD64B6F}"/>
    <cellStyle name="Warning Text 5" xfId="793" xr:uid="{43C6A1B2-1FC8-47D4-8F60-E09B22810257}"/>
    <cellStyle name="Warning Text 6" xfId="794" xr:uid="{598C6DC1-57F4-4782-83F5-C1C266D5DB14}"/>
    <cellStyle name="Warning Text 7" xfId="795" xr:uid="{2CDC2DD1-E869-4D8F-8433-F99F62C0B069}"/>
    <cellStyle name="Warning Text 8" xfId="331" xr:uid="{1D724ADC-E7A3-4703-8763-8B3497086754}"/>
    <cellStyle name="wrap" xfId="3835" xr:uid="{78F6F71A-70FF-44B5-AB3E-D4D979858EBA}"/>
    <cellStyle name="wrap 2" xfId="3836" xr:uid="{D3D4FAF3-DA2E-46C4-AD10-97392600A8AE}"/>
    <cellStyle name="wrap 3" xfId="3837" xr:uid="{54C30C5B-E27C-4DB9-BF1D-CCE66C0831B7}"/>
    <cellStyle name="wrap 4" xfId="3838" xr:uid="{A324AED3-C3EA-41E7-8CEB-3092489B2FD9}"/>
    <cellStyle name="wrap 5" xfId="3839" xr:uid="{C004887C-355D-4454-863F-09FF74D6124A}"/>
    <cellStyle name="wrap 6" xfId="3840" xr:uid="{18C732A2-425B-44AA-8759-1454B80F45B3}"/>
    <cellStyle name="wrap 7" xfId="3841" xr:uid="{C6AFDD7C-494D-4C21-B9F6-26E13AE3C982}"/>
  </cellStyles>
  <dxfs count="3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429381</xdr:colOff>
      <xdr:row>13</xdr:row>
      <xdr:rowOff>24192</xdr:rowOff>
    </xdr:from>
    <xdr:to>
      <xdr:col>12</xdr:col>
      <xdr:colOff>414144</xdr:colOff>
      <xdr:row>42</xdr:row>
      <xdr:rowOff>158843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A495826E-8341-45FD-8711-C116F3E0B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381" y="2382763"/>
          <a:ext cx="7677334" cy="539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490774</xdr:colOff>
      <xdr:row>43</xdr:row>
      <xdr:rowOff>135798</xdr:rowOff>
    </xdr:from>
    <xdr:to>
      <xdr:col>12</xdr:col>
      <xdr:colOff>365676</xdr:colOff>
      <xdr:row>53</xdr:row>
      <xdr:rowOff>87781</xdr:rowOff>
    </xdr:to>
    <xdr:pic>
      <xdr:nvPicPr>
        <xdr:cNvPr id="3" name="Picture 2" descr="image">
          <a:extLst>
            <a:ext uri="{FF2B5EF4-FFF2-40B4-BE49-F238E27FC236}">
              <a16:creationId xmlns:a16="http://schemas.microsoft.com/office/drawing/2014/main" id="{EEBA9FC6-3B49-493E-A906-223640C46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774" y="7937227"/>
          <a:ext cx="7567473" cy="1766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459697</xdr:colOff>
      <xdr:row>1</xdr:row>
      <xdr:rowOff>142792</xdr:rowOff>
    </xdr:from>
    <xdr:to>
      <xdr:col>12</xdr:col>
      <xdr:colOff>402332</xdr:colOff>
      <xdr:row>13</xdr:row>
      <xdr:rowOff>10360</xdr:rowOff>
    </xdr:to>
    <xdr:pic>
      <xdr:nvPicPr>
        <xdr:cNvPr id="4" name="Picture 3" descr="image">
          <a:extLst>
            <a:ext uri="{FF2B5EF4-FFF2-40B4-BE49-F238E27FC236}">
              <a16:creationId xmlns:a16="http://schemas.microsoft.com/office/drawing/2014/main" id="{0B538452-6839-4F75-A3E4-834F4B030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697" y="324221"/>
          <a:ext cx="7635206" cy="204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18EAE-7758-497D-9730-BDC24C2E1082}">
  <sheetPr>
    <tabColor theme="5" tint="-0.249977111117893"/>
  </sheetPr>
  <dimension ref="A1:S56"/>
  <sheetViews>
    <sheetView topLeftCell="A34" zoomScaleNormal="100" workbookViewId="0">
      <selection sqref="A1:L56"/>
    </sheetView>
  </sheetViews>
  <sheetFormatPr defaultRowHeight="14.35"/>
  <cols>
    <col min="1" max="1" width="10.5859375" customWidth="1"/>
    <col min="2" max="2" width="8.87890625" customWidth="1"/>
    <col min="3" max="3" width="0" hidden="1" customWidth="1"/>
    <col min="4" max="4" width="9.703125" customWidth="1"/>
    <col min="5" max="5" width="7.87890625" style="21" customWidth="1"/>
    <col min="6" max="6" width="0" hidden="1" customWidth="1"/>
    <col min="7" max="7" width="9.1171875" customWidth="1"/>
    <col min="8" max="8" width="8.5859375" customWidth="1"/>
    <col min="9" max="9" width="0" hidden="1" customWidth="1"/>
    <col min="11" max="11" width="10.29296875" bestFit="1" customWidth="1"/>
    <col min="13" max="13" width="11.1171875" customWidth="1"/>
    <col min="14" max="16" width="9.1171875" hidden="1" customWidth="1"/>
  </cols>
  <sheetData>
    <row r="1" spans="1:16" ht="18.75" customHeight="1">
      <c r="A1" s="24" t="s">
        <v>28</v>
      </c>
      <c r="B1" s="25" t="s">
        <v>26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6" ht="19.5" customHeight="1">
      <c r="A2" s="24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6" ht="15.75" customHeight="1">
      <c r="A3" s="16">
        <v>2020</v>
      </c>
      <c r="B3" s="2">
        <v>3.75</v>
      </c>
      <c r="C3" s="2">
        <v>5</v>
      </c>
      <c r="D3" s="3">
        <v>14530</v>
      </c>
      <c r="E3" s="2">
        <v>1.68</v>
      </c>
      <c r="F3" s="2">
        <v>0</v>
      </c>
      <c r="G3" s="2">
        <v>-2.0699999999999998</v>
      </c>
      <c r="H3" s="2">
        <v>-2.41</v>
      </c>
      <c r="I3" s="2">
        <v>92.5</v>
      </c>
      <c r="J3" s="2">
        <v>4</v>
      </c>
      <c r="K3" s="2">
        <v>-0.41799480846663573</v>
      </c>
      <c r="L3" s="2">
        <v>0.74338315974066216</v>
      </c>
      <c r="M3" s="12"/>
      <c r="N3" s="14"/>
      <c r="O3" s="1" t="s">
        <v>11</v>
      </c>
      <c r="P3" s="15" t="s">
        <v>12</v>
      </c>
    </row>
    <row r="4" spans="1:16" ht="15" customHeight="1">
      <c r="A4" s="17" t="s">
        <v>13</v>
      </c>
      <c r="B4" s="7">
        <v>3.5</v>
      </c>
      <c r="C4" s="7">
        <v>4.75</v>
      </c>
      <c r="D4" s="4">
        <v>14157</v>
      </c>
      <c r="E4" s="18">
        <v>1.3655462199999999</v>
      </c>
      <c r="F4" s="7" t="s">
        <v>14</v>
      </c>
      <c r="G4" s="18">
        <v>-0.69670625552852306</v>
      </c>
      <c r="H4" s="7">
        <v>-3.75</v>
      </c>
      <c r="I4" s="7">
        <v>92.5</v>
      </c>
      <c r="J4" s="7">
        <v>3.5</v>
      </c>
      <c r="K4" s="7">
        <v>-0.39196914782882664</v>
      </c>
      <c r="L4" s="7">
        <v>2.0484564275144757</v>
      </c>
      <c r="M4" s="12"/>
      <c r="N4" s="14"/>
      <c r="O4" s="10">
        <f t="shared" ref="O4:O18" si="0">E4+P4</f>
        <v>1.3655462199999999</v>
      </c>
      <c r="P4" s="10">
        <v>0</v>
      </c>
    </row>
    <row r="5" spans="1:16" ht="16.7">
      <c r="A5" s="17" t="s">
        <v>15</v>
      </c>
      <c r="B5" s="8">
        <v>3.5</v>
      </c>
      <c r="C5" s="8">
        <v>4.75</v>
      </c>
      <c r="D5" s="9">
        <v>14399</v>
      </c>
      <c r="E5" s="7">
        <v>1.3325718600000001</v>
      </c>
      <c r="F5" s="8" t="s">
        <v>14</v>
      </c>
      <c r="G5" s="7">
        <v>7.0666777700000001</v>
      </c>
      <c r="H5" s="8">
        <v>0.59</v>
      </c>
      <c r="I5" s="8">
        <v>92.5</v>
      </c>
      <c r="J5" s="8">
        <v>3.5</v>
      </c>
      <c r="K5" s="8">
        <v>-0.66535530139147814</v>
      </c>
      <c r="L5" s="8">
        <v>0.57071853422981433</v>
      </c>
      <c r="M5" s="12"/>
      <c r="N5" s="14"/>
      <c r="O5" s="10">
        <f t="shared" si="0"/>
        <v>1.3325718600000001</v>
      </c>
      <c r="P5" s="10">
        <v>0</v>
      </c>
    </row>
    <row r="6" spans="1:16" ht="18" customHeight="1">
      <c r="A6" s="17" t="s">
        <v>16</v>
      </c>
      <c r="B6" s="8">
        <v>3.5</v>
      </c>
      <c r="C6" s="8">
        <v>4.75</v>
      </c>
      <c r="D6" s="5">
        <v>14373</v>
      </c>
      <c r="E6" s="8">
        <v>1.60228897</v>
      </c>
      <c r="F6" s="8" t="s">
        <v>14</v>
      </c>
      <c r="G6" s="8">
        <v>3.50857763</v>
      </c>
      <c r="H6" s="8">
        <v>2.21</v>
      </c>
      <c r="I6" s="8">
        <v>92.5</v>
      </c>
      <c r="J6" s="8">
        <v>3.5</v>
      </c>
      <c r="K6" s="8">
        <v>1.652165481107136</v>
      </c>
      <c r="L6" s="8">
        <v>2.226707337773246</v>
      </c>
      <c r="M6" s="12"/>
      <c r="N6" s="14"/>
      <c r="O6" s="10">
        <f t="shared" si="0"/>
        <v>1.60228897</v>
      </c>
      <c r="P6" s="10">
        <v>0</v>
      </c>
    </row>
    <row r="7" spans="1:16" ht="16.7">
      <c r="A7" s="17" t="s">
        <v>17</v>
      </c>
      <c r="B7" s="10">
        <v>3.5</v>
      </c>
      <c r="C7" s="10">
        <v>4.75</v>
      </c>
      <c r="D7" s="6">
        <v>14259</v>
      </c>
      <c r="E7" s="10">
        <v>1.87</v>
      </c>
      <c r="F7" s="10" t="s">
        <v>14</v>
      </c>
      <c r="G7" s="10">
        <v>5.0199999999999996</v>
      </c>
      <c r="H7" s="10">
        <v>5.24</v>
      </c>
      <c r="I7" s="10">
        <v>92.5</v>
      </c>
      <c r="J7" s="10">
        <v>3.5</v>
      </c>
      <c r="K7" s="10">
        <v>0.44879255944160557</v>
      </c>
      <c r="L7" s="10">
        <v>-0.76641655793259134</v>
      </c>
      <c r="M7" s="12"/>
      <c r="N7" s="14"/>
      <c r="O7" s="10">
        <f t="shared" si="0"/>
        <v>1.87</v>
      </c>
      <c r="P7" s="10">
        <v>0</v>
      </c>
    </row>
    <row r="8" spans="1:16" ht="16.7">
      <c r="A8" s="16">
        <v>2021</v>
      </c>
      <c r="B8" s="2">
        <v>3.5</v>
      </c>
      <c r="C8" s="2">
        <v>4.75</v>
      </c>
      <c r="D8" s="3">
        <v>14300</v>
      </c>
      <c r="E8" s="2">
        <v>1.87</v>
      </c>
      <c r="F8" s="2" t="s">
        <v>14</v>
      </c>
      <c r="G8" s="2">
        <v>3.69</v>
      </c>
      <c r="H8" s="2">
        <v>5.24</v>
      </c>
      <c r="I8" s="2">
        <v>92.5</v>
      </c>
      <c r="J8" s="2">
        <v>3.5</v>
      </c>
      <c r="K8" s="2">
        <v>0.28324401547825595</v>
      </c>
      <c r="L8" s="2">
        <v>0.98393558591356756</v>
      </c>
      <c r="N8" s="13">
        <v>2021</v>
      </c>
      <c r="O8" s="2">
        <f t="shared" si="0"/>
        <v>1.87</v>
      </c>
      <c r="P8" s="2">
        <v>0</v>
      </c>
    </row>
    <row r="9" spans="1:16" ht="16.7">
      <c r="A9" s="17" t="s">
        <v>18</v>
      </c>
      <c r="B9" s="7">
        <v>3.5</v>
      </c>
      <c r="C9" s="7">
        <v>4.75</v>
      </c>
      <c r="D9" s="19">
        <v>14530</v>
      </c>
      <c r="E9" s="7">
        <v>2.44</v>
      </c>
      <c r="F9" s="7" t="s">
        <v>14</v>
      </c>
      <c r="G9" s="7">
        <v>4.42</v>
      </c>
      <c r="H9" s="7">
        <v>5.83</v>
      </c>
      <c r="I9" s="7">
        <v>92.5</v>
      </c>
      <c r="J9" s="7">
        <v>5</v>
      </c>
      <c r="K9" s="7">
        <v>-0.75109567713192493</v>
      </c>
      <c r="L9" s="7">
        <v>0.56060828195903378</v>
      </c>
      <c r="N9" s="14"/>
      <c r="O9" s="10">
        <f t="shared" si="0"/>
        <v>2.44</v>
      </c>
      <c r="P9" s="10">
        <v>0</v>
      </c>
    </row>
    <row r="10" spans="1:16" ht="16.7">
      <c r="A10" s="17" t="s">
        <v>19</v>
      </c>
      <c r="B10" s="8">
        <v>3.5</v>
      </c>
      <c r="C10" s="8">
        <v>4.75</v>
      </c>
      <c r="D10" s="9">
        <v>14660</v>
      </c>
      <c r="E10" s="8">
        <v>4</v>
      </c>
      <c r="F10" s="8" t="s">
        <v>14</v>
      </c>
      <c r="G10" s="8">
        <v>4.7</v>
      </c>
      <c r="H10" s="8">
        <v>6.53</v>
      </c>
      <c r="I10" s="8">
        <v>92.5</v>
      </c>
      <c r="J10" s="8">
        <v>6</v>
      </c>
      <c r="K10" s="8">
        <v>-1.0565212510431532</v>
      </c>
      <c r="L10" s="8">
        <v>1.1984630111337804</v>
      </c>
      <c r="N10" s="14"/>
      <c r="O10" s="10">
        <f t="shared" si="0"/>
        <v>4</v>
      </c>
      <c r="P10" s="10">
        <v>0</v>
      </c>
    </row>
    <row r="11" spans="1:16" ht="16.7">
      <c r="A11" s="17" t="s">
        <v>20</v>
      </c>
      <c r="B11" s="8">
        <v>3.5</v>
      </c>
      <c r="C11" s="8">
        <v>4.75</v>
      </c>
      <c r="D11" s="9">
        <v>14750</v>
      </c>
      <c r="E11" s="8">
        <v>5.83</v>
      </c>
      <c r="F11" s="8" t="s">
        <v>14</v>
      </c>
      <c r="G11" s="8">
        <v>4.91</v>
      </c>
      <c r="H11" s="8">
        <v>6.37</v>
      </c>
      <c r="I11" s="8">
        <v>92.5</v>
      </c>
      <c r="J11" s="8">
        <v>6.5</v>
      </c>
      <c r="K11" s="8">
        <v>-1.3539787253509998</v>
      </c>
      <c r="L11" s="8">
        <v>1.8111488926013422</v>
      </c>
      <c r="N11" s="14"/>
      <c r="O11" s="10">
        <f t="shared" si="0"/>
        <v>5.8373969491183342</v>
      </c>
      <c r="P11" s="10">
        <v>7.3969491183337802E-3</v>
      </c>
    </row>
    <row r="12" spans="1:16" ht="16.7">
      <c r="A12" s="17" t="s">
        <v>21</v>
      </c>
      <c r="B12" s="8">
        <v>3.5</v>
      </c>
      <c r="C12" s="8">
        <v>4.75</v>
      </c>
      <c r="D12" s="6">
        <v>14760</v>
      </c>
      <c r="E12" s="8">
        <v>5.82</v>
      </c>
      <c r="F12" s="8" t="s">
        <v>14</v>
      </c>
      <c r="G12" s="8">
        <v>4.63</v>
      </c>
      <c r="H12" s="8">
        <v>6.71</v>
      </c>
      <c r="I12" s="8">
        <v>92.5</v>
      </c>
      <c r="J12" s="8">
        <v>6.5</v>
      </c>
      <c r="K12" s="8">
        <v>-1.7380628039786215</v>
      </c>
      <c r="L12" s="8">
        <v>1.673966317254955</v>
      </c>
      <c r="N12" s="14"/>
      <c r="O12" s="10">
        <f t="shared" si="0"/>
        <v>5.8540684360088404</v>
      </c>
      <c r="P12" s="10">
        <v>3.4068436008839895E-2</v>
      </c>
    </row>
    <row r="13" spans="1:16" ht="16.7">
      <c r="A13" s="16">
        <v>2022</v>
      </c>
      <c r="B13" s="2">
        <v>3.5</v>
      </c>
      <c r="C13" s="2">
        <v>4.75</v>
      </c>
      <c r="D13" s="3">
        <v>14680</v>
      </c>
      <c r="E13" s="2">
        <v>5.82</v>
      </c>
      <c r="F13" s="2" t="s">
        <v>14</v>
      </c>
      <c r="G13" s="2">
        <v>4.67</v>
      </c>
      <c r="H13" s="2">
        <v>6.71</v>
      </c>
      <c r="I13" s="2">
        <v>92.5</v>
      </c>
      <c r="J13" s="2">
        <v>6.5</v>
      </c>
      <c r="K13" s="2">
        <v>-1.233877316892622</v>
      </c>
      <c r="L13" s="2">
        <v>1.3236582258940155</v>
      </c>
      <c r="N13" s="13">
        <v>2022</v>
      </c>
      <c r="O13" s="2">
        <f t="shared" si="0"/>
        <v>5.8540684360088404</v>
      </c>
      <c r="P13" s="2">
        <v>3.4068436008839895E-2</v>
      </c>
    </row>
    <row r="14" spans="1:16" ht="16.7">
      <c r="A14" s="17" t="s">
        <v>22</v>
      </c>
      <c r="B14" s="7">
        <v>3.5</v>
      </c>
      <c r="C14" s="7">
        <v>4.75</v>
      </c>
      <c r="D14" s="19">
        <v>14770</v>
      </c>
      <c r="E14" s="7">
        <v>5.72</v>
      </c>
      <c r="F14" s="7" t="s">
        <v>14</v>
      </c>
      <c r="G14" s="7">
        <v>4.8599999999999994</v>
      </c>
      <c r="H14" s="7">
        <v>7.58</v>
      </c>
      <c r="I14" s="7">
        <v>92.5</v>
      </c>
      <c r="J14" s="7">
        <v>6.5</v>
      </c>
      <c r="K14" s="7">
        <v>-1.53</v>
      </c>
      <c r="L14" s="7">
        <v>1.23</v>
      </c>
      <c r="M14" s="12"/>
      <c r="N14" s="14"/>
      <c r="O14" s="10">
        <f t="shared" si="0"/>
        <v>5.8550527594621098</v>
      </c>
      <c r="P14" s="10">
        <v>0.13505275946211021</v>
      </c>
    </row>
    <row r="15" spans="1:16" ht="16.7">
      <c r="A15" s="17" t="s">
        <v>23</v>
      </c>
      <c r="B15" s="8">
        <v>3.5</v>
      </c>
      <c r="C15" s="8">
        <v>4.75</v>
      </c>
      <c r="D15" s="9">
        <v>14780</v>
      </c>
      <c r="E15" s="8">
        <v>5.41</v>
      </c>
      <c r="F15" s="8" t="s">
        <v>14</v>
      </c>
      <c r="G15" s="8">
        <v>4.9799999999999995</v>
      </c>
      <c r="H15" s="8">
        <v>7.69</v>
      </c>
      <c r="I15" s="8">
        <v>92.5</v>
      </c>
      <c r="J15" s="8">
        <v>6.5</v>
      </c>
      <c r="K15" s="8">
        <v>-1.76</v>
      </c>
      <c r="L15" s="8">
        <v>1.29</v>
      </c>
      <c r="M15" s="12"/>
      <c r="N15" s="14"/>
      <c r="O15" s="10">
        <f t="shared" si="0"/>
        <v>5.6192216170335962</v>
      </c>
      <c r="P15" s="10">
        <v>0.20922161703359646</v>
      </c>
    </row>
    <row r="16" spans="1:16" ht="16.7">
      <c r="A16" s="17" t="s">
        <v>24</v>
      </c>
      <c r="B16" s="8">
        <v>3.5</v>
      </c>
      <c r="C16" s="8">
        <v>4.75</v>
      </c>
      <c r="D16" s="9">
        <v>14780</v>
      </c>
      <c r="E16" s="8">
        <v>4.84</v>
      </c>
      <c r="F16" s="8" t="s">
        <v>14</v>
      </c>
      <c r="G16" s="8">
        <v>5.09</v>
      </c>
      <c r="H16" s="8">
        <v>7.95</v>
      </c>
      <c r="I16" s="8">
        <v>92.5</v>
      </c>
      <c r="J16" s="8">
        <v>6.5</v>
      </c>
      <c r="K16" s="8">
        <v>-1.8</v>
      </c>
      <c r="L16" s="8">
        <v>1.35</v>
      </c>
      <c r="M16" s="12"/>
      <c r="N16" s="14"/>
      <c r="O16" s="10">
        <f t="shared" si="0"/>
        <v>5.0565976652164153</v>
      </c>
      <c r="P16" s="10">
        <v>0.2165976652164151</v>
      </c>
    </row>
    <row r="17" spans="1:19" ht="16.7">
      <c r="A17" s="17" t="s">
        <v>25</v>
      </c>
      <c r="B17" s="10">
        <v>3.5</v>
      </c>
      <c r="C17" s="10">
        <v>4.75</v>
      </c>
      <c r="D17" s="6">
        <v>14790</v>
      </c>
      <c r="E17" s="11">
        <v>4.53</v>
      </c>
      <c r="F17" s="10" t="s">
        <v>14</v>
      </c>
      <c r="G17" s="11">
        <v>4.91</v>
      </c>
      <c r="H17" s="10">
        <v>7.86</v>
      </c>
      <c r="I17" s="10">
        <v>92.5</v>
      </c>
      <c r="J17" s="10">
        <v>6.5</v>
      </c>
      <c r="K17" s="10">
        <v>-1.7</v>
      </c>
      <c r="L17" s="10">
        <v>1.19</v>
      </c>
      <c r="M17" s="12"/>
      <c r="N17" s="14"/>
      <c r="O17" s="10">
        <f t="shared" si="0"/>
        <v>4.7823402688721695</v>
      </c>
      <c r="P17" s="10">
        <v>0.25234026887216882</v>
      </c>
    </row>
    <row r="18" spans="1:19" ht="16.7">
      <c r="A18" s="16">
        <v>2023</v>
      </c>
      <c r="B18" s="2">
        <v>3.5</v>
      </c>
      <c r="C18" s="2">
        <v>4.75</v>
      </c>
      <c r="D18" s="3">
        <v>14780</v>
      </c>
      <c r="E18" s="2">
        <v>4.5299999999999994</v>
      </c>
      <c r="F18" s="2" t="s">
        <v>14</v>
      </c>
      <c r="G18" s="2">
        <v>4.9589999999999996</v>
      </c>
      <c r="H18" s="2">
        <v>7.86</v>
      </c>
      <c r="I18" s="2">
        <v>92.5</v>
      </c>
      <c r="J18" s="2">
        <v>6.5</v>
      </c>
      <c r="K18" s="2">
        <v>-1.7</v>
      </c>
      <c r="L18" s="2">
        <v>1.27</v>
      </c>
      <c r="M18" s="12"/>
      <c r="N18" s="13">
        <v>2023</v>
      </c>
      <c r="O18" s="2">
        <f t="shared" si="0"/>
        <v>4.7823402688721686</v>
      </c>
      <c r="P18" s="2">
        <v>0.25234026887216882</v>
      </c>
      <c r="S18" s="12"/>
    </row>
    <row r="19" spans="1:19">
      <c r="H19" s="12"/>
    </row>
    <row r="20" spans="1:19" ht="15.7">
      <c r="A20" s="24" t="s">
        <v>28</v>
      </c>
      <c r="B20" s="25" t="s">
        <v>26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9" ht="15.7">
      <c r="A21" s="24"/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</row>
    <row r="22" spans="1:19" ht="16.7">
      <c r="A22" s="16">
        <v>2020</v>
      </c>
      <c r="B22" s="2">
        <v>3.75</v>
      </c>
      <c r="C22" s="2">
        <v>5</v>
      </c>
      <c r="D22" s="3">
        <v>14530</v>
      </c>
      <c r="E22" s="2">
        <v>1.68</v>
      </c>
      <c r="F22" s="2">
        <v>0</v>
      </c>
      <c r="G22" s="2">
        <v>-2.0699999999999998</v>
      </c>
      <c r="H22" s="2">
        <v>-2.41</v>
      </c>
      <c r="I22" s="2">
        <v>92.5</v>
      </c>
      <c r="J22" s="2">
        <v>4</v>
      </c>
      <c r="K22" s="2">
        <v>-0.41799480846663573</v>
      </c>
      <c r="L22" s="2">
        <v>0.74338315974066216</v>
      </c>
    </row>
    <row r="23" spans="1:19" ht="16.7">
      <c r="A23" s="17" t="s">
        <v>13</v>
      </c>
      <c r="B23" s="7">
        <v>3.5</v>
      </c>
      <c r="C23" s="7">
        <v>4.75</v>
      </c>
      <c r="D23" s="4">
        <v>14157</v>
      </c>
      <c r="E23" s="18">
        <v>1.3655462199999999</v>
      </c>
      <c r="F23" s="7" t="s">
        <v>14</v>
      </c>
      <c r="G23" s="18">
        <v>-0.69670625552852306</v>
      </c>
      <c r="H23" s="7">
        <v>-3.75</v>
      </c>
      <c r="I23" s="7">
        <v>92.5</v>
      </c>
      <c r="J23" s="7">
        <v>3.5</v>
      </c>
      <c r="K23" s="7">
        <v>-0.39196914782882664</v>
      </c>
      <c r="L23" s="7">
        <v>2.0484564275144757</v>
      </c>
    </row>
    <row r="24" spans="1:19" ht="16.7">
      <c r="A24" s="17" t="s">
        <v>15</v>
      </c>
      <c r="B24" s="8">
        <v>3.5</v>
      </c>
      <c r="C24" s="8">
        <v>4.75</v>
      </c>
      <c r="D24" s="9">
        <v>14399</v>
      </c>
      <c r="E24" s="7">
        <v>1.3325718600000001</v>
      </c>
      <c r="F24" s="8" t="s">
        <v>14</v>
      </c>
      <c r="G24" s="7">
        <v>7.0666777700000001</v>
      </c>
      <c r="H24" s="8">
        <v>0.59</v>
      </c>
      <c r="I24" s="8">
        <v>92.5</v>
      </c>
      <c r="J24" s="8">
        <v>3.5</v>
      </c>
      <c r="K24" s="8">
        <v>-0.66535530139147814</v>
      </c>
      <c r="L24" s="8">
        <v>0.57071853422981433</v>
      </c>
    </row>
    <row r="25" spans="1:19" ht="16.7">
      <c r="A25" s="17" t="s">
        <v>16</v>
      </c>
      <c r="B25" s="8">
        <v>3.5</v>
      </c>
      <c r="C25" s="8">
        <v>4.75</v>
      </c>
      <c r="D25" s="5">
        <v>14373</v>
      </c>
      <c r="E25" s="8">
        <v>1.60228897</v>
      </c>
      <c r="F25" s="8" t="s">
        <v>14</v>
      </c>
      <c r="G25" s="8">
        <v>3.50857763</v>
      </c>
      <c r="H25" s="8">
        <v>2.21</v>
      </c>
      <c r="I25" s="8">
        <v>92.5</v>
      </c>
      <c r="J25" s="8">
        <v>3.5</v>
      </c>
      <c r="K25" s="8">
        <v>1.652165481107136</v>
      </c>
      <c r="L25" s="8">
        <v>2.226707337773246</v>
      </c>
    </row>
    <row r="26" spans="1:19" ht="16.7">
      <c r="A26" s="17" t="s">
        <v>17</v>
      </c>
      <c r="B26" s="10">
        <v>3.5</v>
      </c>
      <c r="C26" s="10">
        <v>4.75</v>
      </c>
      <c r="D26" s="6">
        <v>14259</v>
      </c>
      <c r="E26" s="10">
        <v>1.87</v>
      </c>
      <c r="F26" s="10" t="s">
        <v>14</v>
      </c>
      <c r="G26" s="10">
        <v>5.0199999999999996</v>
      </c>
      <c r="H26" s="10">
        <v>5.24</v>
      </c>
      <c r="I26" s="10">
        <v>92.5</v>
      </c>
      <c r="J26" s="10">
        <v>3.5</v>
      </c>
      <c r="K26" s="10">
        <v>0.44879255944160557</v>
      </c>
      <c r="L26" s="10">
        <v>-0.76641655793259134</v>
      </c>
    </row>
    <row r="27" spans="1:19" ht="16.7">
      <c r="A27" s="16">
        <v>2021</v>
      </c>
      <c r="B27" s="2">
        <v>3.5</v>
      </c>
      <c r="C27" s="2">
        <v>4.75</v>
      </c>
      <c r="D27" s="3">
        <v>14300</v>
      </c>
      <c r="E27" s="2">
        <v>1.87</v>
      </c>
      <c r="F27" s="2" t="s">
        <v>14</v>
      </c>
      <c r="G27" s="2">
        <v>3.69</v>
      </c>
      <c r="H27" s="2">
        <v>5.24</v>
      </c>
      <c r="I27" s="2">
        <v>92.5</v>
      </c>
      <c r="J27" s="2">
        <v>3.5</v>
      </c>
      <c r="K27" s="2">
        <v>0.28324401547825595</v>
      </c>
      <c r="L27" s="2">
        <v>0.98393558591356756</v>
      </c>
    </row>
    <row r="28" spans="1:19" ht="16.7">
      <c r="A28" s="17" t="s">
        <v>18</v>
      </c>
      <c r="B28" s="7">
        <v>3.5</v>
      </c>
      <c r="C28" s="7">
        <v>4.75</v>
      </c>
      <c r="D28" s="19">
        <v>14529.76152</v>
      </c>
      <c r="E28" s="7">
        <v>2.4300000000000002</v>
      </c>
      <c r="F28" s="7" t="s">
        <v>14</v>
      </c>
      <c r="G28" s="7">
        <v>4.42</v>
      </c>
      <c r="H28" s="7">
        <v>5.8200860299999997</v>
      </c>
      <c r="I28" s="7">
        <v>92.5</v>
      </c>
      <c r="J28" s="7">
        <v>5</v>
      </c>
      <c r="K28" s="7">
        <v>-0.75088966000000001</v>
      </c>
      <c r="L28" s="7">
        <v>0.56012457000000004</v>
      </c>
    </row>
    <row r="29" spans="1:19" ht="16.7">
      <c r="A29" s="17" t="s">
        <v>19</v>
      </c>
      <c r="B29" s="8">
        <v>3.5</v>
      </c>
      <c r="C29" s="8">
        <v>4.75</v>
      </c>
      <c r="D29" s="9">
        <v>14650.63558</v>
      </c>
      <c r="E29" s="8">
        <v>3.63</v>
      </c>
      <c r="F29" s="8" t="s">
        <v>14</v>
      </c>
      <c r="G29" s="8">
        <v>4.72</v>
      </c>
      <c r="H29" s="8">
        <v>6.1633779400000002</v>
      </c>
      <c r="I29" s="8">
        <v>92.5</v>
      </c>
      <c r="J29" s="8">
        <v>6</v>
      </c>
      <c r="K29" s="8">
        <v>-1.0488719200000001</v>
      </c>
      <c r="L29" s="8">
        <v>1.1804346100000001</v>
      </c>
    </row>
    <row r="30" spans="1:19" ht="16.7">
      <c r="A30" s="17" t="s">
        <v>20</v>
      </c>
      <c r="B30" s="8">
        <v>3.5</v>
      </c>
      <c r="C30" s="8">
        <v>4.75</v>
      </c>
      <c r="D30" s="9">
        <v>14691.772150000001</v>
      </c>
      <c r="E30" s="8">
        <v>4.16</v>
      </c>
      <c r="F30" s="8" t="s">
        <v>14</v>
      </c>
      <c r="G30" s="8">
        <v>5</v>
      </c>
      <c r="H30" s="8">
        <v>4.7218480999999999</v>
      </c>
      <c r="I30" s="8">
        <v>92.5</v>
      </c>
      <c r="J30" s="8">
        <v>6.5</v>
      </c>
      <c r="K30" s="8">
        <v>-1.32410998</v>
      </c>
      <c r="L30" s="8">
        <v>1.7279471200000001</v>
      </c>
    </row>
    <row r="31" spans="1:19" ht="16.7">
      <c r="A31" s="17" t="s">
        <v>21</v>
      </c>
      <c r="B31" s="8">
        <v>3.5</v>
      </c>
      <c r="C31" s="8">
        <v>4.75</v>
      </c>
      <c r="D31" s="6">
        <v>14616.932289999999</v>
      </c>
      <c r="E31" s="8">
        <v>4.0599999999999996</v>
      </c>
      <c r="F31" s="8" t="s">
        <v>14</v>
      </c>
      <c r="G31" s="8">
        <v>4.75</v>
      </c>
      <c r="H31" s="8">
        <v>5.0082486199999998</v>
      </c>
      <c r="I31" s="8">
        <v>92.5</v>
      </c>
      <c r="J31" s="8">
        <v>6.5</v>
      </c>
      <c r="K31" s="8">
        <v>-1.7342240099999999</v>
      </c>
      <c r="L31" s="8">
        <v>1.58734989</v>
      </c>
    </row>
    <row r="32" spans="1:19" ht="16.7">
      <c r="A32" s="16">
        <v>2022</v>
      </c>
      <c r="B32" s="2">
        <v>3.5</v>
      </c>
      <c r="C32" s="2">
        <v>4.75</v>
      </c>
      <c r="D32" s="3">
        <f>AVERAGE(D28:D31)</f>
        <v>14622.275385000001</v>
      </c>
      <c r="E32" s="2">
        <v>4.0599999999999996</v>
      </c>
      <c r="F32" s="2" t="s">
        <v>14</v>
      </c>
      <c r="G32" s="2">
        <v>4.7300000000000004</v>
      </c>
      <c r="H32" s="2">
        <v>5.0082486199999998</v>
      </c>
      <c r="I32" s="2">
        <v>92.5</v>
      </c>
      <c r="J32" s="2">
        <v>6.5</v>
      </c>
      <c r="K32" s="2">
        <v>-1.21</v>
      </c>
      <c r="L32" s="2">
        <v>1.26</v>
      </c>
    </row>
    <row r="33" spans="1:12" ht="16.7">
      <c r="A33" s="17" t="s">
        <v>22</v>
      </c>
      <c r="B33" s="7">
        <v>3.5</v>
      </c>
      <c r="C33" s="7">
        <v>4.75</v>
      </c>
      <c r="D33" s="19">
        <v>14542.00333</v>
      </c>
      <c r="E33" s="7">
        <v>4.09</v>
      </c>
      <c r="F33" s="7" t="s">
        <v>14</v>
      </c>
      <c r="G33" s="7">
        <v>4.97</v>
      </c>
      <c r="H33" s="7">
        <v>6.0537835700000002</v>
      </c>
      <c r="I33" s="7">
        <v>92.5</v>
      </c>
      <c r="J33" s="7">
        <v>6.5</v>
      </c>
      <c r="K33" s="7">
        <v>-1.5740022499999999</v>
      </c>
      <c r="L33" s="7">
        <v>1.19011855</v>
      </c>
    </row>
    <row r="34" spans="1:12" ht="16.7">
      <c r="A34" s="17" t="s">
        <v>23</v>
      </c>
      <c r="B34" s="8">
        <v>3.5</v>
      </c>
      <c r="C34" s="8">
        <v>4.75</v>
      </c>
      <c r="D34" s="9">
        <v>14537.37565</v>
      </c>
      <c r="E34" s="8">
        <v>4.22</v>
      </c>
      <c r="F34" s="8" t="s">
        <v>14</v>
      </c>
      <c r="G34" s="8">
        <v>5.0599999999999996</v>
      </c>
      <c r="H34" s="8">
        <v>6.6608731800000003</v>
      </c>
      <c r="I34" s="8">
        <v>92.5</v>
      </c>
      <c r="J34" s="8">
        <v>6.5</v>
      </c>
      <c r="K34" s="8">
        <v>-1.83626852</v>
      </c>
      <c r="L34" s="8">
        <v>1.2939142400000001</v>
      </c>
    </row>
    <row r="35" spans="1:12" ht="16.7">
      <c r="A35" s="17" t="s">
        <v>24</v>
      </c>
      <c r="B35" s="8">
        <v>3.5</v>
      </c>
      <c r="C35" s="8">
        <v>4.75</v>
      </c>
      <c r="D35" s="9">
        <v>14538.61707</v>
      </c>
      <c r="E35" s="8">
        <v>5.01</v>
      </c>
      <c r="F35" s="8" t="s">
        <v>14</v>
      </c>
      <c r="G35" s="8">
        <v>5.09</v>
      </c>
      <c r="H35" s="8">
        <v>8.3147057899999997</v>
      </c>
      <c r="I35" s="8">
        <v>92.5</v>
      </c>
      <c r="J35" s="8">
        <v>6.5</v>
      </c>
      <c r="K35" s="8">
        <v>-1.89199793</v>
      </c>
      <c r="L35" s="8">
        <v>1.3795175500000001</v>
      </c>
    </row>
    <row r="36" spans="1:12" ht="16.7">
      <c r="A36" s="17" t="s">
        <v>25</v>
      </c>
      <c r="B36" s="10">
        <v>3.5</v>
      </c>
      <c r="C36" s="10">
        <v>4.75</v>
      </c>
      <c r="D36" s="6">
        <v>14552.325870000001</v>
      </c>
      <c r="E36" s="11">
        <v>4.83</v>
      </c>
      <c r="F36" s="10" t="s">
        <v>14</v>
      </c>
      <c r="G36" s="11">
        <v>4.8600000000000003</v>
      </c>
      <c r="H36" s="10">
        <v>8.3653959400000009</v>
      </c>
      <c r="I36" s="10">
        <v>92.5</v>
      </c>
      <c r="J36" s="10">
        <v>6.5</v>
      </c>
      <c r="K36" s="8">
        <v>-1.7960545800000001</v>
      </c>
      <c r="L36" s="10">
        <v>1.2326724499999999</v>
      </c>
    </row>
    <row r="37" spans="1:12" ht="16.7">
      <c r="A37" s="16">
        <v>2023</v>
      </c>
      <c r="B37" s="2">
        <v>3.5</v>
      </c>
      <c r="C37" s="2">
        <v>4.75</v>
      </c>
      <c r="D37" s="3">
        <f>AVERAGE(D33:D36)</f>
        <v>14542.580480000001</v>
      </c>
      <c r="E37" s="2">
        <v>4.83</v>
      </c>
      <c r="F37" s="2" t="s">
        <v>14</v>
      </c>
      <c r="G37" s="2">
        <v>4.99</v>
      </c>
      <c r="H37" s="2">
        <v>8.3653959400000009</v>
      </c>
      <c r="I37" s="2">
        <v>92.5</v>
      </c>
      <c r="J37" s="2">
        <v>6.5</v>
      </c>
      <c r="K37" s="2">
        <v>-1.77</v>
      </c>
      <c r="L37" s="2">
        <v>1.27</v>
      </c>
    </row>
    <row r="39" spans="1:12" ht="15.7">
      <c r="A39" s="24" t="s">
        <v>28</v>
      </c>
      <c r="B39" s="25" t="s">
        <v>26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1:12" ht="15.7">
      <c r="A40" s="24"/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</row>
    <row r="41" spans="1:12" ht="16.7">
      <c r="A41" s="16">
        <v>2020</v>
      </c>
      <c r="B41" s="2">
        <v>3.75</v>
      </c>
      <c r="C41" s="2">
        <v>5</v>
      </c>
      <c r="D41" s="3">
        <v>14530</v>
      </c>
      <c r="E41" s="2">
        <v>1.68</v>
      </c>
      <c r="F41" s="2">
        <v>0</v>
      </c>
      <c r="G41" s="2">
        <v>-2.0699999999999998</v>
      </c>
      <c r="H41" s="2">
        <v>-2.41</v>
      </c>
      <c r="I41" s="2">
        <v>92.5</v>
      </c>
      <c r="J41" s="2">
        <v>4</v>
      </c>
      <c r="K41" s="2">
        <v>-0.41799480846663573</v>
      </c>
      <c r="L41" s="2">
        <v>0.74338315974066216</v>
      </c>
    </row>
    <row r="42" spans="1:12" ht="16.7">
      <c r="A42" s="17" t="s">
        <v>13</v>
      </c>
      <c r="B42" s="7">
        <v>3.5</v>
      </c>
      <c r="C42" s="7">
        <v>4.75</v>
      </c>
      <c r="D42" s="4">
        <v>14157</v>
      </c>
      <c r="E42" s="18">
        <v>1.3655462199999999</v>
      </c>
      <c r="F42" s="7" t="s">
        <v>14</v>
      </c>
      <c r="G42" s="18">
        <v>-0.69670625552852306</v>
      </c>
      <c r="H42" s="7">
        <v>-3.75</v>
      </c>
      <c r="I42" s="7">
        <v>92.5</v>
      </c>
      <c r="J42" s="7">
        <v>3.5</v>
      </c>
      <c r="K42" s="7">
        <v>-0.39196914782882664</v>
      </c>
      <c r="L42" s="7">
        <v>2.0484564275144757</v>
      </c>
    </row>
    <row r="43" spans="1:12" ht="16.7">
      <c r="A43" s="17" t="s">
        <v>15</v>
      </c>
      <c r="B43" s="8">
        <v>3.5</v>
      </c>
      <c r="C43" s="8">
        <v>4.75</v>
      </c>
      <c r="D43" s="9">
        <v>14399</v>
      </c>
      <c r="E43" s="7">
        <v>1.3325718600000001</v>
      </c>
      <c r="F43" s="8" t="s">
        <v>14</v>
      </c>
      <c r="G43" s="7">
        <v>7.0666777700000001</v>
      </c>
      <c r="H43" s="8">
        <v>0.59</v>
      </c>
      <c r="I43" s="8">
        <v>92.5</v>
      </c>
      <c r="J43" s="8">
        <v>3.5</v>
      </c>
      <c r="K43" s="8">
        <v>-0.66535530139147814</v>
      </c>
      <c r="L43" s="8">
        <v>0.57071853422981433</v>
      </c>
    </row>
    <row r="44" spans="1:12" ht="16.7">
      <c r="A44" s="17" t="s">
        <v>16</v>
      </c>
      <c r="B44" s="8">
        <v>3.5</v>
      </c>
      <c r="C44" s="8">
        <v>4.75</v>
      </c>
      <c r="D44" s="5">
        <v>14373</v>
      </c>
      <c r="E44" s="8">
        <v>1.60228897</v>
      </c>
      <c r="F44" s="8" t="s">
        <v>14</v>
      </c>
      <c r="G44" s="8">
        <v>3.50857763</v>
      </c>
      <c r="H44" s="8">
        <v>2.21</v>
      </c>
      <c r="I44" s="8">
        <v>92.5</v>
      </c>
      <c r="J44" s="8">
        <v>3.5</v>
      </c>
      <c r="K44" s="8">
        <v>1.652165481107136</v>
      </c>
      <c r="L44" s="8">
        <v>2.226707337773246</v>
      </c>
    </row>
    <row r="45" spans="1:12" ht="16.7">
      <c r="A45" s="17" t="s">
        <v>17</v>
      </c>
      <c r="B45" s="10">
        <v>3.5</v>
      </c>
      <c r="C45" s="10">
        <v>4.75</v>
      </c>
      <c r="D45" s="6">
        <v>14259</v>
      </c>
      <c r="E45" s="10">
        <v>1.87</v>
      </c>
      <c r="F45" s="10" t="s">
        <v>14</v>
      </c>
      <c r="G45" s="10">
        <v>5.0199999999999996</v>
      </c>
      <c r="H45" s="10">
        <v>5.24</v>
      </c>
      <c r="I45" s="10">
        <v>92.5</v>
      </c>
      <c r="J45" s="10">
        <v>3.5</v>
      </c>
      <c r="K45" s="10">
        <v>0.44879255944160557</v>
      </c>
      <c r="L45" s="10">
        <v>-0.76641655793259134</v>
      </c>
    </row>
    <row r="46" spans="1:12" ht="16.7">
      <c r="A46" s="16">
        <v>2021</v>
      </c>
      <c r="B46" s="2">
        <v>3.5</v>
      </c>
      <c r="C46" s="2">
        <v>4.75</v>
      </c>
      <c r="D46" s="3">
        <v>14300</v>
      </c>
      <c r="E46" s="2">
        <v>1.87</v>
      </c>
      <c r="F46" s="2" t="s">
        <v>14</v>
      </c>
      <c r="G46" s="2">
        <v>3.69</v>
      </c>
      <c r="H46" s="2">
        <v>5.24</v>
      </c>
      <c r="I46" s="2">
        <v>92.5</v>
      </c>
      <c r="J46" s="2">
        <v>3.5</v>
      </c>
      <c r="K46" s="2">
        <v>0.28324401547825595</v>
      </c>
      <c r="L46" s="2">
        <v>0.98393558591356756</v>
      </c>
    </row>
    <row r="47" spans="1:12" ht="16.7">
      <c r="A47" s="17" t="s">
        <v>18</v>
      </c>
      <c r="B47" s="7">
        <v>3.5</v>
      </c>
      <c r="C47" s="7">
        <v>4.75</v>
      </c>
      <c r="D47" s="19">
        <v>14530</v>
      </c>
      <c r="E47" s="7">
        <v>2.4300000000000002</v>
      </c>
      <c r="F47" s="7" t="s">
        <v>14</v>
      </c>
      <c r="G47" s="7">
        <v>4.42</v>
      </c>
      <c r="H47" s="7">
        <v>5.83</v>
      </c>
      <c r="I47" s="7">
        <v>92.5</v>
      </c>
      <c r="J47" s="7">
        <v>5</v>
      </c>
      <c r="K47" s="7">
        <v>-0.75</v>
      </c>
      <c r="L47" s="7">
        <v>0.56000000000000005</v>
      </c>
    </row>
    <row r="48" spans="1:12" ht="16.7">
      <c r="A48" s="17" t="s">
        <v>19</v>
      </c>
      <c r="B48" s="8">
        <v>3.5</v>
      </c>
      <c r="C48" s="8">
        <v>4.75</v>
      </c>
      <c r="D48" s="9">
        <v>14650</v>
      </c>
      <c r="E48" s="8">
        <v>3.63</v>
      </c>
      <c r="F48" s="8" t="s">
        <v>14</v>
      </c>
      <c r="G48" s="8">
        <v>4.72</v>
      </c>
      <c r="H48" s="8">
        <v>6.54</v>
      </c>
      <c r="I48" s="8">
        <v>92.5</v>
      </c>
      <c r="J48" s="8">
        <v>6</v>
      </c>
      <c r="K48" s="8">
        <v>-1.07</v>
      </c>
      <c r="L48" s="8">
        <v>1.24</v>
      </c>
    </row>
    <row r="49" spans="1:12" ht="16.7">
      <c r="A49" s="17" t="s">
        <v>20</v>
      </c>
      <c r="B49" s="8">
        <v>3.5</v>
      </c>
      <c r="C49" s="8">
        <v>4.75</v>
      </c>
      <c r="D49" s="9">
        <v>14660</v>
      </c>
      <c r="E49" s="8">
        <v>4.16</v>
      </c>
      <c r="F49" s="8" t="s">
        <v>14</v>
      </c>
      <c r="G49" s="8">
        <v>5</v>
      </c>
      <c r="H49" s="8">
        <v>6.43</v>
      </c>
      <c r="I49" s="8">
        <v>92.5</v>
      </c>
      <c r="J49" s="8">
        <v>6.5</v>
      </c>
      <c r="K49" s="8">
        <v>-1.4</v>
      </c>
      <c r="L49" s="8">
        <v>1.9</v>
      </c>
    </row>
    <row r="50" spans="1:12" ht="16.7">
      <c r="A50" s="17" t="s">
        <v>21</v>
      </c>
      <c r="B50" s="8">
        <v>3.5</v>
      </c>
      <c r="C50" s="8">
        <v>4.75</v>
      </c>
      <c r="D50" s="6">
        <v>14680</v>
      </c>
      <c r="E50" s="8">
        <v>4.0599999999999996</v>
      </c>
      <c r="F50" s="8" t="s">
        <v>14</v>
      </c>
      <c r="G50" s="8">
        <v>4.75</v>
      </c>
      <c r="H50" s="8">
        <v>6.77</v>
      </c>
      <c r="I50" s="8">
        <v>92.5</v>
      </c>
      <c r="J50" s="8">
        <v>6.5</v>
      </c>
      <c r="K50" s="8">
        <v>-1.8</v>
      </c>
      <c r="L50" s="8">
        <v>1.68</v>
      </c>
    </row>
    <row r="51" spans="1:12" ht="16.7">
      <c r="A51" s="16">
        <v>2022</v>
      </c>
      <c r="B51" s="2">
        <v>3.5</v>
      </c>
      <c r="C51" s="2">
        <v>4.75</v>
      </c>
      <c r="D51" s="3">
        <v>14630</v>
      </c>
      <c r="E51" s="2">
        <v>4.0599999999999996</v>
      </c>
      <c r="F51" s="2" t="s">
        <v>14</v>
      </c>
      <c r="G51" s="2">
        <v>4.7300000000000004</v>
      </c>
      <c r="H51" s="2">
        <v>6.77</v>
      </c>
      <c r="I51" s="2">
        <v>92.5</v>
      </c>
      <c r="J51" s="2">
        <v>6.5</v>
      </c>
      <c r="K51" s="2">
        <v>-1.2549999999999999</v>
      </c>
      <c r="L51" s="2">
        <v>1.345</v>
      </c>
    </row>
    <row r="52" spans="1:12" ht="16.7">
      <c r="A52" s="17" t="s">
        <v>22</v>
      </c>
      <c r="B52" s="7">
        <v>3.5</v>
      </c>
      <c r="C52" s="7">
        <v>4.75</v>
      </c>
      <c r="D52" s="19">
        <v>14690</v>
      </c>
      <c r="E52" s="7">
        <v>3.9750000000000001</v>
      </c>
      <c r="F52" s="7" t="s">
        <v>14</v>
      </c>
      <c r="G52" s="7">
        <v>4.9400000000000004</v>
      </c>
      <c r="H52" s="7">
        <v>7.64</v>
      </c>
      <c r="I52" s="7">
        <v>92.5</v>
      </c>
      <c r="J52" s="7">
        <v>6.5</v>
      </c>
      <c r="K52" s="7">
        <v>-1.59</v>
      </c>
      <c r="L52" s="7">
        <v>1.3</v>
      </c>
    </row>
    <row r="53" spans="1:12" ht="16.7">
      <c r="A53" s="17" t="s">
        <v>23</v>
      </c>
      <c r="B53" s="8">
        <v>3.5</v>
      </c>
      <c r="C53" s="8">
        <v>4.75</v>
      </c>
      <c r="D53" s="9">
        <v>14700</v>
      </c>
      <c r="E53" s="8">
        <v>3.9200000000000004</v>
      </c>
      <c r="F53" s="8" t="s">
        <v>14</v>
      </c>
      <c r="G53" s="8">
        <v>5.04</v>
      </c>
      <c r="H53" s="8">
        <v>7.73</v>
      </c>
      <c r="I53" s="8">
        <v>92.5</v>
      </c>
      <c r="J53" s="8">
        <v>6.5</v>
      </c>
      <c r="K53" s="8">
        <v>-1.82</v>
      </c>
      <c r="L53" s="8">
        <v>1.36</v>
      </c>
    </row>
    <row r="54" spans="1:12" ht="16.7">
      <c r="A54" s="17" t="s">
        <v>24</v>
      </c>
      <c r="B54" s="8">
        <v>3.5</v>
      </c>
      <c r="C54" s="8">
        <v>4.75</v>
      </c>
      <c r="D54" s="9">
        <v>14700</v>
      </c>
      <c r="E54" s="8">
        <v>3.8000000000000003</v>
      </c>
      <c r="F54" s="8" t="s">
        <v>14</v>
      </c>
      <c r="G54" s="8">
        <v>5.1100000000000003</v>
      </c>
      <c r="H54" s="8">
        <v>7.97</v>
      </c>
      <c r="I54" s="8">
        <v>92.5</v>
      </c>
      <c r="J54" s="8">
        <v>6.5</v>
      </c>
      <c r="K54" s="8">
        <v>-1.86</v>
      </c>
      <c r="L54" s="8">
        <v>1.38</v>
      </c>
    </row>
    <row r="55" spans="1:12" ht="16.7">
      <c r="A55" s="17" t="s">
        <v>25</v>
      </c>
      <c r="B55" s="10">
        <v>3.5</v>
      </c>
      <c r="C55" s="10">
        <v>4.75</v>
      </c>
      <c r="D55" s="6">
        <v>14710</v>
      </c>
      <c r="E55" s="11">
        <v>3.64</v>
      </c>
      <c r="F55" s="10" t="s">
        <v>14</v>
      </c>
      <c r="G55" s="11">
        <v>4.92</v>
      </c>
      <c r="H55" s="10">
        <v>7.89</v>
      </c>
      <c r="I55" s="10">
        <v>92.5</v>
      </c>
      <c r="J55" s="10">
        <v>6.5</v>
      </c>
      <c r="K55" s="8">
        <v>-1.75</v>
      </c>
      <c r="L55" s="10">
        <v>1.22</v>
      </c>
    </row>
    <row r="56" spans="1:12" ht="16.7">
      <c r="A56" s="16">
        <v>2023</v>
      </c>
      <c r="B56" s="2">
        <v>3.5</v>
      </c>
      <c r="C56" s="2">
        <v>4.75</v>
      </c>
      <c r="D56" s="3">
        <v>14700</v>
      </c>
      <c r="E56" s="2">
        <v>3.64</v>
      </c>
      <c r="F56" s="2" t="s">
        <v>14</v>
      </c>
      <c r="G56" s="2">
        <v>5</v>
      </c>
      <c r="H56" s="2">
        <v>7.89</v>
      </c>
      <c r="I56" s="2">
        <v>92.5</v>
      </c>
      <c r="J56" s="2">
        <v>6.5</v>
      </c>
      <c r="K56" s="2">
        <v>-1.7550000000000001</v>
      </c>
      <c r="L56" s="2">
        <v>1.3149999999999999</v>
      </c>
    </row>
  </sheetData>
  <mergeCells count="6">
    <mergeCell ref="A1:A2"/>
    <mergeCell ref="B1:L1"/>
    <mergeCell ref="A20:A21"/>
    <mergeCell ref="B20:L20"/>
    <mergeCell ref="A39:A40"/>
    <mergeCell ref="B39:L3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B870-EDF2-4896-9132-18AD791F4DDF}">
  <sheetPr>
    <tabColor theme="9" tint="0.39997558519241921"/>
  </sheetPr>
  <dimension ref="A1:AF59"/>
  <sheetViews>
    <sheetView tabSelected="1" topLeftCell="B28" zoomScale="70" zoomScaleNormal="70" workbookViewId="0">
      <selection activeCell="U59" sqref="U59"/>
    </sheetView>
  </sheetViews>
  <sheetFormatPr defaultRowHeight="14.35"/>
  <cols>
    <col min="1" max="1" width="9.703125" customWidth="1"/>
    <col min="2" max="2" width="8.87890625" customWidth="1"/>
    <col min="3" max="3" width="0" hidden="1" customWidth="1"/>
    <col min="4" max="4" width="9.703125" customWidth="1"/>
    <col min="5" max="5" width="7.87890625" style="21" customWidth="1"/>
    <col min="6" max="6" width="0" hidden="1" customWidth="1"/>
    <col min="7" max="7" width="9.1171875" customWidth="1"/>
    <col min="8" max="8" width="8.5859375" customWidth="1"/>
    <col min="9" max="9" width="0" hidden="1" customWidth="1"/>
    <col min="11" max="11" width="10.29296875" bestFit="1" customWidth="1"/>
    <col min="13" max="13" width="11.1171875" customWidth="1"/>
    <col min="14" max="16" width="9.1171875" hidden="1" customWidth="1"/>
    <col min="23" max="23" width="8.9375" hidden="1" customWidth="1"/>
    <col min="26" max="26" width="14.5859375" bestFit="1" customWidth="1"/>
    <col min="27" max="27" width="8.9375" hidden="1" customWidth="1"/>
    <col min="28" max="28" width="9" bestFit="1" customWidth="1"/>
    <col min="29" max="29" width="9.234375" bestFit="1" customWidth="1"/>
  </cols>
  <sheetData>
    <row r="1" spans="1:16" ht="21" customHeight="1">
      <c r="A1" s="24" t="s">
        <v>29</v>
      </c>
      <c r="B1" s="25" t="s">
        <v>30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6" ht="18.75" customHeight="1">
      <c r="A2" s="24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6" ht="16.7">
      <c r="A3" s="16">
        <v>2020</v>
      </c>
      <c r="B3" s="2">
        <v>3.75</v>
      </c>
      <c r="C3" s="2">
        <v>5</v>
      </c>
      <c r="D3" s="3">
        <v>14530</v>
      </c>
      <c r="E3" s="2">
        <v>1.68</v>
      </c>
      <c r="F3" s="2">
        <v>0</v>
      </c>
      <c r="G3" s="2">
        <v>-2.0699999999999998</v>
      </c>
      <c r="H3" s="2">
        <v>-2.41</v>
      </c>
      <c r="I3" s="2">
        <v>92.5</v>
      </c>
      <c r="J3" s="2">
        <v>4</v>
      </c>
      <c r="K3" s="2">
        <v>-0.41799480846663573</v>
      </c>
      <c r="L3" s="2">
        <v>0.74338315974066216</v>
      </c>
      <c r="M3" s="12"/>
      <c r="N3" s="14"/>
      <c r="O3" s="1" t="s">
        <v>11</v>
      </c>
      <c r="P3" s="15" t="s">
        <v>12</v>
      </c>
    </row>
    <row r="4" spans="1:16" ht="16.7">
      <c r="A4" s="17" t="s">
        <v>13</v>
      </c>
      <c r="B4" s="7">
        <v>3.5</v>
      </c>
      <c r="C4" s="7">
        <v>4.75</v>
      </c>
      <c r="D4" s="4">
        <v>14157</v>
      </c>
      <c r="E4" s="18">
        <v>1.3655462199999999</v>
      </c>
      <c r="F4" s="7" t="s">
        <v>14</v>
      </c>
      <c r="G4" s="18">
        <v>-0.69670625552852306</v>
      </c>
      <c r="H4" s="7">
        <v>-3.75</v>
      </c>
      <c r="I4" s="7">
        <v>92.5</v>
      </c>
      <c r="J4" s="7">
        <v>3.5</v>
      </c>
      <c r="K4" s="7">
        <v>-0.39196914782882664</v>
      </c>
      <c r="L4" s="7">
        <v>2.0484564275144757</v>
      </c>
      <c r="M4" s="12"/>
      <c r="N4" s="14"/>
      <c r="O4" s="10">
        <f t="shared" ref="O4:O18" si="0">E4+P4</f>
        <v>1.3655462199999999</v>
      </c>
      <c r="P4" s="10">
        <v>0</v>
      </c>
    </row>
    <row r="5" spans="1:16" ht="16.7">
      <c r="A5" s="17" t="s">
        <v>15</v>
      </c>
      <c r="B5" s="8">
        <v>3.5</v>
      </c>
      <c r="C5" s="8">
        <v>4.75</v>
      </c>
      <c r="D5" s="9">
        <v>14399</v>
      </c>
      <c r="E5" s="7">
        <v>1.3325718600000001</v>
      </c>
      <c r="F5" s="8" t="s">
        <v>14</v>
      </c>
      <c r="G5" s="7">
        <v>7.0666777700000001</v>
      </c>
      <c r="H5" s="8">
        <v>0.59</v>
      </c>
      <c r="I5" s="8">
        <v>92.5</v>
      </c>
      <c r="J5" s="8">
        <v>3.5</v>
      </c>
      <c r="K5" s="8">
        <v>-0.66535530139147814</v>
      </c>
      <c r="L5" s="8">
        <v>0.57071853422981433</v>
      </c>
      <c r="M5" s="12"/>
      <c r="N5" s="14"/>
      <c r="O5" s="10">
        <f t="shared" si="0"/>
        <v>1.3325718600000001</v>
      </c>
      <c r="P5" s="10">
        <v>0</v>
      </c>
    </row>
    <row r="6" spans="1:16" ht="16.7">
      <c r="A6" s="17" t="s">
        <v>16</v>
      </c>
      <c r="B6" s="8">
        <v>3.5</v>
      </c>
      <c r="C6" s="8">
        <v>4.75</v>
      </c>
      <c r="D6" s="5">
        <v>14373</v>
      </c>
      <c r="E6" s="8">
        <v>1.60228897</v>
      </c>
      <c r="F6" s="8" t="s">
        <v>14</v>
      </c>
      <c r="G6" s="8">
        <v>3.50857763</v>
      </c>
      <c r="H6" s="8">
        <v>2.21</v>
      </c>
      <c r="I6" s="8">
        <v>92.5</v>
      </c>
      <c r="J6" s="8">
        <v>3.5</v>
      </c>
      <c r="K6" s="8">
        <v>1.652165481107136</v>
      </c>
      <c r="L6" s="8">
        <v>2.226707337773246</v>
      </c>
      <c r="M6" s="12"/>
      <c r="N6" s="14"/>
      <c r="O6" s="10">
        <f t="shared" si="0"/>
        <v>1.60228897</v>
      </c>
      <c r="P6" s="10">
        <v>0</v>
      </c>
    </row>
    <row r="7" spans="1:16" ht="16.7">
      <c r="A7" s="17" t="s">
        <v>17</v>
      </c>
      <c r="B7" s="10">
        <v>3.5</v>
      </c>
      <c r="C7" s="10">
        <v>4.75</v>
      </c>
      <c r="D7" s="6">
        <v>14259</v>
      </c>
      <c r="E7" s="10">
        <v>1.87</v>
      </c>
      <c r="F7" s="10" t="s">
        <v>14</v>
      </c>
      <c r="G7" s="10">
        <v>5.0199999999999996</v>
      </c>
      <c r="H7" s="10">
        <v>5.24</v>
      </c>
      <c r="I7" s="10">
        <v>92.5</v>
      </c>
      <c r="J7" s="10">
        <v>3.5</v>
      </c>
      <c r="K7" s="10">
        <v>0.44879255944160557</v>
      </c>
      <c r="L7" s="10">
        <v>-0.76641655793259134</v>
      </c>
      <c r="M7" s="12"/>
      <c r="N7" s="14"/>
      <c r="O7" s="10">
        <f t="shared" si="0"/>
        <v>1.87</v>
      </c>
      <c r="P7" s="10">
        <v>0</v>
      </c>
    </row>
    <row r="8" spans="1:16" ht="16.7">
      <c r="A8" s="16">
        <v>2021</v>
      </c>
      <c r="B8" s="2">
        <v>3.5</v>
      </c>
      <c r="C8" s="2">
        <v>4.75</v>
      </c>
      <c r="D8" s="3">
        <v>14300</v>
      </c>
      <c r="E8" s="2">
        <v>1.87</v>
      </c>
      <c r="F8" s="2" t="s">
        <v>14</v>
      </c>
      <c r="G8" s="2">
        <v>3.69</v>
      </c>
      <c r="H8" s="2">
        <v>5.24</v>
      </c>
      <c r="I8" s="2">
        <v>92.5</v>
      </c>
      <c r="J8" s="2">
        <v>3.5</v>
      </c>
      <c r="K8" s="2">
        <v>0.28324401547825595</v>
      </c>
      <c r="L8" s="2">
        <v>0.98393558591356756</v>
      </c>
      <c r="M8" s="12"/>
      <c r="N8" s="13">
        <v>2021</v>
      </c>
      <c r="O8" s="2">
        <f t="shared" si="0"/>
        <v>1.87</v>
      </c>
      <c r="P8" s="2">
        <v>0</v>
      </c>
    </row>
    <row r="9" spans="1:16" ht="16.7">
      <c r="A9" s="17" t="s">
        <v>18</v>
      </c>
      <c r="B9" s="7">
        <v>3.5</v>
      </c>
      <c r="C9" s="7">
        <v>4.75</v>
      </c>
      <c r="D9" s="19">
        <v>14470</v>
      </c>
      <c r="E9" s="7">
        <v>2.44</v>
      </c>
      <c r="F9" s="7" t="s">
        <v>14</v>
      </c>
      <c r="G9" s="7">
        <v>4.49</v>
      </c>
      <c r="H9" s="7">
        <v>5.97</v>
      </c>
      <c r="I9" s="7">
        <v>92.5</v>
      </c>
      <c r="J9" s="7">
        <v>5</v>
      </c>
      <c r="K9" s="7">
        <v>-0.8981282530190452</v>
      </c>
      <c r="L9" s="7">
        <v>0.60754489214040197</v>
      </c>
      <c r="N9" s="14"/>
      <c r="O9" s="10">
        <f t="shared" si="0"/>
        <v>2.44</v>
      </c>
      <c r="P9" s="10">
        <v>0</v>
      </c>
    </row>
    <row r="10" spans="1:16" ht="16.7">
      <c r="A10" s="17" t="s">
        <v>19</v>
      </c>
      <c r="B10" s="8">
        <v>3.5</v>
      </c>
      <c r="C10" s="8">
        <v>4.75</v>
      </c>
      <c r="D10" s="9">
        <v>14580</v>
      </c>
      <c r="E10" s="8">
        <v>3.66</v>
      </c>
      <c r="F10" s="8" t="s">
        <v>14</v>
      </c>
      <c r="G10" s="8">
        <v>4.96</v>
      </c>
      <c r="H10" s="8">
        <v>6.84</v>
      </c>
      <c r="I10" s="8">
        <v>92.5</v>
      </c>
      <c r="J10" s="8">
        <v>6</v>
      </c>
      <c r="K10" s="8">
        <v>-1.031419288610951</v>
      </c>
      <c r="L10" s="8">
        <v>1.3003344025190984</v>
      </c>
      <c r="N10" s="14"/>
      <c r="O10" s="10">
        <f t="shared" si="0"/>
        <v>3.66</v>
      </c>
      <c r="P10" s="10">
        <v>0</v>
      </c>
    </row>
    <row r="11" spans="1:16" ht="16.7">
      <c r="A11" s="17" t="s">
        <v>20</v>
      </c>
      <c r="B11" s="8">
        <v>3.5</v>
      </c>
      <c r="C11" s="8">
        <v>4.75</v>
      </c>
      <c r="D11" s="9">
        <v>14680</v>
      </c>
      <c r="E11" s="8">
        <v>5.45</v>
      </c>
      <c r="F11" s="8" t="s">
        <v>14</v>
      </c>
      <c r="G11" s="8">
        <v>5.17</v>
      </c>
      <c r="H11" s="8">
        <v>6.7085714285714291</v>
      </c>
      <c r="I11" s="8">
        <v>92.5</v>
      </c>
      <c r="J11" s="8">
        <v>6.5</v>
      </c>
      <c r="K11" s="8">
        <v>-1.2852526228687366</v>
      </c>
      <c r="L11" s="8">
        <v>1.9239546051108134</v>
      </c>
      <c r="N11" s="14"/>
      <c r="O11" s="10">
        <f t="shared" si="0"/>
        <v>5.4573969491183343</v>
      </c>
      <c r="P11" s="10">
        <v>7.3969491183337802E-3</v>
      </c>
    </row>
    <row r="12" spans="1:16" ht="16.7">
      <c r="A12" s="17" t="s">
        <v>21</v>
      </c>
      <c r="B12" s="8">
        <v>3.5</v>
      </c>
      <c r="C12" s="8">
        <v>4.75</v>
      </c>
      <c r="D12" s="6">
        <v>14690</v>
      </c>
      <c r="E12" s="8">
        <v>5.26</v>
      </c>
      <c r="F12" s="8" t="s">
        <v>14</v>
      </c>
      <c r="G12" s="8">
        <v>4.9000000000000004</v>
      </c>
      <c r="H12" s="8">
        <v>6.99</v>
      </c>
      <c r="I12" s="8">
        <v>92.5</v>
      </c>
      <c r="J12" s="8">
        <v>6.5</v>
      </c>
      <c r="K12" s="8">
        <v>-1.4528113334749504</v>
      </c>
      <c r="L12" s="8">
        <v>1.6706918774981199</v>
      </c>
      <c r="N12" s="14"/>
      <c r="O12" s="10">
        <f t="shared" si="0"/>
        <v>5.2940684360088399</v>
      </c>
      <c r="P12" s="10">
        <v>3.4068436008839895E-2</v>
      </c>
    </row>
    <row r="13" spans="1:16" ht="16.7">
      <c r="A13" s="16">
        <v>2022</v>
      </c>
      <c r="B13" s="2">
        <v>3.5</v>
      </c>
      <c r="C13" s="2">
        <v>4.75</v>
      </c>
      <c r="D13" s="3">
        <v>14610</v>
      </c>
      <c r="E13" s="2">
        <v>5.26</v>
      </c>
      <c r="F13" s="2" t="s">
        <v>14</v>
      </c>
      <c r="G13" s="2">
        <v>4.88</v>
      </c>
      <c r="H13" s="2">
        <v>6.99</v>
      </c>
      <c r="I13" s="2">
        <v>92.5</v>
      </c>
      <c r="J13" s="2">
        <v>6.5</v>
      </c>
      <c r="K13" s="2">
        <v>-1.1720980055361299</v>
      </c>
      <c r="L13" s="2">
        <v>1.3878243314311456</v>
      </c>
      <c r="N13" s="13">
        <v>2022</v>
      </c>
      <c r="O13" s="2">
        <f t="shared" si="0"/>
        <v>5.2940684360088399</v>
      </c>
      <c r="P13" s="2">
        <v>3.4068436008839895E-2</v>
      </c>
    </row>
    <row r="14" spans="1:16" ht="16.7">
      <c r="A14" s="17" t="s">
        <v>22</v>
      </c>
      <c r="B14" s="7">
        <v>3.5</v>
      </c>
      <c r="C14" s="7">
        <v>4.75</v>
      </c>
      <c r="D14" s="19">
        <v>14700</v>
      </c>
      <c r="E14" s="7">
        <v>5.01</v>
      </c>
      <c r="F14" s="7" t="s">
        <v>14</v>
      </c>
      <c r="G14" s="7">
        <v>5.0599999999999996</v>
      </c>
      <c r="H14" s="7">
        <v>7.77</v>
      </c>
      <c r="I14" s="7">
        <v>92.5</v>
      </c>
      <c r="J14" s="7">
        <v>6.5</v>
      </c>
      <c r="K14" s="7">
        <v>-1.66</v>
      </c>
      <c r="L14" s="7">
        <v>1.3599999999999999</v>
      </c>
      <c r="M14" s="12"/>
      <c r="N14" s="14"/>
      <c r="O14" s="10">
        <f t="shared" si="0"/>
        <v>5.1450527594621098</v>
      </c>
      <c r="P14" s="10">
        <v>0.13505275946211021</v>
      </c>
    </row>
    <row r="15" spans="1:16" ht="16.7">
      <c r="A15" s="17" t="s">
        <v>23</v>
      </c>
      <c r="B15" s="8">
        <v>3.5</v>
      </c>
      <c r="C15" s="8">
        <v>4.75</v>
      </c>
      <c r="D15" s="9">
        <v>14710</v>
      </c>
      <c r="E15" s="8">
        <v>4.7300000000000004</v>
      </c>
      <c r="F15" s="8" t="s">
        <v>14</v>
      </c>
      <c r="G15" s="8">
        <v>5.13</v>
      </c>
      <c r="H15" s="8">
        <v>7.82</v>
      </c>
      <c r="I15" s="8">
        <v>92.5</v>
      </c>
      <c r="J15" s="8">
        <v>6.5</v>
      </c>
      <c r="K15" s="8">
        <v>-1.8599999999999999</v>
      </c>
      <c r="L15" s="8">
        <v>1.39</v>
      </c>
      <c r="M15" s="12"/>
      <c r="N15" s="14"/>
      <c r="O15" s="10">
        <f t="shared" si="0"/>
        <v>4.9392216170335965</v>
      </c>
      <c r="P15" s="10">
        <v>0.20922161703359646</v>
      </c>
    </row>
    <row r="16" spans="1:16" ht="16.7">
      <c r="A16" s="17" t="s">
        <v>24</v>
      </c>
      <c r="B16" s="8">
        <v>3.5</v>
      </c>
      <c r="C16" s="8">
        <v>4.75</v>
      </c>
      <c r="D16" s="9">
        <v>14710</v>
      </c>
      <c r="E16" s="8">
        <v>4.3499999999999996</v>
      </c>
      <c r="F16" s="8" t="s">
        <v>14</v>
      </c>
      <c r="G16" s="8">
        <v>5.21</v>
      </c>
      <c r="H16" s="8">
        <v>8.0828571428571436</v>
      </c>
      <c r="I16" s="8">
        <v>92.5</v>
      </c>
      <c r="J16" s="8">
        <v>6.5</v>
      </c>
      <c r="K16" s="8">
        <v>-1.89</v>
      </c>
      <c r="L16" s="8">
        <v>1.41</v>
      </c>
      <c r="M16" s="12"/>
      <c r="N16" s="14"/>
      <c r="O16" s="10">
        <f t="shared" si="0"/>
        <v>4.5665976652164151</v>
      </c>
      <c r="P16" s="10">
        <v>0.2165976652164151</v>
      </c>
    </row>
    <row r="17" spans="1:32" ht="16.7">
      <c r="A17" s="17" t="s">
        <v>25</v>
      </c>
      <c r="B17" s="10">
        <v>3.5</v>
      </c>
      <c r="C17" s="10">
        <v>4.75</v>
      </c>
      <c r="D17" s="6">
        <v>14720</v>
      </c>
      <c r="E17" s="11">
        <v>3.97</v>
      </c>
      <c r="F17" s="10" t="s">
        <v>14</v>
      </c>
      <c r="G17" s="11">
        <v>5.0199999999999996</v>
      </c>
      <c r="H17" s="10">
        <v>7.98</v>
      </c>
      <c r="I17" s="10">
        <v>92.5</v>
      </c>
      <c r="J17" s="10">
        <v>6.5</v>
      </c>
      <c r="K17" s="10">
        <v>-1.78</v>
      </c>
      <c r="L17" s="10">
        <v>1.25</v>
      </c>
      <c r="M17" s="12"/>
      <c r="N17" s="14"/>
      <c r="O17" s="10">
        <f t="shared" si="0"/>
        <v>4.222340268872169</v>
      </c>
      <c r="P17" s="10">
        <v>0.25234026887216882</v>
      </c>
      <c r="Y17" s="23" t="s">
        <v>36</v>
      </c>
      <c r="Z17" t="s">
        <v>37</v>
      </c>
    </row>
    <row r="18" spans="1:32" ht="16.7">
      <c r="A18" s="16">
        <v>2023</v>
      </c>
      <c r="B18" s="2">
        <v>3.5</v>
      </c>
      <c r="C18" s="2">
        <v>4.75</v>
      </c>
      <c r="D18" s="3">
        <v>14710</v>
      </c>
      <c r="E18" s="2">
        <v>3.97</v>
      </c>
      <c r="F18" s="2" t="s">
        <v>14</v>
      </c>
      <c r="G18" s="2">
        <v>5.1100000000000003</v>
      </c>
      <c r="H18" s="2">
        <v>7.98</v>
      </c>
      <c r="I18" s="2">
        <v>92.5</v>
      </c>
      <c r="J18" s="2">
        <v>6.5</v>
      </c>
      <c r="K18" s="2">
        <v>-1.7974999999999999</v>
      </c>
      <c r="L18" s="2">
        <v>1.3524999999999998</v>
      </c>
      <c r="M18" s="12"/>
      <c r="N18" s="13">
        <v>2023</v>
      </c>
      <c r="O18" s="2">
        <f t="shared" si="0"/>
        <v>4.222340268872169</v>
      </c>
      <c r="P18" s="2">
        <v>0.25234026887216882</v>
      </c>
    </row>
    <row r="20" spans="1:32" ht="15.7">
      <c r="A20" s="24" t="s">
        <v>32</v>
      </c>
      <c r="B20" s="25" t="s">
        <v>33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Q20" s="24" t="s">
        <v>29</v>
      </c>
      <c r="R20" s="25" t="s">
        <v>30</v>
      </c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2" ht="15.7">
      <c r="A21" s="24"/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Q21" s="24"/>
      <c r="R21" s="1" t="s">
        <v>0</v>
      </c>
      <c r="S21" s="1" t="s">
        <v>1</v>
      </c>
      <c r="T21" s="1" t="s">
        <v>2</v>
      </c>
      <c r="U21" s="1"/>
      <c r="V21" s="1" t="s">
        <v>3</v>
      </c>
      <c r="W21" s="1" t="s">
        <v>4</v>
      </c>
      <c r="X21" s="1" t="s">
        <v>5</v>
      </c>
      <c r="Y21" s="1" t="s">
        <v>6</v>
      </c>
      <c r="Z21" s="1"/>
      <c r="AA21" s="1" t="s">
        <v>7</v>
      </c>
      <c r="AB21" s="1" t="s">
        <v>8</v>
      </c>
      <c r="AC21" s="1" t="s">
        <v>9</v>
      </c>
      <c r="AD21" s="1"/>
      <c r="AE21" s="1" t="s">
        <v>10</v>
      </c>
      <c r="AF21" s="1"/>
    </row>
    <row r="22" spans="1:32" ht="16.7">
      <c r="A22" s="16">
        <v>2020</v>
      </c>
      <c r="B22" s="2">
        <v>3.75</v>
      </c>
      <c r="C22" s="2">
        <v>5</v>
      </c>
      <c r="D22" s="3">
        <v>14530</v>
      </c>
      <c r="E22" s="2">
        <v>1.68</v>
      </c>
      <c r="F22" s="2">
        <v>0</v>
      </c>
      <c r="G22" s="2">
        <v>-2.0699999999999998</v>
      </c>
      <c r="H22" s="2">
        <v>-2.41</v>
      </c>
      <c r="I22" s="2">
        <v>92.5</v>
      </c>
      <c r="J22" s="2">
        <v>4</v>
      </c>
      <c r="K22" s="2">
        <v>-0.41799480846663573</v>
      </c>
      <c r="L22" s="2">
        <v>0.74338315974066216</v>
      </c>
      <c r="Q22" s="16">
        <v>2020</v>
      </c>
      <c r="R22" s="2">
        <f>B22-B3</f>
        <v>0</v>
      </c>
      <c r="S22" s="2">
        <f t="shared" ref="S22:T22" si="1">C22-C3</f>
        <v>0</v>
      </c>
      <c r="T22" s="3">
        <f t="shared" si="1"/>
        <v>0</v>
      </c>
      <c r="U22" s="3"/>
      <c r="V22" s="2">
        <f t="shared" ref="V22:V37" si="2">E22-E3</f>
        <v>0</v>
      </c>
      <c r="W22" s="2">
        <f t="shared" ref="W22:W37" si="3">F22-F3</f>
        <v>0</v>
      </c>
      <c r="X22" s="2">
        <f t="shared" ref="X22:X37" si="4">G22-G3</f>
        <v>0</v>
      </c>
      <c r="Y22" s="2">
        <f t="shared" ref="Y22:Y37" si="5">H22-H3</f>
        <v>0</v>
      </c>
      <c r="Z22" s="2"/>
      <c r="AA22" s="2">
        <f t="shared" ref="AA22:AA37" si="6">I22-I3</f>
        <v>0</v>
      </c>
      <c r="AB22" s="2">
        <f t="shared" ref="AB22:AB37" si="7">J22-J3</f>
        <v>0</v>
      </c>
      <c r="AC22" s="2">
        <f t="shared" ref="AC22:AC37" si="8">K22-K3</f>
        <v>0</v>
      </c>
      <c r="AD22" s="2"/>
      <c r="AE22" s="2">
        <f t="shared" ref="AE22:AE37" si="9">L22-L3</f>
        <v>0</v>
      </c>
      <c r="AF22" s="2"/>
    </row>
    <row r="23" spans="1:32" ht="16.7">
      <c r="A23" s="17" t="s">
        <v>13</v>
      </c>
      <c r="B23" s="7">
        <v>3.5</v>
      </c>
      <c r="C23" s="7">
        <v>4.75</v>
      </c>
      <c r="D23" s="4">
        <v>14157</v>
      </c>
      <c r="E23" s="18">
        <v>1.3655462199999999</v>
      </c>
      <c r="F23" s="7" t="s">
        <v>14</v>
      </c>
      <c r="G23" s="18">
        <v>-0.69670625552852306</v>
      </c>
      <c r="H23" s="7">
        <v>-3.75</v>
      </c>
      <c r="I23" s="7">
        <v>92.5</v>
      </c>
      <c r="J23" s="7">
        <v>3.5</v>
      </c>
      <c r="K23" s="7">
        <v>-0.39196914782882664</v>
      </c>
      <c r="L23" s="7">
        <v>2.0484564275144757</v>
      </c>
      <c r="Q23" s="17" t="s">
        <v>13</v>
      </c>
      <c r="R23" s="7">
        <f t="shared" ref="R23:T23" si="10">B23-B4</f>
        <v>0</v>
      </c>
      <c r="S23" s="7">
        <f t="shared" si="10"/>
        <v>0</v>
      </c>
      <c r="T23" s="4">
        <f t="shared" si="10"/>
        <v>0</v>
      </c>
      <c r="U23" s="4"/>
      <c r="V23" s="18">
        <f t="shared" si="2"/>
        <v>0</v>
      </c>
      <c r="W23" s="7" t="e">
        <f t="shared" si="3"/>
        <v>#VALUE!</v>
      </c>
      <c r="X23" s="18">
        <f t="shared" si="4"/>
        <v>0</v>
      </c>
      <c r="Y23" s="7">
        <f t="shared" si="5"/>
        <v>0</v>
      </c>
      <c r="Z23" s="7"/>
      <c r="AA23" s="7">
        <f t="shared" si="6"/>
        <v>0</v>
      </c>
      <c r="AB23" s="7">
        <f t="shared" si="7"/>
        <v>0</v>
      </c>
      <c r="AC23" s="7">
        <f t="shared" si="8"/>
        <v>0</v>
      </c>
      <c r="AD23" s="7"/>
      <c r="AE23" s="7">
        <f t="shared" si="9"/>
        <v>0</v>
      </c>
      <c r="AF23" s="7"/>
    </row>
    <row r="24" spans="1:32" ht="16.7">
      <c r="A24" s="17" t="s">
        <v>15</v>
      </c>
      <c r="B24" s="8">
        <v>3.5</v>
      </c>
      <c r="C24" s="8">
        <v>4.75</v>
      </c>
      <c r="D24" s="9">
        <v>14399</v>
      </c>
      <c r="E24" s="7">
        <v>1.3325718600000001</v>
      </c>
      <c r="F24" s="8" t="s">
        <v>14</v>
      </c>
      <c r="G24" s="7">
        <v>7.0666777700000001</v>
      </c>
      <c r="H24" s="8">
        <v>0.59</v>
      </c>
      <c r="I24" s="8">
        <v>92.5</v>
      </c>
      <c r="J24" s="8">
        <v>3.5</v>
      </c>
      <c r="K24" s="8">
        <v>-0.66535530139147814</v>
      </c>
      <c r="L24" s="8">
        <v>0.57071853422981433</v>
      </c>
      <c r="Q24" s="17" t="s">
        <v>15</v>
      </c>
      <c r="R24" s="8">
        <f t="shared" ref="R24:T24" si="11">B24-B5</f>
        <v>0</v>
      </c>
      <c r="S24" s="8">
        <f t="shared" si="11"/>
        <v>0</v>
      </c>
      <c r="T24" s="9">
        <f t="shared" si="11"/>
        <v>0</v>
      </c>
      <c r="U24" s="22"/>
      <c r="V24" s="7">
        <f t="shared" si="2"/>
        <v>0</v>
      </c>
      <c r="W24" s="8" t="e">
        <f t="shared" si="3"/>
        <v>#VALUE!</v>
      </c>
      <c r="X24" s="7">
        <f t="shared" si="4"/>
        <v>0</v>
      </c>
      <c r="Y24" s="8">
        <f t="shared" si="5"/>
        <v>0</v>
      </c>
      <c r="Z24" s="8"/>
      <c r="AA24" s="8">
        <f t="shared" si="6"/>
        <v>0</v>
      </c>
      <c r="AB24" s="8">
        <f t="shared" si="7"/>
        <v>0</v>
      </c>
      <c r="AC24" s="8">
        <f t="shared" si="8"/>
        <v>0</v>
      </c>
      <c r="AD24" s="8"/>
      <c r="AE24" s="8">
        <f t="shared" si="9"/>
        <v>0</v>
      </c>
      <c r="AF24" s="8"/>
    </row>
    <row r="25" spans="1:32" ht="16.7">
      <c r="A25" s="17" t="s">
        <v>16</v>
      </c>
      <c r="B25" s="8">
        <v>3.5</v>
      </c>
      <c r="C25" s="8">
        <v>4.75</v>
      </c>
      <c r="D25" s="5">
        <v>14373</v>
      </c>
      <c r="E25" s="8">
        <v>1.60228897</v>
      </c>
      <c r="F25" s="8" t="s">
        <v>14</v>
      </c>
      <c r="G25" s="8">
        <v>3.50857763</v>
      </c>
      <c r="H25" s="8">
        <v>2.21</v>
      </c>
      <c r="I25" s="8">
        <v>92.5</v>
      </c>
      <c r="J25" s="8">
        <v>3.5</v>
      </c>
      <c r="K25" s="8">
        <v>1.652165481107136</v>
      </c>
      <c r="L25" s="8">
        <v>2.226707337773246</v>
      </c>
      <c r="Q25" s="17" t="s">
        <v>16</v>
      </c>
      <c r="R25" s="8">
        <f t="shared" ref="R25:T25" si="12">B25-B6</f>
        <v>0</v>
      </c>
      <c r="S25" s="8">
        <f t="shared" si="12"/>
        <v>0</v>
      </c>
      <c r="T25" s="5">
        <f t="shared" si="12"/>
        <v>0</v>
      </c>
      <c r="U25" s="5"/>
      <c r="V25" s="8">
        <f t="shared" si="2"/>
        <v>0</v>
      </c>
      <c r="W25" s="8" t="e">
        <f t="shared" si="3"/>
        <v>#VALUE!</v>
      </c>
      <c r="X25" s="8">
        <f t="shared" si="4"/>
        <v>0</v>
      </c>
      <c r="Y25" s="8">
        <f t="shared" si="5"/>
        <v>0</v>
      </c>
      <c r="Z25" s="8"/>
      <c r="AA25" s="8">
        <f t="shared" si="6"/>
        <v>0</v>
      </c>
      <c r="AB25" s="8">
        <f t="shared" si="7"/>
        <v>0</v>
      </c>
      <c r="AC25" s="8">
        <f t="shared" si="8"/>
        <v>0</v>
      </c>
      <c r="AD25" s="8"/>
      <c r="AE25" s="8">
        <f t="shared" si="9"/>
        <v>0</v>
      </c>
      <c r="AF25" s="8"/>
    </row>
    <row r="26" spans="1:32" ht="16.7">
      <c r="A26" s="17" t="s">
        <v>17</v>
      </c>
      <c r="B26" s="10">
        <v>3.5</v>
      </c>
      <c r="C26" s="10">
        <v>4.75</v>
      </c>
      <c r="D26" s="6">
        <v>14259</v>
      </c>
      <c r="E26" s="10">
        <v>1.87</v>
      </c>
      <c r="F26" s="10" t="s">
        <v>14</v>
      </c>
      <c r="G26" s="10">
        <v>5.0199999999999996</v>
      </c>
      <c r="H26" s="10">
        <v>5.24</v>
      </c>
      <c r="I26" s="10">
        <v>92.5</v>
      </c>
      <c r="J26" s="10">
        <v>3.5</v>
      </c>
      <c r="K26" s="10">
        <v>0.44879255944160557</v>
      </c>
      <c r="L26" s="10">
        <v>-0.76641655793259134</v>
      </c>
      <c r="Q26" s="17" t="s">
        <v>17</v>
      </c>
      <c r="R26" s="10">
        <f t="shared" ref="R26:T26" si="13">B26-B7</f>
        <v>0</v>
      </c>
      <c r="S26" s="10">
        <f t="shared" si="13"/>
        <v>0</v>
      </c>
      <c r="T26" s="6">
        <f t="shared" si="13"/>
        <v>0</v>
      </c>
      <c r="U26" s="6"/>
      <c r="V26" s="10">
        <f t="shared" si="2"/>
        <v>0</v>
      </c>
      <c r="W26" s="10" t="e">
        <f t="shared" si="3"/>
        <v>#VALUE!</v>
      </c>
      <c r="X26" s="10">
        <f t="shared" si="4"/>
        <v>0</v>
      </c>
      <c r="Y26" s="10">
        <f t="shared" si="5"/>
        <v>0</v>
      </c>
      <c r="Z26" s="10"/>
      <c r="AA26" s="10">
        <f t="shared" si="6"/>
        <v>0</v>
      </c>
      <c r="AB26" s="10">
        <f t="shared" si="7"/>
        <v>0</v>
      </c>
      <c r="AC26" s="10">
        <f t="shared" si="8"/>
        <v>0</v>
      </c>
      <c r="AD26" s="10"/>
      <c r="AE26" s="10">
        <f t="shared" si="9"/>
        <v>0</v>
      </c>
      <c r="AF26" s="10"/>
    </row>
    <row r="27" spans="1:32" ht="16.7">
      <c r="A27" s="16">
        <v>2021</v>
      </c>
      <c r="B27" s="2">
        <v>3.5</v>
      </c>
      <c r="C27" s="2">
        <v>4.75</v>
      </c>
      <c r="D27" s="3">
        <v>14300</v>
      </c>
      <c r="E27" s="2">
        <v>1.87</v>
      </c>
      <c r="F27" s="2" t="s">
        <v>14</v>
      </c>
      <c r="G27" s="2">
        <v>3.69</v>
      </c>
      <c r="H27" s="2">
        <v>5.24</v>
      </c>
      <c r="I27" s="2">
        <v>92.5</v>
      </c>
      <c r="J27" s="2">
        <v>3.5</v>
      </c>
      <c r="K27" s="2">
        <v>0.28324401547825595</v>
      </c>
      <c r="L27" s="2">
        <v>0.98393558591356756</v>
      </c>
      <c r="Q27" s="16">
        <v>2021</v>
      </c>
      <c r="R27" s="2">
        <f t="shared" ref="R27:T27" si="14">B27-B8</f>
        <v>0</v>
      </c>
      <c r="S27" s="2">
        <f t="shared" si="14"/>
        <v>0</v>
      </c>
      <c r="T27" s="3">
        <f t="shared" si="14"/>
        <v>0</v>
      </c>
      <c r="U27" s="2" t="str">
        <f t="shared" ref="U27:U37" si="15">IF(AND(V27&gt;=0,T27&gt;=0),"OK",IF(AND(V27&lt;0,T27&lt;0),"OK","CHECK"))</f>
        <v>OK</v>
      </c>
      <c r="V27" s="2">
        <f t="shared" si="2"/>
        <v>0</v>
      </c>
      <c r="W27" s="2" t="e">
        <f t="shared" si="3"/>
        <v>#VALUE!</v>
      </c>
      <c r="X27" s="2">
        <f t="shared" si="4"/>
        <v>0</v>
      </c>
      <c r="Y27" s="2">
        <f t="shared" si="5"/>
        <v>0</v>
      </c>
      <c r="Z27" s="2" t="str">
        <f t="shared" ref="Z27" si="16">IF(AND(X27&gt;=0,Y27&gt;=0),"OK",IF(AND(X27&lt;0,Y27&lt;0),"OK","CHECK"))</f>
        <v>OK</v>
      </c>
      <c r="AA27" s="2">
        <f t="shared" si="6"/>
        <v>0</v>
      </c>
      <c r="AB27" s="2">
        <f t="shared" si="7"/>
        <v>0</v>
      </c>
      <c r="AC27" s="2">
        <f t="shared" si="8"/>
        <v>0</v>
      </c>
      <c r="AD27" s="2" t="str">
        <f t="shared" ref="AD27:AD37" si="17">IF(AND(X27=0,AC27=0),"OK",IF(AND(X27&lt;0,AC27&gt;0),"OK",IF(AND(X27&gt;0,AC27&lt;0),"OK","CHECK")))</f>
        <v>OK</v>
      </c>
      <c r="AE27" s="2">
        <f t="shared" si="9"/>
        <v>0</v>
      </c>
      <c r="AF27" s="2" t="str">
        <f t="shared" ref="AF27:AF35" si="18">IF(AND(T27=0,AE27=0),"OK",IF(AND(T27&lt;0,AE27&gt;0),"OK",IF(AND(T27&gt;0,AE27&lt;0),"OK","CHECK")))</f>
        <v>OK</v>
      </c>
    </row>
    <row r="28" spans="1:32" ht="16.7">
      <c r="A28" s="17" t="s">
        <v>18</v>
      </c>
      <c r="B28" s="7">
        <v>3.5</v>
      </c>
      <c r="C28" s="7">
        <v>4.75</v>
      </c>
      <c r="D28" s="19">
        <v>14470</v>
      </c>
      <c r="E28" s="7">
        <v>2.44</v>
      </c>
      <c r="F28" s="7" t="s">
        <v>14</v>
      </c>
      <c r="G28" s="7">
        <v>4.49</v>
      </c>
      <c r="H28" s="7">
        <v>5.97</v>
      </c>
      <c r="I28" s="7">
        <v>92.5</v>
      </c>
      <c r="J28" s="7">
        <v>5</v>
      </c>
      <c r="K28" s="7">
        <v>-0.89812999999999998</v>
      </c>
      <c r="L28" s="7">
        <v>0.60753999999999997</v>
      </c>
      <c r="Q28" s="17" t="s">
        <v>18</v>
      </c>
      <c r="R28" s="7">
        <f t="shared" ref="R28:T28" si="19">B28-B9</f>
        <v>0</v>
      </c>
      <c r="S28" s="7">
        <f t="shared" si="19"/>
        <v>0</v>
      </c>
      <c r="T28" s="19">
        <f t="shared" si="19"/>
        <v>0</v>
      </c>
      <c r="U28" s="7" t="str">
        <f t="shared" si="15"/>
        <v>OK</v>
      </c>
      <c r="V28" s="7">
        <f t="shared" si="2"/>
        <v>0</v>
      </c>
      <c r="W28" s="7" t="e">
        <f t="shared" si="3"/>
        <v>#VALUE!</v>
      </c>
      <c r="X28" s="7">
        <f t="shared" si="4"/>
        <v>0</v>
      </c>
      <c r="Y28" s="7">
        <f t="shared" si="5"/>
        <v>0</v>
      </c>
      <c r="Z28" s="7" t="str">
        <f>IF(AND(X28&gt;=0,Y28&gt;=0),"OK",IF(AND(X28&lt;0,Y28&lt;0),"OK","CHECK"))</f>
        <v>OK</v>
      </c>
      <c r="AA28" s="7">
        <f t="shared" si="6"/>
        <v>0</v>
      </c>
      <c r="AB28" s="7">
        <f t="shared" si="7"/>
        <v>0</v>
      </c>
      <c r="AC28" s="7">
        <f t="shared" si="8"/>
        <v>-1.7469809547865367E-6</v>
      </c>
      <c r="AD28" s="7" t="str">
        <f t="shared" si="17"/>
        <v>CHECK</v>
      </c>
      <c r="AE28" s="7">
        <f t="shared" si="9"/>
        <v>-4.892140402001921E-6</v>
      </c>
      <c r="AF28" s="7" t="str">
        <f t="shared" si="18"/>
        <v>CHECK</v>
      </c>
    </row>
    <row r="29" spans="1:32" ht="16.7">
      <c r="A29" s="17" t="s">
        <v>19</v>
      </c>
      <c r="B29" s="8">
        <v>3.5</v>
      </c>
      <c r="C29" s="8">
        <v>4.75</v>
      </c>
      <c r="D29" s="9">
        <v>14577.60715</v>
      </c>
      <c r="E29" s="8">
        <v>3.56</v>
      </c>
      <c r="F29" s="8" t="s">
        <v>14</v>
      </c>
      <c r="G29" s="8">
        <v>4.96</v>
      </c>
      <c r="H29" s="8">
        <v>6.7408603400000002</v>
      </c>
      <c r="I29" s="8">
        <v>92.5</v>
      </c>
      <c r="J29" s="8">
        <v>6</v>
      </c>
      <c r="K29" s="8">
        <v>-1.02931664</v>
      </c>
      <c r="L29" s="8">
        <v>1.2954757299999999</v>
      </c>
      <c r="Q29" s="17" t="s">
        <v>19</v>
      </c>
      <c r="R29" s="8">
        <f t="shared" ref="R29:T29" si="20">B29-B10</f>
        <v>0</v>
      </c>
      <c r="S29" s="8">
        <f t="shared" si="20"/>
        <v>0</v>
      </c>
      <c r="T29" s="9">
        <f t="shared" si="20"/>
        <v>-2.3928500000001804</v>
      </c>
      <c r="U29" s="7" t="str">
        <f t="shared" si="15"/>
        <v>OK</v>
      </c>
      <c r="V29" s="8">
        <f t="shared" si="2"/>
        <v>-0.10000000000000009</v>
      </c>
      <c r="W29" s="8" t="e">
        <f t="shared" si="3"/>
        <v>#VALUE!</v>
      </c>
      <c r="X29" s="8">
        <f t="shared" si="4"/>
        <v>0</v>
      </c>
      <c r="Y29" s="8">
        <f t="shared" si="5"/>
        <v>-9.913965999999963E-2</v>
      </c>
      <c r="Z29" s="7" t="str">
        <f t="shared" ref="Z29:Z37" si="21">IF(AND(X29&gt;=0,Y29&gt;=0),"OK",IF(AND(X29&lt;0,Y29&lt;0),"OK","CHECK"))</f>
        <v>CHECK</v>
      </c>
      <c r="AA29" s="8">
        <f t="shared" si="6"/>
        <v>0</v>
      </c>
      <c r="AB29" s="8">
        <f t="shared" si="7"/>
        <v>0</v>
      </c>
      <c r="AC29" s="8">
        <f t="shared" si="8"/>
        <v>2.1026486109509968E-3</v>
      </c>
      <c r="AD29" s="7" t="str">
        <f t="shared" si="17"/>
        <v>CHECK</v>
      </c>
      <c r="AE29" s="8">
        <f t="shared" si="9"/>
        <v>-4.8586725190984392E-3</v>
      </c>
      <c r="AF29" s="7" t="str">
        <f t="shared" si="18"/>
        <v>CHECK</v>
      </c>
    </row>
    <row r="30" spans="1:32" ht="16.7">
      <c r="A30" s="17" t="s">
        <v>20</v>
      </c>
      <c r="B30" s="8">
        <v>3.5</v>
      </c>
      <c r="C30" s="8">
        <v>4.75</v>
      </c>
      <c r="D30" s="9">
        <v>14640.70448</v>
      </c>
      <c r="E30" s="8">
        <v>4.01</v>
      </c>
      <c r="F30" s="8" t="s">
        <v>14</v>
      </c>
      <c r="G30" s="8">
        <v>5.24</v>
      </c>
      <c r="H30" s="8">
        <v>5.28433566</v>
      </c>
      <c r="I30" s="8">
        <v>92.5</v>
      </c>
      <c r="J30" s="8">
        <v>6.5</v>
      </c>
      <c r="K30" s="8">
        <v>-1.2563051300000001</v>
      </c>
      <c r="L30" s="8">
        <v>1.8534026699999999</v>
      </c>
      <c r="Q30" s="17" t="s">
        <v>20</v>
      </c>
      <c r="R30" s="8">
        <f t="shared" ref="R30:T30" si="22">B30-B11</f>
        <v>0</v>
      </c>
      <c r="S30" s="8">
        <f t="shared" si="22"/>
        <v>0</v>
      </c>
      <c r="T30" s="9">
        <f t="shared" si="22"/>
        <v>-39.295519999999669</v>
      </c>
      <c r="U30" s="7" t="str">
        <f t="shared" si="15"/>
        <v>OK</v>
      </c>
      <c r="V30" s="8">
        <f t="shared" si="2"/>
        <v>-1.4400000000000004</v>
      </c>
      <c r="W30" s="8" t="e">
        <f t="shared" si="3"/>
        <v>#VALUE!</v>
      </c>
      <c r="X30" s="8">
        <f t="shared" si="4"/>
        <v>7.0000000000000284E-2</v>
      </c>
      <c r="Y30" s="8">
        <f t="shared" si="5"/>
        <v>-1.4242357685714291</v>
      </c>
      <c r="Z30" s="7" t="str">
        <f t="shared" si="21"/>
        <v>CHECK</v>
      </c>
      <c r="AA30" s="8">
        <f t="shared" si="6"/>
        <v>0</v>
      </c>
      <c r="AB30" s="8">
        <f t="shared" si="7"/>
        <v>0</v>
      </c>
      <c r="AC30" s="8">
        <f t="shared" si="8"/>
        <v>2.8947492868736546E-2</v>
      </c>
      <c r="AD30" s="7" t="str">
        <f t="shared" si="17"/>
        <v>CHECK</v>
      </c>
      <c r="AE30" s="8">
        <f t="shared" si="9"/>
        <v>-7.055193511081348E-2</v>
      </c>
      <c r="AF30" s="7" t="str">
        <f t="shared" si="18"/>
        <v>CHECK</v>
      </c>
    </row>
    <row r="31" spans="1:32" ht="16.7">
      <c r="A31" s="17" t="s">
        <v>21</v>
      </c>
      <c r="B31" s="8">
        <v>3.5</v>
      </c>
      <c r="C31" s="8">
        <v>4.75</v>
      </c>
      <c r="D31" s="6">
        <v>14583.91512</v>
      </c>
      <c r="E31" s="8">
        <v>3.88</v>
      </c>
      <c r="F31" s="8" t="s">
        <v>14</v>
      </c>
      <c r="G31" s="8">
        <v>5</v>
      </c>
      <c r="H31" s="8">
        <v>5.65268061</v>
      </c>
      <c r="I31" s="8">
        <v>92.5</v>
      </c>
      <c r="J31" s="8">
        <v>6.5</v>
      </c>
      <c r="K31" s="8">
        <v>-1.44598184</v>
      </c>
      <c r="L31" s="8">
        <v>1.5969311399999999</v>
      </c>
      <c r="Q31" s="17" t="s">
        <v>21</v>
      </c>
      <c r="R31" s="8">
        <f t="shared" ref="R31:T31" si="23">B31-B12</f>
        <v>0</v>
      </c>
      <c r="S31" s="8">
        <f t="shared" si="23"/>
        <v>0</v>
      </c>
      <c r="T31" s="6">
        <f t="shared" si="23"/>
        <v>-106.08488000000034</v>
      </c>
      <c r="U31" s="7" t="str">
        <f t="shared" si="15"/>
        <v>OK</v>
      </c>
      <c r="V31" s="8">
        <f t="shared" si="2"/>
        <v>-1.38</v>
      </c>
      <c r="W31" s="8" t="e">
        <f t="shared" si="3"/>
        <v>#VALUE!</v>
      </c>
      <c r="X31" s="8">
        <f t="shared" si="4"/>
        <v>9.9999999999999645E-2</v>
      </c>
      <c r="Y31" s="8">
        <f t="shared" si="5"/>
        <v>-1.3373193900000002</v>
      </c>
      <c r="Z31" s="7" t="str">
        <f t="shared" si="21"/>
        <v>CHECK</v>
      </c>
      <c r="AA31" s="8">
        <f t="shared" si="6"/>
        <v>0</v>
      </c>
      <c r="AB31" s="8">
        <f t="shared" si="7"/>
        <v>0</v>
      </c>
      <c r="AC31" s="8">
        <f t="shared" si="8"/>
        <v>6.8294934749504321E-3</v>
      </c>
      <c r="AD31" s="7" t="str">
        <f t="shared" si="17"/>
        <v>CHECK</v>
      </c>
      <c r="AE31" s="8">
        <f t="shared" si="9"/>
        <v>-7.3760737498119955E-2</v>
      </c>
      <c r="AF31" s="7" t="str">
        <f t="shared" si="18"/>
        <v>CHECK</v>
      </c>
    </row>
    <row r="32" spans="1:32" ht="16.7">
      <c r="A32" s="16">
        <v>2022</v>
      </c>
      <c r="B32" s="2">
        <v>3.5</v>
      </c>
      <c r="C32" s="2">
        <v>4.75</v>
      </c>
      <c r="D32" s="3">
        <f>AVERAGE(D28:D31)</f>
        <v>14568.056687499999</v>
      </c>
      <c r="E32" s="2">
        <v>3.88</v>
      </c>
      <c r="F32" s="2" t="s">
        <v>14</v>
      </c>
      <c r="G32" s="2">
        <v>4.92</v>
      </c>
      <c r="H32" s="2">
        <v>5.65268061</v>
      </c>
      <c r="I32" s="2">
        <v>92.5</v>
      </c>
      <c r="J32" s="2">
        <v>6.5</v>
      </c>
      <c r="K32" s="2">
        <v>-1.1599999999999999</v>
      </c>
      <c r="L32" s="2">
        <v>1.34</v>
      </c>
      <c r="Q32" s="16">
        <v>2022</v>
      </c>
      <c r="R32" s="2">
        <f t="shared" ref="R32:T32" si="24">B32-B13</f>
        <v>0</v>
      </c>
      <c r="S32" s="2">
        <f t="shared" si="24"/>
        <v>0</v>
      </c>
      <c r="T32" s="3">
        <f t="shared" si="24"/>
        <v>-41.943312500001412</v>
      </c>
      <c r="U32" s="2" t="str">
        <f t="shared" si="15"/>
        <v>OK</v>
      </c>
      <c r="V32" s="2">
        <f t="shared" si="2"/>
        <v>-1.38</v>
      </c>
      <c r="W32" s="2" t="e">
        <f t="shared" si="3"/>
        <v>#VALUE!</v>
      </c>
      <c r="X32" s="2">
        <f t="shared" si="4"/>
        <v>4.0000000000000036E-2</v>
      </c>
      <c r="Y32" s="2">
        <f t="shared" si="5"/>
        <v>-1.3373193900000002</v>
      </c>
      <c r="Z32" s="2" t="str">
        <f t="shared" si="21"/>
        <v>CHECK</v>
      </c>
      <c r="AA32" s="2">
        <f t="shared" si="6"/>
        <v>0</v>
      </c>
      <c r="AB32" s="2">
        <f t="shared" si="7"/>
        <v>0</v>
      </c>
      <c r="AC32" s="2">
        <f t="shared" si="8"/>
        <v>1.2098005536129941E-2</v>
      </c>
      <c r="AD32" s="2" t="str">
        <f t="shared" si="17"/>
        <v>CHECK</v>
      </c>
      <c r="AE32" s="2">
        <f t="shared" si="9"/>
        <v>-4.7824331431145506E-2</v>
      </c>
      <c r="AF32" s="2" t="str">
        <f t="shared" si="18"/>
        <v>CHECK</v>
      </c>
    </row>
    <row r="33" spans="1:32" ht="16.7">
      <c r="A33" s="17" t="s">
        <v>22</v>
      </c>
      <c r="B33" s="7">
        <v>3.5</v>
      </c>
      <c r="C33" s="7">
        <v>4.75</v>
      </c>
      <c r="D33" s="19">
        <v>14515.93672</v>
      </c>
      <c r="E33" s="7">
        <v>3.72</v>
      </c>
      <c r="F33" s="7" t="s">
        <v>14</v>
      </c>
      <c r="G33" s="7">
        <v>5.15</v>
      </c>
      <c r="H33" s="7">
        <v>6.5635513899999998</v>
      </c>
      <c r="I33" s="7">
        <v>92.5</v>
      </c>
      <c r="J33" s="7">
        <v>6.5</v>
      </c>
      <c r="K33" s="7">
        <v>-1.69446751</v>
      </c>
      <c r="L33" s="7">
        <v>1.32740809</v>
      </c>
      <c r="Q33" s="17" t="s">
        <v>22</v>
      </c>
      <c r="R33" s="7">
        <f t="shared" ref="R33:T33" si="25">B33-B14</f>
        <v>0</v>
      </c>
      <c r="S33" s="7">
        <f t="shared" si="25"/>
        <v>0</v>
      </c>
      <c r="T33" s="19">
        <f t="shared" si="25"/>
        <v>-184.0632800000003</v>
      </c>
      <c r="U33" s="7" t="str">
        <f t="shared" si="15"/>
        <v>OK</v>
      </c>
      <c r="V33" s="7">
        <f t="shared" si="2"/>
        <v>-1.2899999999999996</v>
      </c>
      <c r="W33" s="7" t="e">
        <f t="shared" si="3"/>
        <v>#VALUE!</v>
      </c>
      <c r="X33" s="7">
        <f t="shared" si="4"/>
        <v>9.0000000000000746E-2</v>
      </c>
      <c r="Y33" s="7">
        <f t="shared" si="5"/>
        <v>-1.2064486099999998</v>
      </c>
      <c r="Z33" s="7" t="str">
        <f t="shared" si="21"/>
        <v>CHECK</v>
      </c>
      <c r="AA33" s="7">
        <f t="shared" si="6"/>
        <v>0</v>
      </c>
      <c r="AB33" s="7">
        <f t="shared" si="7"/>
        <v>0</v>
      </c>
      <c r="AC33" s="7">
        <f t="shared" si="8"/>
        <v>-3.4467510000000035E-2</v>
      </c>
      <c r="AD33" s="7" t="str">
        <f t="shared" si="17"/>
        <v>OK</v>
      </c>
      <c r="AE33" s="7">
        <f t="shared" si="9"/>
        <v>-3.2591909999999835E-2</v>
      </c>
      <c r="AF33" s="7" t="str">
        <f t="shared" si="18"/>
        <v>CHECK</v>
      </c>
    </row>
    <row r="34" spans="1:32" ht="16.7">
      <c r="A34" s="17" t="s">
        <v>23</v>
      </c>
      <c r="B34" s="8">
        <v>3.5</v>
      </c>
      <c r="C34" s="8">
        <v>4.75</v>
      </c>
      <c r="D34" s="9">
        <v>14520.318219999999</v>
      </c>
      <c r="E34" s="8">
        <v>3.61</v>
      </c>
      <c r="F34" s="8" t="s">
        <v>14</v>
      </c>
      <c r="G34" s="8">
        <v>5.2</v>
      </c>
      <c r="H34" s="8">
        <v>6.8240283699999997</v>
      </c>
      <c r="I34" s="8">
        <v>92.5</v>
      </c>
      <c r="J34" s="8">
        <v>6.5</v>
      </c>
      <c r="K34" s="8">
        <v>-1.9200933099999999</v>
      </c>
      <c r="L34" s="8">
        <v>1.39336405</v>
      </c>
      <c r="Q34" s="17" t="s">
        <v>23</v>
      </c>
      <c r="R34" s="8">
        <f t="shared" ref="R34:T34" si="26">B34-B15</f>
        <v>0</v>
      </c>
      <c r="S34" s="8">
        <f t="shared" si="26"/>
        <v>0</v>
      </c>
      <c r="T34" s="9">
        <f t="shared" si="26"/>
        <v>-189.6817800000008</v>
      </c>
      <c r="U34" s="7" t="str">
        <f t="shared" si="15"/>
        <v>OK</v>
      </c>
      <c r="V34" s="8">
        <f t="shared" si="2"/>
        <v>-1.1200000000000006</v>
      </c>
      <c r="W34" s="8" t="e">
        <f t="shared" si="3"/>
        <v>#VALUE!</v>
      </c>
      <c r="X34" s="8">
        <f t="shared" si="4"/>
        <v>7.0000000000000284E-2</v>
      </c>
      <c r="Y34" s="8">
        <f t="shared" si="5"/>
        <v>-0.99597163000000055</v>
      </c>
      <c r="Z34" s="7" t="str">
        <f t="shared" si="21"/>
        <v>CHECK</v>
      </c>
      <c r="AA34" s="8">
        <f t="shared" si="6"/>
        <v>0</v>
      </c>
      <c r="AB34" s="8">
        <f t="shared" si="7"/>
        <v>0</v>
      </c>
      <c r="AC34" s="8">
        <f t="shared" si="8"/>
        <v>-6.0093310000000066E-2</v>
      </c>
      <c r="AD34" s="7" t="str">
        <f t="shared" si="17"/>
        <v>OK</v>
      </c>
      <c r="AE34" s="8">
        <f t="shared" si="9"/>
        <v>3.3640500000000628E-3</v>
      </c>
      <c r="AF34" s="7" t="str">
        <f t="shared" si="18"/>
        <v>OK</v>
      </c>
    </row>
    <row r="35" spans="1:32" ht="16.7">
      <c r="A35" s="17" t="s">
        <v>24</v>
      </c>
      <c r="B35" s="8">
        <v>3.5</v>
      </c>
      <c r="C35" s="8">
        <v>4.75</v>
      </c>
      <c r="D35" s="9">
        <v>14521.40302</v>
      </c>
      <c r="E35" s="8">
        <v>4.62</v>
      </c>
      <c r="F35" s="8" t="s">
        <v>14</v>
      </c>
      <c r="G35" s="8">
        <v>5.21</v>
      </c>
      <c r="H35" s="8">
        <v>8.4993116700000009</v>
      </c>
      <c r="I35" s="8">
        <v>92.5</v>
      </c>
      <c r="J35" s="8">
        <v>6.5</v>
      </c>
      <c r="K35" s="8">
        <v>-1.96256663</v>
      </c>
      <c r="L35" s="8">
        <v>1.4332997999999999</v>
      </c>
      <c r="Q35" s="17" t="s">
        <v>24</v>
      </c>
      <c r="R35" s="8">
        <f t="shared" ref="R35:T35" si="27">B35-B16</f>
        <v>0</v>
      </c>
      <c r="S35" s="8">
        <f t="shared" si="27"/>
        <v>0</v>
      </c>
      <c r="T35" s="9">
        <f t="shared" si="27"/>
        <v>-188.59698000000026</v>
      </c>
      <c r="U35" s="7" t="str">
        <f t="shared" si="15"/>
        <v>CHECK</v>
      </c>
      <c r="V35" s="8">
        <f t="shared" si="2"/>
        <v>0.27000000000000046</v>
      </c>
      <c r="W35" s="8" t="e">
        <f t="shared" si="3"/>
        <v>#VALUE!</v>
      </c>
      <c r="X35" s="8">
        <f t="shared" si="4"/>
        <v>0</v>
      </c>
      <c r="Y35" s="8">
        <f t="shared" si="5"/>
        <v>0.41645452714285724</v>
      </c>
      <c r="Z35" s="7" t="str">
        <f t="shared" si="21"/>
        <v>OK</v>
      </c>
      <c r="AA35" s="8">
        <f t="shared" si="6"/>
        <v>0</v>
      </c>
      <c r="AB35" s="8">
        <f t="shared" si="7"/>
        <v>0</v>
      </c>
      <c r="AC35" s="8">
        <f t="shared" si="8"/>
        <v>-7.2566630000000076E-2</v>
      </c>
      <c r="AD35" s="7" t="str">
        <f t="shared" si="17"/>
        <v>CHECK</v>
      </c>
      <c r="AE35" s="8">
        <f t="shared" si="9"/>
        <v>2.3299799999999982E-2</v>
      </c>
      <c r="AF35" s="7" t="str">
        <f t="shared" si="18"/>
        <v>OK</v>
      </c>
    </row>
    <row r="36" spans="1:32" ht="16.7">
      <c r="A36" s="17" t="s">
        <v>25</v>
      </c>
      <c r="B36" s="10">
        <v>3.5</v>
      </c>
      <c r="C36" s="10">
        <v>4.75</v>
      </c>
      <c r="D36" s="6">
        <v>14534.000410000001</v>
      </c>
      <c r="E36" s="11">
        <v>4.21</v>
      </c>
      <c r="F36" s="10" t="s">
        <v>14</v>
      </c>
      <c r="G36" s="11">
        <v>4.9800000000000004</v>
      </c>
      <c r="H36" s="10">
        <v>8.3795423600000003</v>
      </c>
      <c r="I36" s="10">
        <v>92.5</v>
      </c>
      <c r="J36" s="10">
        <v>6.5</v>
      </c>
      <c r="K36" s="10">
        <v>-1.85584517</v>
      </c>
      <c r="L36" s="10">
        <v>1.2837604600000001</v>
      </c>
      <c r="Q36" s="17" t="s">
        <v>25</v>
      </c>
      <c r="R36" s="10">
        <f t="shared" ref="R36:T36" si="28">B36-B17</f>
        <v>0</v>
      </c>
      <c r="S36" s="10">
        <f t="shared" si="28"/>
        <v>0</v>
      </c>
      <c r="T36" s="6">
        <f t="shared" si="28"/>
        <v>-185.99958999999944</v>
      </c>
      <c r="U36" s="7" t="str">
        <f t="shared" si="15"/>
        <v>CHECK</v>
      </c>
      <c r="V36" s="11">
        <f t="shared" si="2"/>
        <v>0.23999999999999977</v>
      </c>
      <c r="W36" s="10" t="e">
        <f t="shared" si="3"/>
        <v>#VALUE!</v>
      </c>
      <c r="X36" s="11">
        <f t="shared" si="4"/>
        <v>-3.9999999999999147E-2</v>
      </c>
      <c r="Y36" s="10">
        <f t="shared" si="5"/>
        <v>0.39954235999999987</v>
      </c>
      <c r="Z36" s="7" t="str">
        <f t="shared" si="21"/>
        <v>CHECK</v>
      </c>
      <c r="AA36" s="10">
        <f t="shared" si="6"/>
        <v>0</v>
      </c>
      <c r="AB36" s="10">
        <f t="shared" si="7"/>
        <v>0</v>
      </c>
      <c r="AC36" s="10">
        <f t="shared" si="8"/>
        <v>-7.5845170000000017E-2</v>
      </c>
      <c r="AD36" s="7" t="str">
        <f t="shared" si="17"/>
        <v>CHECK</v>
      </c>
      <c r="AE36" s="10">
        <f t="shared" si="9"/>
        <v>3.3760460000000103E-2</v>
      </c>
      <c r="AF36" s="7" t="str">
        <f>IF(AND(T36=0,AE36=0),"OK",IF(AND(T36&lt;0,AE36&gt;0),"OK",IF(AND(T36&gt;0,AE36&lt;0),"OK","CHECK")))</f>
        <v>OK</v>
      </c>
    </row>
    <row r="37" spans="1:32" ht="16.7">
      <c r="A37" s="16">
        <v>2023</v>
      </c>
      <c r="B37" s="2">
        <v>3.5</v>
      </c>
      <c r="C37" s="2">
        <v>4.75</v>
      </c>
      <c r="D37" s="3">
        <f>AVERAGE(D33:D36)</f>
        <v>14522.914592499999</v>
      </c>
      <c r="E37" s="2">
        <v>4.21</v>
      </c>
      <c r="F37" s="2" t="s">
        <v>14</v>
      </c>
      <c r="G37" s="2">
        <v>5.13</v>
      </c>
      <c r="H37" s="2">
        <v>8.3795423600000003</v>
      </c>
      <c r="I37" s="2">
        <v>92.5</v>
      </c>
      <c r="J37" s="2">
        <v>6.5</v>
      </c>
      <c r="K37" s="2">
        <v>-1.86</v>
      </c>
      <c r="L37" s="2">
        <v>1.36</v>
      </c>
      <c r="Q37" s="16">
        <v>2023</v>
      </c>
      <c r="R37" s="2">
        <f t="shared" ref="R37:T37" si="29">B37-B18</f>
        <v>0</v>
      </c>
      <c r="S37" s="2">
        <f t="shared" si="29"/>
        <v>0</v>
      </c>
      <c r="T37" s="3">
        <f t="shared" si="29"/>
        <v>-187.08540750000066</v>
      </c>
      <c r="U37" s="2" t="str">
        <f t="shared" si="15"/>
        <v>CHECK</v>
      </c>
      <c r="V37" s="2">
        <f t="shared" si="2"/>
        <v>0.23999999999999977</v>
      </c>
      <c r="W37" s="2" t="e">
        <f t="shared" si="3"/>
        <v>#VALUE!</v>
      </c>
      <c r="X37" s="2">
        <f t="shared" si="4"/>
        <v>1.9999999999999574E-2</v>
      </c>
      <c r="Y37" s="2">
        <f t="shared" si="5"/>
        <v>0.39954235999999987</v>
      </c>
      <c r="Z37" s="2" t="str">
        <f t="shared" si="21"/>
        <v>OK</v>
      </c>
      <c r="AA37" s="2">
        <f t="shared" si="6"/>
        <v>0</v>
      </c>
      <c r="AB37" s="2">
        <f t="shared" si="7"/>
        <v>0</v>
      </c>
      <c r="AC37" s="2">
        <f t="shared" si="8"/>
        <v>-6.2500000000000222E-2</v>
      </c>
      <c r="AD37" s="2" t="str">
        <f t="shared" si="17"/>
        <v>OK</v>
      </c>
      <c r="AE37" s="2">
        <f t="shared" si="9"/>
        <v>7.5000000000002842E-3</v>
      </c>
      <c r="AF37" s="2" t="str">
        <f t="shared" ref="AF37" si="30">IF(AND(T37=0,AE37=0),"OK",IF(AND(T37&lt;0,AE37&gt;0),"OK",IF(AND(T37&gt;0,AE37&lt;0),"OK","CHECK")))</f>
        <v>OK</v>
      </c>
    </row>
    <row r="39" spans="1:32" ht="15.7">
      <c r="A39" s="24" t="s">
        <v>32</v>
      </c>
      <c r="B39" s="25" t="s">
        <v>33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Q39" s="24" t="s">
        <v>29</v>
      </c>
      <c r="R39" s="25" t="s">
        <v>30</v>
      </c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</row>
    <row r="40" spans="1:32" ht="15.7">
      <c r="A40" s="24"/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Q40" s="24"/>
      <c r="R40" s="1" t="s">
        <v>0</v>
      </c>
      <c r="S40" s="1" t="s">
        <v>1</v>
      </c>
      <c r="T40" s="1" t="s">
        <v>2</v>
      </c>
      <c r="U40" s="1"/>
      <c r="V40" s="1" t="s">
        <v>3</v>
      </c>
      <c r="W40" s="1" t="s">
        <v>4</v>
      </c>
      <c r="X40" s="1" t="s">
        <v>5</v>
      </c>
      <c r="Y40" s="1" t="s">
        <v>6</v>
      </c>
      <c r="Z40" s="1"/>
      <c r="AA40" s="1" t="s">
        <v>7</v>
      </c>
      <c r="AB40" s="1" t="s">
        <v>8</v>
      </c>
      <c r="AC40" s="1" t="s">
        <v>9</v>
      </c>
      <c r="AD40" s="1"/>
      <c r="AE40" s="1" t="s">
        <v>10</v>
      </c>
    </row>
    <row r="41" spans="1:32" ht="16.7">
      <c r="A41" s="16">
        <v>2020</v>
      </c>
      <c r="B41" s="2">
        <v>3.75</v>
      </c>
      <c r="C41" s="2">
        <v>5</v>
      </c>
      <c r="D41" s="3">
        <v>14530</v>
      </c>
      <c r="E41" s="2">
        <v>1.68</v>
      </c>
      <c r="F41" s="2">
        <v>0</v>
      </c>
      <c r="G41" s="2">
        <v>-2.0699999999999998</v>
      </c>
      <c r="H41" s="2">
        <v>-2.41</v>
      </c>
      <c r="I41" s="2">
        <v>92.5</v>
      </c>
      <c r="J41" s="2">
        <v>4</v>
      </c>
      <c r="K41" s="2">
        <v>-0.41799480846663573</v>
      </c>
      <c r="L41" s="2">
        <v>0.74338315974066216</v>
      </c>
      <c r="Q41" s="16">
        <v>2020</v>
      </c>
      <c r="R41" s="2">
        <f>B41-B3</f>
        <v>0</v>
      </c>
      <c r="S41" s="2">
        <f t="shared" ref="S41:T41" si="31">C41-C3</f>
        <v>0</v>
      </c>
      <c r="T41" s="3">
        <f t="shared" si="31"/>
        <v>0</v>
      </c>
      <c r="U41" s="3"/>
      <c r="V41" s="2">
        <f t="shared" ref="V41:V56" si="32">E41-E3</f>
        <v>0</v>
      </c>
      <c r="W41" s="2">
        <f t="shared" ref="W41:W56" si="33">F41-F3</f>
        <v>0</v>
      </c>
      <c r="X41" s="2">
        <f t="shared" ref="X41:X56" si="34">G41-G3</f>
        <v>0</v>
      </c>
      <c r="Y41" s="2">
        <f t="shared" ref="Y41:Y56" si="35">H41-H3</f>
        <v>0</v>
      </c>
      <c r="Z41" s="2"/>
      <c r="AA41" s="2">
        <f t="shared" ref="AA41:AA56" si="36">I41-I3</f>
        <v>0</v>
      </c>
      <c r="AB41" s="2">
        <f t="shared" ref="AB41:AB56" si="37">J41-J3</f>
        <v>0</v>
      </c>
      <c r="AC41" s="2">
        <f t="shared" ref="AC41:AC56" si="38">K41-K3</f>
        <v>0</v>
      </c>
      <c r="AD41" s="2"/>
      <c r="AE41" s="2">
        <f t="shared" ref="AE41:AE56" si="39">L41-L3</f>
        <v>0</v>
      </c>
      <c r="AF41" s="2"/>
    </row>
    <row r="42" spans="1:32" ht="16.7">
      <c r="A42" s="17" t="s">
        <v>13</v>
      </c>
      <c r="B42" s="7">
        <v>3.5</v>
      </c>
      <c r="C42" s="7">
        <v>4.75</v>
      </c>
      <c r="D42" s="4">
        <v>14157</v>
      </c>
      <c r="E42" s="18">
        <v>1.3655462199999999</v>
      </c>
      <c r="F42" s="7" t="s">
        <v>14</v>
      </c>
      <c r="G42" s="18">
        <v>-0.69670625552852306</v>
      </c>
      <c r="H42" s="7">
        <v>-3.75</v>
      </c>
      <c r="I42" s="7">
        <v>92.5</v>
      </c>
      <c r="J42" s="7">
        <v>3.5</v>
      </c>
      <c r="K42" s="7">
        <v>-0.39196914782882664</v>
      </c>
      <c r="L42" s="7">
        <v>2.0484564275144757</v>
      </c>
      <c r="Q42" s="17" t="s">
        <v>13</v>
      </c>
      <c r="R42" s="7">
        <f t="shared" ref="R42:T42" si="40">B42-B4</f>
        <v>0</v>
      </c>
      <c r="S42" s="7">
        <f t="shared" si="40"/>
        <v>0</v>
      </c>
      <c r="T42" s="4">
        <f t="shared" si="40"/>
        <v>0</v>
      </c>
      <c r="U42" s="4"/>
      <c r="V42" s="18">
        <f t="shared" si="32"/>
        <v>0</v>
      </c>
      <c r="W42" s="7" t="e">
        <f t="shared" si="33"/>
        <v>#VALUE!</v>
      </c>
      <c r="X42" s="18">
        <f t="shared" si="34"/>
        <v>0</v>
      </c>
      <c r="Y42" s="7">
        <f t="shared" si="35"/>
        <v>0</v>
      </c>
      <c r="Z42" s="7" t="str">
        <f>IF(AND(X42&gt;=0,Y42&gt;=0),"OK",IF(AND(X42&lt;0,Y42&lt;0),"OK","CHECK"))</f>
        <v>OK</v>
      </c>
      <c r="AA42" s="7">
        <f t="shared" si="36"/>
        <v>0</v>
      </c>
      <c r="AB42" s="7">
        <f t="shared" si="37"/>
        <v>0</v>
      </c>
      <c r="AC42" s="7">
        <f t="shared" si="38"/>
        <v>0</v>
      </c>
      <c r="AD42" s="7" t="str">
        <f t="shared" ref="AD42:AD56" si="41">IF(AND(X42=0,AC42=0),"OK",IF(AND(X42&lt;0,AC42&gt;0),"OK",IF(AND(X42&gt;0,AC42&lt;0),"OK","CHECK")))</f>
        <v>OK</v>
      </c>
      <c r="AE42" s="7">
        <f t="shared" si="39"/>
        <v>0</v>
      </c>
      <c r="AF42" s="7" t="str">
        <f t="shared" ref="AF42:AF44" si="42">IF(AND(T42=0,AE42=0),"OK",IF(AND(T42&lt;0,AE42&gt;0),"OK",IF(AND(X42&gt;0,AE42&lt;0),"OK","CHECK")))</f>
        <v>OK</v>
      </c>
    </row>
    <row r="43" spans="1:32" ht="16.7">
      <c r="A43" s="17" t="s">
        <v>15</v>
      </c>
      <c r="B43" s="8">
        <v>3.5</v>
      </c>
      <c r="C43" s="8">
        <v>4.75</v>
      </c>
      <c r="D43" s="9">
        <v>14399</v>
      </c>
      <c r="E43" s="7">
        <v>1.3325718600000001</v>
      </c>
      <c r="F43" s="8" t="s">
        <v>14</v>
      </c>
      <c r="G43" s="7">
        <v>7.0666777700000001</v>
      </c>
      <c r="H43" s="8">
        <v>0.59</v>
      </c>
      <c r="I43" s="8">
        <v>92.5</v>
      </c>
      <c r="J43" s="8">
        <v>3.5</v>
      </c>
      <c r="K43" s="8">
        <v>-0.66535530139147814</v>
      </c>
      <c r="L43" s="8">
        <v>0.57071853422981433</v>
      </c>
      <c r="Q43" s="17" t="s">
        <v>15</v>
      </c>
      <c r="R43" s="8">
        <f t="shared" ref="R43:T43" si="43">B43-B5</f>
        <v>0</v>
      </c>
      <c r="S43" s="8">
        <f t="shared" si="43"/>
        <v>0</v>
      </c>
      <c r="T43" s="9">
        <f t="shared" si="43"/>
        <v>0</v>
      </c>
      <c r="U43" s="22"/>
      <c r="V43" s="7">
        <f t="shared" si="32"/>
        <v>0</v>
      </c>
      <c r="W43" s="8" t="e">
        <f t="shared" si="33"/>
        <v>#VALUE!</v>
      </c>
      <c r="X43" s="7">
        <f t="shared" si="34"/>
        <v>0</v>
      </c>
      <c r="Y43" s="8">
        <f t="shared" si="35"/>
        <v>0</v>
      </c>
      <c r="Z43" s="7" t="str">
        <f>IF(AND(X43&gt;=0,Y43&gt;=0),"OK",IF(AND(X43&lt;0,Y43&lt;0),"OK","CHECK"))</f>
        <v>OK</v>
      </c>
      <c r="AA43" s="8">
        <f t="shared" si="36"/>
        <v>0</v>
      </c>
      <c r="AB43" s="8">
        <f t="shared" si="37"/>
        <v>0</v>
      </c>
      <c r="AC43" s="8">
        <f t="shared" si="38"/>
        <v>0</v>
      </c>
      <c r="AD43" s="7" t="str">
        <f t="shared" si="41"/>
        <v>OK</v>
      </c>
      <c r="AE43" s="8">
        <f t="shared" si="39"/>
        <v>0</v>
      </c>
      <c r="AF43" s="7" t="str">
        <f t="shared" si="42"/>
        <v>OK</v>
      </c>
    </row>
    <row r="44" spans="1:32" ht="16.7">
      <c r="A44" s="17" t="s">
        <v>16</v>
      </c>
      <c r="B44" s="8">
        <v>3.5</v>
      </c>
      <c r="C44" s="8">
        <v>4.75</v>
      </c>
      <c r="D44" s="5">
        <v>14373</v>
      </c>
      <c r="E44" s="8">
        <v>1.60228897</v>
      </c>
      <c r="F44" s="8" t="s">
        <v>14</v>
      </c>
      <c r="G44" s="8">
        <v>3.50857763</v>
      </c>
      <c r="H44" s="8">
        <v>2.21</v>
      </c>
      <c r="I44" s="8">
        <v>92.5</v>
      </c>
      <c r="J44" s="8">
        <v>3.5</v>
      </c>
      <c r="K44" s="8">
        <v>1.652165481107136</v>
      </c>
      <c r="L44" s="8">
        <v>2.226707337773246</v>
      </c>
      <c r="Q44" s="17" t="s">
        <v>16</v>
      </c>
      <c r="R44" s="8">
        <f t="shared" ref="R44:T44" si="44">B44-B6</f>
        <v>0</v>
      </c>
      <c r="S44" s="8">
        <f t="shared" si="44"/>
        <v>0</v>
      </c>
      <c r="T44" s="5">
        <f t="shared" si="44"/>
        <v>0</v>
      </c>
      <c r="U44" s="5"/>
      <c r="V44" s="8">
        <f t="shared" si="32"/>
        <v>0</v>
      </c>
      <c r="W44" s="8" t="e">
        <f t="shared" si="33"/>
        <v>#VALUE!</v>
      </c>
      <c r="X44" s="8">
        <f t="shared" si="34"/>
        <v>0</v>
      </c>
      <c r="Y44" s="8">
        <f t="shared" si="35"/>
        <v>0</v>
      </c>
      <c r="Z44" s="7" t="str">
        <f t="shared" ref="Z44:Z46" si="45">IF(AND(X44&gt;=0,Y44&gt;=0),"OK",IF(AND(X44&lt;0,Y44&lt;0),"OK","CHECK"))</f>
        <v>OK</v>
      </c>
      <c r="AA44" s="8">
        <f t="shared" si="36"/>
        <v>0</v>
      </c>
      <c r="AB44" s="8">
        <f t="shared" si="37"/>
        <v>0</v>
      </c>
      <c r="AC44" s="8">
        <f t="shared" si="38"/>
        <v>0</v>
      </c>
      <c r="AD44" s="7" t="str">
        <f t="shared" si="41"/>
        <v>OK</v>
      </c>
      <c r="AE44" s="8">
        <f t="shared" si="39"/>
        <v>0</v>
      </c>
      <c r="AF44" s="7" t="str">
        <f t="shared" si="42"/>
        <v>OK</v>
      </c>
    </row>
    <row r="45" spans="1:32" ht="16.7">
      <c r="A45" s="17" t="s">
        <v>17</v>
      </c>
      <c r="B45" s="10">
        <v>3.5</v>
      </c>
      <c r="C45" s="10">
        <v>4.75</v>
      </c>
      <c r="D45" s="6">
        <v>14259</v>
      </c>
      <c r="E45" s="10">
        <v>1.87</v>
      </c>
      <c r="F45" s="10" t="s">
        <v>14</v>
      </c>
      <c r="G45" s="10">
        <v>5.0199999999999996</v>
      </c>
      <c r="H45" s="10">
        <v>5.24</v>
      </c>
      <c r="I45" s="10">
        <v>92.5</v>
      </c>
      <c r="J45" s="10">
        <v>3.5</v>
      </c>
      <c r="K45" s="10">
        <v>0.44879255944160557</v>
      </c>
      <c r="L45" s="10">
        <v>-0.76641655793259134</v>
      </c>
      <c r="Q45" s="17" t="s">
        <v>17</v>
      </c>
      <c r="R45" s="10">
        <f t="shared" ref="R45:T45" si="46">B45-B7</f>
        <v>0</v>
      </c>
      <c r="S45" s="10">
        <f t="shared" si="46"/>
        <v>0</v>
      </c>
      <c r="T45" s="6">
        <f t="shared" si="46"/>
        <v>0</v>
      </c>
      <c r="U45" s="6"/>
      <c r="V45" s="10">
        <f t="shared" si="32"/>
        <v>0</v>
      </c>
      <c r="W45" s="10" t="e">
        <f t="shared" si="33"/>
        <v>#VALUE!</v>
      </c>
      <c r="X45" s="10">
        <f t="shared" si="34"/>
        <v>0</v>
      </c>
      <c r="Y45" s="10">
        <f t="shared" si="35"/>
        <v>0</v>
      </c>
      <c r="Z45" s="7" t="str">
        <f t="shared" si="45"/>
        <v>OK</v>
      </c>
      <c r="AA45" s="10">
        <f t="shared" si="36"/>
        <v>0</v>
      </c>
      <c r="AB45" s="10">
        <f t="shared" si="37"/>
        <v>0</v>
      </c>
      <c r="AC45" s="10">
        <f t="shared" si="38"/>
        <v>0</v>
      </c>
      <c r="AD45" s="7" t="str">
        <f t="shared" si="41"/>
        <v>OK</v>
      </c>
      <c r="AE45" s="10">
        <f t="shared" si="39"/>
        <v>0</v>
      </c>
      <c r="AF45" s="7" t="str">
        <f>IF(AND(T45=0,AE45=0),"OK",IF(AND(T45&lt;0,AE45&gt;0),"OK",IF(AND(X45&gt;0,AE45&lt;0),"OK","CHECK")))</f>
        <v>OK</v>
      </c>
    </row>
    <row r="46" spans="1:32" ht="16.7">
      <c r="A46" s="16">
        <v>2021</v>
      </c>
      <c r="B46" s="2">
        <v>3.5</v>
      </c>
      <c r="C46" s="2">
        <v>4.75</v>
      </c>
      <c r="D46" s="3">
        <v>14300</v>
      </c>
      <c r="E46" s="2">
        <v>1.87</v>
      </c>
      <c r="F46" s="2" t="s">
        <v>14</v>
      </c>
      <c r="G46" s="2">
        <v>3.69</v>
      </c>
      <c r="H46" s="2">
        <v>5.24</v>
      </c>
      <c r="I46" s="2">
        <v>92.5</v>
      </c>
      <c r="J46" s="2">
        <v>3.5</v>
      </c>
      <c r="K46" s="2">
        <v>0.28324401547825595</v>
      </c>
      <c r="L46" s="2">
        <v>0.98393558591356756</v>
      </c>
      <c r="Q46" s="16">
        <v>2021</v>
      </c>
      <c r="R46" s="2">
        <f t="shared" ref="R46:T46" si="47">B46-B8</f>
        <v>0</v>
      </c>
      <c r="S46" s="2">
        <f t="shared" si="47"/>
        <v>0</v>
      </c>
      <c r="T46" s="3">
        <f t="shared" si="47"/>
        <v>0</v>
      </c>
      <c r="U46" s="2" t="str">
        <f t="shared" ref="U46:U56" si="48">IF(AND(V46&gt;=0,T46&gt;=0),"OK",IF(AND(V46&lt;0,T46&lt;0),"OK","CHECK"))</f>
        <v>OK</v>
      </c>
      <c r="V46" s="2">
        <f t="shared" si="32"/>
        <v>0</v>
      </c>
      <c r="W46" s="2" t="e">
        <f t="shared" si="33"/>
        <v>#VALUE!</v>
      </c>
      <c r="X46" s="2">
        <f t="shared" si="34"/>
        <v>0</v>
      </c>
      <c r="Y46" s="2">
        <f t="shared" si="35"/>
        <v>0</v>
      </c>
      <c r="Z46" s="2" t="str">
        <f t="shared" si="45"/>
        <v>OK</v>
      </c>
      <c r="AA46" s="2">
        <f t="shared" si="36"/>
        <v>0</v>
      </c>
      <c r="AB46" s="2">
        <f t="shared" si="37"/>
        <v>0</v>
      </c>
      <c r="AC46" s="2">
        <f t="shared" si="38"/>
        <v>0</v>
      </c>
      <c r="AD46" s="2" t="str">
        <f t="shared" si="41"/>
        <v>OK</v>
      </c>
      <c r="AE46" s="2">
        <f t="shared" si="39"/>
        <v>0</v>
      </c>
      <c r="AF46" s="2" t="str">
        <f t="shared" ref="AF46:AF54" si="49">IF(AND(T46=0,AE46=0),"OK",IF(AND(T46&lt;0,AE46&gt;0),"OK",IF(AND(T46&gt;0,AE46&lt;0),"OK","CHECK")))</f>
        <v>OK</v>
      </c>
    </row>
    <row r="47" spans="1:32" ht="16.7">
      <c r="A47" s="17" t="s">
        <v>18</v>
      </c>
      <c r="B47" s="7">
        <v>3.5</v>
      </c>
      <c r="C47" s="7">
        <v>4.75</v>
      </c>
      <c r="D47" s="19">
        <v>14470</v>
      </c>
      <c r="E47" s="7">
        <v>2.44</v>
      </c>
      <c r="F47" s="7" t="s">
        <v>14</v>
      </c>
      <c r="G47" s="7">
        <v>4.49</v>
      </c>
      <c r="H47" s="7">
        <v>5.97</v>
      </c>
      <c r="I47" s="7">
        <v>92.5</v>
      </c>
      <c r="J47" s="7">
        <v>5</v>
      </c>
      <c r="K47" s="7">
        <v>-0.9</v>
      </c>
      <c r="L47" s="7">
        <v>0.61</v>
      </c>
      <c r="Q47" s="17" t="s">
        <v>18</v>
      </c>
      <c r="R47" s="7">
        <f t="shared" ref="R47:T47" si="50">B47-B9</f>
        <v>0</v>
      </c>
      <c r="S47" s="7">
        <f t="shared" si="50"/>
        <v>0</v>
      </c>
      <c r="T47" s="19">
        <f t="shared" si="50"/>
        <v>0</v>
      </c>
      <c r="U47" s="7" t="str">
        <f t="shared" si="48"/>
        <v>OK</v>
      </c>
      <c r="V47" s="7">
        <f t="shared" si="32"/>
        <v>0</v>
      </c>
      <c r="W47" s="7" t="e">
        <f t="shared" si="33"/>
        <v>#VALUE!</v>
      </c>
      <c r="X47" s="7">
        <f t="shared" si="34"/>
        <v>0</v>
      </c>
      <c r="Y47" s="7">
        <f t="shared" si="35"/>
        <v>0</v>
      </c>
      <c r="Z47" s="7" t="str">
        <f>IF(AND(X47&gt;=0,Y47&gt;=0),"OK",IF(AND(X47&lt;0,Y47&lt;0),"OK","CHECK"))</f>
        <v>OK</v>
      </c>
      <c r="AA47" s="7">
        <f t="shared" si="36"/>
        <v>0</v>
      </c>
      <c r="AB47" s="7">
        <f t="shared" si="37"/>
        <v>0</v>
      </c>
      <c r="AC47" s="7">
        <f t="shared" si="38"/>
        <v>-1.8717469809548248E-3</v>
      </c>
      <c r="AD47" s="7" t="str">
        <f t="shared" si="41"/>
        <v>CHECK</v>
      </c>
      <c r="AE47" s="7">
        <f t="shared" si="39"/>
        <v>2.4551078595980158E-3</v>
      </c>
      <c r="AF47" s="7" t="str">
        <f t="shared" si="49"/>
        <v>CHECK</v>
      </c>
    </row>
    <row r="48" spans="1:32" ht="16.7">
      <c r="A48" s="17" t="s">
        <v>19</v>
      </c>
      <c r="B48" s="8">
        <v>3.5</v>
      </c>
      <c r="C48" s="8">
        <v>4.75</v>
      </c>
      <c r="D48" s="9">
        <v>14580</v>
      </c>
      <c r="E48" s="8">
        <v>3.56</v>
      </c>
      <c r="F48" s="8" t="s">
        <v>14</v>
      </c>
      <c r="G48" s="8">
        <v>4.96</v>
      </c>
      <c r="H48" s="8">
        <v>6.84</v>
      </c>
      <c r="I48" s="8">
        <v>92.5</v>
      </c>
      <c r="J48" s="8">
        <v>6</v>
      </c>
      <c r="K48" s="8">
        <v>-1.03</v>
      </c>
      <c r="L48" s="8">
        <v>1.3</v>
      </c>
      <c r="Q48" s="17" t="s">
        <v>19</v>
      </c>
      <c r="R48" s="8">
        <f t="shared" ref="R48:T48" si="51">B48-B10</f>
        <v>0</v>
      </c>
      <c r="S48" s="8">
        <f t="shared" si="51"/>
        <v>0</v>
      </c>
      <c r="T48" s="9">
        <f t="shared" si="51"/>
        <v>0</v>
      </c>
      <c r="U48" s="7" t="str">
        <f t="shared" si="48"/>
        <v>CHECK</v>
      </c>
      <c r="V48" s="8">
        <f t="shared" si="32"/>
        <v>-0.10000000000000009</v>
      </c>
      <c r="W48" s="8" t="e">
        <f t="shared" si="33"/>
        <v>#VALUE!</v>
      </c>
      <c r="X48" s="8">
        <f t="shared" si="34"/>
        <v>0</v>
      </c>
      <c r="Y48" s="8">
        <f t="shared" si="35"/>
        <v>0</v>
      </c>
      <c r="Z48" s="7" t="str">
        <f t="shared" ref="Z48:Z56" si="52">IF(AND(X48&gt;=0,Y48&gt;=0),"OK",IF(AND(X48&lt;0,Y48&lt;0),"OK","CHECK"))</f>
        <v>OK</v>
      </c>
      <c r="AA48" s="8">
        <f t="shared" si="36"/>
        <v>0</v>
      </c>
      <c r="AB48" s="8">
        <f t="shared" si="37"/>
        <v>0</v>
      </c>
      <c r="AC48" s="8">
        <f t="shared" si="38"/>
        <v>1.419288610950975E-3</v>
      </c>
      <c r="AD48" s="7" t="str">
        <f t="shared" si="41"/>
        <v>CHECK</v>
      </c>
      <c r="AE48" s="8">
        <f t="shared" si="39"/>
        <v>-3.344025190983313E-4</v>
      </c>
      <c r="AF48" s="7" t="str">
        <f t="shared" si="49"/>
        <v>CHECK</v>
      </c>
    </row>
    <row r="49" spans="1:32" ht="16.7">
      <c r="A49" s="17" t="s">
        <v>20</v>
      </c>
      <c r="B49" s="8">
        <v>3.5</v>
      </c>
      <c r="C49" s="8">
        <v>4.75</v>
      </c>
      <c r="D49" s="9">
        <v>14630</v>
      </c>
      <c r="E49" s="8">
        <v>4.01</v>
      </c>
      <c r="F49" s="8" t="s">
        <v>14</v>
      </c>
      <c r="G49" s="8">
        <v>5.24</v>
      </c>
      <c r="H49" s="8">
        <v>6.76</v>
      </c>
      <c r="I49" s="8">
        <v>92.5</v>
      </c>
      <c r="J49" s="8">
        <v>6.5</v>
      </c>
      <c r="K49" s="8">
        <v>-1.31</v>
      </c>
      <c r="L49" s="8">
        <v>2.0299999999999998</v>
      </c>
      <c r="Q49" s="17" t="s">
        <v>20</v>
      </c>
      <c r="R49" s="8">
        <f t="shared" ref="R49:T49" si="53">B49-B11</f>
        <v>0</v>
      </c>
      <c r="S49" s="8">
        <f t="shared" si="53"/>
        <v>0</v>
      </c>
      <c r="T49" s="9">
        <f t="shared" si="53"/>
        <v>-50</v>
      </c>
      <c r="U49" s="7" t="str">
        <f t="shared" si="48"/>
        <v>OK</v>
      </c>
      <c r="V49" s="8">
        <f t="shared" si="32"/>
        <v>-1.4400000000000004</v>
      </c>
      <c r="W49" s="8" t="e">
        <f t="shared" si="33"/>
        <v>#VALUE!</v>
      </c>
      <c r="X49" s="8">
        <f t="shared" si="34"/>
        <v>7.0000000000000284E-2</v>
      </c>
      <c r="Y49" s="8">
        <f t="shared" si="35"/>
        <v>5.1428571428570713E-2</v>
      </c>
      <c r="Z49" s="7" t="str">
        <f t="shared" si="52"/>
        <v>OK</v>
      </c>
      <c r="AA49" s="8">
        <f t="shared" si="36"/>
        <v>0</v>
      </c>
      <c r="AB49" s="8">
        <f t="shared" si="37"/>
        <v>0</v>
      </c>
      <c r="AC49" s="8">
        <f t="shared" si="38"/>
        <v>-2.4747377131263404E-2</v>
      </c>
      <c r="AD49" s="7" t="str">
        <f t="shared" si="41"/>
        <v>OK</v>
      </c>
      <c r="AE49" s="8">
        <f t="shared" si="39"/>
        <v>0.10604539488918641</v>
      </c>
      <c r="AF49" s="7" t="str">
        <f t="shared" si="49"/>
        <v>OK</v>
      </c>
    </row>
    <row r="50" spans="1:32" ht="16.7">
      <c r="A50" s="17" t="s">
        <v>21</v>
      </c>
      <c r="B50" s="8">
        <v>3.5</v>
      </c>
      <c r="C50" s="8">
        <v>4.75</v>
      </c>
      <c r="D50" s="6">
        <v>14650</v>
      </c>
      <c r="E50" s="8">
        <v>3.88</v>
      </c>
      <c r="F50" s="8" t="s">
        <v>14</v>
      </c>
      <c r="G50" s="8">
        <v>5</v>
      </c>
      <c r="H50" s="8">
        <v>7.03</v>
      </c>
      <c r="I50" s="8">
        <v>92.5</v>
      </c>
      <c r="J50" s="8">
        <v>6.5</v>
      </c>
      <c r="K50" s="8">
        <v>-1.46</v>
      </c>
      <c r="L50" s="8">
        <v>1.69</v>
      </c>
      <c r="Q50" s="17" t="s">
        <v>21</v>
      </c>
      <c r="R50" s="8">
        <f t="shared" ref="R50:T50" si="54">B50-B12</f>
        <v>0</v>
      </c>
      <c r="S50" s="8">
        <f t="shared" si="54"/>
        <v>0</v>
      </c>
      <c r="T50" s="6">
        <f t="shared" si="54"/>
        <v>-40</v>
      </c>
      <c r="U50" s="7" t="str">
        <f t="shared" si="48"/>
        <v>OK</v>
      </c>
      <c r="V50" s="8">
        <f t="shared" si="32"/>
        <v>-1.38</v>
      </c>
      <c r="W50" s="8" t="e">
        <f t="shared" si="33"/>
        <v>#VALUE!</v>
      </c>
      <c r="X50" s="8">
        <f t="shared" si="34"/>
        <v>9.9999999999999645E-2</v>
      </c>
      <c r="Y50" s="8">
        <f t="shared" si="35"/>
        <v>4.0000000000000036E-2</v>
      </c>
      <c r="Z50" s="7" t="str">
        <f t="shared" si="52"/>
        <v>OK</v>
      </c>
      <c r="AA50" s="8">
        <f t="shared" si="36"/>
        <v>0</v>
      </c>
      <c r="AB50" s="8">
        <f t="shared" si="37"/>
        <v>0</v>
      </c>
      <c r="AC50" s="8">
        <f t="shared" si="38"/>
        <v>-7.1886665250495696E-3</v>
      </c>
      <c r="AD50" s="7" t="str">
        <f t="shared" si="41"/>
        <v>OK</v>
      </c>
      <c r="AE50" s="8">
        <f t="shared" si="39"/>
        <v>1.9308122501880076E-2</v>
      </c>
      <c r="AF50" s="7" t="str">
        <f t="shared" si="49"/>
        <v>OK</v>
      </c>
    </row>
    <row r="51" spans="1:32" ht="16.7">
      <c r="A51" s="16">
        <v>2022</v>
      </c>
      <c r="B51" s="2">
        <v>3.5</v>
      </c>
      <c r="C51" s="2">
        <v>4.75</v>
      </c>
      <c r="D51" s="3">
        <v>14580</v>
      </c>
      <c r="E51" s="2">
        <v>3.88</v>
      </c>
      <c r="F51" s="2" t="s">
        <v>14</v>
      </c>
      <c r="G51" s="2">
        <v>4.93</v>
      </c>
      <c r="H51" s="2">
        <v>7.03</v>
      </c>
      <c r="I51" s="2">
        <v>92.5</v>
      </c>
      <c r="J51" s="2">
        <v>6.5</v>
      </c>
      <c r="K51" s="2">
        <v>-1.175</v>
      </c>
      <c r="L51" s="2">
        <v>1.4075</v>
      </c>
      <c r="Q51" s="16">
        <v>2022</v>
      </c>
      <c r="R51" s="2">
        <f t="shared" ref="R51:T51" si="55">B51-B13</f>
        <v>0</v>
      </c>
      <c r="S51" s="2">
        <f t="shared" si="55"/>
        <v>0</v>
      </c>
      <c r="T51" s="3">
        <f t="shared" si="55"/>
        <v>-30</v>
      </c>
      <c r="U51" s="2" t="str">
        <f t="shared" si="48"/>
        <v>OK</v>
      </c>
      <c r="V51" s="2">
        <f t="shared" si="32"/>
        <v>-1.38</v>
      </c>
      <c r="W51" s="2" t="e">
        <f t="shared" si="33"/>
        <v>#VALUE!</v>
      </c>
      <c r="X51" s="2">
        <f t="shared" si="34"/>
        <v>4.9999999999999822E-2</v>
      </c>
      <c r="Y51" s="2">
        <f t="shared" si="35"/>
        <v>4.0000000000000036E-2</v>
      </c>
      <c r="Z51" s="2" t="str">
        <f t="shared" si="52"/>
        <v>OK</v>
      </c>
      <c r="AA51" s="2">
        <f t="shared" si="36"/>
        <v>0</v>
      </c>
      <c r="AB51" s="2">
        <f t="shared" si="37"/>
        <v>0</v>
      </c>
      <c r="AC51" s="2">
        <f t="shared" si="38"/>
        <v>-2.9019944638701833E-3</v>
      </c>
      <c r="AD51" s="2" t="str">
        <f t="shared" si="41"/>
        <v>OK</v>
      </c>
      <c r="AE51" s="2">
        <f t="shared" si="39"/>
        <v>1.9675668568854388E-2</v>
      </c>
      <c r="AF51" s="2" t="str">
        <f t="shared" si="49"/>
        <v>OK</v>
      </c>
    </row>
    <row r="52" spans="1:32" ht="16.7">
      <c r="A52" s="17" t="s">
        <v>22</v>
      </c>
      <c r="B52" s="7">
        <v>3.5</v>
      </c>
      <c r="C52" s="7">
        <v>4.75</v>
      </c>
      <c r="D52" s="19">
        <v>14660</v>
      </c>
      <c r="E52" s="7">
        <v>3.8050000000000002</v>
      </c>
      <c r="F52" s="7" t="s">
        <v>14</v>
      </c>
      <c r="G52" s="7">
        <v>5.14</v>
      </c>
      <c r="H52" s="7">
        <v>7.83</v>
      </c>
      <c r="I52" s="7">
        <v>92.5</v>
      </c>
      <c r="J52" s="7">
        <v>6.5</v>
      </c>
      <c r="K52" s="7">
        <v>-1.68</v>
      </c>
      <c r="L52" s="7">
        <v>1.4</v>
      </c>
      <c r="Q52" s="17" t="s">
        <v>22</v>
      </c>
      <c r="R52" s="7">
        <f t="shared" ref="R52:T52" si="56">B52-B14</f>
        <v>0</v>
      </c>
      <c r="S52" s="7">
        <f t="shared" si="56"/>
        <v>0</v>
      </c>
      <c r="T52" s="19">
        <f t="shared" si="56"/>
        <v>-40</v>
      </c>
      <c r="U52" s="7" t="str">
        <f t="shared" si="48"/>
        <v>OK</v>
      </c>
      <c r="V52" s="7">
        <f t="shared" si="32"/>
        <v>-1.2049999999999996</v>
      </c>
      <c r="W52" s="7" t="e">
        <f t="shared" si="33"/>
        <v>#VALUE!</v>
      </c>
      <c r="X52" s="7">
        <f t="shared" si="34"/>
        <v>8.0000000000000071E-2</v>
      </c>
      <c r="Y52" s="7">
        <f t="shared" si="35"/>
        <v>6.0000000000000497E-2</v>
      </c>
      <c r="Z52" s="7" t="str">
        <f t="shared" si="52"/>
        <v>OK</v>
      </c>
      <c r="AA52" s="7">
        <f t="shared" si="36"/>
        <v>0</v>
      </c>
      <c r="AB52" s="7">
        <f t="shared" si="37"/>
        <v>0</v>
      </c>
      <c r="AC52" s="7">
        <f t="shared" si="38"/>
        <v>-2.0000000000000018E-2</v>
      </c>
      <c r="AD52" s="7" t="str">
        <f t="shared" si="41"/>
        <v>OK</v>
      </c>
      <c r="AE52" s="7">
        <f t="shared" si="39"/>
        <v>4.0000000000000036E-2</v>
      </c>
      <c r="AF52" s="7" t="str">
        <f t="shared" si="49"/>
        <v>OK</v>
      </c>
    </row>
    <row r="53" spans="1:32" ht="16.7">
      <c r="A53" s="17" t="s">
        <v>23</v>
      </c>
      <c r="B53" s="8">
        <v>3.5</v>
      </c>
      <c r="C53" s="8">
        <v>4.75</v>
      </c>
      <c r="D53" s="9">
        <v>14670</v>
      </c>
      <c r="E53" s="8">
        <v>3.7500000000000004</v>
      </c>
      <c r="F53" s="8" t="s">
        <v>14</v>
      </c>
      <c r="G53" s="8">
        <v>5.18</v>
      </c>
      <c r="H53" s="8">
        <v>7.86</v>
      </c>
      <c r="I53" s="8">
        <v>92.5</v>
      </c>
      <c r="J53" s="8">
        <v>6.5</v>
      </c>
      <c r="K53" s="8">
        <v>-1.88</v>
      </c>
      <c r="L53" s="8">
        <v>1.43</v>
      </c>
      <c r="Q53" s="17" t="s">
        <v>23</v>
      </c>
      <c r="R53" s="8">
        <f t="shared" ref="R53:T53" si="57">B53-B15</f>
        <v>0</v>
      </c>
      <c r="S53" s="8">
        <f t="shared" si="57"/>
        <v>0</v>
      </c>
      <c r="T53" s="9">
        <f t="shared" si="57"/>
        <v>-40</v>
      </c>
      <c r="U53" s="7" t="str">
        <f t="shared" si="48"/>
        <v>OK</v>
      </c>
      <c r="V53" s="8">
        <f t="shared" si="32"/>
        <v>-0.98</v>
      </c>
      <c r="W53" s="8" t="e">
        <f t="shared" si="33"/>
        <v>#VALUE!</v>
      </c>
      <c r="X53" s="8">
        <f t="shared" si="34"/>
        <v>4.9999999999999822E-2</v>
      </c>
      <c r="Y53" s="8">
        <f t="shared" si="35"/>
        <v>4.0000000000000036E-2</v>
      </c>
      <c r="Z53" s="7" t="str">
        <f t="shared" si="52"/>
        <v>OK</v>
      </c>
      <c r="AA53" s="8">
        <f t="shared" si="36"/>
        <v>0</v>
      </c>
      <c r="AB53" s="8">
        <f t="shared" si="37"/>
        <v>0</v>
      </c>
      <c r="AC53" s="8">
        <f t="shared" si="38"/>
        <v>-2.0000000000000018E-2</v>
      </c>
      <c r="AD53" s="7" t="str">
        <f t="shared" si="41"/>
        <v>OK</v>
      </c>
      <c r="AE53" s="8">
        <f t="shared" si="39"/>
        <v>4.0000000000000036E-2</v>
      </c>
      <c r="AF53" s="7" t="str">
        <f t="shared" si="49"/>
        <v>OK</v>
      </c>
    </row>
    <row r="54" spans="1:32" ht="16.7">
      <c r="A54" s="17" t="s">
        <v>24</v>
      </c>
      <c r="B54" s="8">
        <v>3.5</v>
      </c>
      <c r="C54" s="8">
        <v>4.75</v>
      </c>
      <c r="D54" s="9">
        <v>14670</v>
      </c>
      <c r="E54" s="8">
        <v>3.64</v>
      </c>
      <c r="F54" s="8" t="s">
        <v>14</v>
      </c>
      <c r="G54" s="8">
        <v>5.23</v>
      </c>
      <c r="H54" s="8">
        <v>8.1</v>
      </c>
      <c r="I54" s="8">
        <v>92.5</v>
      </c>
      <c r="J54" s="8">
        <v>6.5</v>
      </c>
      <c r="K54" s="8">
        <v>-1.91</v>
      </c>
      <c r="L54" s="8">
        <v>1.44</v>
      </c>
      <c r="Q54" s="17" t="s">
        <v>24</v>
      </c>
      <c r="R54" s="8">
        <f t="shared" ref="R54:T54" si="58">B54-B16</f>
        <v>0</v>
      </c>
      <c r="S54" s="8">
        <f t="shared" si="58"/>
        <v>0</v>
      </c>
      <c r="T54" s="9">
        <f t="shared" si="58"/>
        <v>-40</v>
      </c>
      <c r="U54" s="7" t="str">
        <f t="shared" si="48"/>
        <v>OK</v>
      </c>
      <c r="V54" s="8">
        <f t="shared" si="32"/>
        <v>-0.70999999999999952</v>
      </c>
      <c r="W54" s="8" t="e">
        <f t="shared" si="33"/>
        <v>#VALUE!</v>
      </c>
      <c r="X54" s="8">
        <f t="shared" si="34"/>
        <v>2.0000000000000462E-2</v>
      </c>
      <c r="Y54" s="8">
        <f t="shared" si="35"/>
        <v>1.7142857142856016E-2</v>
      </c>
      <c r="Z54" s="7" t="str">
        <f t="shared" si="52"/>
        <v>OK</v>
      </c>
      <c r="AA54" s="8">
        <f t="shared" si="36"/>
        <v>0</v>
      </c>
      <c r="AB54" s="8">
        <f t="shared" si="37"/>
        <v>0</v>
      </c>
      <c r="AC54" s="8">
        <f t="shared" si="38"/>
        <v>-2.0000000000000018E-2</v>
      </c>
      <c r="AD54" s="7" t="str">
        <f t="shared" si="41"/>
        <v>OK</v>
      </c>
      <c r="AE54" s="8">
        <f t="shared" si="39"/>
        <v>3.0000000000000027E-2</v>
      </c>
      <c r="AF54" s="7" t="str">
        <f t="shared" si="49"/>
        <v>OK</v>
      </c>
    </row>
    <row r="55" spans="1:32" ht="16.7">
      <c r="A55" s="17" t="s">
        <v>25</v>
      </c>
      <c r="B55" s="10">
        <v>3.5</v>
      </c>
      <c r="C55" s="10">
        <v>4.75</v>
      </c>
      <c r="D55" s="6">
        <v>14680</v>
      </c>
      <c r="E55" s="11">
        <v>3.48</v>
      </c>
      <c r="F55" s="10" t="s">
        <v>14</v>
      </c>
      <c r="G55" s="11">
        <v>5.03</v>
      </c>
      <c r="H55" s="10">
        <v>8</v>
      </c>
      <c r="I55" s="10">
        <v>92.5</v>
      </c>
      <c r="J55" s="10">
        <v>6.5</v>
      </c>
      <c r="K55" s="10">
        <v>-1.79</v>
      </c>
      <c r="L55" s="10">
        <v>1.27</v>
      </c>
      <c r="Q55" s="17" t="s">
        <v>25</v>
      </c>
      <c r="R55" s="10">
        <f t="shared" ref="R55:T55" si="59">B55-B17</f>
        <v>0</v>
      </c>
      <c r="S55" s="10">
        <f t="shared" si="59"/>
        <v>0</v>
      </c>
      <c r="T55" s="6">
        <f t="shared" si="59"/>
        <v>-40</v>
      </c>
      <c r="U55" s="7" t="str">
        <f t="shared" si="48"/>
        <v>OK</v>
      </c>
      <c r="V55" s="11">
        <f t="shared" si="32"/>
        <v>-0.49000000000000021</v>
      </c>
      <c r="W55" s="10" t="e">
        <f t="shared" si="33"/>
        <v>#VALUE!</v>
      </c>
      <c r="X55" s="11">
        <f t="shared" si="34"/>
        <v>1.0000000000000675E-2</v>
      </c>
      <c r="Y55" s="10">
        <f t="shared" si="35"/>
        <v>1.9999999999999574E-2</v>
      </c>
      <c r="Z55" s="7" t="str">
        <f t="shared" si="52"/>
        <v>OK</v>
      </c>
      <c r="AA55" s="10">
        <f t="shared" si="36"/>
        <v>0</v>
      </c>
      <c r="AB55" s="10">
        <f t="shared" si="37"/>
        <v>0</v>
      </c>
      <c r="AC55" s="10">
        <f t="shared" si="38"/>
        <v>-1.0000000000000009E-2</v>
      </c>
      <c r="AD55" s="7" t="str">
        <f t="shared" si="41"/>
        <v>OK</v>
      </c>
      <c r="AE55" s="10">
        <f t="shared" si="39"/>
        <v>2.0000000000000018E-2</v>
      </c>
      <c r="AF55" s="7" t="str">
        <f>IF(AND(T55=0,AE55=0),"OK",IF(AND(T55&lt;0,AE55&gt;0),"OK",IF(AND(T55&gt;0,AE55&lt;0),"OK","CHECK")))</f>
        <v>OK</v>
      </c>
    </row>
    <row r="56" spans="1:32" ht="16.7">
      <c r="A56" s="16">
        <v>2023</v>
      </c>
      <c r="B56" s="2">
        <v>3.5</v>
      </c>
      <c r="C56" s="2">
        <v>4.75</v>
      </c>
      <c r="D56" s="3">
        <v>14670</v>
      </c>
      <c r="E56" s="2">
        <v>3.48</v>
      </c>
      <c r="F56" s="2" t="s">
        <v>14</v>
      </c>
      <c r="G56" s="2">
        <v>5.14</v>
      </c>
      <c r="H56" s="2">
        <v>8</v>
      </c>
      <c r="I56" s="2">
        <v>92.5</v>
      </c>
      <c r="J56" s="2">
        <v>6.5</v>
      </c>
      <c r="K56" s="2">
        <v>-1.8149999999999999</v>
      </c>
      <c r="L56" s="2">
        <v>1.3849999999999998</v>
      </c>
      <c r="Q56" s="16">
        <v>2023</v>
      </c>
      <c r="R56" s="2">
        <f t="shared" ref="R56:T56" si="60">B56-B18</f>
        <v>0</v>
      </c>
      <c r="S56" s="2">
        <f t="shared" si="60"/>
        <v>0</v>
      </c>
      <c r="T56" s="3">
        <f t="shared" si="60"/>
        <v>-40</v>
      </c>
      <c r="U56" s="2" t="str">
        <f t="shared" si="48"/>
        <v>OK</v>
      </c>
      <c r="V56" s="2">
        <f t="shared" si="32"/>
        <v>-0.49000000000000021</v>
      </c>
      <c r="W56" s="2" t="e">
        <f t="shared" si="33"/>
        <v>#VALUE!</v>
      </c>
      <c r="X56" s="2">
        <f t="shared" si="34"/>
        <v>2.9999999999999361E-2</v>
      </c>
      <c r="Y56" s="2">
        <f t="shared" si="35"/>
        <v>1.9999999999999574E-2</v>
      </c>
      <c r="Z56" s="2" t="str">
        <f t="shared" si="52"/>
        <v>OK</v>
      </c>
      <c r="AA56" s="2">
        <f t="shared" si="36"/>
        <v>0</v>
      </c>
      <c r="AB56" s="2">
        <f t="shared" si="37"/>
        <v>0</v>
      </c>
      <c r="AC56" s="2">
        <f t="shared" si="38"/>
        <v>-1.7500000000000071E-2</v>
      </c>
      <c r="AD56" s="2" t="str">
        <f t="shared" si="41"/>
        <v>OK</v>
      </c>
      <c r="AE56" s="2">
        <f t="shared" si="39"/>
        <v>3.2499999999999973E-2</v>
      </c>
      <c r="AF56" s="2" t="str">
        <f t="shared" ref="AF56" si="61">IF(AND(T56=0,AE56=0),"OK",IF(AND(T56&lt;0,AE56&gt;0),"OK",IF(AND(T56&gt;0,AE56&lt;0),"OK","CHECK")))</f>
        <v>OK</v>
      </c>
    </row>
    <row r="58" spans="1:32" ht="16.7">
      <c r="Q58" s="17" t="s">
        <v>35</v>
      </c>
      <c r="U58" t="s">
        <v>41</v>
      </c>
      <c r="Z58" t="s">
        <v>39</v>
      </c>
      <c r="AD58" t="s">
        <v>40</v>
      </c>
      <c r="AF58" t="s">
        <v>42</v>
      </c>
    </row>
    <row r="59" spans="1:32" ht="16.7">
      <c r="Q59" s="17" t="s">
        <v>38</v>
      </c>
      <c r="AF59" t="s">
        <v>43</v>
      </c>
    </row>
  </sheetData>
  <mergeCells count="10">
    <mergeCell ref="Q20:Q21"/>
    <mergeCell ref="R20:AE20"/>
    <mergeCell ref="Q39:Q40"/>
    <mergeCell ref="R39:AE39"/>
    <mergeCell ref="A1:A2"/>
    <mergeCell ref="B1:L1"/>
    <mergeCell ref="A20:A21"/>
    <mergeCell ref="B20:L20"/>
    <mergeCell ref="A39:A40"/>
    <mergeCell ref="B39:L39"/>
  </mergeCells>
  <conditionalFormatting sqref="Z42:Z45">
    <cfRule type="expression" dxfId="37" priority="61">
      <formula>Z42="CHECK"</formula>
    </cfRule>
    <cfRule type="expression" dxfId="36" priority="62">
      <formula>Z42="OK"</formula>
    </cfRule>
  </conditionalFormatting>
  <conditionalFormatting sqref="Z47:Z50">
    <cfRule type="expression" dxfId="35" priority="59">
      <formula>Z47="CHECK"</formula>
    </cfRule>
    <cfRule type="expression" dxfId="34" priority="60">
      <formula>Z47="OK"</formula>
    </cfRule>
  </conditionalFormatting>
  <conditionalFormatting sqref="AD47:AD50">
    <cfRule type="expression" dxfId="33" priority="57">
      <formula>AD47="CHECK"</formula>
    </cfRule>
    <cfRule type="expression" dxfId="32" priority="58">
      <formula>AD47="OK"</formula>
    </cfRule>
  </conditionalFormatting>
  <conditionalFormatting sqref="Z52:Z55">
    <cfRule type="expression" dxfId="31" priority="55">
      <formula>Z52="CHECK"</formula>
    </cfRule>
    <cfRule type="expression" dxfId="30" priority="56">
      <formula>Z52="OK"</formula>
    </cfRule>
  </conditionalFormatting>
  <conditionalFormatting sqref="AD52:AD55">
    <cfRule type="expression" dxfId="29" priority="37">
      <formula>AD52="CHECK"</formula>
    </cfRule>
    <cfRule type="expression" dxfId="28" priority="38">
      <formula>AD52="OK"</formula>
    </cfRule>
  </conditionalFormatting>
  <conditionalFormatting sqref="AD42:AD45">
    <cfRule type="expression" dxfId="27" priority="35">
      <formula>AD42="CHECK"</formula>
    </cfRule>
    <cfRule type="expression" dxfId="26" priority="36">
      <formula>AD42="OK"</formula>
    </cfRule>
  </conditionalFormatting>
  <conditionalFormatting sqref="AF52:AF55">
    <cfRule type="expression" dxfId="25" priority="27">
      <formula>AF52="CHECK"</formula>
    </cfRule>
    <cfRule type="expression" dxfId="24" priority="28">
      <formula>AF52="OK"</formula>
    </cfRule>
  </conditionalFormatting>
  <conditionalFormatting sqref="U47:U50">
    <cfRule type="expression" dxfId="23" priority="23">
      <formula>U47="CHECK"</formula>
    </cfRule>
    <cfRule type="expression" dxfId="22" priority="24">
      <formula>U47="OK"</formula>
    </cfRule>
  </conditionalFormatting>
  <conditionalFormatting sqref="U52:U55">
    <cfRule type="expression" dxfId="21" priority="21">
      <formula>U52="CHECK"</formula>
    </cfRule>
    <cfRule type="expression" dxfId="20" priority="22">
      <formula>U52="OK"</formula>
    </cfRule>
  </conditionalFormatting>
  <conditionalFormatting sqref="AF47:AF50">
    <cfRule type="expression" dxfId="19" priority="19">
      <formula>AF47="CHECK"</formula>
    </cfRule>
    <cfRule type="expression" dxfId="18" priority="20">
      <formula>AF47="OK"</formula>
    </cfRule>
  </conditionalFormatting>
  <conditionalFormatting sqref="AF42:AF45">
    <cfRule type="expression" dxfId="17" priority="17">
      <formula>AF42="CHECK"</formula>
    </cfRule>
    <cfRule type="expression" dxfId="16" priority="18">
      <formula>AF42="OK"</formula>
    </cfRule>
  </conditionalFormatting>
  <conditionalFormatting sqref="U28:U31">
    <cfRule type="expression" dxfId="15" priority="15">
      <formula>U28="CHECK"</formula>
    </cfRule>
    <cfRule type="expression" dxfId="14" priority="16">
      <formula>U28="OK"</formula>
    </cfRule>
  </conditionalFormatting>
  <conditionalFormatting sqref="U33:U36">
    <cfRule type="expression" dxfId="13" priority="13">
      <formula>U33="CHECK"</formula>
    </cfRule>
    <cfRule type="expression" dxfId="12" priority="14">
      <formula>U33="OK"</formula>
    </cfRule>
  </conditionalFormatting>
  <conditionalFormatting sqref="Z28:Z31">
    <cfRule type="expression" dxfId="11" priority="11">
      <formula>Z28="CHECK"</formula>
    </cfRule>
    <cfRule type="expression" dxfId="10" priority="12">
      <formula>Z28="OK"</formula>
    </cfRule>
  </conditionalFormatting>
  <conditionalFormatting sqref="Z33:Z36">
    <cfRule type="expression" dxfId="9" priority="9">
      <formula>Z33="CHECK"</formula>
    </cfRule>
    <cfRule type="expression" dxfId="8" priority="10">
      <formula>Z33="OK"</formula>
    </cfRule>
  </conditionalFormatting>
  <conditionalFormatting sqref="AD28:AD31">
    <cfRule type="expression" dxfId="7" priority="7">
      <formula>AD28="CHECK"</formula>
    </cfRule>
    <cfRule type="expression" dxfId="6" priority="8">
      <formula>AD28="OK"</formula>
    </cfRule>
  </conditionalFormatting>
  <conditionalFormatting sqref="AD33:AD36">
    <cfRule type="expression" dxfId="5" priority="5">
      <formula>AD33="CHECK"</formula>
    </cfRule>
    <cfRule type="expression" dxfId="4" priority="6">
      <formula>AD33="OK"</formula>
    </cfRule>
  </conditionalFormatting>
  <conditionalFormatting sqref="AF33:AF36">
    <cfRule type="expression" dxfId="3" priority="3">
      <formula>AF33="CHECK"</formula>
    </cfRule>
    <cfRule type="expression" dxfId="2" priority="4">
      <formula>AF33="OK"</formula>
    </cfRule>
  </conditionalFormatting>
  <conditionalFormatting sqref="AF28:AF31">
    <cfRule type="expression" dxfId="1" priority="1">
      <formula>AF28="CHECK"</formula>
    </cfRule>
    <cfRule type="expression" dxfId="0" priority="2">
      <formula>AF28="OK"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4A3A-3696-400A-B0D8-1CAE45BB9CB4}">
  <sheetPr>
    <tabColor rgb="FF0070C0"/>
  </sheetPr>
  <dimension ref="A1:P56"/>
  <sheetViews>
    <sheetView topLeftCell="A7" zoomScale="85" zoomScaleNormal="85" workbookViewId="0">
      <selection activeCell="Q27" sqref="Q27"/>
    </sheetView>
  </sheetViews>
  <sheetFormatPr defaultRowHeight="14.35"/>
  <cols>
    <col min="1" max="1" width="9.41015625" customWidth="1"/>
    <col min="2" max="2" width="8.87890625" customWidth="1"/>
    <col min="3" max="3" width="0" hidden="1" customWidth="1"/>
    <col min="4" max="4" width="9.703125" customWidth="1"/>
    <col min="5" max="5" width="7.87890625" customWidth="1"/>
    <col min="6" max="6" width="0" hidden="1" customWidth="1"/>
    <col min="7" max="7" width="7.703125" customWidth="1"/>
    <col min="8" max="8" width="8.5859375" customWidth="1"/>
    <col min="9" max="9" width="0" hidden="1" customWidth="1"/>
    <col min="12" max="12" width="10.29296875" bestFit="1" customWidth="1"/>
    <col min="13" max="13" width="11.1171875" customWidth="1"/>
    <col min="14" max="16" width="9.1171875" hidden="1" customWidth="1"/>
  </cols>
  <sheetData>
    <row r="1" spans="1:16" ht="18.75" customHeight="1">
      <c r="A1" s="24" t="s">
        <v>27</v>
      </c>
      <c r="B1" s="25" t="s">
        <v>31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6" ht="15.75" customHeight="1">
      <c r="A2" s="24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6" ht="16.7">
      <c r="A3" s="16">
        <v>2020</v>
      </c>
      <c r="B3" s="2">
        <v>3.75</v>
      </c>
      <c r="C3" s="2">
        <v>5</v>
      </c>
      <c r="D3" s="3">
        <v>14530</v>
      </c>
      <c r="E3" s="2">
        <v>1.68</v>
      </c>
      <c r="F3" s="2">
        <v>0</v>
      </c>
      <c r="G3" s="2">
        <v>-2.0699999999999998</v>
      </c>
      <c r="H3" s="2">
        <v>-2.41</v>
      </c>
      <c r="I3" s="2">
        <v>92.5</v>
      </c>
      <c r="J3" s="2">
        <v>4</v>
      </c>
      <c r="K3" s="2">
        <v>-0.41799480846663573</v>
      </c>
      <c r="L3" s="2">
        <v>0.74338315974066216</v>
      </c>
      <c r="N3" s="14"/>
      <c r="O3" s="1" t="s">
        <v>11</v>
      </c>
      <c r="P3" s="15" t="s">
        <v>12</v>
      </c>
    </row>
    <row r="4" spans="1:16" ht="16.7">
      <c r="A4" s="17" t="s">
        <v>13</v>
      </c>
      <c r="B4" s="7">
        <v>3.5</v>
      </c>
      <c r="C4" s="7">
        <v>4.75</v>
      </c>
      <c r="D4" s="4">
        <v>14157</v>
      </c>
      <c r="E4" s="7">
        <v>1.3655462199999999</v>
      </c>
      <c r="F4" s="7" t="s">
        <v>14</v>
      </c>
      <c r="G4" s="18">
        <v>-0.69670625552852306</v>
      </c>
      <c r="H4" s="7">
        <v>-3.75</v>
      </c>
      <c r="I4" s="7">
        <v>92.5</v>
      </c>
      <c r="J4" s="7">
        <v>3.5</v>
      </c>
      <c r="K4" s="7">
        <v>-0.39196914782882664</v>
      </c>
      <c r="L4" s="7">
        <v>2.0484564275144757</v>
      </c>
      <c r="N4" s="14"/>
      <c r="O4" s="10">
        <f t="shared" ref="O4:O18" si="0">E4+P4</f>
        <v>1.3655462199999999</v>
      </c>
      <c r="P4" s="10">
        <v>0</v>
      </c>
    </row>
    <row r="5" spans="1:16" ht="16.7">
      <c r="A5" s="17" t="s">
        <v>15</v>
      </c>
      <c r="B5" s="8">
        <v>3.5</v>
      </c>
      <c r="C5" s="8">
        <v>4.75</v>
      </c>
      <c r="D5" s="9">
        <v>14399</v>
      </c>
      <c r="E5" s="8">
        <v>1.3325718600000001</v>
      </c>
      <c r="F5" s="8" t="s">
        <v>14</v>
      </c>
      <c r="G5" s="7">
        <v>7.0666777700000001</v>
      </c>
      <c r="H5" s="8">
        <v>0.59</v>
      </c>
      <c r="I5" s="8">
        <v>92.5</v>
      </c>
      <c r="J5" s="8">
        <v>3.5</v>
      </c>
      <c r="K5" s="8">
        <v>-0.66535530139147814</v>
      </c>
      <c r="L5" s="8">
        <v>0.57071853422981433</v>
      </c>
      <c r="N5" s="14"/>
      <c r="O5" s="10">
        <f t="shared" si="0"/>
        <v>1.3325718600000001</v>
      </c>
      <c r="P5" s="10">
        <v>0</v>
      </c>
    </row>
    <row r="6" spans="1:16" ht="16.7">
      <c r="A6" s="17" t="s">
        <v>16</v>
      </c>
      <c r="B6" s="8">
        <v>3.5</v>
      </c>
      <c r="C6" s="8">
        <v>4.75</v>
      </c>
      <c r="D6" s="5">
        <v>14373</v>
      </c>
      <c r="E6" s="8">
        <v>1.60228897</v>
      </c>
      <c r="F6" s="8" t="s">
        <v>14</v>
      </c>
      <c r="G6" s="8">
        <v>3.50857763</v>
      </c>
      <c r="H6" s="8">
        <v>2.21</v>
      </c>
      <c r="I6" s="8">
        <v>92.5</v>
      </c>
      <c r="J6" s="8">
        <v>3.5</v>
      </c>
      <c r="K6" s="8">
        <v>1.652165481107136</v>
      </c>
      <c r="L6" s="8">
        <v>2.226707337773246</v>
      </c>
      <c r="N6" s="14"/>
      <c r="O6" s="10">
        <f t="shared" si="0"/>
        <v>1.60228897</v>
      </c>
      <c r="P6" s="10">
        <v>0</v>
      </c>
    </row>
    <row r="7" spans="1:16" ht="16.7">
      <c r="A7" s="17" t="s">
        <v>17</v>
      </c>
      <c r="B7" s="10">
        <v>3.5</v>
      </c>
      <c r="C7" s="10">
        <v>4.75</v>
      </c>
      <c r="D7" s="6">
        <v>14259</v>
      </c>
      <c r="E7" s="11">
        <v>1.87</v>
      </c>
      <c r="F7" s="10" t="s">
        <v>14</v>
      </c>
      <c r="G7" s="10">
        <v>5.0199999999999996</v>
      </c>
      <c r="H7" s="10">
        <v>5.24</v>
      </c>
      <c r="I7" s="10">
        <v>92.5</v>
      </c>
      <c r="J7" s="10">
        <v>3.5</v>
      </c>
      <c r="K7" s="10">
        <v>0.44879255944160557</v>
      </c>
      <c r="L7" s="10">
        <v>-0.76641655793259134</v>
      </c>
      <c r="N7" s="14"/>
      <c r="O7" s="10">
        <f t="shared" si="0"/>
        <v>1.87</v>
      </c>
      <c r="P7" s="10">
        <v>0</v>
      </c>
    </row>
    <row r="8" spans="1:16" ht="16.7">
      <c r="A8" s="16">
        <v>2021</v>
      </c>
      <c r="B8" s="2">
        <v>3.5</v>
      </c>
      <c r="C8" s="2">
        <v>4.75</v>
      </c>
      <c r="D8" s="3">
        <v>14300</v>
      </c>
      <c r="E8" s="2">
        <v>1.87</v>
      </c>
      <c r="F8" s="2" t="s">
        <v>14</v>
      </c>
      <c r="G8" s="2">
        <v>3.69</v>
      </c>
      <c r="H8" s="2">
        <v>5.24</v>
      </c>
      <c r="I8" s="2">
        <v>92.5</v>
      </c>
      <c r="J8" s="2">
        <v>3.5</v>
      </c>
      <c r="K8" s="2">
        <v>0.28324401547825595</v>
      </c>
      <c r="L8" s="2">
        <v>0.98393558591356756</v>
      </c>
      <c r="N8" s="13">
        <v>2021</v>
      </c>
      <c r="O8" s="2">
        <f t="shared" si="0"/>
        <v>1.87</v>
      </c>
      <c r="P8" s="2">
        <v>0</v>
      </c>
    </row>
    <row r="9" spans="1:16" ht="16.7">
      <c r="A9" s="17" t="s">
        <v>18</v>
      </c>
      <c r="B9" s="7">
        <v>3.5</v>
      </c>
      <c r="C9" s="7">
        <v>4.75</v>
      </c>
      <c r="D9" s="4">
        <v>14450</v>
      </c>
      <c r="E9" s="7">
        <v>2.4700000000000002</v>
      </c>
      <c r="F9" s="7" t="s">
        <v>14</v>
      </c>
      <c r="G9" s="7">
        <v>4.54</v>
      </c>
      <c r="H9" s="7">
        <v>6.03</v>
      </c>
      <c r="I9" s="7">
        <v>92.5</v>
      </c>
      <c r="J9" s="7">
        <v>5</v>
      </c>
      <c r="K9" s="7">
        <v>-0.98788590156969236</v>
      </c>
      <c r="L9" s="7">
        <v>0.65160560691012037</v>
      </c>
      <c r="N9" s="14"/>
      <c r="O9" s="10">
        <f t="shared" si="0"/>
        <v>2.4700000000000002</v>
      </c>
      <c r="P9" s="10">
        <v>0</v>
      </c>
    </row>
    <row r="10" spans="1:16" ht="16.7">
      <c r="A10" s="17" t="s">
        <v>19</v>
      </c>
      <c r="B10" s="8">
        <v>3.5</v>
      </c>
      <c r="C10" s="8">
        <v>4.75</v>
      </c>
      <c r="D10" s="9">
        <v>14550</v>
      </c>
      <c r="E10" s="8">
        <v>3.58</v>
      </c>
      <c r="F10" s="8" t="s">
        <v>14</v>
      </c>
      <c r="G10" s="8">
        <v>5.07</v>
      </c>
      <c r="H10" s="8">
        <v>6.91</v>
      </c>
      <c r="I10" s="8">
        <v>92.5</v>
      </c>
      <c r="J10" s="8">
        <v>6</v>
      </c>
      <c r="K10" s="8">
        <v>-1.4646613239276574</v>
      </c>
      <c r="L10" s="8">
        <v>1.5221849417242701</v>
      </c>
      <c r="N10" s="14"/>
      <c r="O10" s="10">
        <f t="shared" si="0"/>
        <v>3.58</v>
      </c>
      <c r="P10" s="10">
        <v>0</v>
      </c>
    </row>
    <row r="11" spans="1:16" ht="16.7">
      <c r="A11" s="17" t="s">
        <v>20</v>
      </c>
      <c r="B11" s="8">
        <v>3.5</v>
      </c>
      <c r="C11" s="8">
        <v>4.75</v>
      </c>
      <c r="D11" s="20">
        <v>14620</v>
      </c>
      <c r="E11" s="8">
        <v>3.97</v>
      </c>
      <c r="F11" s="8" t="s">
        <v>14</v>
      </c>
      <c r="G11" s="8">
        <v>5.32</v>
      </c>
      <c r="H11" s="8">
        <v>6.8</v>
      </c>
      <c r="I11" s="8">
        <v>92.5</v>
      </c>
      <c r="J11" s="8">
        <v>6.5</v>
      </c>
      <c r="K11" s="8">
        <v>-1.323835839510116</v>
      </c>
      <c r="L11" s="8">
        <v>2.1259316983445133</v>
      </c>
      <c r="N11" s="14"/>
      <c r="O11" s="10">
        <f t="shared" si="0"/>
        <v>3.9773969491183339</v>
      </c>
      <c r="P11" s="10">
        <v>7.3969491183337802E-3</v>
      </c>
    </row>
    <row r="12" spans="1:16" ht="16.7">
      <c r="A12" s="17" t="s">
        <v>21</v>
      </c>
      <c r="B12" s="8">
        <v>3.5</v>
      </c>
      <c r="C12" s="8">
        <v>4.75</v>
      </c>
      <c r="D12" s="5">
        <v>14640</v>
      </c>
      <c r="E12" s="8">
        <v>3.81</v>
      </c>
      <c r="F12" s="8" t="s">
        <v>14</v>
      </c>
      <c r="G12" s="8">
        <v>5.0599999999999996</v>
      </c>
      <c r="H12" s="8">
        <v>7.09</v>
      </c>
      <c r="I12" s="8">
        <v>92.5</v>
      </c>
      <c r="J12" s="8">
        <v>6.5</v>
      </c>
      <c r="K12" s="8">
        <v>-1.4475576720323453</v>
      </c>
      <c r="L12" s="8">
        <v>1.6644507618783844</v>
      </c>
      <c r="N12" s="14"/>
      <c r="O12" s="10">
        <f t="shared" si="0"/>
        <v>3.8440684360088397</v>
      </c>
      <c r="P12" s="10">
        <v>3.4068436008839895E-2</v>
      </c>
    </row>
    <row r="13" spans="1:16" ht="16.7">
      <c r="A13" s="16">
        <v>2022</v>
      </c>
      <c r="B13" s="2">
        <v>3.5</v>
      </c>
      <c r="C13" s="2">
        <v>4.75</v>
      </c>
      <c r="D13" s="3">
        <v>14570</v>
      </c>
      <c r="E13" s="2">
        <v>3.81</v>
      </c>
      <c r="F13" s="2" t="s">
        <v>14</v>
      </c>
      <c r="G13" s="2">
        <v>5</v>
      </c>
      <c r="H13" s="2">
        <v>7.09</v>
      </c>
      <c r="I13" s="2">
        <v>92.5</v>
      </c>
      <c r="J13" s="2">
        <v>6.5</v>
      </c>
      <c r="K13" s="2">
        <v>-1.3098539384894308</v>
      </c>
      <c r="L13" s="2">
        <v>1.5016936440428994</v>
      </c>
      <c r="N13" s="13">
        <v>2022</v>
      </c>
      <c r="O13" s="2">
        <f t="shared" si="0"/>
        <v>3.8440684360088397</v>
      </c>
      <c r="P13" s="2">
        <v>3.4068436008839895E-2</v>
      </c>
    </row>
    <row r="14" spans="1:16" ht="16.7">
      <c r="A14" s="17" t="s">
        <v>22</v>
      </c>
      <c r="B14" s="7">
        <v>3.5</v>
      </c>
      <c r="C14" s="7">
        <v>4.75</v>
      </c>
      <c r="D14" s="19">
        <v>14650</v>
      </c>
      <c r="E14" s="7">
        <v>3.7350000000000003</v>
      </c>
      <c r="F14" s="7" t="s">
        <v>14</v>
      </c>
      <c r="G14" s="7">
        <v>5.18</v>
      </c>
      <c r="H14" s="7">
        <v>7.85</v>
      </c>
      <c r="I14" s="7">
        <v>92.5</v>
      </c>
      <c r="J14" s="7">
        <v>6.5</v>
      </c>
      <c r="K14" s="7">
        <v>-1.75</v>
      </c>
      <c r="L14" s="7">
        <v>1.52</v>
      </c>
      <c r="N14" s="14"/>
      <c r="O14" s="10">
        <f t="shared" si="0"/>
        <v>3.8700527594621104</v>
      </c>
      <c r="P14" s="10">
        <v>0.13505275946211021</v>
      </c>
    </row>
    <row r="15" spans="1:16" ht="16.7">
      <c r="A15" s="17" t="s">
        <v>23</v>
      </c>
      <c r="B15" s="8">
        <v>3.5</v>
      </c>
      <c r="C15" s="8">
        <v>4.75</v>
      </c>
      <c r="D15" s="9">
        <v>14660</v>
      </c>
      <c r="E15" s="8">
        <v>3.68</v>
      </c>
      <c r="F15" s="8" t="s">
        <v>14</v>
      </c>
      <c r="G15" s="8">
        <v>5.2</v>
      </c>
      <c r="H15" s="8">
        <v>7.88</v>
      </c>
      <c r="I15" s="8">
        <v>92.5</v>
      </c>
      <c r="J15" s="8">
        <v>6.5</v>
      </c>
      <c r="K15" s="8">
        <v>-1.91</v>
      </c>
      <c r="L15" s="8">
        <v>1.49</v>
      </c>
      <c r="N15" s="14"/>
      <c r="O15" s="10">
        <f t="shared" si="0"/>
        <v>3.8892216170335967</v>
      </c>
      <c r="P15" s="10">
        <v>0.20922161703359646</v>
      </c>
    </row>
    <row r="16" spans="1:16" ht="16.7">
      <c r="A16" s="17" t="s">
        <v>24</v>
      </c>
      <c r="B16" s="8">
        <v>3.5</v>
      </c>
      <c r="C16" s="8">
        <v>4.75</v>
      </c>
      <c r="D16" s="9">
        <v>14660</v>
      </c>
      <c r="E16" s="8">
        <v>3.56</v>
      </c>
      <c r="F16" s="8" t="s">
        <v>14</v>
      </c>
      <c r="G16" s="8">
        <v>5.26</v>
      </c>
      <c r="H16" s="8">
        <v>8.14</v>
      </c>
      <c r="I16" s="8">
        <v>92.5</v>
      </c>
      <c r="J16" s="8">
        <v>6.5</v>
      </c>
      <c r="K16" s="8">
        <v>-1.93</v>
      </c>
      <c r="L16" s="8">
        <v>1.51</v>
      </c>
      <c r="N16" s="14"/>
      <c r="O16" s="10">
        <f t="shared" si="0"/>
        <v>3.776597665216415</v>
      </c>
      <c r="P16" s="10">
        <v>0.2165976652164151</v>
      </c>
    </row>
    <row r="17" spans="1:16" ht="16.7">
      <c r="A17" s="17" t="s">
        <v>25</v>
      </c>
      <c r="B17" s="10">
        <v>3.5</v>
      </c>
      <c r="C17" s="10">
        <v>4.75</v>
      </c>
      <c r="D17" s="6">
        <v>14670</v>
      </c>
      <c r="E17" s="11">
        <v>3.42</v>
      </c>
      <c r="F17" s="10" t="s">
        <v>14</v>
      </c>
      <c r="G17" s="11">
        <v>5.1100000000000003</v>
      </c>
      <c r="H17" s="10">
        <v>8.0500000000000007</v>
      </c>
      <c r="I17" s="10">
        <v>92.5</v>
      </c>
      <c r="J17" s="10">
        <v>6.5</v>
      </c>
      <c r="K17" s="10">
        <v>-1.84</v>
      </c>
      <c r="L17" s="10">
        <v>1.38</v>
      </c>
      <c r="N17" s="14"/>
      <c r="O17" s="10">
        <f t="shared" si="0"/>
        <v>3.6723402688721687</v>
      </c>
      <c r="P17" s="10">
        <v>0.25234026887216882</v>
      </c>
    </row>
    <row r="18" spans="1:16" ht="16.7">
      <c r="A18" s="16">
        <v>2023</v>
      </c>
      <c r="B18" s="2">
        <v>3.5</v>
      </c>
      <c r="C18" s="2">
        <v>4.75</v>
      </c>
      <c r="D18" s="3">
        <v>14660</v>
      </c>
      <c r="E18" s="2">
        <v>3.42</v>
      </c>
      <c r="F18" s="2" t="s">
        <v>14</v>
      </c>
      <c r="G18" s="2">
        <v>5.19</v>
      </c>
      <c r="H18" s="2">
        <v>8.0500000000000007</v>
      </c>
      <c r="I18" s="2">
        <v>92.5</v>
      </c>
      <c r="J18" s="2">
        <v>6.5</v>
      </c>
      <c r="K18" s="2">
        <v>-1.86</v>
      </c>
      <c r="L18" s="2">
        <v>1.48</v>
      </c>
      <c r="N18" s="13">
        <v>2023</v>
      </c>
      <c r="O18" s="2">
        <f t="shared" si="0"/>
        <v>3.6723402688721687</v>
      </c>
      <c r="P18" s="2">
        <v>0.25234026887216882</v>
      </c>
    </row>
    <row r="20" spans="1:16" ht="15.7">
      <c r="A20" s="24" t="s">
        <v>34</v>
      </c>
      <c r="B20" s="25" t="s">
        <v>31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6" ht="15.7">
      <c r="A21" s="24"/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</row>
    <row r="22" spans="1:16" ht="16.7">
      <c r="A22" s="16">
        <v>2020</v>
      </c>
      <c r="B22" s="2">
        <v>3.75</v>
      </c>
      <c r="C22" s="2">
        <v>5</v>
      </c>
      <c r="D22" s="3">
        <v>14530</v>
      </c>
      <c r="E22" s="2">
        <v>1.68</v>
      </c>
      <c r="F22" s="2">
        <v>0</v>
      </c>
      <c r="G22" s="2">
        <v>-2.0699999999999998</v>
      </c>
      <c r="H22" s="2">
        <v>-2.41</v>
      </c>
      <c r="I22" s="2">
        <v>92.5</v>
      </c>
      <c r="J22" s="2">
        <v>4</v>
      </c>
      <c r="K22" s="2">
        <v>-0.41799480846663573</v>
      </c>
      <c r="L22" s="2">
        <v>0.74338315974066216</v>
      </c>
    </row>
    <row r="23" spans="1:16" ht="16.7">
      <c r="A23" s="17" t="s">
        <v>13</v>
      </c>
      <c r="B23" s="7">
        <v>3.5</v>
      </c>
      <c r="C23" s="7">
        <v>4.75</v>
      </c>
      <c r="D23" s="4">
        <v>14157</v>
      </c>
      <c r="E23" s="7">
        <v>1.3655462199999999</v>
      </c>
      <c r="F23" s="7" t="s">
        <v>14</v>
      </c>
      <c r="G23" s="18">
        <v>-0.69670625552852306</v>
      </c>
      <c r="H23" s="7">
        <v>-3.75</v>
      </c>
      <c r="I23" s="7">
        <v>92.5</v>
      </c>
      <c r="J23" s="7">
        <v>3.5</v>
      </c>
      <c r="K23" s="7">
        <v>-0.39196914782882664</v>
      </c>
      <c r="L23" s="7">
        <v>2.0484564275144757</v>
      </c>
    </row>
    <row r="24" spans="1:16" ht="16.7">
      <c r="A24" s="17" t="s">
        <v>15</v>
      </c>
      <c r="B24" s="8">
        <v>3.5</v>
      </c>
      <c r="C24" s="8">
        <v>4.75</v>
      </c>
      <c r="D24" s="9">
        <v>14399</v>
      </c>
      <c r="E24" s="8">
        <v>1.3325718600000001</v>
      </c>
      <c r="F24" s="8" t="s">
        <v>14</v>
      </c>
      <c r="G24" s="7">
        <v>7.0666777700000001</v>
      </c>
      <c r="H24" s="8">
        <v>0.59</v>
      </c>
      <c r="I24" s="8">
        <v>92.5</v>
      </c>
      <c r="J24" s="8">
        <v>3.5</v>
      </c>
      <c r="K24" s="8">
        <v>-0.66535530139147814</v>
      </c>
      <c r="L24" s="8">
        <v>0.57071853422981433</v>
      </c>
    </row>
    <row r="25" spans="1:16" ht="16.7">
      <c r="A25" s="17" t="s">
        <v>16</v>
      </c>
      <c r="B25" s="8">
        <v>3.5</v>
      </c>
      <c r="C25" s="8">
        <v>4.75</v>
      </c>
      <c r="D25" s="5">
        <v>14373</v>
      </c>
      <c r="E25" s="8">
        <v>1.60228897</v>
      </c>
      <c r="F25" s="8" t="s">
        <v>14</v>
      </c>
      <c r="G25" s="8">
        <v>3.50857763</v>
      </c>
      <c r="H25" s="8">
        <v>2.21</v>
      </c>
      <c r="I25" s="8">
        <v>92.5</v>
      </c>
      <c r="J25" s="8">
        <v>3.5</v>
      </c>
      <c r="K25" s="8">
        <v>1.652165481107136</v>
      </c>
      <c r="L25" s="8">
        <v>2.226707337773246</v>
      </c>
      <c r="M25" s="12"/>
      <c r="P25" s="12"/>
    </row>
    <row r="26" spans="1:16" ht="16.7">
      <c r="A26" s="17" t="s">
        <v>17</v>
      </c>
      <c r="B26" s="10">
        <v>3.5</v>
      </c>
      <c r="C26" s="10">
        <v>4.75</v>
      </c>
      <c r="D26" s="6">
        <v>14259</v>
      </c>
      <c r="E26" s="11">
        <v>1.87</v>
      </c>
      <c r="F26" s="10" t="s">
        <v>14</v>
      </c>
      <c r="G26" s="10">
        <v>5.0199999999999996</v>
      </c>
      <c r="H26" s="10">
        <v>5.24</v>
      </c>
      <c r="I26" s="10">
        <v>92.5</v>
      </c>
      <c r="J26" s="10">
        <v>3.5</v>
      </c>
      <c r="K26" s="10">
        <v>0.44879255944160557</v>
      </c>
      <c r="L26" s="10">
        <v>-0.76641655793259134</v>
      </c>
    </row>
    <row r="27" spans="1:16" ht="16.7">
      <c r="A27" s="16">
        <v>2021</v>
      </c>
      <c r="B27" s="2">
        <v>3.5</v>
      </c>
      <c r="C27" s="2">
        <v>4.75</v>
      </c>
      <c r="D27" s="3">
        <v>14300</v>
      </c>
      <c r="E27" s="2">
        <v>1.87</v>
      </c>
      <c r="F27" s="2" t="s">
        <v>14</v>
      </c>
      <c r="G27" s="2">
        <v>3.69</v>
      </c>
      <c r="H27" s="2">
        <v>5.24</v>
      </c>
      <c r="I27" s="2">
        <v>92.5</v>
      </c>
      <c r="J27" s="2">
        <v>3.5</v>
      </c>
      <c r="K27" s="2">
        <v>0.28324401547825595</v>
      </c>
      <c r="L27" s="2">
        <v>0.98393558591356756</v>
      </c>
    </row>
    <row r="28" spans="1:16" ht="16.7">
      <c r="A28" s="17" t="s">
        <v>18</v>
      </c>
      <c r="B28" s="7">
        <v>3.5</v>
      </c>
      <c r="C28" s="7">
        <v>4.75</v>
      </c>
      <c r="D28" s="4">
        <v>14449.05135</v>
      </c>
      <c r="E28" s="7">
        <v>2.4300000000000002</v>
      </c>
      <c r="F28" s="7" t="s">
        <v>14</v>
      </c>
      <c r="G28" s="7">
        <v>4.54</v>
      </c>
      <c r="H28" s="7">
        <v>5.9903441300000004</v>
      </c>
      <c r="I28" s="7">
        <v>92.5</v>
      </c>
      <c r="J28" s="7">
        <v>5</v>
      </c>
      <c r="K28" s="7">
        <v>-0.98704864999999997</v>
      </c>
      <c r="L28" s="7">
        <v>0.64966827999999999</v>
      </c>
    </row>
    <row r="29" spans="1:16" ht="16.7">
      <c r="A29" s="17" t="s">
        <v>19</v>
      </c>
      <c r="B29" s="8">
        <v>3.5</v>
      </c>
      <c r="C29" s="8">
        <v>4.75</v>
      </c>
      <c r="D29" s="9">
        <v>14546.484409999999</v>
      </c>
      <c r="E29" s="8">
        <v>3.51</v>
      </c>
      <c r="F29" s="8" t="s">
        <v>14</v>
      </c>
      <c r="G29" s="8">
        <v>5.07</v>
      </c>
      <c r="H29" s="8">
        <v>6.8413809099999998</v>
      </c>
      <c r="I29" s="8">
        <v>92.5</v>
      </c>
      <c r="J29" s="8">
        <v>6</v>
      </c>
      <c r="K29" s="8">
        <v>-1.46372503</v>
      </c>
      <c r="L29" s="8">
        <v>1.51852367</v>
      </c>
    </row>
    <row r="30" spans="1:16" ht="16.7">
      <c r="A30" s="17" t="s">
        <v>20</v>
      </c>
      <c r="B30" s="8">
        <v>3.5</v>
      </c>
      <c r="C30" s="8">
        <v>4.75</v>
      </c>
      <c r="D30" s="20">
        <v>14612.62609</v>
      </c>
      <c r="E30" s="8">
        <v>3.9</v>
      </c>
      <c r="F30" s="8" t="s">
        <v>14</v>
      </c>
      <c r="G30" s="8">
        <v>5.32</v>
      </c>
      <c r="H30" s="8">
        <v>6.7330750000000004</v>
      </c>
      <c r="I30" s="8">
        <v>92.5</v>
      </c>
      <c r="J30" s="8">
        <v>6.5</v>
      </c>
      <c r="K30" s="8">
        <v>-1.3244489699999999</v>
      </c>
      <c r="L30" s="8">
        <v>2.1230919199999998</v>
      </c>
    </row>
    <row r="31" spans="1:16" ht="16.7">
      <c r="A31" s="17" t="s">
        <v>21</v>
      </c>
      <c r="B31" s="8">
        <v>3.5</v>
      </c>
      <c r="C31" s="8">
        <v>4.75</v>
      </c>
      <c r="D31" s="5">
        <v>14629.863090000001</v>
      </c>
      <c r="E31" s="8">
        <v>3.72</v>
      </c>
      <c r="F31" s="8" t="s">
        <v>14</v>
      </c>
      <c r="G31" s="8">
        <v>5.07</v>
      </c>
      <c r="H31" s="8">
        <v>7.0053925399999999</v>
      </c>
      <c r="I31" s="8">
        <v>92.5</v>
      </c>
      <c r="J31" s="8">
        <v>6.5</v>
      </c>
      <c r="K31" s="8">
        <v>-1.4493795</v>
      </c>
      <c r="L31" s="8">
        <v>1.6623576600000001</v>
      </c>
    </row>
    <row r="32" spans="1:16" ht="16.7">
      <c r="A32" s="16">
        <v>2022</v>
      </c>
      <c r="B32" s="2">
        <v>3.5</v>
      </c>
      <c r="C32" s="2">
        <v>4.75</v>
      </c>
      <c r="D32" s="3">
        <f>AVERAGE(D28:D31)</f>
        <v>14559.506234999999</v>
      </c>
      <c r="E32" s="2">
        <v>3.72</v>
      </c>
      <c r="F32" s="2" t="s">
        <v>14</v>
      </c>
      <c r="G32" s="2">
        <v>5.01</v>
      </c>
      <c r="H32" s="2">
        <v>7.0053925399999999</v>
      </c>
      <c r="I32" s="2">
        <v>92.5</v>
      </c>
      <c r="J32" s="2">
        <v>6.5</v>
      </c>
      <c r="K32" s="2">
        <v>-1.31</v>
      </c>
      <c r="L32" s="2">
        <v>1.49</v>
      </c>
    </row>
    <row r="33" spans="1:12" ht="16.7">
      <c r="A33" s="17" t="s">
        <v>22</v>
      </c>
      <c r="B33" s="7">
        <v>3.5</v>
      </c>
      <c r="C33" s="7">
        <v>4.75</v>
      </c>
      <c r="D33" s="19">
        <v>14638.45433</v>
      </c>
      <c r="E33" s="7">
        <v>3.7</v>
      </c>
      <c r="F33" s="7" t="s">
        <v>14</v>
      </c>
      <c r="G33" s="7">
        <v>5.18</v>
      </c>
      <c r="H33" s="7">
        <v>7.8127536099999997</v>
      </c>
      <c r="I33" s="7">
        <v>92.5</v>
      </c>
      <c r="J33" s="7">
        <v>6.5</v>
      </c>
      <c r="K33" s="7">
        <v>-1.75324232</v>
      </c>
      <c r="L33" s="7">
        <v>1.51933881</v>
      </c>
    </row>
    <row r="34" spans="1:12" ht="16.7">
      <c r="A34" s="17" t="s">
        <v>23</v>
      </c>
      <c r="B34" s="8">
        <v>3.5</v>
      </c>
      <c r="C34" s="8">
        <v>4.75</v>
      </c>
      <c r="D34" s="9">
        <v>14647.164289999999</v>
      </c>
      <c r="E34" s="8">
        <v>3.67</v>
      </c>
      <c r="F34" s="8" t="s">
        <v>14</v>
      </c>
      <c r="G34" s="8">
        <v>5.2</v>
      </c>
      <c r="H34" s="8">
        <v>7.8780358899999996</v>
      </c>
      <c r="I34" s="8">
        <v>92.5</v>
      </c>
      <c r="J34" s="8">
        <v>6.5</v>
      </c>
      <c r="K34" s="8">
        <v>-1.9143977999999999</v>
      </c>
      <c r="L34" s="8">
        <v>1.49088782</v>
      </c>
    </row>
    <row r="35" spans="1:12" ht="16.7">
      <c r="A35" s="17" t="s">
        <v>24</v>
      </c>
      <c r="B35" s="8">
        <v>3.5</v>
      </c>
      <c r="C35" s="8">
        <v>4.75</v>
      </c>
      <c r="D35" s="9">
        <v>14647.33576</v>
      </c>
      <c r="E35" s="8">
        <v>3.55</v>
      </c>
      <c r="F35" s="8" t="s">
        <v>14</v>
      </c>
      <c r="G35" s="8">
        <v>5.26</v>
      </c>
      <c r="H35" s="8">
        <v>8.1414049300000002</v>
      </c>
      <c r="I35" s="8">
        <v>92.5</v>
      </c>
      <c r="J35" s="8">
        <v>6.5</v>
      </c>
      <c r="K35" s="8">
        <v>-1.93485353</v>
      </c>
      <c r="L35" s="8">
        <v>1.5118832099999999</v>
      </c>
    </row>
    <row r="36" spans="1:12" ht="16.7">
      <c r="A36" s="17" t="s">
        <v>25</v>
      </c>
      <c r="B36" s="10">
        <v>3.5</v>
      </c>
      <c r="C36" s="10">
        <v>4.75</v>
      </c>
      <c r="D36" s="6">
        <v>14657.61526</v>
      </c>
      <c r="E36" s="11">
        <v>3.43</v>
      </c>
      <c r="F36" s="10" t="s">
        <v>14</v>
      </c>
      <c r="G36" s="11">
        <v>5.1100000000000003</v>
      </c>
      <c r="H36" s="10">
        <v>8.0730614700000007</v>
      </c>
      <c r="I36" s="10">
        <v>92.5</v>
      </c>
      <c r="J36" s="10">
        <v>6.5</v>
      </c>
      <c r="K36" s="10">
        <v>-1.8448377499999999</v>
      </c>
      <c r="L36" s="10">
        <v>1.38231237</v>
      </c>
    </row>
    <row r="37" spans="1:12" ht="16.7">
      <c r="A37" s="16">
        <v>2023</v>
      </c>
      <c r="B37" s="2">
        <v>3.5</v>
      </c>
      <c r="C37" s="2">
        <v>4.75</v>
      </c>
      <c r="D37" s="3">
        <f>AVERAGE(D33:D36)</f>
        <v>14647.64241</v>
      </c>
      <c r="E37" s="2">
        <v>3.43</v>
      </c>
      <c r="F37" s="2" t="s">
        <v>14</v>
      </c>
      <c r="G37" s="2">
        <v>5.19</v>
      </c>
      <c r="H37" s="2">
        <v>8.0730614700000007</v>
      </c>
      <c r="I37" s="2">
        <v>92.5</v>
      </c>
      <c r="J37" s="2">
        <v>6.5</v>
      </c>
      <c r="K37" s="2">
        <v>-1.86</v>
      </c>
      <c r="L37" s="2">
        <v>1.48</v>
      </c>
    </row>
    <row r="39" spans="1:12" ht="15.7">
      <c r="A39" s="24" t="s">
        <v>34</v>
      </c>
      <c r="B39" s="25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1:12" ht="15.7">
      <c r="A40" s="24"/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</row>
    <row r="41" spans="1:12" ht="16.7">
      <c r="A41" s="16">
        <v>2020</v>
      </c>
      <c r="B41" s="2">
        <v>3.75</v>
      </c>
      <c r="C41" s="2">
        <v>5</v>
      </c>
      <c r="D41" s="3">
        <v>14530</v>
      </c>
      <c r="E41" s="2">
        <v>1.68</v>
      </c>
      <c r="F41" s="2">
        <v>0</v>
      </c>
      <c r="G41" s="2">
        <v>-2.0699999999999998</v>
      </c>
      <c r="H41" s="2">
        <v>-2.41</v>
      </c>
      <c r="I41" s="2">
        <v>92.5</v>
      </c>
      <c r="J41" s="2">
        <v>4</v>
      </c>
      <c r="K41" s="2">
        <v>-0.41799480846663573</v>
      </c>
      <c r="L41" s="2">
        <v>0.74338315974066216</v>
      </c>
    </row>
    <row r="42" spans="1:12" ht="16.7">
      <c r="A42" s="17" t="s">
        <v>13</v>
      </c>
      <c r="B42" s="7">
        <v>3.5</v>
      </c>
      <c r="C42" s="7">
        <v>4.75</v>
      </c>
      <c r="D42" s="4">
        <v>14157</v>
      </c>
      <c r="E42" s="7">
        <v>1.3655462199999999</v>
      </c>
      <c r="F42" s="7" t="s">
        <v>14</v>
      </c>
      <c r="G42" s="18">
        <v>-0.69670625552852306</v>
      </c>
      <c r="H42" s="7">
        <v>-3.75</v>
      </c>
      <c r="I42" s="7">
        <v>92.5</v>
      </c>
      <c r="J42" s="7">
        <v>3.5</v>
      </c>
      <c r="K42" s="7">
        <v>-0.39196914782882664</v>
      </c>
      <c r="L42" s="7">
        <v>2.0484564275144757</v>
      </c>
    </row>
    <row r="43" spans="1:12" ht="16.7">
      <c r="A43" s="17" t="s">
        <v>15</v>
      </c>
      <c r="B43" s="8">
        <v>3.5</v>
      </c>
      <c r="C43" s="8">
        <v>4.75</v>
      </c>
      <c r="D43" s="9">
        <v>14399</v>
      </c>
      <c r="E43" s="8">
        <v>1.3325718600000001</v>
      </c>
      <c r="F43" s="8" t="s">
        <v>14</v>
      </c>
      <c r="G43" s="7">
        <v>7.0666777700000001</v>
      </c>
      <c r="H43" s="8">
        <v>0.59</v>
      </c>
      <c r="I43" s="8">
        <v>92.5</v>
      </c>
      <c r="J43" s="8">
        <v>3.5</v>
      </c>
      <c r="K43" s="8">
        <v>-0.66535530139147814</v>
      </c>
      <c r="L43" s="8">
        <v>0.57071853422981433</v>
      </c>
    </row>
    <row r="44" spans="1:12" ht="16.7">
      <c r="A44" s="17" t="s">
        <v>16</v>
      </c>
      <c r="B44" s="8">
        <v>3.5</v>
      </c>
      <c r="C44" s="8">
        <v>4.75</v>
      </c>
      <c r="D44" s="5">
        <v>14373</v>
      </c>
      <c r="E44" s="8">
        <v>1.60228897</v>
      </c>
      <c r="F44" s="8" t="s">
        <v>14</v>
      </c>
      <c r="G44" s="8">
        <v>3.50857763</v>
      </c>
      <c r="H44" s="8">
        <v>2.21</v>
      </c>
      <c r="I44" s="8">
        <v>92.5</v>
      </c>
      <c r="J44" s="8">
        <v>3.5</v>
      </c>
      <c r="K44" s="8">
        <v>1.652165481107136</v>
      </c>
      <c r="L44" s="8">
        <v>2.226707337773246</v>
      </c>
    </row>
    <row r="45" spans="1:12" ht="16.7">
      <c r="A45" s="17" t="s">
        <v>17</v>
      </c>
      <c r="B45" s="10">
        <v>3.5</v>
      </c>
      <c r="C45" s="10">
        <v>4.75</v>
      </c>
      <c r="D45" s="6">
        <v>14259</v>
      </c>
      <c r="E45" s="11">
        <v>1.87</v>
      </c>
      <c r="F45" s="10" t="s">
        <v>14</v>
      </c>
      <c r="G45" s="10">
        <v>5.0199999999999996</v>
      </c>
      <c r="H45" s="10">
        <v>5.24</v>
      </c>
      <c r="I45" s="10">
        <v>92.5</v>
      </c>
      <c r="J45" s="10">
        <v>3.5</v>
      </c>
      <c r="K45" s="10">
        <v>0.44879255944160557</v>
      </c>
      <c r="L45" s="10">
        <v>-0.76641655793259134</v>
      </c>
    </row>
    <row r="46" spans="1:12" ht="16.7">
      <c r="A46" s="16">
        <v>2021</v>
      </c>
      <c r="B46" s="2">
        <v>3.5</v>
      </c>
      <c r="C46" s="2">
        <v>4.75</v>
      </c>
      <c r="D46" s="3">
        <v>14300</v>
      </c>
      <c r="E46" s="2">
        <v>1.87</v>
      </c>
      <c r="F46" s="2" t="s">
        <v>14</v>
      </c>
      <c r="G46" s="2">
        <v>3.69</v>
      </c>
      <c r="H46" s="2">
        <v>5.24</v>
      </c>
      <c r="I46" s="2">
        <v>92.5</v>
      </c>
      <c r="J46" s="2">
        <v>3.5</v>
      </c>
      <c r="K46" s="2">
        <v>0.28324401547825595</v>
      </c>
      <c r="L46" s="2">
        <v>0.98393558591356756</v>
      </c>
    </row>
    <row r="47" spans="1:12" ht="16.7">
      <c r="A47" s="17" t="s">
        <v>18</v>
      </c>
      <c r="B47" s="7">
        <v>3.5</v>
      </c>
      <c r="C47" s="7">
        <v>4.75</v>
      </c>
      <c r="D47" s="4">
        <v>14450</v>
      </c>
      <c r="E47" s="7">
        <v>2.4300000000000002</v>
      </c>
      <c r="F47" s="7" t="s">
        <v>14</v>
      </c>
      <c r="G47" s="7">
        <v>4.54</v>
      </c>
      <c r="H47" s="7">
        <v>6.03</v>
      </c>
      <c r="I47" s="7">
        <v>92.5</v>
      </c>
      <c r="J47" s="7">
        <v>5</v>
      </c>
      <c r="K47" s="7">
        <v>-0.99</v>
      </c>
      <c r="L47" s="7">
        <v>0.65</v>
      </c>
    </row>
    <row r="48" spans="1:12" ht="16.7">
      <c r="A48" s="17" t="s">
        <v>19</v>
      </c>
      <c r="B48" s="8">
        <v>3.5</v>
      </c>
      <c r="C48" s="8">
        <v>4.75</v>
      </c>
      <c r="D48" s="9">
        <v>14550</v>
      </c>
      <c r="E48" s="8">
        <v>3.51</v>
      </c>
      <c r="F48" s="8" t="s">
        <v>14</v>
      </c>
      <c r="G48" s="8">
        <v>5.07</v>
      </c>
      <c r="H48" s="8">
        <v>6.91</v>
      </c>
      <c r="I48" s="8">
        <v>92.5</v>
      </c>
      <c r="J48" s="8">
        <v>6</v>
      </c>
      <c r="K48" s="8">
        <v>-1.46</v>
      </c>
      <c r="L48" s="8">
        <v>1.52</v>
      </c>
    </row>
    <row r="49" spans="1:12" ht="16.7">
      <c r="A49" s="17" t="s">
        <v>20</v>
      </c>
      <c r="B49" s="8">
        <v>3.5</v>
      </c>
      <c r="C49" s="8">
        <v>4.75</v>
      </c>
      <c r="D49" s="20">
        <v>14610</v>
      </c>
      <c r="E49" s="8">
        <v>3.9</v>
      </c>
      <c r="F49" s="8" t="s">
        <v>14</v>
      </c>
      <c r="G49" s="8">
        <v>5.33</v>
      </c>
      <c r="H49" s="8">
        <v>6.81</v>
      </c>
      <c r="I49" s="8">
        <v>92.5</v>
      </c>
      <c r="J49" s="8">
        <v>6.5</v>
      </c>
      <c r="K49" s="8">
        <v>-1.33</v>
      </c>
      <c r="L49" s="8">
        <v>2.15</v>
      </c>
    </row>
    <row r="50" spans="1:12" ht="16.7">
      <c r="A50" s="17" t="s">
        <v>21</v>
      </c>
      <c r="B50" s="8">
        <v>3.5</v>
      </c>
      <c r="C50" s="8">
        <v>4.75</v>
      </c>
      <c r="D50" s="5">
        <v>14630</v>
      </c>
      <c r="E50" s="8">
        <v>3.72</v>
      </c>
      <c r="F50" s="8" t="s">
        <v>14</v>
      </c>
      <c r="G50" s="8">
        <v>5.08</v>
      </c>
      <c r="H50" s="8">
        <v>7.11</v>
      </c>
      <c r="I50" s="8">
        <v>92.5</v>
      </c>
      <c r="J50" s="8">
        <v>6.5</v>
      </c>
      <c r="K50" s="8">
        <v>-1.47</v>
      </c>
      <c r="L50" s="8">
        <v>1.7</v>
      </c>
    </row>
    <row r="51" spans="1:12" ht="16.7">
      <c r="A51" s="16">
        <v>2022</v>
      </c>
      <c r="B51" s="2">
        <v>3.5</v>
      </c>
      <c r="C51" s="2">
        <v>4.75</v>
      </c>
      <c r="D51" s="3">
        <v>14560</v>
      </c>
      <c r="E51" s="2">
        <v>3.72</v>
      </c>
      <c r="F51" s="2" t="s">
        <v>14</v>
      </c>
      <c r="G51" s="2">
        <v>5.01</v>
      </c>
      <c r="H51" s="2">
        <v>7.11</v>
      </c>
      <c r="I51" s="2">
        <v>92.5</v>
      </c>
      <c r="J51" s="2">
        <v>6.5</v>
      </c>
      <c r="K51" s="2">
        <v>-1.3125</v>
      </c>
      <c r="L51" s="2">
        <v>1.5050000000000001</v>
      </c>
    </row>
    <row r="52" spans="1:12" ht="16.7">
      <c r="A52" s="17" t="s">
        <v>22</v>
      </c>
      <c r="B52" s="7">
        <v>3.5</v>
      </c>
      <c r="C52" s="7">
        <v>4.75</v>
      </c>
      <c r="D52" s="19">
        <v>14640</v>
      </c>
      <c r="E52" s="7">
        <v>3.66</v>
      </c>
      <c r="F52" s="7" t="s">
        <v>14</v>
      </c>
      <c r="G52" s="7">
        <v>5.19</v>
      </c>
      <c r="H52" s="7">
        <v>7.87</v>
      </c>
      <c r="I52" s="7">
        <v>92.5</v>
      </c>
      <c r="J52" s="7">
        <v>6.5</v>
      </c>
      <c r="K52" s="7">
        <v>-1.76</v>
      </c>
      <c r="L52" s="7">
        <v>1.55</v>
      </c>
    </row>
    <row r="53" spans="1:12" ht="16.7">
      <c r="A53" s="17" t="s">
        <v>23</v>
      </c>
      <c r="B53" s="8">
        <v>3.5</v>
      </c>
      <c r="C53" s="8">
        <v>4.75</v>
      </c>
      <c r="D53" s="9">
        <v>14650</v>
      </c>
      <c r="E53" s="8">
        <v>3.61</v>
      </c>
      <c r="F53" s="8" t="s">
        <v>14</v>
      </c>
      <c r="G53" s="8">
        <v>5.2</v>
      </c>
      <c r="H53" s="8">
        <v>7.88</v>
      </c>
      <c r="I53" s="8">
        <v>92.5</v>
      </c>
      <c r="J53" s="8">
        <v>6.5</v>
      </c>
      <c r="K53" s="8">
        <v>-1.91</v>
      </c>
      <c r="L53" s="8">
        <v>1.51</v>
      </c>
    </row>
    <row r="54" spans="1:12" ht="16.7">
      <c r="A54" s="17" t="s">
        <v>24</v>
      </c>
      <c r="B54" s="8">
        <v>3.5</v>
      </c>
      <c r="C54" s="8">
        <v>4.75</v>
      </c>
      <c r="D54" s="9">
        <v>14650</v>
      </c>
      <c r="E54" s="8">
        <v>3.5</v>
      </c>
      <c r="F54" s="8" t="s">
        <v>14</v>
      </c>
      <c r="G54" s="8">
        <v>5.26</v>
      </c>
      <c r="H54" s="8">
        <v>8.14</v>
      </c>
      <c r="I54" s="8">
        <v>92.5</v>
      </c>
      <c r="J54" s="8">
        <v>6.5</v>
      </c>
      <c r="K54" s="8">
        <v>-1.93</v>
      </c>
      <c r="L54" s="8">
        <v>1.52</v>
      </c>
    </row>
    <row r="55" spans="1:12" ht="16.7">
      <c r="A55" s="17" t="s">
        <v>25</v>
      </c>
      <c r="B55" s="10">
        <v>3.5</v>
      </c>
      <c r="C55" s="10">
        <v>4.75</v>
      </c>
      <c r="D55" s="6">
        <v>14660</v>
      </c>
      <c r="E55" s="11">
        <v>3.36</v>
      </c>
      <c r="F55" s="10" t="s">
        <v>14</v>
      </c>
      <c r="G55" s="11">
        <v>5.1100000000000003</v>
      </c>
      <c r="H55" s="10">
        <v>8.0500000000000007</v>
      </c>
      <c r="I55" s="10">
        <v>92.5</v>
      </c>
      <c r="J55" s="10">
        <v>6.5</v>
      </c>
      <c r="K55" s="10">
        <v>-1.84</v>
      </c>
      <c r="L55" s="10">
        <v>1.39</v>
      </c>
    </row>
    <row r="56" spans="1:12" ht="16.7">
      <c r="A56" s="16">
        <v>2023</v>
      </c>
      <c r="B56" s="2">
        <v>3.5</v>
      </c>
      <c r="C56" s="2">
        <v>4.75</v>
      </c>
      <c r="D56" s="3">
        <v>14650</v>
      </c>
      <c r="E56" s="2">
        <v>3.36</v>
      </c>
      <c r="F56" s="2" t="s">
        <v>14</v>
      </c>
      <c r="G56" s="2">
        <v>5.19</v>
      </c>
      <c r="H56" s="2">
        <v>8.0500000000000007</v>
      </c>
      <c r="I56" s="2">
        <v>92.5</v>
      </c>
      <c r="J56" s="2">
        <v>6.5</v>
      </c>
      <c r="K56" s="2">
        <v>-1.8599999999999999</v>
      </c>
      <c r="L56" s="2">
        <v>1.4924999999999999</v>
      </c>
    </row>
  </sheetData>
  <mergeCells count="6">
    <mergeCell ref="A1:A2"/>
    <mergeCell ref="B1:L1"/>
    <mergeCell ref="A20:A21"/>
    <mergeCell ref="B20:L20"/>
    <mergeCell ref="A39:A40"/>
    <mergeCell ref="B39:L39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BF1E-8FE9-4A1A-A2FA-1B149BD90EAD}">
  <sheetPr>
    <tabColor rgb="FF0070C0"/>
  </sheetPr>
  <dimension ref="A1:AO56"/>
  <sheetViews>
    <sheetView topLeftCell="B58" zoomScale="85" zoomScaleNormal="85" workbookViewId="0">
      <selection activeCell="U28" sqref="U28"/>
    </sheetView>
  </sheetViews>
  <sheetFormatPr defaultRowHeight="14.35"/>
  <cols>
    <col min="1" max="1" width="9.41015625" customWidth="1"/>
    <col min="2" max="2" width="8.87890625" customWidth="1"/>
    <col min="3" max="3" width="0" hidden="1" customWidth="1"/>
    <col min="4" max="4" width="9.703125" customWidth="1"/>
    <col min="5" max="5" width="7.87890625" customWidth="1"/>
    <col min="6" max="6" width="0" hidden="1" customWidth="1"/>
    <col min="7" max="7" width="7.703125" customWidth="1"/>
    <col min="8" max="8" width="8.5859375" customWidth="1"/>
    <col min="9" max="9" width="0" hidden="1" customWidth="1"/>
    <col min="12" max="12" width="10.29296875" bestFit="1" customWidth="1"/>
    <col min="13" max="13" width="11.1171875" customWidth="1"/>
    <col min="14" max="16" width="9.1171875" hidden="1" customWidth="1"/>
    <col min="19" max="19" width="0" hidden="1" customWidth="1"/>
    <col min="22" max="22" width="0" hidden="1" customWidth="1"/>
    <col min="25" max="25" width="0" hidden="1" customWidth="1"/>
    <col min="32" max="32" width="0" hidden="1" customWidth="1"/>
    <col min="35" max="35" width="0" hidden="1" customWidth="1"/>
    <col min="38" max="38" width="0" hidden="1" customWidth="1"/>
  </cols>
  <sheetData>
    <row r="1" spans="1:41" ht="18.75" customHeight="1">
      <c r="A1" s="24" t="s">
        <v>27</v>
      </c>
      <c r="B1" s="25" t="s">
        <v>31</v>
      </c>
      <c r="C1" s="25"/>
      <c r="D1" s="25"/>
      <c r="E1" s="25"/>
      <c r="F1" s="25"/>
      <c r="G1" s="25"/>
      <c r="H1" s="25"/>
      <c r="I1" s="25"/>
      <c r="J1" s="25"/>
      <c r="K1" s="25"/>
      <c r="L1" s="25"/>
      <c r="Q1" s="24" t="s">
        <v>29</v>
      </c>
      <c r="R1" s="25" t="s">
        <v>30</v>
      </c>
      <c r="S1" s="25"/>
      <c r="T1" s="25"/>
      <c r="U1" s="25"/>
      <c r="V1" s="25"/>
      <c r="W1" s="25"/>
      <c r="X1" s="25"/>
      <c r="Y1" s="25"/>
      <c r="Z1" s="25"/>
      <c r="AA1" s="25"/>
      <c r="AB1" s="25"/>
      <c r="AD1" s="24" t="s">
        <v>28</v>
      </c>
      <c r="AE1" s="25" t="s">
        <v>26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</row>
    <row r="2" spans="1:41" ht="15.75" customHeight="1">
      <c r="A2" s="24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Q2" s="24"/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D2" s="24"/>
      <c r="AE2" s="1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L2" s="1" t="s">
        <v>7</v>
      </c>
      <c r="AM2" s="1" t="s">
        <v>8</v>
      </c>
      <c r="AN2" s="1" t="s">
        <v>9</v>
      </c>
      <c r="AO2" s="1" t="s">
        <v>10</v>
      </c>
    </row>
    <row r="3" spans="1:41" ht="16.7">
      <c r="A3" s="16">
        <v>2020</v>
      </c>
      <c r="B3" s="2">
        <v>3.75</v>
      </c>
      <c r="C3" s="2">
        <v>5</v>
      </c>
      <c r="D3" s="3">
        <v>14530</v>
      </c>
      <c r="E3" s="2">
        <v>1.68</v>
      </c>
      <c r="F3" s="2">
        <v>0</v>
      </c>
      <c r="G3" s="2">
        <v>-2.0699999999999998</v>
      </c>
      <c r="H3" s="2">
        <v>-2.41</v>
      </c>
      <c r="I3" s="2">
        <v>92.5</v>
      </c>
      <c r="J3" s="2">
        <v>4</v>
      </c>
      <c r="K3" s="2">
        <v>-0.41799480846663573</v>
      </c>
      <c r="L3" s="2">
        <v>0.74338315974066216</v>
      </c>
      <c r="N3" s="14"/>
      <c r="O3" s="1" t="s">
        <v>11</v>
      </c>
      <c r="P3" s="15" t="s">
        <v>12</v>
      </c>
      <c r="Q3" s="16">
        <v>2020</v>
      </c>
      <c r="R3" s="2">
        <v>3.75</v>
      </c>
      <c r="S3" s="2">
        <v>5</v>
      </c>
      <c r="T3" s="3">
        <v>14530</v>
      </c>
      <c r="U3" s="2">
        <v>1.68</v>
      </c>
      <c r="V3" s="2">
        <v>0</v>
      </c>
      <c r="W3" s="2">
        <v>-2.0699999999999998</v>
      </c>
      <c r="X3" s="2">
        <v>-2.41</v>
      </c>
      <c r="Y3" s="2">
        <v>92.5</v>
      </c>
      <c r="Z3" s="2">
        <v>4</v>
      </c>
      <c r="AA3" s="2">
        <v>-0.41799480846663573</v>
      </c>
      <c r="AB3" s="2">
        <v>0.74338315974066216</v>
      </c>
      <c r="AD3" s="16">
        <v>2020</v>
      </c>
      <c r="AE3" s="2">
        <v>3.75</v>
      </c>
      <c r="AF3" s="2">
        <v>5</v>
      </c>
      <c r="AG3" s="3">
        <v>14530</v>
      </c>
      <c r="AH3" s="2">
        <v>1.68</v>
      </c>
      <c r="AI3" s="2">
        <v>0</v>
      </c>
      <c r="AJ3" s="2">
        <v>-2.0699999999999998</v>
      </c>
      <c r="AK3" s="2">
        <v>-2.41</v>
      </c>
      <c r="AL3" s="2">
        <v>92.5</v>
      </c>
      <c r="AM3" s="2">
        <v>4</v>
      </c>
      <c r="AN3" s="2">
        <v>-0.41799480846663573</v>
      </c>
      <c r="AO3" s="2">
        <v>0.74338315974066216</v>
      </c>
    </row>
    <row r="4" spans="1:41" ht="16.7">
      <c r="A4" s="17" t="s">
        <v>13</v>
      </c>
      <c r="B4" s="7">
        <v>3.5</v>
      </c>
      <c r="C4" s="7">
        <v>4.75</v>
      </c>
      <c r="D4" s="4">
        <v>14157</v>
      </c>
      <c r="E4" s="7">
        <v>1.3655462199999999</v>
      </c>
      <c r="F4" s="7" t="s">
        <v>14</v>
      </c>
      <c r="G4" s="18">
        <v>-0.69670625552852306</v>
      </c>
      <c r="H4" s="7">
        <v>-3.75</v>
      </c>
      <c r="I4" s="7">
        <v>92.5</v>
      </c>
      <c r="J4" s="7">
        <v>3.5</v>
      </c>
      <c r="K4" s="7">
        <v>-0.39196914782882664</v>
      </c>
      <c r="L4" s="7">
        <v>2.0484564275144757</v>
      </c>
      <c r="N4" s="14"/>
      <c r="O4" s="10">
        <f t="shared" ref="O4:O18" si="0">E4+P4</f>
        <v>1.3655462199999999</v>
      </c>
      <c r="P4" s="10">
        <v>0</v>
      </c>
      <c r="Q4" s="17" t="s">
        <v>13</v>
      </c>
      <c r="R4" s="7">
        <v>3.5</v>
      </c>
      <c r="S4" s="7">
        <v>4.75</v>
      </c>
      <c r="T4" s="4">
        <v>14157</v>
      </c>
      <c r="U4" s="18">
        <v>1.3655462199999999</v>
      </c>
      <c r="V4" s="7" t="s">
        <v>14</v>
      </c>
      <c r="W4" s="18">
        <v>-0.69670625552852306</v>
      </c>
      <c r="X4" s="7">
        <v>-3.75</v>
      </c>
      <c r="Y4" s="7">
        <v>92.5</v>
      </c>
      <c r="Z4" s="7">
        <v>3.5</v>
      </c>
      <c r="AA4" s="7">
        <v>-0.39196914782882664</v>
      </c>
      <c r="AB4" s="7">
        <v>2.0484564275144757</v>
      </c>
      <c r="AD4" s="17" t="s">
        <v>13</v>
      </c>
      <c r="AE4" s="7">
        <v>3.5</v>
      </c>
      <c r="AF4" s="7">
        <v>4.75</v>
      </c>
      <c r="AG4" s="4">
        <v>14157</v>
      </c>
      <c r="AH4" s="18">
        <v>1.3655462199999999</v>
      </c>
      <c r="AI4" s="7" t="s">
        <v>14</v>
      </c>
      <c r="AJ4" s="18">
        <v>-0.69670625552852306</v>
      </c>
      <c r="AK4" s="7">
        <v>-3.75</v>
      </c>
      <c r="AL4" s="7">
        <v>92.5</v>
      </c>
      <c r="AM4" s="7">
        <v>3.5</v>
      </c>
      <c r="AN4" s="7">
        <v>-0.39196914782882664</v>
      </c>
      <c r="AO4" s="7">
        <v>2.0484564275144757</v>
      </c>
    </row>
    <row r="5" spans="1:41" ht="16.7">
      <c r="A5" s="17" t="s">
        <v>15</v>
      </c>
      <c r="B5" s="8">
        <v>3.5</v>
      </c>
      <c r="C5" s="8">
        <v>4.75</v>
      </c>
      <c r="D5" s="9">
        <v>14399</v>
      </c>
      <c r="E5" s="8">
        <v>1.3325718600000001</v>
      </c>
      <c r="F5" s="8" t="s">
        <v>14</v>
      </c>
      <c r="G5" s="7">
        <v>7.0666777700000001</v>
      </c>
      <c r="H5" s="8">
        <v>0.59</v>
      </c>
      <c r="I5" s="8">
        <v>92.5</v>
      </c>
      <c r="J5" s="8">
        <v>3.5</v>
      </c>
      <c r="K5" s="8">
        <v>-0.66535530139147814</v>
      </c>
      <c r="L5" s="8">
        <v>0.57071853422981433</v>
      </c>
      <c r="N5" s="14"/>
      <c r="O5" s="10">
        <f t="shared" si="0"/>
        <v>1.3325718600000001</v>
      </c>
      <c r="P5" s="10">
        <v>0</v>
      </c>
      <c r="Q5" s="17" t="s">
        <v>15</v>
      </c>
      <c r="R5" s="8">
        <v>3.5</v>
      </c>
      <c r="S5" s="8">
        <v>4.75</v>
      </c>
      <c r="T5" s="9">
        <v>14399</v>
      </c>
      <c r="U5" s="7">
        <v>1.3325718600000001</v>
      </c>
      <c r="V5" s="8" t="s">
        <v>14</v>
      </c>
      <c r="W5" s="7">
        <v>7.0666777700000001</v>
      </c>
      <c r="X5" s="8">
        <v>0.59</v>
      </c>
      <c r="Y5" s="8">
        <v>92.5</v>
      </c>
      <c r="Z5" s="8">
        <v>3.5</v>
      </c>
      <c r="AA5" s="8">
        <v>-0.66535530139147814</v>
      </c>
      <c r="AB5" s="8">
        <v>0.57071853422981433</v>
      </c>
      <c r="AD5" s="17" t="s">
        <v>15</v>
      </c>
      <c r="AE5" s="8">
        <v>3.5</v>
      </c>
      <c r="AF5" s="8">
        <v>4.75</v>
      </c>
      <c r="AG5" s="9">
        <v>14399</v>
      </c>
      <c r="AH5" s="7">
        <v>1.3325718600000001</v>
      </c>
      <c r="AI5" s="8" t="s">
        <v>14</v>
      </c>
      <c r="AJ5" s="7">
        <v>7.0666777700000001</v>
      </c>
      <c r="AK5" s="8">
        <v>0.59</v>
      </c>
      <c r="AL5" s="8">
        <v>92.5</v>
      </c>
      <c r="AM5" s="8">
        <v>3.5</v>
      </c>
      <c r="AN5" s="8">
        <v>-0.66535530139147814</v>
      </c>
      <c r="AO5" s="8">
        <v>0.57071853422981433</v>
      </c>
    </row>
    <row r="6" spans="1:41" ht="16.7">
      <c r="A6" s="17" t="s">
        <v>16</v>
      </c>
      <c r="B6" s="8">
        <v>3.5</v>
      </c>
      <c r="C6" s="8">
        <v>4.75</v>
      </c>
      <c r="D6" s="5">
        <v>14373</v>
      </c>
      <c r="E6" s="8">
        <v>1.60228897</v>
      </c>
      <c r="F6" s="8" t="s">
        <v>14</v>
      </c>
      <c r="G6" s="8">
        <v>3.50857763</v>
      </c>
      <c r="H6" s="8">
        <v>2.21</v>
      </c>
      <c r="I6" s="8">
        <v>92.5</v>
      </c>
      <c r="J6" s="8">
        <v>3.5</v>
      </c>
      <c r="K6" s="8">
        <v>1.652165481107136</v>
      </c>
      <c r="L6" s="8">
        <v>2.226707337773246</v>
      </c>
      <c r="N6" s="14"/>
      <c r="O6" s="10">
        <f t="shared" si="0"/>
        <v>1.60228897</v>
      </c>
      <c r="P6" s="10">
        <v>0</v>
      </c>
      <c r="Q6" s="17" t="s">
        <v>16</v>
      </c>
      <c r="R6" s="8">
        <v>3.5</v>
      </c>
      <c r="S6" s="8">
        <v>4.75</v>
      </c>
      <c r="T6" s="5">
        <v>14373</v>
      </c>
      <c r="U6" s="8">
        <v>1.60228897</v>
      </c>
      <c r="V6" s="8" t="s">
        <v>14</v>
      </c>
      <c r="W6" s="8">
        <v>3.50857763</v>
      </c>
      <c r="X6" s="8">
        <v>2.21</v>
      </c>
      <c r="Y6" s="8">
        <v>92.5</v>
      </c>
      <c r="Z6" s="8">
        <v>3.5</v>
      </c>
      <c r="AA6" s="8">
        <v>1.652165481107136</v>
      </c>
      <c r="AB6" s="8">
        <v>2.226707337773246</v>
      </c>
      <c r="AD6" s="17" t="s">
        <v>16</v>
      </c>
      <c r="AE6" s="8">
        <v>3.5</v>
      </c>
      <c r="AF6" s="8">
        <v>4.75</v>
      </c>
      <c r="AG6" s="5">
        <v>14373</v>
      </c>
      <c r="AH6" s="8">
        <v>1.60228897</v>
      </c>
      <c r="AI6" s="8" t="s">
        <v>14</v>
      </c>
      <c r="AJ6" s="8">
        <v>3.50857763</v>
      </c>
      <c r="AK6" s="8">
        <v>2.21</v>
      </c>
      <c r="AL6" s="8">
        <v>92.5</v>
      </c>
      <c r="AM6" s="8">
        <v>3.5</v>
      </c>
      <c r="AN6" s="8">
        <v>1.652165481107136</v>
      </c>
      <c r="AO6" s="8">
        <v>2.226707337773246</v>
      </c>
    </row>
    <row r="7" spans="1:41" ht="16.7">
      <c r="A7" s="17" t="s">
        <v>17</v>
      </c>
      <c r="B7" s="10">
        <v>3.5</v>
      </c>
      <c r="C7" s="10">
        <v>4.75</v>
      </c>
      <c r="D7" s="6">
        <v>14259</v>
      </c>
      <c r="E7" s="11">
        <v>1.87</v>
      </c>
      <c r="F7" s="10" t="s">
        <v>14</v>
      </c>
      <c r="G7" s="10">
        <v>5.0199999999999996</v>
      </c>
      <c r="H7" s="10">
        <v>5.24</v>
      </c>
      <c r="I7" s="10">
        <v>92.5</v>
      </c>
      <c r="J7" s="10">
        <v>3.5</v>
      </c>
      <c r="K7" s="10">
        <v>0.44879255944160557</v>
      </c>
      <c r="L7" s="10">
        <v>-0.76641655793259134</v>
      </c>
      <c r="N7" s="14"/>
      <c r="O7" s="10">
        <f t="shared" si="0"/>
        <v>1.87</v>
      </c>
      <c r="P7" s="10">
        <v>0</v>
      </c>
      <c r="Q7" s="17" t="s">
        <v>17</v>
      </c>
      <c r="R7" s="10">
        <v>3.5</v>
      </c>
      <c r="S7" s="10">
        <v>4.75</v>
      </c>
      <c r="T7" s="6">
        <v>14259</v>
      </c>
      <c r="U7" s="10">
        <v>1.87</v>
      </c>
      <c r="V7" s="10" t="s">
        <v>14</v>
      </c>
      <c r="W7" s="10">
        <v>5.0199999999999996</v>
      </c>
      <c r="X7" s="10">
        <v>5.24</v>
      </c>
      <c r="Y7" s="10">
        <v>92.5</v>
      </c>
      <c r="Z7" s="10">
        <v>3.5</v>
      </c>
      <c r="AA7" s="10">
        <v>0.44879255944160557</v>
      </c>
      <c r="AB7" s="10">
        <v>-0.76641655793259134</v>
      </c>
      <c r="AD7" s="17" t="s">
        <v>17</v>
      </c>
      <c r="AE7" s="10">
        <v>3.5</v>
      </c>
      <c r="AF7" s="10">
        <v>4.75</v>
      </c>
      <c r="AG7" s="6">
        <v>14259</v>
      </c>
      <c r="AH7" s="10">
        <v>1.87</v>
      </c>
      <c r="AI7" s="10" t="s">
        <v>14</v>
      </c>
      <c r="AJ7" s="10">
        <v>5.0199999999999996</v>
      </c>
      <c r="AK7" s="10">
        <v>5.24</v>
      </c>
      <c r="AL7" s="10">
        <v>92.5</v>
      </c>
      <c r="AM7" s="10">
        <v>3.5</v>
      </c>
      <c r="AN7" s="10">
        <v>0.44879255944160557</v>
      </c>
      <c r="AO7" s="10">
        <v>-0.76641655793259134</v>
      </c>
    </row>
    <row r="8" spans="1:41" ht="16.7">
      <c r="A8" s="16">
        <v>2021</v>
      </c>
      <c r="B8" s="2">
        <v>3.5</v>
      </c>
      <c r="C8" s="2">
        <v>4.75</v>
      </c>
      <c r="D8" s="3">
        <v>14300</v>
      </c>
      <c r="E8" s="2">
        <v>1.87</v>
      </c>
      <c r="F8" s="2" t="s">
        <v>14</v>
      </c>
      <c r="G8" s="2">
        <v>3.69</v>
      </c>
      <c r="H8" s="2">
        <v>5.24</v>
      </c>
      <c r="I8" s="2">
        <v>92.5</v>
      </c>
      <c r="J8" s="2">
        <v>3.5</v>
      </c>
      <c r="K8" s="2">
        <v>0.28324401547825595</v>
      </c>
      <c r="L8" s="2">
        <v>0.98393558591356756</v>
      </c>
      <c r="N8" s="13">
        <v>2021</v>
      </c>
      <c r="O8" s="2">
        <f t="shared" si="0"/>
        <v>1.87</v>
      </c>
      <c r="P8" s="2">
        <v>0</v>
      </c>
      <c r="Q8" s="16">
        <v>2021</v>
      </c>
      <c r="R8" s="2">
        <v>3.5</v>
      </c>
      <c r="S8" s="2">
        <v>4.75</v>
      </c>
      <c r="T8" s="3">
        <v>14300</v>
      </c>
      <c r="U8" s="2">
        <v>1.87</v>
      </c>
      <c r="V8" s="2" t="s">
        <v>14</v>
      </c>
      <c r="W8" s="2">
        <v>3.69</v>
      </c>
      <c r="X8" s="2">
        <v>5.24</v>
      </c>
      <c r="Y8" s="2">
        <v>92.5</v>
      </c>
      <c r="Z8" s="2">
        <v>3.5</v>
      </c>
      <c r="AA8" s="2">
        <v>0.28324401547825595</v>
      </c>
      <c r="AB8" s="2">
        <v>0.98393558591356756</v>
      </c>
      <c r="AD8" s="16">
        <v>2021</v>
      </c>
      <c r="AE8" s="2">
        <v>3.5</v>
      </c>
      <c r="AF8" s="2">
        <v>4.75</v>
      </c>
      <c r="AG8" s="3">
        <v>14300</v>
      </c>
      <c r="AH8" s="2">
        <v>1.87</v>
      </c>
      <c r="AI8" s="2" t="s">
        <v>14</v>
      </c>
      <c r="AJ8" s="2">
        <v>3.69</v>
      </c>
      <c r="AK8" s="2">
        <v>5.24</v>
      </c>
      <c r="AL8" s="2">
        <v>92.5</v>
      </c>
      <c r="AM8" s="2">
        <v>3.5</v>
      </c>
      <c r="AN8" s="2">
        <v>0.28324401547825595</v>
      </c>
      <c r="AO8" s="2">
        <v>0.98393558591356756</v>
      </c>
    </row>
    <row r="9" spans="1:41" ht="16.7">
      <c r="A9" s="17" t="s">
        <v>18</v>
      </c>
      <c r="B9" s="7">
        <v>3.5</v>
      </c>
      <c r="C9" s="7">
        <v>4.75</v>
      </c>
      <c r="D9" s="4">
        <v>14450</v>
      </c>
      <c r="E9" s="7">
        <v>2.4700000000000002</v>
      </c>
      <c r="F9" s="7" t="s">
        <v>14</v>
      </c>
      <c r="G9" s="7">
        <v>4.54</v>
      </c>
      <c r="H9" s="7">
        <v>6.03</v>
      </c>
      <c r="I9" s="7">
        <v>92.5</v>
      </c>
      <c r="J9" s="7">
        <v>5</v>
      </c>
      <c r="K9" s="7">
        <v>-0.98788590156969236</v>
      </c>
      <c r="L9" s="7">
        <v>0.65160560691012037</v>
      </c>
      <c r="N9" s="14"/>
      <c r="O9" s="10">
        <f t="shared" si="0"/>
        <v>2.4700000000000002</v>
      </c>
      <c r="P9" s="10">
        <v>0</v>
      </c>
      <c r="Q9" s="17" t="s">
        <v>18</v>
      </c>
      <c r="R9" s="7">
        <v>3.5</v>
      </c>
      <c r="S9" s="7">
        <v>4.75</v>
      </c>
      <c r="T9" s="19">
        <v>14470</v>
      </c>
      <c r="U9" s="7">
        <v>2.44</v>
      </c>
      <c r="V9" s="7" t="s">
        <v>14</v>
      </c>
      <c r="W9" s="7">
        <v>4.49</v>
      </c>
      <c r="X9" s="7">
        <v>5.97</v>
      </c>
      <c r="Y9" s="7">
        <v>92.5</v>
      </c>
      <c r="Z9" s="7">
        <v>5</v>
      </c>
      <c r="AA9" s="7">
        <v>-0.8981282530190452</v>
      </c>
      <c r="AB9" s="7">
        <v>0.60754489214040197</v>
      </c>
      <c r="AD9" s="17" t="s">
        <v>18</v>
      </c>
      <c r="AE9" s="7">
        <v>3.5</v>
      </c>
      <c r="AF9" s="7">
        <v>4.75</v>
      </c>
      <c r="AG9" s="19">
        <v>14530</v>
      </c>
      <c r="AH9" s="7">
        <v>2.44</v>
      </c>
      <c r="AI9" s="7" t="s">
        <v>14</v>
      </c>
      <c r="AJ9" s="7">
        <v>4.42</v>
      </c>
      <c r="AK9" s="7">
        <v>5.83</v>
      </c>
      <c r="AL9" s="7">
        <v>92.5</v>
      </c>
      <c r="AM9" s="7">
        <v>5</v>
      </c>
      <c r="AN9" s="7">
        <v>-0.75109567713192493</v>
      </c>
      <c r="AO9" s="7">
        <v>0.56060828195903378</v>
      </c>
    </row>
    <row r="10" spans="1:41" ht="16.7">
      <c r="A10" s="17" t="s">
        <v>19</v>
      </c>
      <c r="B10" s="8">
        <v>3.5</v>
      </c>
      <c r="C10" s="8">
        <v>4.75</v>
      </c>
      <c r="D10" s="9">
        <v>14550</v>
      </c>
      <c r="E10" s="8">
        <v>3.58</v>
      </c>
      <c r="F10" s="8" t="s">
        <v>14</v>
      </c>
      <c r="G10" s="8">
        <v>5.07</v>
      </c>
      <c r="H10" s="8">
        <v>6.91</v>
      </c>
      <c r="I10" s="8">
        <v>92.5</v>
      </c>
      <c r="J10" s="8">
        <v>6</v>
      </c>
      <c r="K10" s="8">
        <v>-1.4646613239276574</v>
      </c>
      <c r="L10" s="8">
        <v>1.5221849417242701</v>
      </c>
      <c r="N10" s="14"/>
      <c r="O10" s="10">
        <f t="shared" si="0"/>
        <v>3.58</v>
      </c>
      <c r="P10" s="10">
        <v>0</v>
      </c>
      <c r="Q10" s="17" t="s">
        <v>19</v>
      </c>
      <c r="R10" s="8">
        <v>3.5</v>
      </c>
      <c r="S10" s="8">
        <v>4.75</v>
      </c>
      <c r="T10" s="9">
        <v>14580</v>
      </c>
      <c r="U10" s="8">
        <v>3.66</v>
      </c>
      <c r="V10" s="8" t="s">
        <v>14</v>
      </c>
      <c r="W10" s="8">
        <v>4.96</v>
      </c>
      <c r="X10" s="8">
        <v>6.84</v>
      </c>
      <c r="Y10" s="8">
        <v>92.5</v>
      </c>
      <c r="Z10" s="8">
        <v>6</v>
      </c>
      <c r="AA10" s="8">
        <v>-1.031419288610951</v>
      </c>
      <c r="AB10" s="8">
        <v>1.3003344025190984</v>
      </c>
      <c r="AD10" s="17" t="s">
        <v>19</v>
      </c>
      <c r="AE10" s="8">
        <v>3.5</v>
      </c>
      <c r="AF10" s="8">
        <v>4.75</v>
      </c>
      <c r="AG10" s="9">
        <v>14660</v>
      </c>
      <c r="AH10" s="8">
        <v>4</v>
      </c>
      <c r="AI10" s="8" t="s">
        <v>14</v>
      </c>
      <c r="AJ10" s="8">
        <v>4.7</v>
      </c>
      <c r="AK10" s="8">
        <v>6.53</v>
      </c>
      <c r="AL10" s="8">
        <v>92.5</v>
      </c>
      <c r="AM10" s="8">
        <v>6</v>
      </c>
      <c r="AN10" s="8">
        <v>-1.0565212510431532</v>
      </c>
      <c r="AO10" s="8">
        <v>1.1984630111337804</v>
      </c>
    </row>
    <row r="11" spans="1:41" ht="16.7">
      <c r="A11" s="17" t="s">
        <v>20</v>
      </c>
      <c r="B11" s="8">
        <v>3.5</v>
      </c>
      <c r="C11" s="8">
        <v>4.75</v>
      </c>
      <c r="D11" s="20">
        <v>14620</v>
      </c>
      <c r="E11" s="8">
        <v>3.97</v>
      </c>
      <c r="F11" s="8" t="s">
        <v>14</v>
      </c>
      <c r="G11" s="8">
        <v>5.32</v>
      </c>
      <c r="H11" s="8">
        <v>6.8</v>
      </c>
      <c r="I11" s="8">
        <v>92.5</v>
      </c>
      <c r="J11" s="8">
        <v>6.5</v>
      </c>
      <c r="K11" s="8">
        <v>-1.323835839510116</v>
      </c>
      <c r="L11" s="8">
        <v>2.1259316983445133</v>
      </c>
      <c r="N11" s="14"/>
      <c r="O11" s="10">
        <f t="shared" si="0"/>
        <v>3.9773969491183339</v>
      </c>
      <c r="P11" s="10">
        <v>7.3969491183337802E-3</v>
      </c>
      <c r="Q11" s="17" t="s">
        <v>20</v>
      </c>
      <c r="R11" s="8">
        <v>3.5</v>
      </c>
      <c r="S11" s="8">
        <v>4.75</v>
      </c>
      <c r="T11" s="9">
        <v>14680</v>
      </c>
      <c r="U11" s="8">
        <v>5.45</v>
      </c>
      <c r="V11" s="8" t="s">
        <v>14</v>
      </c>
      <c r="W11" s="8">
        <v>5.17</v>
      </c>
      <c r="X11" s="8">
        <v>6.7085714285714291</v>
      </c>
      <c r="Y11" s="8">
        <v>92.5</v>
      </c>
      <c r="Z11" s="8">
        <v>6.5</v>
      </c>
      <c r="AA11" s="8">
        <v>-1.2852526228687366</v>
      </c>
      <c r="AB11" s="8">
        <v>1.9239546051108134</v>
      </c>
      <c r="AD11" s="17" t="s">
        <v>20</v>
      </c>
      <c r="AE11" s="8">
        <v>3.5</v>
      </c>
      <c r="AF11" s="8">
        <v>4.75</v>
      </c>
      <c r="AG11" s="9">
        <v>14750</v>
      </c>
      <c r="AH11" s="8">
        <v>5.83</v>
      </c>
      <c r="AI11" s="8" t="s">
        <v>14</v>
      </c>
      <c r="AJ11" s="8">
        <v>4.91</v>
      </c>
      <c r="AK11" s="8">
        <v>6.37</v>
      </c>
      <c r="AL11" s="8">
        <v>92.5</v>
      </c>
      <c r="AM11" s="8">
        <v>6.5</v>
      </c>
      <c r="AN11" s="8">
        <v>-1.3539787253509998</v>
      </c>
      <c r="AO11" s="8">
        <v>1.8111488926013422</v>
      </c>
    </row>
    <row r="12" spans="1:41" ht="16.7">
      <c r="A12" s="17" t="s">
        <v>21</v>
      </c>
      <c r="B12" s="8">
        <v>3.5</v>
      </c>
      <c r="C12" s="8">
        <v>4.75</v>
      </c>
      <c r="D12" s="5">
        <v>14640</v>
      </c>
      <c r="E12" s="8">
        <v>3.81</v>
      </c>
      <c r="F12" s="8" t="s">
        <v>14</v>
      </c>
      <c r="G12" s="8">
        <v>5.0599999999999996</v>
      </c>
      <c r="H12" s="8">
        <v>7.09</v>
      </c>
      <c r="I12" s="8">
        <v>92.5</v>
      </c>
      <c r="J12" s="8">
        <v>6.5</v>
      </c>
      <c r="K12" s="8">
        <v>-1.4475576720323453</v>
      </c>
      <c r="L12" s="8">
        <v>1.6644507618783844</v>
      </c>
      <c r="N12" s="14"/>
      <c r="O12" s="10">
        <f t="shared" si="0"/>
        <v>3.8440684360088397</v>
      </c>
      <c r="P12" s="10">
        <v>3.4068436008839895E-2</v>
      </c>
      <c r="Q12" s="17" t="s">
        <v>21</v>
      </c>
      <c r="R12" s="8">
        <v>3.5</v>
      </c>
      <c r="S12" s="8">
        <v>4.75</v>
      </c>
      <c r="T12" s="6">
        <v>14690</v>
      </c>
      <c r="U12" s="8">
        <v>5.26</v>
      </c>
      <c r="V12" s="8" t="s">
        <v>14</v>
      </c>
      <c r="W12" s="8">
        <v>4.9000000000000004</v>
      </c>
      <c r="X12" s="8">
        <v>6.99</v>
      </c>
      <c r="Y12" s="8">
        <v>92.5</v>
      </c>
      <c r="Z12" s="8">
        <v>6.5</v>
      </c>
      <c r="AA12" s="8">
        <v>-1.4528113334749504</v>
      </c>
      <c r="AB12" s="8">
        <v>1.6706918774981199</v>
      </c>
      <c r="AD12" s="17" t="s">
        <v>21</v>
      </c>
      <c r="AE12" s="8">
        <v>3.5</v>
      </c>
      <c r="AF12" s="8">
        <v>4.75</v>
      </c>
      <c r="AG12" s="6">
        <v>14760</v>
      </c>
      <c r="AH12" s="8">
        <v>5.82</v>
      </c>
      <c r="AI12" s="8" t="s">
        <v>14</v>
      </c>
      <c r="AJ12" s="8">
        <v>4.63</v>
      </c>
      <c r="AK12" s="8">
        <v>6.71</v>
      </c>
      <c r="AL12" s="8">
        <v>92.5</v>
      </c>
      <c r="AM12" s="8">
        <v>6.5</v>
      </c>
      <c r="AN12" s="8">
        <v>-1.7380628039786215</v>
      </c>
      <c r="AO12" s="8">
        <v>1.673966317254955</v>
      </c>
    </row>
    <row r="13" spans="1:41" ht="16.7">
      <c r="A13" s="16">
        <v>2022</v>
      </c>
      <c r="B13" s="2">
        <v>3.5</v>
      </c>
      <c r="C13" s="2">
        <v>4.75</v>
      </c>
      <c r="D13" s="3">
        <v>14570</v>
      </c>
      <c r="E13" s="2">
        <v>3.81</v>
      </c>
      <c r="F13" s="2" t="s">
        <v>14</v>
      </c>
      <c r="G13" s="2">
        <v>5</v>
      </c>
      <c r="H13" s="2">
        <v>7.09</v>
      </c>
      <c r="I13" s="2">
        <v>92.5</v>
      </c>
      <c r="J13" s="2">
        <v>6.5</v>
      </c>
      <c r="K13" s="2">
        <v>-1.3098539384894308</v>
      </c>
      <c r="L13" s="2">
        <v>1.5016936440428994</v>
      </c>
      <c r="N13" s="13">
        <v>2022</v>
      </c>
      <c r="O13" s="2">
        <f t="shared" si="0"/>
        <v>3.8440684360088397</v>
      </c>
      <c r="P13" s="2">
        <v>3.4068436008839895E-2</v>
      </c>
      <c r="Q13" s="16">
        <v>2022</v>
      </c>
      <c r="R13" s="2">
        <v>3.5</v>
      </c>
      <c r="S13" s="2">
        <v>4.75</v>
      </c>
      <c r="T13" s="3">
        <v>14610</v>
      </c>
      <c r="U13" s="2">
        <v>5.26</v>
      </c>
      <c r="V13" s="2" t="s">
        <v>14</v>
      </c>
      <c r="W13" s="2">
        <v>4.88</v>
      </c>
      <c r="X13" s="2">
        <v>6.99</v>
      </c>
      <c r="Y13" s="2">
        <v>92.5</v>
      </c>
      <c r="Z13" s="2">
        <v>6.5</v>
      </c>
      <c r="AA13" s="2">
        <v>-1.1720980055361299</v>
      </c>
      <c r="AB13" s="2">
        <v>1.3878243314311456</v>
      </c>
      <c r="AD13" s="16">
        <v>2022</v>
      </c>
      <c r="AE13" s="2">
        <v>3.5</v>
      </c>
      <c r="AF13" s="2">
        <v>4.75</v>
      </c>
      <c r="AG13" s="3">
        <v>14680</v>
      </c>
      <c r="AH13" s="2">
        <v>5.82</v>
      </c>
      <c r="AI13" s="2" t="s">
        <v>14</v>
      </c>
      <c r="AJ13" s="2">
        <v>4.67</v>
      </c>
      <c r="AK13" s="2">
        <v>6.71</v>
      </c>
      <c r="AL13" s="2">
        <v>92.5</v>
      </c>
      <c r="AM13" s="2">
        <v>6.5</v>
      </c>
      <c r="AN13" s="2">
        <v>-1.233877316892622</v>
      </c>
      <c r="AO13" s="2">
        <v>1.3236582258940155</v>
      </c>
    </row>
    <row r="14" spans="1:41" ht="16.7">
      <c r="A14" s="17" t="s">
        <v>22</v>
      </c>
      <c r="B14" s="7">
        <v>3.5</v>
      </c>
      <c r="C14" s="7">
        <v>4.75</v>
      </c>
      <c r="D14" s="19">
        <v>14650</v>
      </c>
      <c r="E14" s="7">
        <v>3.7350000000000003</v>
      </c>
      <c r="F14" s="7" t="s">
        <v>14</v>
      </c>
      <c r="G14" s="7">
        <v>5.18</v>
      </c>
      <c r="H14" s="7">
        <v>7.85</v>
      </c>
      <c r="I14" s="7">
        <v>92.5</v>
      </c>
      <c r="J14" s="7">
        <v>6.5</v>
      </c>
      <c r="K14" s="7">
        <v>-1.75</v>
      </c>
      <c r="L14" s="7">
        <v>1.52</v>
      </c>
      <c r="N14" s="14"/>
      <c r="O14" s="10">
        <f t="shared" si="0"/>
        <v>3.8700527594621104</v>
      </c>
      <c r="P14" s="10">
        <v>0.13505275946211021</v>
      </c>
      <c r="Q14" s="17" t="s">
        <v>22</v>
      </c>
      <c r="R14" s="7">
        <v>3.5</v>
      </c>
      <c r="S14" s="7">
        <v>4.75</v>
      </c>
      <c r="T14" s="19">
        <v>14700</v>
      </c>
      <c r="U14" s="7">
        <v>5.01</v>
      </c>
      <c r="V14" s="7" t="s">
        <v>14</v>
      </c>
      <c r="W14" s="7">
        <v>5.0599999999999996</v>
      </c>
      <c r="X14" s="7">
        <v>7.77</v>
      </c>
      <c r="Y14" s="7">
        <v>92.5</v>
      </c>
      <c r="Z14" s="7">
        <v>6.5</v>
      </c>
      <c r="AA14" s="7">
        <v>-1.66</v>
      </c>
      <c r="AB14" s="7">
        <v>1.3599999999999999</v>
      </c>
      <c r="AD14" s="17" t="s">
        <v>22</v>
      </c>
      <c r="AE14" s="7">
        <v>3.5</v>
      </c>
      <c r="AF14" s="7">
        <v>4.75</v>
      </c>
      <c r="AG14" s="19">
        <v>14770</v>
      </c>
      <c r="AH14" s="7">
        <v>5.72</v>
      </c>
      <c r="AI14" s="7" t="s">
        <v>14</v>
      </c>
      <c r="AJ14" s="7">
        <v>4.8599999999999994</v>
      </c>
      <c r="AK14" s="7">
        <v>7.58</v>
      </c>
      <c r="AL14" s="7">
        <v>92.5</v>
      </c>
      <c r="AM14" s="7">
        <v>6.5</v>
      </c>
      <c r="AN14" s="7">
        <v>-1.53</v>
      </c>
      <c r="AO14" s="7">
        <v>1.23</v>
      </c>
    </row>
    <row r="15" spans="1:41" ht="16.7">
      <c r="A15" s="17" t="s">
        <v>23</v>
      </c>
      <c r="B15" s="8">
        <v>3.5</v>
      </c>
      <c r="C15" s="8">
        <v>4.75</v>
      </c>
      <c r="D15" s="9">
        <v>14660</v>
      </c>
      <c r="E15" s="8">
        <v>3.68</v>
      </c>
      <c r="F15" s="8" t="s">
        <v>14</v>
      </c>
      <c r="G15" s="8">
        <v>5.2</v>
      </c>
      <c r="H15" s="8">
        <v>7.88</v>
      </c>
      <c r="I15" s="8">
        <v>92.5</v>
      </c>
      <c r="J15" s="8">
        <v>6.5</v>
      </c>
      <c r="K15" s="8">
        <v>-1.91</v>
      </c>
      <c r="L15" s="8">
        <v>1.49</v>
      </c>
      <c r="N15" s="14"/>
      <c r="O15" s="10">
        <f t="shared" si="0"/>
        <v>3.8892216170335967</v>
      </c>
      <c r="P15" s="10">
        <v>0.20922161703359646</v>
      </c>
      <c r="Q15" s="17" t="s">
        <v>23</v>
      </c>
      <c r="R15" s="8">
        <v>3.5</v>
      </c>
      <c r="S15" s="8">
        <v>4.75</v>
      </c>
      <c r="T15" s="9">
        <v>14710</v>
      </c>
      <c r="U15" s="8">
        <v>4.7300000000000004</v>
      </c>
      <c r="V15" s="8" t="s">
        <v>14</v>
      </c>
      <c r="W15" s="8">
        <v>5.13</v>
      </c>
      <c r="X15" s="8">
        <v>7.82</v>
      </c>
      <c r="Y15" s="8">
        <v>92.5</v>
      </c>
      <c r="Z15" s="8">
        <v>6.5</v>
      </c>
      <c r="AA15" s="8">
        <v>-1.8599999999999999</v>
      </c>
      <c r="AB15" s="8">
        <v>1.39</v>
      </c>
      <c r="AD15" s="17" t="s">
        <v>23</v>
      </c>
      <c r="AE15" s="8">
        <v>3.5</v>
      </c>
      <c r="AF15" s="8">
        <v>4.75</v>
      </c>
      <c r="AG15" s="9">
        <v>14780</v>
      </c>
      <c r="AH15" s="8">
        <v>5.41</v>
      </c>
      <c r="AI15" s="8" t="s">
        <v>14</v>
      </c>
      <c r="AJ15" s="8">
        <v>4.9799999999999995</v>
      </c>
      <c r="AK15" s="8">
        <v>7.69</v>
      </c>
      <c r="AL15" s="8">
        <v>92.5</v>
      </c>
      <c r="AM15" s="8">
        <v>6.5</v>
      </c>
      <c r="AN15" s="8">
        <v>-1.76</v>
      </c>
      <c r="AO15" s="8">
        <v>1.29</v>
      </c>
    </row>
    <row r="16" spans="1:41" ht="16.7">
      <c r="A16" s="17" t="s">
        <v>24</v>
      </c>
      <c r="B16" s="8">
        <v>3.5</v>
      </c>
      <c r="C16" s="8">
        <v>4.75</v>
      </c>
      <c r="D16" s="9">
        <v>14660</v>
      </c>
      <c r="E16" s="8">
        <v>3.56</v>
      </c>
      <c r="F16" s="8" t="s">
        <v>14</v>
      </c>
      <c r="G16" s="8">
        <v>5.26</v>
      </c>
      <c r="H16" s="8">
        <v>8.14</v>
      </c>
      <c r="I16" s="8">
        <v>92.5</v>
      </c>
      <c r="J16" s="8">
        <v>6.5</v>
      </c>
      <c r="K16" s="8">
        <v>-1.93</v>
      </c>
      <c r="L16" s="8">
        <v>1.51</v>
      </c>
      <c r="N16" s="14"/>
      <c r="O16" s="10">
        <f t="shared" si="0"/>
        <v>3.776597665216415</v>
      </c>
      <c r="P16" s="10">
        <v>0.2165976652164151</v>
      </c>
      <c r="Q16" s="17" t="s">
        <v>24</v>
      </c>
      <c r="R16" s="8">
        <v>3.5</v>
      </c>
      <c r="S16" s="8">
        <v>4.75</v>
      </c>
      <c r="T16" s="9">
        <v>14710</v>
      </c>
      <c r="U16" s="8">
        <v>4.3499999999999996</v>
      </c>
      <c r="V16" s="8" t="s">
        <v>14</v>
      </c>
      <c r="W16" s="8">
        <v>5.21</v>
      </c>
      <c r="X16" s="8">
        <v>8.0828571428571436</v>
      </c>
      <c r="Y16" s="8">
        <v>92.5</v>
      </c>
      <c r="Z16" s="8">
        <v>6.5</v>
      </c>
      <c r="AA16" s="8">
        <v>-1.89</v>
      </c>
      <c r="AB16" s="8">
        <v>1.41</v>
      </c>
      <c r="AD16" s="17" t="s">
        <v>24</v>
      </c>
      <c r="AE16" s="8">
        <v>3.5</v>
      </c>
      <c r="AF16" s="8">
        <v>4.75</v>
      </c>
      <c r="AG16" s="9">
        <v>14780</v>
      </c>
      <c r="AH16" s="8">
        <v>4.84</v>
      </c>
      <c r="AI16" s="8" t="s">
        <v>14</v>
      </c>
      <c r="AJ16" s="8">
        <v>5.09</v>
      </c>
      <c r="AK16" s="8">
        <v>7.95</v>
      </c>
      <c r="AL16" s="8">
        <v>92.5</v>
      </c>
      <c r="AM16" s="8">
        <v>6.5</v>
      </c>
      <c r="AN16" s="8">
        <v>-1.8</v>
      </c>
      <c r="AO16" s="8">
        <v>1.35</v>
      </c>
    </row>
    <row r="17" spans="1:41" ht="16.7">
      <c r="A17" s="17" t="s">
        <v>25</v>
      </c>
      <c r="B17" s="10">
        <v>3.5</v>
      </c>
      <c r="C17" s="10">
        <v>4.75</v>
      </c>
      <c r="D17" s="6">
        <v>14670</v>
      </c>
      <c r="E17" s="11">
        <v>3.42</v>
      </c>
      <c r="F17" s="10" t="s">
        <v>14</v>
      </c>
      <c r="G17" s="11">
        <v>5.1100000000000003</v>
      </c>
      <c r="H17" s="10">
        <v>8.0500000000000007</v>
      </c>
      <c r="I17" s="10">
        <v>92.5</v>
      </c>
      <c r="J17" s="10">
        <v>6.5</v>
      </c>
      <c r="K17" s="10">
        <v>-1.84</v>
      </c>
      <c r="L17" s="10">
        <v>1.38</v>
      </c>
      <c r="N17" s="14"/>
      <c r="O17" s="10">
        <f t="shared" si="0"/>
        <v>3.6723402688721687</v>
      </c>
      <c r="P17" s="10">
        <v>0.25234026887216882</v>
      </c>
      <c r="Q17" s="17" t="s">
        <v>25</v>
      </c>
      <c r="R17" s="10">
        <v>3.5</v>
      </c>
      <c r="S17" s="10">
        <v>4.75</v>
      </c>
      <c r="T17" s="6">
        <v>14720</v>
      </c>
      <c r="U17" s="11">
        <v>3.97</v>
      </c>
      <c r="V17" s="10" t="s">
        <v>14</v>
      </c>
      <c r="W17" s="11">
        <v>5.0199999999999996</v>
      </c>
      <c r="X17" s="10">
        <v>7.98</v>
      </c>
      <c r="Y17" s="10">
        <v>92.5</v>
      </c>
      <c r="Z17" s="10">
        <v>6.5</v>
      </c>
      <c r="AA17" s="10">
        <v>-1.78</v>
      </c>
      <c r="AB17" s="10">
        <v>1.25</v>
      </c>
      <c r="AD17" s="17" t="s">
        <v>25</v>
      </c>
      <c r="AE17" s="10">
        <v>3.5</v>
      </c>
      <c r="AF17" s="10">
        <v>4.75</v>
      </c>
      <c r="AG17" s="6">
        <v>14790</v>
      </c>
      <c r="AH17" s="11">
        <v>4.53</v>
      </c>
      <c r="AI17" s="10" t="s">
        <v>14</v>
      </c>
      <c r="AJ17" s="11">
        <v>4.91</v>
      </c>
      <c r="AK17" s="10">
        <v>7.86</v>
      </c>
      <c r="AL17" s="10">
        <v>92.5</v>
      </c>
      <c r="AM17" s="10">
        <v>6.5</v>
      </c>
      <c r="AN17" s="10">
        <v>-1.7</v>
      </c>
      <c r="AO17" s="10">
        <v>1.19</v>
      </c>
    </row>
    <row r="18" spans="1:41" ht="16.7">
      <c r="A18" s="16">
        <v>2023</v>
      </c>
      <c r="B18" s="2">
        <v>3.5</v>
      </c>
      <c r="C18" s="2">
        <v>4.75</v>
      </c>
      <c r="D18" s="3">
        <v>14660</v>
      </c>
      <c r="E18" s="2">
        <v>3.42</v>
      </c>
      <c r="F18" s="2" t="s">
        <v>14</v>
      </c>
      <c r="G18" s="2">
        <v>5.19</v>
      </c>
      <c r="H18" s="2">
        <v>8.0500000000000007</v>
      </c>
      <c r="I18" s="2">
        <v>92.5</v>
      </c>
      <c r="J18" s="2">
        <v>6.5</v>
      </c>
      <c r="K18" s="2">
        <v>-1.86</v>
      </c>
      <c r="L18" s="2">
        <v>1.48</v>
      </c>
      <c r="N18" s="13">
        <v>2023</v>
      </c>
      <c r="O18" s="2">
        <f t="shared" si="0"/>
        <v>3.6723402688721687</v>
      </c>
      <c r="P18" s="2">
        <v>0.25234026887216882</v>
      </c>
      <c r="Q18" s="16">
        <v>2023</v>
      </c>
      <c r="R18" s="2">
        <v>3.5</v>
      </c>
      <c r="S18" s="2">
        <v>4.75</v>
      </c>
      <c r="T18" s="3">
        <v>14710</v>
      </c>
      <c r="U18" s="2">
        <v>3.97</v>
      </c>
      <c r="V18" s="2" t="s">
        <v>14</v>
      </c>
      <c r="W18" s="2">
        <v>5.1100000000000003</v>
      </c>
      <c r="X18" s="2">
        <v>7.98</v>
      </c>
      <c r="Y18" s="2">
        <v>92.5</v>
      </c>
      <c r="Z18" s="2">
        <v>6.5</v>
      </c>
      <c r="AA18" s="2">
        <v>-1.7974999999999999</v>
      </c>
      <c r="AB18" s="2">
        <v>1.3524999999999998</v>
      </c>
      <c r="AD18" s="16">
        <v>2023</v>
      </c>
      <c r="AE18" s="2">
        <v>3.5</v>
      </c>
      <c r="AF18" s="2">
        <v>4.75</v>
      </c>
      <c r="AG18" s="3">
        <v>14780</v>
      </c>
      <c r="AH18" s="2">
        <v>4.5299999999999994</v>
      </c>
      <c r="AI18" s="2" t="s">
        <v>14</v>
      </c>
      <c r="AJ18" s="2">
        <v>4.9589999999999996</v>
      </c>
      <c r="AK18" s="2">
        <v>7.86</v>
      </c>
      <c r="AL18" s="2">
        <v>92.5</v>
      </c>
      <c r="AM18" s="2">
        <v>6.5</v>
      </c>
      <c r="AN18" s="2">
        <v>-1.7</v>
      </c>
      <c r="AO18" s="2">
        <v>1.27</v>
      </c>
    </row>
    <row r="19" spans="1:41">
      <c r="U19" s="21"/>
      <c r="AH19" s="21"/>
      <c r="AK19" s="12"/>
    </row>
    <row r="20" spans="1:41" ht="15.7" customHeight="1">
      <c r="A20" s="24" t="s">
        <v>34</v>
      </c>
      <c r="B20" s="25" t="s">
        <v>31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Q20" s="24" t="s">
        <v>32</v>
      </c>
      <c r="R20" s="25" t="s">
        <v>33</v>
      </c>
      <c r="S20" s="25"/>
      <c r="T20" s="25"/>
      <c r="U20" s="25"/>
      <c r="V20" s="25"/>
      <c r="W20" s="25"/>
      <c r="X20" s="25"/>
      <c r="Y20" s="25"/>
      <c r="Z20" s="25"/>
      <c r="AA20" s="25"/>
      <c r="AB20" s="25"/>
      <c r="AD20" s="24" t="s">
        <v>28</v>
      </c>
      <c r="AE20" s="25" t="s">
        <v>26</v>
      </c>
      <c r="AF20" s="25"/>
      <c r="AG20" s="25"/>
      <c r="AH20" s="25"/>
      <c r="AI20" s="25"/>
      <c r="AJ20" s="25"/>
      <c r="AK20" s="25"/>
      <c r="AL20" s="25"/>
      <c r="AM20" s="25"/>
      <c r="AN20" s="25"/>
      <c r="AO20" s="25"/>
    </row>
    <row r="21" spans="1:41" ht="15.7" customHeight="1">
      <c r="A21" s="24"/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Q21" s="24"/>
      <c r="R21" s="1" t="s">
        <v>0</v>
      </c>
      <c r="S21" s="1" t="s">
        <v>1</v>
      </c>
      <c r="T21" s="1" t="s">
        <v>2</v>
      </c>
      <c r="U21" s="1" t="s">
        <v>3</v>
      </c>
      <c r="V21" s="1" t="s">
        <v>4</v>
      </c>
      <c r="W21" s="1" t="s">
        <v>5</v>
      </c>
      <c r="X21" s="1" t="s">
        <v>6</v>
      </c>
      <c r="Y21" s="1" t="s">
        <v>7</v>
      </c>
      <c r="Z21" s="1" t="s">
        <v>8</v>
      </c>
      <c r="AA21" s="1" t="s">
        <v>9</v>
      </c>
      <c r="AB21" s="1" t="s">
        <v>10</v>
      </c>
      <c r="AD21" s="24"/>
      <c r="AE21" s="1" t="s">
        <v>0</v>
      </c>
      <c r="AF21" s="1" t="s">
        <v>1</v>
      </c>
      <c r="AG21" s="1" t="s">
        <v>2</v>
      </c>
      <c r="AH21" s="1" t="s">
        <v>3</v>
      </c>
      <c r="AI21" s="1" t="s">
        <v>4</v>
      </c>
      <c r="AJ21" s="1" t="s">
        <v>5</v>
      </c>
      <c r="AK21" s="1" t="s">
        <v>6</v>
      </c>
      <c r="AL21" s="1" t="s">
        <v>7</v>
      </c>
      <c r="AM21" s="1" t="s">
        <v>8</v>
      </c>
      <c r="AN21" s="1" t="s">
        <v>9</v>
      </c>
      <c r="AO21" s="1" t="s">
        <v>10</v>
      </c>
    </row>
    <row r="22" spans="1:41" ht="16.7" customHeight="1">
      <c r="A22" s="16">
        <v>2020</v>
      </c>
      <c r="B22" s="2">
        <v>3.75</v>
      </c>
      <c r="C22" s="2">
        <v>5</v>
      </c>
      <c r="D22" s="3">
        <v>14530</v>
      </c>
      <c r="E22" s="2">
        <v>1.68</v>
      </c>
      <c r="F22" s="2">
        <v>0</v>
      </c>
      <c r="G22" s="2">
        <v>-2.0699999999999998</v>
      </c>
      <c r="H22" s="2">
        <v>-2.41</v>
      </c>
      <c r="I22" s="2">
        <v>92.5</v>
      </c>
      <c r="J22" s="2">
        <v>4</v>
      </c>
      <c r="K22" s="2">
        <v>-0.41799480846663573</v>
      </c>
      <c r="L22" s="2">
        <v>0.74338315974066216</v>
      </c>
      <c r="Q22" s="16">
        <v>2020</v>
      </c>
      <c r="R22" s="2">
        <v>3.75</v>
      </c>
      <c r="S22" s="2">
        <v>5</v>
      </c>
      <c r="T22" s="3">
        <v>14530</v>
      </c>
      <c r="U22" s="2">
        <v>1.68</v>
      </c>
      <c r="V22" s="2">
        <v>0</v>
      </c>
      <c r="W22" s="2">
        <v>-2.0699999999999998</v>
      </c>
      <c r="X22" s="2">
        <v>-2.41</v>
      </c>
      <c r="Y22" s="2">
        <v>92.5</v>
      </c>
      <c r="Z22" s="2">
        <v>4</v>
      </c>
      <c r="AA22" s="2">
        <v>-0.41799480846663573</v>
      </c>
      <c r="AB22" s="2">
        <v>0.74338315974066216</v>
      </c>
      <c r="AD22" s="16">
        <v>2020</v>
      </c>
      <c r="AE22" s="2">
        <v>3.75</v>
      </c>
      <c r="AF22" s="2">
        <v>5</v>
      </c>
      <c r="AG22" s="3">
        <v>14530</v>
      </c>
      <c r="AH22" s="2">
        <v>1.68</v>
      </c>
      <c r="AI22" s="2">
        <v>0</v>
      </c>
      <c r="AJ22" s="2">
        <v>-2.0699999999999998</v>
      </c>
      <c r="AK22" s="2">
        <v>-2.41</v>
      </c>
      <c r="AL22" s="2">
        <v>92.5</v>
      </c>
      <c r="AM22" s="2">
        <v>4</v>
      </c>
      <c r="AN22" s="2">
        <v>-0.41799480846663573</v>
      </c>
      <c r="AO22" s="2">
        <v>0.74338315974066216</v>
      </c>
    </row>
    <row r="23" spans="1:41" ht="16.7">
      <c r="A23" s="17" t="s">
        <v>13</v>
      </c>
      <c r="B23" s="7">
        <v>3.5</v>
      </c>
      <c r="C23" s="7">
        <v>4.75</v>
      </c>
      <c r="D23" s="4">
        <v>14157</v>
      </c>
      <c r="E23" s="7">
        <v>1.3655462199999999</v>
      </c>
      <c r="F23" s="7" t="s">
        <v>14</v>
      </c>
      <c r="G23" s="18">
        <v>-0.69670625552852306</v>
      </c>
      <c r="H23" s="7">
        <v>-3.75</v>
      </c>
      <c r="I23" s="7">
        <v>92.5</v>
      </c>
      <c r="J23" s="7">
        <v>3.5</v>
      </c>
      <c r="K23" s="7">
        <v>-0.39196914782882664</v>
      </c>
      <c r="L23" s="7">
        <v>2.0484564275144757</v>
      </c>
      <c r="Q23" s="17" t="s">
        <v>13</v>
      </c>
      <c r="R23" s="7">
        <v>3.5</v>
      </c>
      <c r="S23" s="7">
        <v>4.75</v>
      </c>
      <c r="T23" s="4">
        <v>14157</v>
      </c>
      <c r="U23" s="18">
        <v>1.3655462199999999</v>
      </c>
      <c r="V23" s="7" t="s">
        <v>14</v>
      </c>
      <c r="W23" s="18">
        <v>-0.69670625552852306</v>
      </c>
      <c r="X23" s="7">
        <v>-3.75</v>
      </c>
      <c r="Y23" s="7">
        <v>92.5</v>
      </c>
      <c r="Z23" s="7">
        <v>3.5</v>
      </c>
      <c r="AA23" s="7">
        <v>-0.39196914782882664</v>
      </c>
      <c r="AB23" s="7">
        <v>2.0484564275144757</v>
      </c>
      <c r="AD23" s="17" t="s">
        <v>13</v>
      </c>
      <c r="AE23" s="7">
        <v>3.5</v>
      </c>
      <c r="AF23" s="7">
        <v>4.75</v>
      </c>
      <c r="AG23" s="4">
        <v>14157</v>
      </c>
      <c r="AH23" s="18">
        <v>1.3655462199999999</v>
      </c>
      <c r="AI23" s="7" t="s">
        <v>14</v>
      </c>
      <c r="AJ23" s="18">
        <v>-0.69670625552852306</v>
      </c>
      <c r="AK23" s="7">
        <v>-3.75</v>
      </c>
      <c r="AL23" s="7">
        <v>92.5</v>
      </c>
      <c r="AM23" s="7">
        <v>3.5</v>
      </c>
      <c r="AN23" s="7">
        <v>-0.39196914782882664</v>
      </c>
      <c r="AO23" s="7">
        <v>2.0484564275144757</v>
      </c>
    </row>
    <row r="24" spans="1:41" ht="16.7">
      <c r="A24" s="17" t="s">
        <v>15</v>
      </c>
      <c r="B24" s="8">
        <v>3.5</v>
      </c>
      <c r="C24" s="8">
        <v>4.75</v>
      </c>
      <c r="D24" s="9">
        <v>14399</v>
      </c>
      <c r="E24" s="8">
        <v>1.3325718600000001</v>
      </c>
      <c r="F24" s="8" t="s">
        <v>14</v>
      </c>
      <c r="G24" s="7">
        <v>7.0666777700000001</v>
      </c>
      <c r="H24" s="8">
        <v>0.59</v>
      </c>
      <c r="I24" s="8">
        <v>92.5</v>
      </c>
      <c r="J24" s="8">
        <v>3.5</v>
      </c>
      <c r="K24" s="8">
        <v>-0.66535530139147814</v>
      </c>
      <c r="L24" s="8">
        <v>0.57071853422981433</v>
      </c>
      <c r="Q24" s="17" t="s">
        <v>15</v>
      </c>
      <c r="R24" s="8">
        <v>3.5</v>
      </c>
      <c r="S24" s="8">
        <v>4.75</v>
      </c>
      <c r="T24" s="9">
        <v>14399</v>
      </c>
      <c r="U24" s="7">
        <v>1.3325718600000001</v>
      </c>
      <c r="V24" s="8" t="s">
        <v>14</v>
      </c>
      <c r="W24" s="7">
        <v>7.0666777700000001</v>
      </c>
      <c r="X24" s="8">
        <v>0.59</v>
      </c>
      <c r="Y24" s="8">
        <v>92.5</v>
      </c>
      <c r="Z24" s="8">
        <v>3.5</v>
      </c>
      <c r="AA24" s="8">
        <v>-0.66535530139147814</v>
      </c>
      <c r="AB24" s="8">
        <v>0.57071853422981433</v>
      </c>
      <c r="AD24" s="17" t="s">
        <v>15</v>
      </c>
      <c r="AE24" s="8">
        <v>3.5</v>
      </c>
      <c r="AF24" s="8">
        <v>4.75</v>
      </c>
      <c r="AG24" s="9">
        <v>14399</v>
      </c>
      <c r="AH24" s="7">
        <v>1.3325718600000001</v>
      </c>
      <c r="AI24" s="8" t="s">
        <v>14</v>
      </c>
      <c r="AJ24" s="7">
        <v>7.0666777700000001</v>
      </c>
      <c r="AK24" s="8">
        <v>0.59</v>
      </c>
      <c r="AL24" s="8">
        <v>92.5</v>
      </c>
      <c r="AM24" s="8">
        <v>3.5</v>
      </c>
      <c r="AN24" s="8">
        <v>-0.66535530139147814</v>
      </c>
      <c r="AO24" s="8">
        <v>0.57071853422981433</v>
      </c>
    </row>
    <row r="25" spans="1:41" ht="16.7">
      <c r="A25" s="17" t="s">
        <v>16</v>
      </c>
      <c r="B25" s="8">
        <v>3.5</v>
      </c>
      <c r="C25" s="8">
        <v>4.75</v>
      </c>
      <c r="D25" s="5">
        <v>14373</v>
      </c>
      <c r="E25" s="8">
        <v>1.60228897</v>
      </c>
      <c r="F25" s="8" t="s">
        <v>14</v>
      </c>
      <c r="G25" s="8">
        <v>3.50857763</v>
      </c>
      <c r="H25" s="8">
        <v>2.21</v>
      </c>
      <c r="I25" s="8">
        <v>92.5</v>
      </c>
      <c r="J25" s="8">
        <v>3.5</v>
      </c>
      <c r="K25" s="8">
        <v>1.652165481107136</v>
      </c>
      <c r="L25" s="8">
        <v>2.226707337773246</v>
      </c>
      <c r="M25" s="12"/>
      <c r="P25" s="12"/>
      <c r="Q25" s="17" t="s">
        <v>16</v>
      </c>
      <c r="R25" s="8">
        <v>3.5</v>
      </c>
      <c r="S25" s="8">
        <v>4.75</v>
      </c>
      <c r="T25" s="5">
        <v>14373</v>
      </c>
      <c r="U25" s="8">
        <v>1.60228897</v>
      </c>
      <c r="V25" s="8" t="s">
        <v>14</v>
      </c>
      <c r="W25" s="8">
        <v>3.50857763</v>
      </c>
      <c r="X25" s="8">
        <v>2.21</v>
      </c>
      <c r="Y25" s="8">
        <v>92.5</v>
      </c>
      <c r="Z25" s="8">
        <v>3.5</v>
      </c>
      <c r="AA25" s="8">
        <v>1.652165481107136</v>
      </c>
      <c r="AB25" s="8">
        <v>2.226707337773246</v>
      </c>
      <c r="AD25" s="17" t="s">
        <v>16</v>
      </c>
      <c r="AE25" s="8">
        <v>3.5</v>
      </c>
      <c r="AF25" s="8">
        <v>4.75</v>
      </c>
      <c r="AG25" s="5">
        <v>14373</v>
      </c>
      <c r="AH25" s="8">
        <v>1.60228897</v>
      </c>
      <c r="AI25" s="8" t="s">
        <v>14</v>
      </c>
      <c r="AJ25" s="8">
        <v>3.50857763</v>
      </c>
      <c r="AK25" s="8">
        <v>2.21</v>
      </c>
      <c r="AL25" s="8">
        <v>92.5</v>
      </c>
      <c r="AM25" s="8">
        <v>3.5</v>
      </c>
      <c r="AN25" s="8">
        <v>1.652165481107136</v>
      </c>
      <c r="AO25" s="8">
        <v>2.226707337773246</v>
      </c>
    </row>
    <row r="26" spans="1:41" ht="16.7">
      <c r="A26" s="17" t="s">
        <v>17</v>
      </c>
      <c r="B26" s="10">
        <v>3.5</v>
      </c>
      <c r="C26" s="10">
        <v>4.75</v>
      </c>
      <c r="D26" s="6">
        <v>14259</v>
      </c>
      <c r="E26" s="11">
        <v>1.87</v>
      </c>
      <c r="F26" s="10" t="s">
        <v>14</v>
      </c>
      <c r="G26" s="10">
        <v>5.0199999999999996</v>
      </c>
      <c r="H26" s="10">
        <v>5.24</v>
      </c>
      <c r="I26" s="10">
        <v>92.5</v>
      </c>
      <c r="J26" s="10">
        <v>3.5</v>
      </c>
      <c r="K26" s="10">
        <v>0.44879255944160557</v>
      </c>
      <c r="L26" s="10">
        <v>-0.76641655793259134</v>
      </c>
      <c r="Q26" s="17" t="s">
        <v>17</v>
      </c>
      <c r="R26" s="10">
        <v>3.5</v>
      </c>
      <c r="S26" s="10">
        <v>4.75</v>
      </c>
      <c r="T26" s="6">
        <v>14259</v>
      </c>
      <c r="U26" s="10">
        <v>1.87</v>
      </c>
      <c r="V26" s="10" t="s">
        <v>14</v>
      </c>
      <c r="W26" s="10">
        <v>5.0199999999999996</v>
      </c>
      <c r="X26" s="10">
        <v>5.24</v>
      </c>
      <c r="Y26" s="10">
        <v>92.5</v>
      </c>
      <c r="Z26" s="10">
        <v>3.5</v>
      </c>
      <c r="AA26" s="10">
        <v>0.44879255944160557</v>
      </c>
      <c r="AB26" s="10">
        <v>-0.76641655793259134</v>
      </c>
      <c r="AD26" s="17" t="s">
        <v>17</v>
      </c>
      <c r="AE26" s="10">
        <v>3.5</v>
      </c>
      <c r="AF26" s="10">
        <v>4.75</v>
      </c>
      <c r="AG26" s="6">
        <v>14259</v>
      </c>
      <c r="AH26" s="10">
        <v>1.87</v>
      </c>
      <c r="AI26" s="10" t="s">
        <v>14</v>
      </c>
      <c r="AJ26" s="10">
        <v>5.0199999999999996</v>
      </c>
      <c r="AK26" s="10">
        <v>5.24</v>
      </c>
      <c r="AL26" s="10">
        <v>92.5</v>
      </c>
      <c r="AM26" s="10">
        <v>3.5</v>
      </c>
      <c r="AN26" s="10">
        <v>0.44879255944160557</v>
      </c>
      <c r="AO26" s="10">
        <v>-0.76641655793259134</v>
      </c>
    </row>
    <row r="27" spans="1:41" ht="16.7">
      <c r="A27" s="16">
        <v>2021</v>
      </c>
      <c r="B27" s="2">
        <v>3.5</v>
      </c>
      <c r="C27" s="2">
        <v>4.75</v>
      </c>
      <c r="D27" s="3">
        <v>14300</v>
      </c>
      <c r="E27" s="2">
        <v>1.87</v>
      </c>
      <c r="F27" s="2" t="s">
        <v>14</v>
      </c>
      <c r="G27" s="2">
        <v>3.69</v>
      </c>
      <c r="H27" s="2">
        <v>5.24</v>
      </c>
      <c r="I27" s="2">
        <v>92.5</v>
      </c>
      <c r="J27" s="2">
        <v>3.5</v>
      </c>
      <c r="K27" s="2">
        <v>0.28324401547825595</v>
      </c>
      <c r="L27" s="2">
        <v>0.98393558591356756</v>
      </c>
      <c r="Q27" s="16">
        <v>2021</v>
      </c>
      <c r="R27" s="2">
        <v>3.5</v>
      </c>
      <c r="S27" s="2">
        <v>4.75</v>
      </c>
      <c r="T27" s="3">
        <v>14300</v>
      </c>
      <c r="U27" s="2">
        <v>1.87</v>
      </c>
      <c r="V27" s="2" t="s">
        <v>14</v>
      </c>
      <c r="W27" s="2">
        <v>3.69</v>
      </c>
      <c r="X27" s="2">
        <v>5.24</v>
      </c>
      <c r="Y27" s="2">
        <v>92.5</v>
      </c>
      <c r="Z27" s="2">
        <v>3.5</v>
      </c>
      <c r="AA27" s="2">
        <v>0.28324401547825595</v>
      </c>
      <c r="AB27" s="2">
        <v>0.98393558591356756</v>
      </c>
      <c r="AD27" s="16">
        <v>2021</v>
      </c>
      <c r="AE27" s="2">
        <v>3.5</v>
      </c>
      <c r="AF27" s="2">
        <v>4.75</v>
      </c>
      <c r="AG27" s="3">
        <v>14300</v>
      </c>
      <c r="AH27" s="2">
        <v>1.87</v>
      </c>
      <c r="AI27" s="2" t="s">
        <v>14</v>
      </c>
      <c r="AJ27" s="2">
        <v>3.69</v>
      </c>
      <c r="AK27" s="2">
        <v>5.24</v>
      </c>
      <c r="AL27" s="2">
        <v>92.5</v>
      </c>
      <c r="AM27" s="2">
        <v>3.5</v>
      </c>
      <c r="AN27" s="2">
        <v>0.28324401547825595</v>
      </c>
      <c r="AO27" s="2">
        <v>0.98393558591356756</v>
      </c>
    </row>
    <row r="28" spans="1:41" ht="16.7">
      <c r="A28" s="17" t="s">
        <v>18</v>
      </c>
      <c r="B28" s="7">
        <v>3.5</v>
      </c>
      <c r="C28" s="7">
        <v>4.75</v>
      </c>
      <c r="D28" s="4">
        <v>14449.05135</v>
      </c>
      <c r="E28" s="7">
        <v>2.4300000000000002</v>
      </c>
      <c r="F28" s="7" t="s">
        <v>14</v>
      </c>
      <c r="G28" s="7">
        <v>4.54</v>
      </c>
      <c r="H28" s="7">
        <v>5.9903441300000004</v>
      </c>
      <c r="I28" s="7">
        <v>92.5</v>
      </c>
      <c r="J28" s="7">
        <v>5</v>
      </c>
      <c r="K28" s="7">
        <v>-0.98704864999999997</v>
      </c>
      <c r="L28" s="7">
        <v>0.64966827999999999</v>
      </c>
      <c r="Q28" s="17" t="s">
        <v>18</v>
      </c>
      <c r="R28" s="7">
        <v>3.5</v>
      </c>
      <c r="S28" s="7">
        <v>4.75</v>
      </c>
      <c r="T28" s="19">
        <v>14470</v>
      </c>
      <c r="U28" s="7">
        <v>2.44</v>
      </c>
      <c r="V28" s="7" t="s">
        <v>14</v>
      </c>
      <c r="W28" s="7">
        <v>4.49</v>
      </c>
      <c r="X28" s="7">
        <v>5.97</v>
      </c>
      <c r="Y28" s="7">
        <v>92.5</v>
      </c>
      <c r="Z28" s="7">
        <v>5</v>
      </c>
      <c r="AA28" s="7">
        <v>-0.89812999999999998</v>
      </c>
      <c r="AB28" s="7">
        <v>0.60753999999999997</v>
      </c>
      <c r="AD28" s="17" t="s">
        <v>18</v>
      </c>
      <c r="AE28" s="7">
        <v>3.5</v>
      </c>
      <c r="AF28" s="7">
        <v>4.75</v>
      </c>
      <c r="AG28" s="19">
        <v>14529.76152</v>
      </c>
      <c r="AH28" s="7">
        <v>2.4300000000000002</v>
      </c>
      <c r="AI28" s="7" t="s">
        <v>14</v>
      </c>
      <c r="AJ28" s="7">
        <v>4.42</v>
      </c>
      <c r="AK28" s="7">
        <v>5.8200860299999997</v>
      </c>
      <c r="AL28" s="7">
        <v>92.5</v>
      </c>
      <c r="AM28" s="7">
        <v>5</v>
      </c>
      <c r="AN28" s="7">
        <v>-0.75088966000000001</v>
      </c>
      <c r="AO28" s="7">
        <v>0.56012457000000004</v>
      </c>
    </row>
    <row r="29" spans="1:41" ht="16.7">
      <c r="A29" s="17" t="s">
        <v>19</v>
      </c>
      <c r="B29" s="8">
        <v>3.5</v>
      </c>
      <c r="C29" s="8">
        <v>4.75</v>
      </c>
      <c r="D29" s="9">
        <v>14546.484409999999</v>
      </c>
      <c r="E29" s="8">
        <v>3.51</v>
      </c>
      <c r="F29" s="8" t="s">
        <v>14</v>
      </c>
      <c r="G29" s="8">
        <v>5.07</v>
      </c>
      <c r="H29" s="8">
        <v>6.8413809099999998</v>
      </c>
      <c r="I29" s="8">
        <v>92.5</v>
      </c>
      <c r="J29" s="8">
        <v>6</v>
      </c>
      <c r="K29" s="8">
        <v>-1.46372503</v>
      </c>
      <c r="L29" s="8">
        <v>1.51852367</v>
      </c>
      <c r="Q29" s="17" t="s">
        <v>19</v>
      </c>
      <c r="R29" s="8">
        <v>3.5</v>
      </c>
      <c r="S29" s="8">
        <v>4.75</v>
      </c>
      <c r="T29" s="9">
        <v>14577.60715</v>
      </c>
      <c r="U29" s="8">
        <v>3.56</v>
      </c>
      <c r="V29" s="8" t="s">
        <v>14</v>
      </c>
      <c r="W29" s="8">
        <v>4.96</v>
      </c>
      <c r="X29" s="8">
        <v>6.7408603400000002</v>
      </c>
      <c r="Y29" s="8">
        <v>92.5</v>
      </c>
      <c r="Z29" s="8">
        <v>6</v>
      </c>
      <c r="AA29" s="8">
        <v>-1.02931664</v>
      </c>
      <c r="AB29" s="8">
        <v>1.2954757299999999</v>
      </c>
      <c r="AD29" s="17" t="s">
        <v>19</v>
      </c>
      <c r="AE29" s="8">
        <v>3.5</v>
      </c>
      <c r="AF29" s="8">
        <v>4.75</v>
      </c>
      <c r="AG29" s="9">
        <v>14650.63558</v>
      </c>
      <c r="AH29" s="8">
        <v>3.63</v>
      </c>
      <c r="AI29" s="8" t="s">
        <v>14</v>
      </c>
      <c r="AJ29" s="8">
        <v>4.72</v>
      </c>
      <c r="AK29" s="8">
        <v>6.1633779400000002</v>
      </c>
      <c r="AL29" s="8">
        <v>92.5</v>
      </c>
      <c r="AM29" s="8">
        <v>6</v>
      </c>
      <c r="AN29" s="8">
        <v>-1.0488719200000001</v>
      </c>
      <c r="AO29" s="8">
        <v>1.1804346100000001</v>
      </c>
    </row>
    <row r="30" spans="1:41" ht="16.7">
      <c r="A30" s="17" t="s">
        <v>20</v>
      </c>
      <c r="B30" s="8">
        <v>3.5</v>
      </c>
      <c r="C30" s="8">
        <v>4.75</v>
      </c>
      <c r="D30" s="20">
        <v>14612.62609</v>
      </c>
      <c r="E30" s="8">
        <v>3.9</v>
      </c>
      <c r="F30" s="8" t="s">
        <v>14</v>
      </c>
      <c r="G30" s="8">
        <v>5.32</v>
      </c>
      <c r="H30" s="8">
        <v>6.7330750000000004</v>
      </c>
      <c r="I30" s="8">
        <v>92.5</v>
      </c>
      <c r="J30" s="8">
        <v>6.5</v>
      </c>
      <c r="K30" s="8">
        <v>-1.3244489699999999</v>
      </c>
      <c r="L30" s="8">
        <v>2.1230919199999998</v>
      </c>
      <c r="Q30" s="17" t="s">
        <v>20</v>
      </c>
      <c r="R30" s="8">
        <v>3.5</v>
      </c>
      <c r="S30" s="8">
        <v>4.75</v>
      </c>
      <c r="T30" s="9">
        <v>14640.70448</v>
      </c>
      <c r="U30" s="8">
        <v>4.01</v>
      </c>
      <c r="V30" s="8" t="s">
        <v>14</v>
      </c>
      <c r="W30" s="8">
        <v>5.24</v>
      </c>
      <c r="X30" s="8">
        <v>5.28433566</v>
      </c>
      <c r="Y30" s="8">
        <v>92.5</v>
      </c>
      <c r="Z30" s="8">
        <v>6.5</v>
      </c>
      <c r="AA30" s="8">
        <v>-1.2563051300000001</v>
      </c>
      <c r="AB30" s="8">
        <v>1.8534026699999999</v>
      </c>
      <c r="AD30" s="17" t="s">
        <v>20</v>
      </c>
      <c r="AE30" s="8">
        <v>3.5</v>
      </c>
      <c r="AF30" s="8">
        <v>4.75</v>
      </c>
      <c r="AG30" s="9">
        <v>14691.772150000001</v>
      </c>
      <c r="AH30" s="8">
        <v>4.16</v>
      </c>
      <c r="AI30" s="8" t="s">
        <v>14</v>
      </c>
      <c r="AJ30" s="8">
        <v>5</v>
      </c>
      <c r="AK30" s="8">
        <v>4.7218480999999999</v>
      </c>
      <c r="AL30" s="8">
        <v>92.5</v>
      </c>
      <c r="AM30" s="8">
        <v>6.5</v>
      </c>
      <c r="AN30" s="8">
        <v>-1.32410998</v>
      </c>
      <c r="AO30" s="8">
        <v>1.7279471200000001</v>
      </c>
    </row>
    <row r="31" spans="1:41" ht="16.7">
      <c r="A31" s="17" t="s">
        <v>21</v>
      </c>
      <c r="B31" s="8">
        <v>3.5</v>
      </c>
      <c r="C31" s="8">
        <v>4.75</v>
      </c>
      <c r="D31" s="5">
        <v>14629.863090000001</v>
      </c>
      <c r="E31" s="8">
        <v>3.72</v>
      </c>
      <c r="F31" s="8" t="s">
        <v>14</v>
      </c>
      <c r="G31" s="8">
        <v>5.07</v>
      </c>
      <c r="H31" s="8">
        <v>7.0053925399999999</v>
      </c>
      <c r="I31" s="8">
        <v>92.5</v>
      </c>
      <c r="J31" s="8">
        <v>6.5</v>
      </c>
      <c r="K31" s="8">
        <v>-1.4493795</v>
      </c>
      <c r="L31" s="8">
        <v>1.6623576600000001</v>
      </c>
      <c r="Q31" s="17" t="s">
        <v>21</v>
      </c>
      <c r="R31" s="8">
        <v>3.5</v>
      </c>
      <c r="S31" s="8">
        <v>4.75</v>
      </c>
      <c r="T31" s="6">
        <v>14583.91512</v>
      </c>
      <c r="U31" s="8">
        <v>3.88</v>
      </c>
      <c r="V31" s="8" t="s">
        <v>14</v>
      </c>
      <c r="W31" s="8">
        <v>5</v>
      </c>
      <c r="X31" s="8">
        <v>5.65268061</v>
      </c>
      <c r="Y31" s="8">
        <v>92.5</v>
      </c>
      <c r="Z31" s="8">
        <v>6.5</v>
      </c>
      <c r="AA31" s="8">
        <v>-1.44598184</v>
      </c>
      <c r="AB31" s="8">
        <v>1.5969311399999999</v>
      </c>
      <c r="AD31" s="17" t="s">
        <v>21</v>
      </c>
      <c r="AE31" s="8">
        <v>3.5</v>
      </c>
      <c r="AF31" s="8">
        <v>4.75</v>
      </c>
      <c r="AG31" s="6">
        <v>14616.932289999999</v>
      </c>
      <c r="AH31" s="8">
        <v>4.0599999999999996</v>
      </c>
      <c r="AI31" s="8" t="s">
        <v>14</v>
      </c>
      <c r="AJ31" s="8">
        <v>4.75</v>
      </c>
      <c r="AK31" s="8">
        <v>5.0082486199999998</v>
      </c>
      <c r="AL31" s="8">
        <v>92.5</v>
      </c>
      <c r="AM31" s="8">
        <v>6.5</v>
      </c>
      <c r="AN31" s="8">
        <v>-1.7342240099999999</v>
      </c>
      <c r="AO31" s="8">
        <v>1.58734989</v>
      </c>
    </row>
    <row r="32" spans="1:41" ht="16.7">
      <c r="A32" s="16">
        <v>2022</v>
      </c>
      <c r="B32" s="2">
        <v>3.5</v>
      </c>
      <c r="C32" s="2">
        <v>4.75</v>
      </c>
      <c r="D32" s="3">
        <f>AVERAGE(D28:D31)</f>
        <v>14559.506234999999</v>
      </c>
      <c r="E32" s="2">
        <v>3.72</v>
      </c>
      <c r="F32" s="2" t="s">
        <v>14</v>
      </c>
      <c r="G32" s="2">
        <v>5.01</v>
      </c>
      <c r="H32" s="2">
        <v>7.0053925399999999</v>
      </c>
      <c r="I32" s="2">
        <v>92.5</v>
      </c>
      <c r="J32" s="2">
        <v>6.5</v>
      </c>
      <c r="K32" s="2">
        <v>-1.31</v>
      </c>
      <c r="L32" s="2">
        <v>1.49</v>
      </c>
      <c r="Q32" s="16">
        <v>2022</v>
      </c>
      <c r="R32" s="2">
        <v>3.5</v>
      </c>
      <c r="S32" s="2">
        <v>4.75</v>
      </c>
      <c r="T32" s="3">
        <f>AVERAGE(T28:T31)</f>
        <v>14568.056687499999</v>
      </c>
      <c r="U32" s="2">
        <v>3.88</v>
      </c>
      <c r="V32" s="2" t="s">
        <v>14</v>
      </c>
      <c r="W32" s="2">
        <v>4.92</v>
      </c>
      <c r="X32" s="2">
        <v>5.65268061</v>
      </c>
      <c r="Y32" s="2">
        <v>92.5</v>
      </c>
      <c r="Z32" s="2">
        <v>6.5</v>
      </c>
      <c r="AA32" s="2">
        <v>-1.1599999999999999</v>
      </c>
      <c r="AB32" s="2">
        <v>1.34</v>
      </c>
      <c r="AD32" s="16">
        <v>2022</v>
      </c>
      <c r="AE32" s="2">
        <v>3.5</v>
      </c>
      <c r="AF32" s="2">
        <v>4.75</v>
      </c>
      <c r="AG32" s="3">
        <f>AVERAGE(AG28:AG31)</f>
        <v>14622.275385000001</v>
      </c>
      <c r="AH32" s="2">
        <v>4.0599999999999996</v>
      </c>
      <c r="AI32" s="2" t="s">
        <v>14</v>
      </c>
      <c r="AJ32" s="2">
        <v>4.7300000000000004</v>
      </c>
      <c r="AK32" s="2">
        <v>5.0082486199999998</v>
      </c>
      <c r="AL32" s="2">
        <v>92.5</v>
      </c>
      <c r="AM32" s="2">
        <v>6.5</v>
      </c>
      <c r="AN32" s="2">
        <v>-1.21</v>
      </c>
      <c r="AO32" s="2">
        <v>1.26</v>
      </c>
    </row>
    <row r="33" spans="1:41" ht="16.7">
      <c r="A33" s="17" t="s">
        <v>22</v>
      </c>
      <c r="B33" s="7">
        <v>3.5</v>
      </c>
      <c r="C33" s="7">
        <v>4.75</v>
      </c>
      <c r="D33" s="19">
        <v>14638.45433</v>
      </c>
      <c r="E33" s="7">
        <v>3.7</v>
      </c>
      <c r="F33" s="7" t="s">
        <v>14</v>
      </c>
      <c r="G33" s="7">
        <v>5.18</v>
      </c>
      <c r="H33" s="7">
        <v>7.8127536099999997</v>
      </c>
      <c r="I33" s="7">
        <v>92.5</v>
      </c>
      <c r="J33" s="7">
        <v>6.5</v>
      </c>
      <c r="K33" s="7">
        <v>-1.75324232</v>
      </c>
      <c r="L33" s="7">
        <v>1.51933881</v>
      </c>
      <c r="Q33" s="17" t="s">
        <v>22</v>
      </c>
      <c r="R33" s="7">
        <v>3.5</v>
      </c>
      <c r="S33" s="7">
        <v>4.75</v>
      </c>
      <c r="T33" s="19">
        <v>14515.93672</v>
      </c>
      <c r="U33" s="7">
        <v>3.72</v>
      </c>
      <c r="V33" s="7" t="s">
        <v>14</v>
      </c>
      <c r="W33" s="7">
        <v>5.15</v>
      </c>
      <c r="X33" s="7">
        <v>6.5635513899999998</v>
      </c>
      <c r="Y33" s="7">
        <v>92.5</v>
      </c>
      <c r="Z33" s="7">
        <v>6.5</v>
      </c>
      <c r="AA33" s="7">
        <v>-1.69446751</v>
      </c>
      <c r="AB33" s="7">
        <v>1.32740809</v>
      </c>
      <c r="AD33" s="17" t="s">
        <v>22</v>
      </c>
      <c r="AE33" s="7">
        <v>3.5</v>
      </c>
      <c r="AF33" s="7">
        <v>4.75</v>
      </c>
      <c r="AG33" s="19">
        <v>14542.00333</v>
      </c>
      <c r="AH33" s="7">
        <v>4.09</v>
      </c>
      <c r="AI33" s="7" t="s">
        <v>14</v>
      </c>
      <c r="AJ33" s="7">
        <v>4.97</v>
      </c>
      <c r="AK33" s="7">
        <v>6.0537835700000002</v>
      </c>
      <c r="AL33" s="7">
        <v>92.5</v>
      </c>
      <c r="AM33" s="7">
        <v>6.5</v>
      </c>
      <c r="AN33" s="7">
        <v>-1.5740022499999999</v>
      </c>
      <c r="AO33" s="7">
        <v>1.19011855</v>
      </c>
    </row>
    <row r="34" spans="1:41" ht="16.7">
      <c r="A34" s="17" t="s">
        <v>23</v>
      </c>
      <c r="B34" s="8">
        <v>3.5</v>
      </c>
      <c r="C34" s="8">
        <v>4.75</v>
      </c>
      <c r="D34" s="9">
        <v>14647.164289999999</v>
      </c>
      <c r="E34" s="8">
        <v>3.67</v>
      </c>
      <c r="F34" s="8" t="s">
        <v>14</v>
      </c>
      <c r="G34" s="8">
        <v>5.2</v>
      </c>
      <c r="H34" s="8">
        <v>7.8780358899999996</v>
      </c>
      <c r="I34" s="8">
        <v>92.5</v>
      </c>
      <c r="J34" s="8">
        <v>6.5</v>
      </c>
      <c r="K34" s="8">
        <v>-1.9143977999999999</v>
      </c>
      <c r="L34" s="8">
        <v>1.49088782</v>
      </c>
      <c r="Q34" s="17" t="s">
        <v>23</v>
      </c>
      <c r="R34" s="8">
        <v>3.5</v>
      </c>
      <c r="S34" s="8">
        <v>4.75</v>
      </c>
      <c r="T34" s="9">
        <v>14520.318219999999</v>
      </c>
      <c r="U34" s="8">
        <v>3.61</v>
      </c>
      <c r="V34" s="8" t="s">
        <v>14</v>
      </c>
      <c r="W34" s="8">
        <v>5.2</v>
      </c>
      <c r="X34" s="8">
        <v>6.8240283699999997</v>
      </c>
      <c r="Y34" s="8">
        <v>92.5</v>
      </c>
      <c r="Z34" s="8">
        <v>6.5</v>
      </c>
      <c r="AA34" s="8">
        <v>-1.9200933099999999</v>
      </c>
      <c r="AB34" s="8">
        <v>1.39336405</v>
      </c>
      <c r="AD34" s="17" t="s">
        <v>23</v>
      </c>
      <c r="AE34" s="8">
        <v>3.5</v>
      </c>
      <c r="AF34" s="8">
        <v>4.75</v>
      </c>
      <c r="AG34" s="9">
        <v>14537.37565</v>
      </c>
      <c r="AH34" s="8">
        <v>4.22</v>
      </c>
      <c r="AI34" s="8" t="s">
        <v>14</v>
      </c>
      <c r="AJ34" s="8">
        <v>5.0599999999999996</v>
      </c>
      <c r="AK34" s="8">
        <v>6.6608731800000003</v>
      </c>
      <c r="AL34" s="8">
        <v>92.5</v>
      </c>
      <c r="AM34" s="8">
        <v>6.5</v>
      </c>
      <c r="AN34" s="8">
        <v>-1.83626852</v>
      </c>
      <c r="AO34" s="8">
        <v>1.2939142400000001</v>
      </c>
    </row>
    <row r="35" spans="1:41" ht="16.7">
      <c r="A35" s="17" t="s">
        <v>24</v>
      </c>
      <c r="B35" s="8">
        <v>3.5</v>
      </c>
      <c r="C35" s="8">
        <v>4.75</v>
      </c>
      <c r="D35" s="9">
        <v>14647.33576</v>
      </c>
      <c r="E35" s="8">
        <v>3.55</v>
      </c>
      <c r="F35" s="8" t="s">
        <v>14</v>
      </c>
      <c r="G35" s="8">
        <v>5.26</v>
      </c>
      <c r="H35" s="8">
        <v>8.1414049300000002</v>
      </c>
      <c r="I35" s="8">
        <v>92.5</v>
      </c>
      <c r="J35" s="8">
        <v>6.5</v>
      </c>
      <c r="K35" s="8">
        <v>-1.93485353</v>
      </c>
      <c r="L35" s="8">
        <v>1.5118832099999999</v>
      </c>
      <c r="Q35" s="17" t="s">
        <v>24</v>
      </c>
      <c r="R35" s="8">
        <v>3.5</v>
      </c>
      <c r="S35" s="8">
        <v>4.75</v>
      </c>
      <c r="T35" s="9">
        <v>14521.40302</v>
      </c>
      <c r="U35" s="8">
        <v>4.62</v>
      </c>
      <c r="V35" s="8" t="s">
        <v>14</v>
      </c>
      <c r="W35" s="8">
        <v>5.21</v>
      </c>
      <c r="X35" s="8">
        <v>8.4993116700000009</v>
      </c>
      <c r="Y35" s="8">
        <v>92.5</v>
      </c>
      <c r="Z35" s="8">
        <v>6.5</v>
      </c>
      <c r="AA35" s="8">
        <v>-1.96256663</v>
      </c>
      <c r="AB35" s="8">
        <v>1.4332997999999999</v>
      </c>
      <c r="AD35" s="17" t="s">
        <v>24</v>
      </c>
      <c r="AE35" s="8">
        <v>3.5</v>
      </c>
      <c r="AF35" s="8">
        <v>4.75</v>
      </c>
      <c r="AG35" s="9">
        <v>14538.61707</v>
      </c>
      <c r="AH35" s="8">
        <v>5.01</v>
      </c>
      <c r="AI35" s="8" t="s">
        <v>14</v>
      </c>
      <c r="AJ35" s="8">
        <v>5.09</v>
      </c>
      <c r="AK35" s="8">
        <v>8.3147057899999997</v>
      </c>
      <c r="AL35" s="8">
        <v>92.5</v>
      </c>
      <c r="AM35" s="8">
        <v>6.5</v>
      </c>
      <c r="AN35" s="8">
        <v>-1.89199793</v>
      </c>
      <c r="AO35" s="8">
        <v>1.3795175500000001</v>
      </c>
    </row>
    <row r="36" spans="1:41" ht="16.7">
      <c r="A36" s="17" t="s">
        <v>25</v>
      </c>
      <c r="B36" s="10">
        <v>3.5</v>
      </c>
      <c r="C36" s="10">
        <v>4.75</v>
      </c>
      <c r="D36" s="6">
        <v>14657.61526</v>
      </c>
      <c r="E36" s="11">
        <v>3.43</v>
      </c>
      <c r="F36" s="10" t="s">
        <v>14</v>
      </c>
      <c r="G36" s="11">
        <v>5.1100000000000003</v>
      </c>
      <c r="H36" s="10">
        <v>8.0730614700000007</v>
      </c>
      <c r="I36" s="10">
        <v>92.5</v>
      </c>
      <c r="J36" s="10">
        <v>6.5</v>
      </c>
      <c r="K36" s="10">
        <v>-1.8448377499999999</v>
      </c>
      <c r="L36" s="10">
        <v>1.38231237</v>
      </c>
      <c r="Q36" s="17" t="s">
        <v>25</v>
      </c>
      <c r="R36" s="10">
        <v>3.5</v>
      </c>
      <c r="S36" s="10">
        <v>4.75</v>
      </c>
      <c r="T36" s="6">
        <v>14534.000410000001</v>
      </c>
      <c r="U36" s="11">
        <v>4.21</v>
      </c>
      <c r="V36" s="10" t="s">
        <v>14</v>
      </c>
      <c r="W36" s="11">
        <v>4.9800000000000004</v>
      </c>
      <c r="X36" s="10">
        <v>8.3795423600000003</v>
      </c>
      <c r="Y36" s="10">
        <v>92.5</v>
      </c>
      <c r="Z36" s="10">
        <v>6.5</v>
      </c>
      <c r="AA36" s="10">
        <v>-1.85584517</v>
      </c>
      <c r="AB36" s="10">
        <v>1.2837604600000001</v>
      </c>
      <c r="AD36" s="17" t="s">
        <v>25</v>
      </c>
      <c r="AE36" s="10">
        <v>3.5</v>
      </c>
      <c r="AF36" s="10">
        <v>4.75</v>
      </c>
      <c r="AG36" s="6">
        <v>14552.325870000001</v>
      </c>
      <c r="AH36" s="11">
        <v>4.83</v>
      </c>
      <c r="AI36" s="10" t="s">
        <v>14</v>
      </c>
      <c r="AJ36" s="11">
        <v>4.8600000000000003</v>
      </c>
      <c r="AK36" s="10">
        <v>8.3653959400000009</v>
      </c>
      <c r="AL36" s="10">
        <v>92.5</v>
      </c>
      <c r="AM36" s="10">
        <v>6.5</v>
      </c>
      <c r="AN36" s="8">
        <v>-1.7960545800000001</v>
      </c>
      <c r="AO36" s="10">
        <v>1.2326724499999999</v>
      </c>
    </row>
    <row r="37" spans="1:41" ht="16.7">
      <c r="A37" s="16">
        <v>2023</v>
      </c>
      <c r="B37" s="2">
        <v>3.5</v>
      </c>
      <c r="C37" s="2">
        <v>4.75</v>
      </c>
      <c r="D37" s="3">
        <f>AVERAGE(D33:D36)</f>
        <v>14647.64241</v>
      </c>
      <c r="E37" s="2">
        <v>3.43</v>
      </c>
      <c r="F37" s="2" t="s">
        <v>14</v>
      </c>
      <c r="G37" s="2">
        <v>5.19</v>
      </c>
      <c r="H37" s="2">
        <v>8.0730614700000007</v>
      </c>
      <c r="I37" s="2">
        <v>92.5</v>
      </c>
      <c r="J37" s="2">
        <v>6.5</v>
      </c>
      <c r="K37" s="2">
        <v>-1.86</v>
      </c>
      <c r="L37" s="2">
        <v>1.48</v>
      </c>
      <c r="Q37" s="16">
        <v>2023</v>
      </c>
      <c r="R37" s="2">
        <v>3.5</v>
      </c>
      <c r="S37" s="2">
        <v>4.75</v>
      </c>
      <c r="T37" s="3">
        <f>AVERAGE(T33:T36)</f>
        <v>14522.914592499999</v>
      </c>
      <c r="U37" s="2">
        <v>4.21</v>
      </c>
      <c r="V37" s="2" t="s">
        <v>14</v>
      </c>
      <c r="W37" s="2">
        <v>5.13</v>
      </c>
      <c r="X37" s="2">
        <v>8.3795423600000003</v>
      </c>
      <c r="Y37" s="2">
        <v>92.5</v>
      </c>
      <c r="Z37" s="2">
        <v>6.5</v>
      </c>
      <c r="AA37" s="2">
        <v>-1.86</v>
      </c>
      <c r="AB37" s="2">
        <v>1.36</v>
      </c>
      <c r="AD37" s="16">
        <v>2023</v>
      </c>
      <c r="AE37" s="2">
        <v>3.5</v>
      </c>
      <c r="AF37" s="2">
        <v>4.75</v>
      </c>
      <c r="AG37" s="3">
        <f>AVERAGE(AG33:AG36)</f>
        <v>14542.580480000001</v>
      </c>
      <c r="AH37" s="2">
        <v>4.83</v>
      </c>
      <c r="AI37" s="2" t="s">
        <v>14</v>
      </c>
      <c r="AJ37" s="2">
        <v>4.99</v>
      </c>
      <c r="AK37" s="2">
        <v>8.3653959400000009</v>
      </c>
      <c r="AL37" s="2">
        <v>92.5</v>
      </c>
      <c r="AM37" s="2">
        <v>6.5</v>
      </c>
      <c r="AN37" s="2">
        <v>-1.77</v>
      </c>
      <c r="AO37" s="2">
        <v>1.27</v>
      </c>
    </row>
    <row r="38" spans="1:41">
      <c r="U38" s="21"/>
      <c r="AH38" s="21"/>
    </row>
    <row r="39" spans="1:41" ht="15.7" customHeight="1">
      <c r="A39" s="24" t="s">
        <v>34</v>
      </c>
      <c r="B39" s="25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Q39" s="24" t="s">
        <v>32</v>
      </c>
      <c r="R39" s="25" t="s">
        <v>33</v>
      </c>
      <c r="S39" s="25"/>
      <c r="T39" s="25"/>
      <c r="U39" s="25"/>
      <c r="V39" s="25"/>
      <c r="W39" s="25"/>
      <c r="X39" s="25"/>
      <c r="Y39" s="25"/>
      <c r="Z39" s="25"/>
      <c r="AA39" s="25"/>
      <c r="AB39" s="25"/>
      <c r="AD39" s="24" t="s">
        <v>28</v>
      </c>
      <c r="AE39" s="25" t="s">
        <v>26</v>
      </c>
      <c r="AF39" s="25"/>
      <c r="AG39" s="25"/>
      <c r="AH39" s="25"/>
      <c r="AI39" s="25"/>
      <c r="AJ39" s="25"/>
      <c r="AK39" s="25"/>
      <c r="AL39" s="25"/>
      <c r="AM39" s="25"/>
      <c r="AN39" s="25"/>
      <c r="AO39" s="25"/>
    </row>
    <row r="40" spans="1:41" ht="15.7" customHeight="1">
      <c r="A40" s="24"/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Q40" s="24"/>
      <c r="R40" s="1" t="s">
        <v>0</v>
      </c>
      <c r="S40" s="1" t="s">
        <v>1</v>
      </c>
      <c r="T40" s="1" t="s">
        <v>2</v>
      </c>
      <c r="U40" s="1" t="s">
        <v>3</v>
      </c>
      <c r="V40" s="1" t="s">
        <v>4</v>
      </c>
      <c r="W40" s="1" t="s">
        <v>5</v>
      </c>
      <c r="X40" s="1" t="s">
        <v>6</v>
      </c>
      <c r="Y40" s="1" t="s">
        <v>7</v>
      </c>
      <c r="Z40" s="1" t="s">
        <v>8</v>
      </c>
      <c r="AA40" s="1" t="s">
        <v>9</v>
      </c>
      <c r="AB40" s="1" t="s">
        <v>10</v>
      </c>
      <c r="AD40" s="24"/>
      <c r="AE40" s="1" t="s">
        <v>0</v>
      </c>
      <c r="AF40" s="1" t="s">
        <v>1</v>
      </c>
      <c r="AG40" s="1" t="s">
        <v>2</v>
      </c>
      <c r="AH40" s="1" t="s">
        <v>3</v>
      </c>
      <c r="AI40" s="1" t="s">
        <v>4</v>
      </c>
      <c r="AJ40" s="1" t="s">
        <v>5</v>
      </c>
      <c r="AK40" s="1" t="s">
        <v>6</v>
      </c>
      <c r="AL40" s="1" t="s">
        <v>7</v>
      </c>
      <c r="AM40" s="1" t="s">
        <v>8</v>
      </c>
      <c r="AN40" s="1" t="s">
        <v>9</v>
      </c>
      <c r="AO40" s="1" t="s">
        <v>10</v>
      </c>
    </row>
    <row r="41" spans="1:41" ht="16.7" customHeight="1">
      <c r="A41" s="16">
        <v>2020</v>
      </c>
      <c r="B41" s="2">
        <v>3.75</v>
      </c>
      <c r="C41" s="2">
        <v>5</v>
      </c>
      <c r="D41" s="3">
        <v>14530</v>
      </c>
      <c r="E41" s="2">
        <v>1.68</v>
      </c>
      <c r="F41" s="2">
        <v>0</v>
      </c>
      <c r="G41" s="2">
        <v>-2.0699999999999998</v>
      </c>
      <c r="H41" s="2">
        <v>-2.41</v>
      </c>
      <c r="I41" s="2">
        <v>92.5</v>
      </c>
      <c r="J41" s="2">
        <v>4</v>
      </c>
      <c r="K41" s="2">
        <v>-0.41799480846663573</v>
      </c>
      <c r="L41" s="2">
        <v>0.74338315974066216</v>
      </c>
      <c r="Q41" s="16">
        <v>2020</v>
      </c>
      <c r="R41" s="2">
        <v>3.75</v>
      </c>
      <c r="S41" s="2">
        <v>5</v>
      </c>
      <c r="T41" s="3">
        <v>14530</v>
      </c>
      <c r="U41" s="2">
        <v>1.68</v>
      </c>
      <c r="V41" s="2">
        <v>0</v>
      </c>
      <c r="W41" s="2">
        <v>-2.0699999999999998</v>
      </c>
      <c r="X41" s="2">
        <v>-2.41</v>
      </c>
      <c r="Y41" s="2">
        <v>92.5</v>
      </c>
      <c r="Z41" s="2">
        <v>4</v>
      </c>
      <c r="AA41" s="2">
        <v>-0.41799480846663573</v>
      </c>
      <c r="AB41" s="2">
        <v>0.74338315974066216</v>
      </c>
      <c r="AD41" s="16">
        <v>2020</v>
      </c>
      <c r="AE41" s="2">
        <v>3.75</v>
      </c>
      <c r="AF41" s="2">
        <v>5</v>
      </c>
      <c r="AG41" s="3">
        <v>14530</v>
      </c>
      <c r="AH41" s="2">
        <v>1.68</v>
      </c>
      <c r="AI41" s="2">
        <v>0</v>
      </c>
      <c r="AJ41" s="2">
        <v>-2.0699999999999998</v>
      </c>
      <c r="AK41" s="2">
        <v>-2.41</v>
      </c>
      <c r="AL41" s="2">
        <v>92.5</v>
      </c>
      <c r="AM41" s="2">
        <v>4</v>
      </c>
      <c r="AN41" s="2">
        <v>-0.41799480846663573</v>
      </c>
      <c r="AO41" s="2">
        <v>0.74338315974066216</v>
      </c>
    </row>
    <row r="42" spans="1:41" ht="16.7">
      <c r="A42" s="17" t="s">
        <v>13</v>
      </c>
      <c r="B42" s="7">
        <v>3.5</v>
      </c>
      <c r="C42" s="7">
        <v>4.75</v>
      </c>
      <c r="D42" s="4">
        <v>14157</v>
      </c>
      <c r="E42" s="7">
        <v>1.3655462199999999</v>
      </c>
      <c r="F42" s="7" t="s">
        <v>14</v>
      </c>
      <c r="G42" s="18">
        <v>-0.69670625552852306</v>
      </c>
      <c r="H42" s="7">
        <v>-3.75</v>
      </c>
      <c r="I42" s="7">
        <v>92.5</v>
      </c>
      <c r="J42" s="7">
        <v>3.5</v>
      </c>
      <c r="K42" s="7">
        <v>-0.39196914782882664</v>
      </c>
      <c r="L42" s="7">
        <v>2.0484564275144757</v>
      </c>
      <c r="Q42" s="17" t="s">
        <v>13</v>
      </c>
      <c r="R42" s="7">
        <v>3.5</v>
      </c>
      <c r="S42" s="7">
        <v>4.75</v>
      </c>
      <c r="T42" s="4">
        <v>14157</v>
      </c>
      <c r="U42" s="18">
        <v>1.3655462199999999</v>
      </c>
      <c r="V42" s="7" t="s">
        <v>14</v>
      </c>
      <c r="W42" s="18">
        <v>-0.69670625552852306</v>
      </c>
      <c r="X42" s="7">
        <v>-3.75</v>
      </c>
      <c r="Y42" s="7">
        <v>92.5</v>
      </c>
      <c r="Z42" s="7">
        <v>3.5</v>
      </c>
      <c r="AA42" s="7">
        <v>-0.39196914782882664</v>
      </c>
      <c r="AB42" s="7">
        <v>2.0484564275144757</v>
      </c>
      <c r="AD42" s="17" t="s">
        <v>13</v>
      </c>
      <c r="AE42" s="7">
        <v>3.5</v>
      </c>
      <c r="AF42" s="7">
        <v>4.75</v>
      </c>
      <c r="AG42" s="4">
        <v>14157</v>
      </c>
      <c r="AH42" s="18">
        <v>1.3655462199999999</v>
      </c>
      <c r="AI42" s="7" t="s">
        <v>14</v>
      </c>
      <c r="AJ42" s="18">
        <v>-0.69670625552852306</v>
      </c>
      <c r="AK42" s="7">
        <v>-3.75</v>
      </c>
      <c r="AL42" s="7">
        <v>92.5</v>
      </c>
      <c r="AM42" s="7">
        <v>3.5</v>
      </c>
      <c r="AN42" s="7">
        <v>-0.39196914782882664</v>
      </c>
      <c r="AO42" s="7">
        <v>2.0484564275144757</v>
      </c>
    </row>
    <row r="43" spans="1:41" ht="16.7">
      <c r="A43" s="17" t="s">
        <v>15</v>
      </c>
      <c r="B43" s="8">
        <v>3.5</v>
      </c>
      <c r="C43" s="8">
        <v>4.75</v>
      </c>
      <c r="D43" s="9">
        <v>14399</v>
      </c>
      <c r="E43" s="8">
        <v>1.3325718600000001</v>
      </c>
      <c r="F43" s="8" t="s">
        <v>14</v>
      </c>
      <c r="G43" s="7">
        <v>7.0666777700000001</v>
      </c>
      <c r="H43" s="8">
        <v>0.59</v>
      </c>
      <c r="I43" s="8">
        <v>92.5</v>
      </c>
      <c r="J43" s="8">
        <v>3.5</v>
      </c>
      <c r="K43" s="8">
        <v>-0.66535530139147814</v>
      </c>
      <c r="L43" s="8">
        <v>0.57071853422981433</v>
      </c>
      <c r="Q43" s="17" t="s">
        <v>15</v>
      </c>
      <c r="R43" s="8">
        <v>3.5</v>
      </c>
      <c r="S43" s="8">
        <v>4.75</v>
      </c>
      <c r="T43" s="9">
        <v>14399</v>
      </c>
      <c r="U43" s="7">
        <v>1.3325718600000001</v>
      </c>
      <c r="V43" s="8" t="s">
        <v>14</v>
      </c>
      <c r="W43" s="7">
        <v>7.0666777700000001</v>
      </c>
      <c r="X43" s="8">
        <v>0.59</v>
      </c>
      <c r="Y43" s="8">
        <v>92.5</v>
      </c>
      <c r="Z43" s="8">
        <v>3.5</v>
      </c>
      <c r="AA43" s="8">
        <v>-0.66535530139147814</v>
      </c>
      <c r="AB43" s="8">
        <v>0.57071853422981433</v>
      </c>
      <c r="AD43" s="17" t="s">
        <v>15</v>
      </c>
      <c r="AE43" s="8">
        <v>3.5</v>
      </c>
      <c r="AF43" s="8">
        <v>4.75</v>
      </c>
      <c r="AG43" s="9">
        <v>14399</v>
      </c>
      <c r="AH43" s="7">
        <v>1.3325718600000001</v>
      </c>
      <c r="AI43" s="8" t="s">
        <v>14</v>
      </c>
      <c r="AJ43" s="7">
        <v>7.0666777700000001</v>
      </c>
      <c r="AK43" s="8">
        <v>0.59</v>
      </c>
      <c r="AL43" s="8">
        <v>92.5</v>
      </c>
      <c r="AM43" s="8">
        <v>3.5</v>
      </c>
      <c r="AN43" s="8">
        <v>-0.66535530139147814</v>
      </c>
      <c r="AO43" s="8">
        <v>0.57071853422981433</v>
      </c>
    </row>
    <row r="44" spans="1:41" ht="16.7">
      <c r="A44" s="17" t="s">
        <v>16</v>
      </c>
      <c r="B44" s="8">
        <v>3.5</v>
      </c>
      <c r="C44" s="8">
        <v>4.75</v>
      </c>
      <c r="D44" s="5">
        <v>14373</v>
      </c>
      <c r="E44" s="8">
        <v>1.60228897</v>
      </c>
      <c r="F44" s="8" t="s">
        <v>14</v>
      </c>
      <c r="G44" s="8">
        <v>3.50857763</v>
      </c>
      <c r="H44" s="8">
        <v>2.21</v>
      </c>
      <c r="I44" s="8">
        <v>92.5</v>
      </c>
      <c r="J44" s="8">
        <v>3.5</v>
      </c>
      <c r="K44" s="8">
        <v>1.652165481107136</v>
      </c>
      <c r="L44" s="8">
        <v>2.226707337773246</v>
      </c>
      <c r="Q44" s="17" t="s">
        <v>16</v>
      </c>
      <c r="R44" s="8">
        <v>3.5</v>
      </c>
      <c r="S44" s="8">
        <v>4.75</v>
      </c>
      <c r="T44" s="5">
        <v>14373</v>
      </c>
      <c r="U44" s="8">
        <v>1.60228897</v>
      </c>
      <c r="V44" s="8" t="s">
        <v>14</v>
      </c>
      <c r="W44" s="8">
        <v>3.50857763</v>
      </c>
      <c r="X44" s="8">
        <v>2.21</v>
      </c>
      <c r="Y44" s="8">
        <v>92.5</v>
      </c>
      <c r="Z44" s="8">
        <v>3.5</v>
      </c>
      <c r="AA44" s="8">
        <v>1.652165481107136</v>
      </c>
      <c r="AB44" s="8">
        <v>2.226707337773246</v>
      </c>
      <c r="AD44" s="17" t="s">
        <v>16</v>
      </c>
      <c r="AE44" s="8">
        <v>3.5</v>
      </c>
      <c r="AF44" s="8">
        <v>4.75</v>
      </c>
      <c r="AG44" s="5">
        <v>14373</v>
      </c>
      <c r="AH44" s="8">
        <v>1.60228897</v>
      </c>
      <c r="AI44" s="8" t="s">
        <v>14</v>
      </c>
      <c r="AJ44" s="8">
        <v>3.50857763</v>
      </c>
      <c r="AK44" s="8">
        <v>2.21</v>
      </c>
      <c r="AL44" s="8">
        <v>92.5</v>
      </c>
      <c r="AM44" s="8">
        <v>3.5</v>
      </c>
      <c r="AN44" s="8">
        <v>1.652165481107136</v>
      </c>
      <c r="AO44" s="8">
        <v>2.226707337773246</v>
      </c>
    </row>
    <row r="45" spans="1:41" ht="16.7">
      <c r="A45" s="17" t="s">
        <v>17</v>
      </c>
      <c r="B45" s="10">
        <v>3.5</v>
      </c>
      <c r="C45" s="10">
        <v>4.75</v>
      </c>
      <c r="D45" s="6">
        <v>14259</v>
      </c>
      <c r="E45" s="11">
        <v>1.87</v>
      </c>
      <c r="F45" s="10" t="s">
        <v>14</v>
      </c>
      <c r="G45" s="10">
        <v>5.0199999999999996</v>
      </c>
      <c r="H45" s="10">
        <v>5.24</v>
      </c>
      <c r="I45" s="10">
        <v>92.5</v>
      </c>
      <c r="J45" s="10">
        <v>3.5</v>
      </c>
      <c r="K45" s="10">
        <v>0.44879255944160557</v>
      </c>
      <c r="L45" s="10">
        <v>-0.76641655793259134</v>
      </c>
      <c r="Q45" s="17" t="s">
        <v>17</v>
      </c>
      <c r="R45" s="10">
        <v>3.5</v>
      </c>
      <c r="S45" s="10">
        <v>4.75</v>
      </c>
      <c r="T45" s="6">
        <v>14259</v>
      </c>
      <c r="U45" s="10">
        <v>1.87</v>
      </c>
      <c r="V45" s="10" t="s">
        <v>14</v>
      </c>
      <c r="W45" s="10">
        <v>5.0199999999999996</v>
      </c>
      <c r="X45" s="10">
        <v>5.24</v>
      </c>
      <c r="Y45" s="10">
        <v>92.5</v>
      </c>
      <c r="Z45" s="10">
        <v>3.5</v>
      </c>
      <c r="AA45" s="10">
        <v>0.44879255944160557</v>
      </c>
      <c r="AB45" s="10">
        <v>-0.76641655793259134</v>
      </c>
      <c r="AD45" s="17" t="s">
        <v>17</v>
      </c>
      <c r="AE45" s="10">
        <v>3.5</v>
      </c>
      <c r="AF45" s="10">
        <v>4.75</v>
      </c>
      <c r="AG45" s="6">
        <v>14259</v>
      </c>
      <c r="AH45" s="10">
        <v>1.87</v>
      </c>
      <c r="AI45" s="10" t="s">
        <v>14</v>
      </c>
      <c r="AJ45" s="10">
        <v>5.0199999999999996</v>
      </c>
      <c r="AK45" s="10">
        <v>5.24</v>
      </c>
      <c r="AL45" s="10">
        <v>92.5</v>
      </c>
      <c r="AM45" s="10">
        <v>3.5</v>
      </c>
      <c r="AN45" s="10">
        <v>0.44879255944160557</v>
      </c>
      <c r="AO45" s="10">
        <v>-0.76641655793259134</v>
      </c>
    </row>
    <row r="46" spans="1:41" ht="16.7">
      <c r="A46" s="16">
        <v>2021</v>
      </c>
      <c r="B46" s="2">
        <v>3.5</v>
      </c>
      <c r="C46" s="2">
        <v>4.75</v>
      </c>
      <c r="D46" s="3">
        <v>14300</v>
      </c>
      <c r="E46" s="2">
        <v>1.87</v>
      </c>
      <c r="F46" s="2" t="s">
        <v>14</v>
      </c>
      <c r="G46" s="2">
        <v>3.69</v>
      </c>
      <c r="H46" s="2">
        <v>5.24</v>
      </c>
      <c r="I46" s="2">
        <v>92.5</v>
      </c>
      <c r="J46" s="2">
        <v>3.5</v>
      </c>
      <c r="K46" s="2">
        <v>0.28324401547825595</v>
      </c>
      <c r="L46" s="2">
        <v>0.98393558591356756</v>
      </c>
      <c r="Q46" s="16">
        <v>2021</v>
      </c>
      <c r="R46" s="2">
        <v>3.5</v>
      </c>
      <c r="S46" s="2">
        <v>4.75</v>
      </c>
      <c r="T46" s="3">
        <v>14300</v>
      </c>
      <c r="U46" s="2">
        <v>1.87</v>
      </c>
      <c r="V46" s="2" t="s">
        <v>14</v>
      </c>
      <c r="W46" s="2">
        <v>3.69</v>
      </c>
      <c r="X46" s="2">
        <v>5.24</v>
      </c>
      <c r="Y46" s="2">
        <v>92.5</v>
      </c>
      <c r="Z46" s="2">
        <v>3.5</v>
      </c>
      <c r="AA46" s="2">
        <v>0.28324401547825595</v>
      </c>
      <c r="AB46" s="2">
        <v>0.98393558591356756</v>
      </c>
      <c r="AD46" s="16">
        <v>2021</v>
      </c>
      <c r="AE46" s="2">
        <v>3.5</v>
      </c>
      <c r="AF46" s="2">
        <v>4.75</v>
      </c>
      <c r="AG46" s="3">
        <v>14300</v>
      </c>
      <c r="AH46" s="2">
        <v>1.87</v>
      </c>
      <c r="AI46" s="2" t="s">
        <v>14</v>
      </c>
      <c r="AJ46" s="2">
        <v>3.69</v>
      </c>
      <c r="AK46" s="2">
        <v>5.24</v>
      </c>
      <c r="AL46" s="2">
        <v>92.5</v>
      </c>
      <c r="AM46" s="2">
        <v>3.5</v>
      </c>
      <c r="AN46" s="2">
        <v>0.28324401547825595</v>
      </c>
      <c r="AO46" s="2">
        <v>0.98393558591356756</v>
      </c>
    </row>
    <row r="47" spans="1:41" ht="16.7">
      <c r="A47" s="17" t="s">
        <v>18</v>
      </c>
      <c r="B47" s="7">
        <v>3.5</v>
      </c>
      <c r="C47" s="7">
        <v>4.75</v>
      </c>
      <c r="D47" s="4">
        <v>14450</v>
      </c>
      <c r="E47" s="7">
        <v>2.4300000000000002</v>
      </c>
      <c r="F47" s="7" t="s">
        <v>14</v>
      </c>
      <c r="G47" s="7">
        <v>4.54</v>
      </c>
      <c r="H47" s="7">
        <v>6.03</v>
      </c>
      <c r="I47" s="7">
        <v>92.5</v>
      </c>
      <c r="J47" s="7">
        <v>5</v>
      </c>
      <c r="K47" s="7">
        <v>-0.99</v>
      </c>
      <c r="L47" s="7">
        <v>0.65</v>
      </c>
      <c r="Q47" s="17" t="s">
        <v>18</v>
      </c>
      <c r="R47" s="7">
        <v>3.5</v>
      </c>
      <c r="S47" s="7">
        <v>4.75</v>
      </c>
      <c r="T47" s="19">
        <v>14470</v>
      </c>
      <c r="U47" s="7">
        <v>2.44</v>
      </c>
      <c r="V47" s="7" t="s">
        <v>14</v>
      </c>
      <c r="W47" s="7">
        <v>4.49</v>
      </c>
      <c r="X47" s="7">
        <v>5.97</v>
      </c>
      <c r="Y47" s="7">
        <v>92.5</v>
      </c>
      <c r="Z47" s="7">
        <v>5</v>
      </c>
      <c r="AA47" s="7">
        <v>-0.9</v>
      </c>
      <c r="AB47" s="7">
        <v>0.61</v>
      </c>
      <c r="AD47" s="17" t="s">
        <v>18</v>
      </c>
      <c r="AE47" s="7">
        <v>3.5</v>
      </c>
      <c r="AF47" s="7">
        <v>4.75</v>
      </c>
      <c r="AG47" s="19">
        <v>14530</v>
      </c>
      <c r="AH47" s="7">
        <v>2.4300000000000002</v>
      </c>
      <c r="AI47" s="7" t="s">
        <v>14</v>
      </c>
      <c r="AJ47" s="7">
        <v>4.42</v>
      </c>
      <c r="AK47" s="7">
        <v>5.83</v>
      </c>
      <c r="AL47" s="7">
        <v>92.5</v>
      </c>
      <c r="AM47" s="7">
        <v>5</v>
      </c>
      <c r="AN47" s="7">
        <v>-0.75</v>
      </c>
      <c r="AO47" s="7">
        <v>0.56000000000000005</v>
      </c>
    </row>
    <row r="48" spans="1:41" ht="16.7">
      <c r="A48" s="17" t="s">
        <v>19</v>
      </c>
      <c r="B48" s="8">
        <v>3.5</v>
      </c>
      <c r="C48" s="8">
        <v>4.75</v>
      </c>
      <c r="D48" s="9">
        <v>14550</v>
      </c>
      <c r="E48" s="8">
        <v>3.51</v>
      </c>
      <c r="F48" s="8" t="s">
        <v>14</v>
      </c>
      <c r="G48" s="8">
        <v>5.07</v>
      </c>
      <c r="H48" s="8">
        <v>6.91</v>
      </c>
      <c r="I48" s="8">
        <v>92.5</v>
      </c>
      <c r="J48" s="8">
        <v>6</v>
      </c>
      <c r="K48" s="8">
        <v>-1.46</v>
      </c>
      <c r="L48" s="8">
        <v>1.52</v>
      </c>
      <c r="Q48" s="17" t="s">
        <v>19</v>
      </c>
      <c r="R48" s="8">
        <v>3.5</v>
      </c>
      <c r="S48" s="8">
        <v>4.75</v>
      </c>
      <c r="T48" s="9">
        <v>14580</v>
      </c>
      <c r="U48" s="8">
        <v>3.56</v>
      </c>
      <c r="V48" s="8" t="s">
        <v>14</v>
      </c>
      <c r="W48" s="8">
        <v>4.96</v>
      </c>
      <c r="X48" s="8">
        <v>6.84</v>
      </c>
      <c r="Y48" s="8">
        <v>92.5</v>
      </c>
      <c r="Z48" s="8">
        <v>6</v>
      </c>
      <c r="AA48" s="8">
        <v>-1.03</v>
      </c>
      <c r="AB48" s="8">
        <v>1.3</v>
      </c>
      <c r="AD48" s="17" t="s">
        <v>19</v>
      </c>
      <c r="AE48" s="8">
        <v>3.5</v>
      </c>
      <c r="AF48" s="8">
        <v>4.75</v>
      </c>
      <c r="AG48" s="9">
        <v>14650</v>
      </c>
      <c r="AH48" s="8">
        <v>3.63</v>
      </c>
      <c r="AI48" s="8" t="s">
        <v>14</v>
      </c>
      <c r="AJ48" s="8">
        <v>4.72</v>
      </c>
      <c r="AK48" s="8">
        <v>6.54</v>
      </c>
      <c r="AL48" s="8">
        <v>92.5</v>
      </c>
      <c r="AM48" s="8">
        <v>6</v>
      </c>
      <c r="AN48" s="8">
        <v>-1.07</v>
      </c>
      <c r="AO48" s="8">
        <v>1.24</v>
      </c>
    </row>
    <row r="49" spans="1:41" ht="16.7">
      <c r="A49" s="17" t="s">
        <v>20</v>
      </c>
      <c r="B49" s="8">
        <v>3.5</v>
      </c>
      <c r="C49" s="8">
        <v>4.75</v>
      </c>
      <c r="D49" s="20">
        <v>14610</v>
      </c>
      <c r="E49" s="8">
        <v>3.9</v>
      </c>
      <c r="F49" s="8" t="s">
        <v>14</v>
      </c>
      <c r="G49" s="8">
        <v>5.33</v>
      </c>
      <c r="H49" s="8">
        <v>6.81</v>
      </c>
      <c r="I49" s="8">
        <v>92.5</v>
      </c>
      <c r="J49" s="8">
        <v>6.5</v>
      </c>
      <c r="K49" s="8">
        <v>-1.33</v>
      </c>
      <c r="L49" s="8">
        <v>2.15</v>
      </c>
      <c r="Q49" s="17" t="s">
        <v>20</v>
      </c>
      <c r="R49" s="8">
        <v>3.5</v>
      </c>
      <c r="S49" s="8">
        <v>4.75</v>
      </c>
      <c r="T49" s="9">
        <v>14630</v>
      </c>
      <c r="U49" s="8">
        <v>4.01</v>
      </c>
      <c r="V49" s="8" t="s">
        <v>14</v>
      </c>
      <c r="W49" s="8">
        <v>5.24</v>
      </c>
      <c r="X49" s="8">
        <v>6.76</v>
      </c>
      <c r="Y49" s="8">
        <v>92.5</v>
      </c>
      <c r="Z49" s="8">
        <v>6.5</v>
      </c>
      <c r="AA49" s="8">
        <v>-1.31</v>
      </c>
      <c r="AB49" s="8">
        <v>2.0299999999999998</v>
      </c>
      <c r="AD49" s="17" t="s">
        <v>20</v>
      </c>
      <c r="AE49" s="8">
        <v>3.5</v>
      </c>
      <c r="AF49" s="8">
        <v>4.75</v>
      </c>
      <c r="AG49" s="9">
        <v>14660</v>
      </c>
      <c r="AH49" s="8">
        <v>4.16</v>
      </c>
      <c r="AI49" s="8" t="s">
        <v>14</v>
      </c>
      <c r="AJ49" s="8">
        <v>5</v>
      </c>
      <c r="AK49" s="8">
        <v>6.43</v>
      </c>
      <c r="AL49" s="8">
        <v>92.5</v>
      </c>
      <c r="AM49" s="8">
        <v>6.5</v>
      </c>
      <c r="AN49" s="8">
        <v>-1.4</v>
      </c>
      <c r="AO49" s="8">
        <v>1.9</v>
      </c>
    </row>
    <row r="50" spans="1:41" ht="16.7">
      <c r="A50" s="17" t="s">
        <v>21</v>
      </c>
      <c r="B50" s="8">
        <v>3.5</v>
      </c>
      <c r="C50" s="8">
        <v>4.75</v>
      </c>
      <c r="D50" s="5">
        <v>14630</v>
      </c>
      <c r="E50" s="8">
        <v>3.72</v>
      </c>
      <c r="F50" s="8" t="s">
        <v>14</v>
      </c>
      <c r="G50" s="8">
        <v>5.08</v>
      </c>
      <c r="H50" s="8">
        <v>7.11</v>
      </c>
      <c r="I50" s="8">
        <v>92.5</v>
      </c>
      <c r="J50" s="8">
        <v>6.5</v>
      </c>
      <c r="K50" s="8">
        <v>-1.47</v>
      </c>
      <c r="L50" s="8">
        <v>1.7</v>
      </c>
      <c r="Q50" s="17" t="s">
        <v>21</v>
      </c>
      <c r="R50" s="8">
        <v>3.5</v>
      </c>
      <c r="S50" s="8">
        <v>4.75</v>
      </c>
      <c r="T50" s="6">
        <v>14650</v>
      </c>
      <c r="U50" s="8">
        <v>3.88</v>
      </c>
      <c r="V50" s="8" t="s">
        <v>14</v>
      </c>
      <c r="W50" s="8">
        <v>5</v>
      </c>
      <c r="X50" s="8">
        <v>7.03</v>
      </c>
      <c r="Y50" s="8">
        <v>92.5</v>
      </c>
      <c r="Z50" s="8">
        <v>6.5</v>
      </c>
      <c r="AA50" s="8">
        <v>-1.46</v>
      </c>
      <c r="AB50" s="8">
        <v>1.69</v>
      </c>
      <c r="AD50" s="17" t="s">
        <v>21</v>
      </c>
      <c r="AE50" s="8">
        <v>3.5</v>
      </c>
      <c r="AF50" s="8">
        <v>4.75</v>
      </c>
      <c r="AG50" s="6">
        <v>14680</v>
      </c>
      <c r="AH50" s="8">
        <v>4.0599999999999996</v>
      </c>
      <c r="AI50" s="8" t="s">
        <v>14</v>
      </c>
      <c r="AJ50" s="8">
        <v>4.75</v>
      </c>
      <c r="AK50" s="8">
        <v>6.77</v>
      </c>
      <c r="AL50" s="8">
        <v>92.5</v>
      </c>
      <c r="AM50" s="8">
        <v>6.5</v>
      </c>
      <c r="AN50" s="8">
        <v>-1.8</v>
      </c>
      <c r="AO50" s="8">
        <v>1.68</v>
      </c>
    </row>
    <row r="51" spans="1:41" ht="16.7">
      <c r="A51" s="16">
        <v>2022</v>
      </c>
      <c r="B51" s="2">
        <v>3.5</v>
      </c>
      <c r="C51" s="2">
        <v>4.75</v>
      </c>
      <c r="D51" s="3">
        <v>14560</v>
      </c>
      <c r="E51" s="2">
        <v>3.72</v>
      </c>
      <c r="F51" s="2" t="s">
        <v>14</v>
      </c>
      <c r="G51" s="2">
        <v>5.01</v>
      </c>
      <c r="H51" s="2">
        <v>7.11</v>
      </c>
      <c r="I51" s="2">
        <v>92.5</v>
      </c>
      <c r="J51" s="2">
        <v>6.5</v>
      </c>
      <c r="K51" s="2">
        <v>-1.3125</v>
      </c>
      <c r="L51" s="2">
        <v>1.5050000000000001</v>
      </c>
      <c r="Q51" s="16">
        <v>2022</v>
      </c>
      <c r="R51" s="2">
        <v>3.5</v>
      </c>
      <c r="S51" s="2">
        <v>4.75</v>
      </c>
      <c r="T51" s="3">
        <v>14580</v>
      </c>
      <c r="U51" s="2">
        <v>3.88</v>
      </c>
      <c r="V51" s="2" t="s">
        <v>14</v>
      </c>
      <c r="W51" s="2">
        <v>4.93</v>
      </c>
      <c r="X51" s="2">
        <v>7.03</v>
      </c>
      <c r="Y51" s="2">
        <v>92.5</v>
      </c>
      <c r="Z51" s="2">
        <v>6.5</v>
      </c>
      <c r="AA51" s="2">
        <v>-1.175</v>
      </c>
      <c r="AB51" s="2">
        <v>1.4075</v>
      </c>
      <c r="AD51" s="16">
        <v>2022</v>
      </c>
      <c r="AE51" s="2">
        <v>3.5</v>
      </c>
      <c r="AF51" s="2">
        <v>4.75</v>
      </c>
      <c r="AG51" s="3">
        <v>14630</v>
      </c>
      <c r="AH51" s="2">
        <v>4.0599999999999996</v>
      </c>
      <c r="AI51" s="2" t="s">
        <v>14</v>
      </c>
      <c r="AJ51" s="2">
        <v>4.7300000000000004</v>
      </c>
      <c r="AK51" s="2">
        <v>6.77</v>
      </c>
      <c r="AL51" s="2">
        <v>92.5</v>
      </c>
      <c r="AM51" s="2">
        <v>6.5</v>
      </c>
      <c r="AN51" s="2">
        <v>-1.2549999999999999</v>
      </c>
      <c r="AO51" s="2">
        <v>1.345</v>
      </c>
    </row>
    <row r="52" spans="1:41" ht="16.7">
      <c r="A52" s="17" t="s">
        <v>22</v>
      </c>
      <c r="B52" s="7">
        <v>3.5</v>
      </c>
      <c r="C52" s="7">
        <v>4.75</v>
      </c>
      <c r="D52" s="19">
        <v>14640</v>
      </c>
      <c r="E52" s="7">
        <v>3.66</v>
      </c>
      <c r="F52" s="7" t="s">
        <v>14</v>
      </c>
      <c r="G52" s="7">
        <v>5.19</v>
      </c>
      <c r="H52" s="7">
        <v>7.87</v>
      </c>
      <c r="I52" s="7">
        <v>92.5</v>
      </c>
      <c r="J52" s="7">
        <v>6.5</v>
      </c>
      <c r="K52" s="7">
        <v>-1.76</v>
      </c>
      <c r="L52" s="7">
        <v>1.55</v>
      </c>
      <c r="Q52" s="17" t="s">
        <v>22</v>
      </c>
      <c r="R52" s="7">
        <v>3.5</v>
      </c>
      <c r="S52" s="7">
        <v>4.75</v>
      </c>
      <c r="T52" s="19">
        <v>14660</v>
      </c>
      <c r="U52" s="7">
        <v>3.8050000000000002</v>
      </c>
      <c r="V52" s="7" t="s">
        <v>14</v>
      </c>
      <c r="W52" s="7">
        <v>5.14</v>
      </c>
      <c r="X52" s="7">
        <v>7.83</v>
      </c>
      <c r="Y52" s="7">
        <v>92.5</v>
      </c>
      <c r="Z52" s="7">
        <v>6.5</v>
      </c>
      <c r="AA52" s="7">
        <v>-1.68</v>
      </c>
      <c r="AB52" s="7">
        <v>1.4</v>
      </c>
      <c r="AD52" s="17" t="s">
        <v>22</v>
      </c>
      <c r="AE52" s="7">
        <v>3.5</v>
      </c>
      <c r="AF52" s="7">
        <v>4.75</v>
      </c>
      <c r="AG52" s="19">
        <v>14690</v>
      </c>
      <c r="AH52" s="7">
        <v>3.9750000000000001</v>
      </c>
      <c r="AI52" s="7" t="s">
        <v>14</v>
      </c>
      <c r="AJ52" s="7">
        <v>4.9400000000000004</v>
      </c>
      <c r="AK52" s="7">
        <v>7.64</v>
      </c>
      <c r="AL52" s="7">
        <v>92.5</v>
      </c>
      <c r="AM52" s="7">
        <v>6.5</v>
      </c>
      <c r="AN52" s="7">
        <v>-1.59</v>
      </c>
      <c r="AO52" s="7">
        <v>1.3</v>
      </c>
    </row>
    <row r="53" spans="1:41" ht="16.7">
      <c r="A53" s="17" t="s">
        <v>23</v>
      </c>
      <c r="B53" s="8">
        <v>3.5</v>
      </c>
      <c r="C53" s="8">
        <v>4.75</v>
      </c>
      <c r="D53" s="9">
        <v>14650</v>
      </c>
      <c r="E53" s="8">
        <v>3.61</v>
      </c>
      <c r="F53" s="8" t="s">
        <v>14</v>
      </c>
      <c r="G53" s="8">
        <v>5.2</v>
      </c>
      <c r="H53" s="8">
        <v>7.88</v>
      </c>
      <c r="I53" s="8">
        <v>92.5</v>
      </c>
      <c r="J53" s="8">
        <v>6.5</v>
      </c>
      <c r="K53" s="8">
        <v>-1.91</v>
      </c>
      <c r="L53" s="8">
        <v>1.51</v>
      </c>
      <c r="Q53" s="17" t="s">
        <v>23</v>
      </c>
      <c r="R53" s="8">
        <v>3.5</v>
      </c>
      <c r="S53" s="8">
        <v>4.75</v>
      </c>
      <c r="T53" s="9">
        <v>14670</v>
      </c>
      <c r="U53" s="8">
        <v>3.7500000000000004</v>
      </c>
      <c r="V53" s="8" t="s">
        <v>14</v>
      </c>
      <c r="W53" s="8">
        <v>5.18</v>
      </c>
      <c r="X53" s="8">
        <v>7.86</v>
      </c>
      <c r="Y53" s="8">
        <v>92.5</v>
      </c>
      <c r="Z53" s="8">
        <v>6.5</v>
      </c>
      <c r="AA53" s="8">
        <v>-1.88</v>
      </c>
      <c r="AB53" s="8">
        <v>1.43</v>
      </c>
      <c r="AD53" s="17" t="s">
        <v>23</v>
      </c>
      <c r="AE53" s="8">
        <v>3.5</v>
      </c>
      <c r="AF53" s="8">
        <v>4.75</v>
      </c>
      <c r="AG53" s="9">
        <v>14700</v>
      </c>
      <c r="AH53" s="8">
        <v>3.9200000000000004</v>
      </c>
      <c r="AI53" s="8" t="s">
        <v>14</v>
      </c>
      <c r="AJ53" s="8">
        <v>5.04</v>
      </c>
      <c r="AK53" s="8">
        <v>7.73</v>
      </c>
      <c r="AL53" s="8">
        <v>92.5</v>
      </c>
      <c r="AM53" s="8">
        <v>6.5</v>
      </c>
      <c r="AN53" s="8">
        <v>-1.82</v>
      </c>
      <c r="AO53" s="8">
        <v>1.36</v>
      </c>
    </row>
    <row r="54" spans="1:41" ht="16.7">
      <c r="A54" s="17" t="s">
        <v>24</v>
      </c>
      <c r="B54" s="8">
        <v>3.5</v>
      </c>
      <c r="C54" s="8">
        <v>4.75</v>
      </c>
      <c r="D54" s="9">
        <v>14650</v>
      </c>
      <c r="E54" s="8">
        <v>3.5</v>
      </c>
      <c r="F54" s="8" t="s">
        <v>14</v>
      </c>
      <c r="G54" s="8">
        <v>5.26</v>
      </c>
      <c r="H54" s="8">
        <v>8.14</v>
      </c>
      <c r="I54" s="8">
        <v>92.5</v>
      </c>
      <c r="J54" s="8">
        <v>6.5</v>
      </c>
      <c r="K54" s="8">
        <v>-1.93</v>
      </c>
      <c r="L54" s="8">
        <v>1.52</v>
      </c>
      <c r="Q54" s="17" t="s">
        <v>24</v>
      </c>
      <c r="R54" s="8">
        <v>3.5</v>
      </c>
      <c r="S54" s="8">
        <v>4.75</v>
      </c>
      <c r="T54" s="9">
        <v>14670</v>
      </c>
      <c r="U54" s="8">
        <v>3.64</v>
      </c>
      <c r="V54" s="8" t="s">
        <v>14</v>
      </c>
      <c r="W54" s="8">
        <v>5.23</v>
      </c>
      <c r="X54" s="8">
        <v>8.1</v>
      </c>
      <c r="Y54" s="8">
        <v>92.5</v>
      </c>
      <c r="Z54" s="8">
        <v>6.5</v>
      </c>
      <c r="AA54" s="8">
        <v>-1.91</v>
      </c>
      <c r="AB54" s="8">
        <v>1.44</v>
      </c>
      <c r="AD54" s="17" t="s">
        <v>24</v>
      </c>
      <c r="AE54" s="8">
        <v>3.5</v>
      </c>
      <c r="AF54" s="8">
        <v>4.75</v>
      </c>
      <c r="AG54" s="9">
        <v>14700</v>
      </c>
      <c r="AH54" s="8">
        <v>3.8000000000000003</v>
      </c>
      <c r="AI54" s="8" t="s">
        <v>14</v>
      </c>
      <c r="AJ54" s="8">
        <v>5.1100000000000003</v>
      </c>
      <c r="AK54" s="8">
        <v>7.97</v>
      </c>
      <c r="AL54" s="8">
        <v>92.5</v>
      </c>
      <c r="AM54" s="8">
        <v>6.5</v>
      </c>
      <c r="AN54" s="8">
        <v>-1.86</v>
      </c>
      <c r="AO54" s="8">
        <v>1.38</v>
      </c>
    </row>
    <row r="55" spans="1:41" ht="16.7">
      <c r="A55" s="17" t="s">
        <v>25</v>
      </c>
      <c r="B55" s="10">
        <v>3.5</v>
      </c>
      <c r="C55" s="10">
        <v>4.75</v>
      </c>
      <c r="D55" s="6">
        <v>14660</v>
      </c>
      <c r="E55" s="11">
        <v>3.36</v>
      </c>
      <c r="F55" s="10" t="s">
        <v>14</v>
      </c>
      <c r="G55" s="11">
        <v>5.1100000000000003</v>
      </c>
      <c r="H55" s="10">
        <v>8.0500000000000007</v>
      </c>
      <c r="I55" s="10">
        <v>92.5</v>
      </c>
      <c r="J55" s="10">
        <v>6.5</v>
      </c>
      <c r="K55" s="10">
        <v>-1.84</v>
      </c>
      <c r="L55" s="10">
        <v>1.39</v>
      </c>
      <c r="Q55" s="17" t="s">
        <v>25</v>
      </c>
      <c r="R55" s="10">
        <v>3.5</v>
      </c>
      <c r="S55" s="10">
        <v>4.75</v>
      </c>
      <c r="T55" s="6">
        <v>14680</v>
      </c>
      <c r="U55" s="11">
        <v>3.48</v>
      </c>
      <c r="V55" s="10" t="s">
        <v>14</v>
      </c>
      <c r="W55" s="11">
        <v>5.03</v>
      </c>
      <c r="X55" s="10">
        <v>8</v>
      </c>
      <c r="Y55" s="10">
        <v>92.5</v>
      </c>
      <c r="Z55" s="10">
        <v>6.5</v>
      </c>
      <c r="AA55" s="10">
        <v>-1.79</v>
      </c>
      <c r="AB55" s="10">
        <v>1.27</v>
      </c>
      <c r="AD55" s="17" t="s">
        <v>25</v>
      </c>
      <c r="AE55" s="10">
        <v>3.5</v>
      </c>
      <c r="AF55" s="10">
        <v>4.75</v>
      </c>
      <c r="AG55" s="6">
        <v>14710</v>
      </c>
      <c r="AH55" s="11">
        <v>3.64</v>
      </c>
      <c r="AI55" s="10" t="s">
        <v>14</v>
      </c>
      <c r="AJ55" s="11">
        <v>4.92</v>
      </c>
      <c r="AK55" s="10">
        <v>7.89</v>
      </c>
      <c r="AL55" s="10">
        <v>92.5</v>
      </c>
      <c r="AM55" s="10">
        <v>6.5</v>
      </c>
      <c r="AN55" s="8">
        <v>-1.75</v>
      </c>
      <c r="AO55" s="10">
        <v>1.22</v>
      </c>
    </row>
    <row r="56" spans="1:41" ht="16.7">
      <c r="A56" s="16">
        <v>2023</v>
      </c>
      <c r="B56" s="2">
        <v>3.5</v>
      </c>
      <c r="C56" s="2">
        <v>4.75</v>
      </c>
      <c r="D56" s="3">
        <v>14650</v>
      </c>
      <c r="E56" s="2">
        <v>3.36</v>
      </c>
      <c r="F56" s="2" t="s">
        <v>14</v>
      </c>
      <c r="G56" s="2">
        <v>5.19</v>
      </c>
      <c r="H56" s="2">
        <v>8.0500000000000007</v>
      </c>
      <c r="I56" s="2">
        <v>92.5</v>
      </c>
      <c r="J56" s="2">
        <v>6.5</v>
      </c>
      <c r="K56" s="2">
        <v>-1.8599999999999999</v>
      </c>
      <c r="L56" s="2">
        <v>1.4924999999999999</v>
      </c>
      <c r="Q56" s="16">
        <v>2023</v>
      </c>
      <c r="R56" s="2">
        <v>3.5</v>
      </c>
      <c r="S56" s="2">
        <v>4.75</v>
      </c>
      <c r="T56" s="3">
        <v>14670</v>
      </c>
      <c r="U56" s="2">
        <v>3.48</v>
      </c>
      <c r="V56" s="2" t="s">
        <v>14</v>
      </c>
      <c r="W56" s="2">
        <v>5.14</v>
      </c>
      <c r="X56" s="2">
        <v>8</v>
      </c>
      <c r="Y56" s="2">
        <v>92.5</v>
      </c>
      <c r="Z56" s="2">
        <v>6.5</v>
      </c>
      <c r="AA56" s="2">
        <v>-1.8149999999999999</v>
      </c>
      <c r="AB56" s="2">
        <v>1.3849999999999998</v>
      </c>
      <c r="AD56" s="16">
        <v>2023</v>
      </c>
      <c r="AE56" s="2">
        <v>3.5</v>
      </c>
      <c r="AF56" s="2">
        <v>4.75</v>
      </c>
      <c r="AG56" s="3">
        <v>14700</v>
      </c>
      <c r="AH56" s="2">
        <v>3.64</v>
      </c>
      <c r="AI56" s="2" t="s">
        <v>14</v>
      </c>
      <c r="AJ56" s="2">
        <v>5</v>
      </c>
      <c r="AK56" s="2">
        <v>7.89</v>
      </c>
      <c r="AL56" s="2">
        <v>92.5</v>
      </c>
      <c r="AM56" s="2">
        <v>6.5</v>
      </c>
      <c r="AN56" s="2">
        <v>-1.7550000000000001</v>
      </c>
      <c r="AO56" s="2">
        <v>1.3149999999999999</v>
      </c>
    </row>
  </sheetData>
  <mergeCells count="18">
    <mergeCell ref="AD1:AD2"/>
    <mergeCell ref="AE1:AO1"/>
    <mergeCell ref="AD20:AD21"/>
    <mergeCell ref="AE20:AO20"/>
    <mergeCell ref="AD39:AD40"/>
    <mergeCell ref="AE39:AO39"/>
    <mergeCell ref="Q1:Q2"/>
    <mergeCell ref="R1:AB1"/>
    <mergeCell ref="Q20:Q21"/>
    <mergeCell ref="R20:AB20"/>
    <mergeCell ref="Q39:Q40"/>
    <mergeCell ref="R39:AB39"/>
    <mergeCell ref="A1:A2"/>
    <mergeCell ref="B1:L1"/>
    <mergeCell ref="A20:A21"/>
    <mergeCell ref="B20:L20"/>
    <mergeCell ref="A39:A40"/>
    <mergeCell ref="B39:L39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8847-CA7A-44BF-A4A0-DB7D759234B8}">
  <dimension ref="A1"/>
  <sheetViews>
    <sheetView topLeftCell="A20" zoomScaleNormal="100" workbookViewId="0">
      <selection activeCell="G40" sqref="G40"/>
    </sheetView>
  </sheetViews>
  <sheetFormatPr defaultRowHeight="14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SEVERE RDG MAR 2022 </vt:lpstr>
      <vt:lpstr>MODERATE 2 RDG MAR 2022 </vt:lpstr>
      <vt:lpstr>MILD RDG MAR 2022</vt:lpstr>
      <vt:lpstr>all</vt:lpstr>
      <vt:lpstr>RULES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pidel</dc:creator>
  <cp:keywords/>
  <dc:description/>
  <cp:lastModifiedBy>Fauzan Rachman</cp:lastModifiedBy>
  <cp:revision/>
  <dcterms:created xsi:type="dcterms:W3CDTF">2021-11-02T03:13:52Z</dcterms:created>
  <dcterms:modified xsi:type="dcterms:W3CDTF">2022-03-29T02:03:32Z</dcterms:modified>
  <cp:category/>
  <cp:contentStatus/>
</cp:coreProperties>
</file>