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Koordinat TPS, TPA, Depo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<sst xmlns="http://schemas.openxmlformats.org/spreadsheetml/2006/main" count="139" uniqueCount="136">
  <si>
    <t xml:space="preserve">No</t>
  </si>
  <si>
    <t xml:space="preserve">Lokasi Kontainer</t>
  </si>
  <si>
    <t xml:space="preserve">Lokasi TPS</t>
  </si>
  <si>
    <t xml:space="preserve">Lat</t>
  </si>
  <si>
    <t xml:space="preserve">Long</t>
  </si>
  <si>
    <t xml:space="preserve">Volume (m³)</t>
  </si>
  <si>
    <t xml:space="preserve">Ritasi</t>
  </si>
  <si>
    <t xml:space="preserve">Pudak Payung</t>
  </si>
  <si>
    <t xml:space="preserve">Jl. Gedawang Pesona Asri</t>
  </si>
  <si>
    <t xml:space="preserve">Glintingan</t>
  </si>
  <si>
    <t xml:space="preserve">Jl. Glintingan Raya</t>
  </si>
  <si>
    <t xml:space="preserve">Rasamala</t>
  </si>
  <si>
    <t xml:space="preserve">Jl. Rasamala Raya</t>
  </si>
  <si>
    <t xml:space="preserve">Rumpun Perwira</t>
  </si>
  <si>
    <t xml:space="preserve">Jl. Perintis Kemerdekaan </t>
  </si>
  <si>
    <t xml:space="preserve">Roti Swiss</t>
  </si>
  <si>
    <t xml:space="preserve">Jl. Setiabudi</t>
  </si>
  <si>
    <t xml:space="preserve">Meranti</t>
  </si>
  <si>
    <t xml:space="preserve">Jl. Gaharu Utara</t>
  </si>
  <si>
    <t xml:space="preserve">Trangkil</t>
  </si>
  <si>
    <t xml:space="preserve">Jl. Trangkil</t>
  </si>
  <si>
    <t xml:space="preserve">Taman Setiabudi</t>
  </si>
  <si>
    <t xml:space="preserve">Jl. Primatama</t>
  </si>
  <si>
    <t xml:space="preserve">Jrobang</t>
  </si>
  <si>
    <t xml:space="preserve">Jl. Jrobang Raya</t>
  </si>
  <si>
    <t xml:space="preserve">RW V Jangli</t>
  </si>
  <si>
    <t xml:space="preserve">Jl. Jangli Perbalan Timur</t>
  </si>
  <si>
    <t xml:space="preserve">Kodam</t>
  </si>
  <si>
    <t xml:space="preserve">Jl. Temugiring</t>
  </si>
  <si>
    <t xml:space="preserve">Swiss RW I</t>
  </si>
  <si>
    <t xml:space="preserve">Jl. Empu Sendok Raya</t>
  </si>
  <si>
    <t xml:space="preserve">Srondol Asri</t>
  </si>
  <si>
    <t xml:space="preserve">Jl. Kyai Mojo</t>
  </si>
  <si>
    <t xml:space="preserve">Bukit Indah Regensi</t>
  </si>
  <si>
    <t xml:space="preserve">Jl. Bukit Indah Regensi</t>
  </si>
  <si>
    <t xml:space="preserve">Alam Indah</t>
  </si>
  <si>
    <t xml:space="preserve">RW I Srondol Kulon ADA</t>
  </si>
  <si>
    <t xml:space="preserve">SMK 11</t>
  </si>
  <si>
    <t xml:space="preserve">Jl. Puri V</t>
  </si>
  <si>
    <t xml:space="preserve">Bukit Sari</t>
  </si>
  <si>
    <t xml:space="preserve">Jl. Bukit Timur</t>
  </si>
  <si>
    <t xml:space="preserve">Murbei</t>
  </si>
  <si>
    <t xml:space="preserve">Jl. Murbei</t>
  </si>
  <si>
    <t xml:space="preserve">Gedawang</t>
  </si>
  <si>
    <t xml:space="preserve">Jl. H. Suradi</t>
  </si>
  <si>
    <t xml:space="preserve">Ulin</t>
  </si>
  <si>
    <t xml:space="preserve">Jl. Damar Raya</t>
  </si>
  <si>
    <t xml:space="preserve">Graha Estetika</t>
  </si>
  <si>
    <t xml:space="preserve">Jl. Graha Estetika Raya</t>
  </si>
  <si>
    <t xml:space="preserve">Rumdin BPK</t>
  </si>
  <si>
    <t xml:space="preserve">Jl. Lily Garden</t>
  </si>
  <si>
    <t xml:space="preserve">Brigif</t>
  </si>
  <si>
    <t xml:space="preserve">Jl. Ex Brigif</t>
  </si>
  <si>
    <t xml:space="preserve">Sendang Lo</t>
  </si>
  <si>
    <t xml:space="preserve">Jl. Sendang Elo</t>
  </si>
  <si>
    <t xml:space="preserve">Jokoprono</t>
  </si>
  <si>
    <t xml:space="preserve">Jl. Jokoprono</t>
  </si>
  <si>
    <t xml:space="preserve">Goa Kreo</t>
  </si>
  <si>
    <t xml:space="preserve">Jl. Talun Kacang</t>
  </si>
  <si>
    <t xml:space="preserve">Ngelosari</t>
  </si>
  <si>
    <t xml:space="preserve">Jl. Ngelosari</t>
  </si>
  <si>
    <t xml:space="preserve">Magersari</t>
  </si>
  <si>
    <t xml:space="preserve">Jl. Mekarsari</t>
  </si>
  <si>
    <t xml:space="preserve">Sendangguwo</t>
  </si>
  <si>
    <t xml:space="preserve">Jl. Sendangguwo Selatan</t>
  </si>
  <si>
    <t xml:space="preserve">Bulusan</t>
  </si>
  <si>
    <t xml:space="preserve">Jl. Tanjungsari</t>
  </si>
  <si>
    <t xml:space="preserve">Perum Intan</t>
  </si>
  <si>
    <t xml:space="preserve">Jl. Kecubung</t>
  </si>
  <si>
    <t xml:space="preserve">Salak Utama</t>
  </si>
  <si>
    <t xml:space="preserve">Jl. Salak Raya</t>
  </si>
  <si>
    <t xml:space="preserve">Perum Durenan</t>
  </si>
  <si>
    <t xml:space="preserve">Jl. Durenan Indah</t>
  </si>
  <si>
    <t xml:space="preserve">RSUD Kota Semarang</t>
  </si>
  <si>
    <t xml:space="preserve">Jl. Mangunharjo</t>
  </si>
  <si>
    <t xml:space="preserve">Jangli Mars</t>
  </si>
  <si>
    <t xml:space="preserve">Jl. Jupiter</t>
  </si>
  <si>
    <t xml:space="preserve">Kinijaya</t>
  </si>
  <si>
    <t xml:space="preserve">Jl. Kinijaya</t>
  </si>
  <si>
    <t xml:space="preserve">Wanamukti</t>
  </si>
  <si>
    <t xml:space="preserve">Jl. Mundu Baru 2</t>
  </si>
  <si>
    <t xml:space="preserve">Tulus Harapan</t>
  </si>
  <si>
    <t xml:space="preserve">Jl. Tulus Harapan</t>
  </si>
  <si>
    <t xml:space="preserve">Salak</t>
  </si>
  <si>
    <t xml:space="preserve">Jl. Elang Raya</t>
  </si>
  <si>
    <t xml:space="preserve">Cempaka</t>
  </si>
  <si>
    <t xml:space="preserve">Jl. Bukit Cempaka Raya</t>
  </si>
  <si>
    <t xml:space="preserve">Tandang</t>
  </si>
  <si>
    <t xml:space="preserve">Jl. Depok Sari Raya</t>
  </si>
  <si>
    <t xml:space="preserve">Bukit Kencana</t>
  </si>
  <si>
    <t xml:space="preserve">Jl. Meteseh</t>
  </si>
  <si>
    <t xml:space="preserve">Ketileng Atas</t>
  </si>
  <si>
    <t xml:space="preserve">Jl. Ketileng Indah Raya</t>
  </si>
  <si>
    <t xml:space="preserve">Ketileng Bawah</t>
  </si>
  <si>
    <t xml:space="preserve">Bukit Diponegoro</t>
  </si>
  <si>
    <t xml:space="preserve">Jl. Bunga Raya Bukit Diponegoro</t>
  </si>
  <si>
    <t xml:space="preserve">Klipang</t>
  </si>
  <si>
    <t xml:space="preserve">Jl. Klipang Raya</t>
  </si>
  <si>
    <t xml:space="preserve">Rogojembangan</t>
  </si>
  <si>
    <t xml:space="preserve">Jl. Kinibalu</t>
  </si>
  <si>
    <t xml:space="preserve">Aspol</t>
  </si>
  <si>
    <t xml:space="preserve">Jl. Krakatau</t>
  </si>
  <si>
    <t xml:space="preserve">Kramas</t>
  </si>
  <si>
    <t xml:space="preserve">Jl. Mulawarman</t>
  </si>
  <si>
    <t xml:space="preserve">PSIS</t>
  </si>
  <si>
    <t xml:space="preserve">Jl. Wanamukti</t>
  </si>
  <si>
    <t xml:space="preserve">Polines</t>
  </si>
  <si>
    <t xml:space="preserve">Jl. Banyu Putih Raya</t>
  </si>
  <si>
    <t xml:space="preserve">Lompo Batang Timur</t>
  </si>
  <si>
    <t xml:space="preserve">Jl. Lompo Batang</t>
  </si>
  <si>
    <t xml:space="preserve">Lompo Batang Barat</t>
  </si>
  <si>
    <t xml:space="preserve">Jl. Sultan Agung</t>
  </si>
  <si>
    <t xml:space="preserve">RW V Karang Anyar Gunung</t>
  </si>
  <si>
    <t xml:space="preserve">Jl. Jangli Tlawah</t>
  </si>
  <si>
    <t xml:space="preserve">Karang Anyar Gunung</t>
  </si>
  <si>
    <t xml:space="preserve">Jl. Karang Anyar Gunung</t>
  </si>
  <si>
    <t xml:space="preserve">Genuk Krajan</t>
  </si>
  <si>
    <t xml:space="preserve">Jl. Genuk Krajan</t>
  </si>
  <si>
    <t xml:space="preserve">Pasar Jangli</t>
  </si>
  <si>
    <t xml:space="preserve">Jl. Jangli Krajan</t>
  </si>
  <si>
    <t xml:space="preserve">Arhanud</t>
  </si>
  <si>
    <t xml:space="preserve">Jl. Kompleks Asrama Arhanud</t>
  </si>
  <si>
    <t xml:space="preserve">Candi</t>
  </si>
  <si>
    <t xml:space="preserve">Jl. Mataram</t>
  </si>
  <si>
    <t xml:space="preserve">Wonotingal</t>
  </si>
  <si>
    <t xml:space="preserve">Jl. Ungaran Timur Raya</t>
  </si>
  <si>
    <t xml:space="preserve">Jomblang</t>
  </si>
  <si>
    <t xml:space="preserve">Jl. Tentara Pelajar</t>
  </si>
  <si>
    <t xml:space="preserve">Kasipah</t>
  </si>
  <si>
    <t xml:space="preserve">Jl. Kasipah</t>
  </si>
  <si>
    <t xml:space="preserve">TBRS</t>
  </si>
  <si>
    <t xml:space="preserve">Jl. Sriwijaya</t>
  </si>
  <si>
    <t xml:space="preserve">Wilis</t>
  </si>
  <si>
    <t xml:space="preserve">Jl. Wilis</t>
  </si>
  <si>
    <t xml:space="preserve">Rs. Elisabeth</t>
  </si>
  <si>
    <t xml:space="preserve">Jl. Kawi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</si>
</sst>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0"/>
    <numFmt numFmtId="166" formatCode="0.0"/>
    <numFmt numFmtId="167" formatCode="0"/>
    <numFmt numFmtId="168" formatCode="0%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000000"/>
      <name val="Times New Roman"/>
      <family val="1"/>
      <charset val="1"/>
    </font>
    <font>
      <sz val="8"/>
      <color rgb="FF000000"/>
      <name val="Times New Roman"/>
      <family val="1"/>
      <charset val="1"/>
    </font>
    <font>
      <sz val="11"/>
      <color rgb="FFFF0000"/>
      <name val="Calibri"/>
      <family val="2"/>
      <charset val="1"/>
    </font>
    <font>
      <sz val="8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78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G10" activeCellId="0" sqref="G10"/>
    </sheetView>
  </sheetViews>
  <sheetFormatPr defaultColWidth="8.54296875" defaultRowHeight="14.5" zeroHeight="false" outlineLevelRow="0" outlineLevelCol="0"/>
  <cols>
    <col collapsed="false" customWidth="true" hidden="false" outlineLevel="0" max="1" min="1" style="0" width="4.18"/>
    <col collapsed="false" customWidth="true" hidden="false" outlineLevel="0" max="2" min="2" style="0" width="22"/>
    <col collapsed="false" customWidth="true" hidden="false" outlineLevel="0" max="3" min="3" style="0" width="19.18"/>
    <col collapsed="false" customWidth="true" hidden="false" outlineLevel="0" max="4" min="4" style="0" width="6.46"/>
    <col collapsed="false" customWidth="true" hidden="false" outlineLevel="0" max="5" min="5" style="0" width="6.82"/>
  </cols>
  <sheetData>
    <row r="1" customFormat="false" ht="13.8" hidden="false" customHeight="false" outlineLevel="0" collapsed="false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2" t="s">
        <v>5</v>
      </c>
      <c r="G1" s="3" t="s">
        <v>6</v>
      </c>
    </row>
    <row r="2" customFormat="false" ht="13.8" hidden="false" customHeight="false" outlineLevel="0" collapsed="false">
      <c r="A2" s="4" t="n">
        <v>1</v>
      </c>
      <c r="B2" s="5" t="s">
        <v>7</v>
      </c>
      <c r="C2" s="6" t="s">
        <v>8</v>
      </c>
      <c r="D2" s="7" t="n">
        <v>-7.09086</v>
      </c>
      <c r="E2" s="7" t="n">
        <v>110.42027</v>
      </c>
      <c r="F2" s="8" t="n">
        <f aca="false">G2*6+0.5</f>
        <v>12.5</v>
      </c>
      <c r="G2" s="9" t="n">
        <v>2</v>
      </c>
      <c r="H2" s="10"/>
    </row>
    <row r="3" customFormat="false" ht="13.8" hidden="false" customHeight="false" outlineLevel="0" collapsed="false">
      <c r="A3" s="4" t="n">
        <v>2</v>
      </c>
      <c r="B3" s="5" t="s">
        <v>9</v>
      </c>
      <c r="C3" s="6" t="s">
        <v>10</v>
      </c>
      <c r="D3" s="7" t="n">
        <v>-7.07781</v>
      </c>
      <c r="E3" s="7" t="n">
        <v>110.43446</v>
      </c>
      <c r="F3" s="8" t="n">
        <f aca="false">G3*6+0.5</f>
        <v>6.5</v>
      </c>
      <c r="G3" s="9" t="n">
        <v>1</v>
      </c>
      <c r="H3" s="10"/>
    </row>
    <row r="4" customFormat="false" ht="13.8" hidden="false" customHeight="false" outlineLevel="0" collapsed="false">
      <c r="A4" s="4" t="n">
        <v>3</v>
      </c>
      <c r="B4" s="5" t="s">
        <v>11</v>
      </c>
      <c r="C4" s="6" t="s">
        <v>12</v>
      </c>
      <c r="D4" s="7" t="n">
        <v>-7.0702</v>
      </c>
      <c r="E4" s="7" t="n">
        <v>110.417</v>
      </c>
      <c r="F4" s="8" t="n">
        <f aca="false">G4*6+0.5-6</f>
        <v>12.5</v>
      </c>
      <c r="G4" s="9" t="n">
        <f aca="false">1+2</f>
        <v>3</v>
      </c>
      <c r="H4" s="10"/>
    </row>
    <row r="5" customFormat="false" ht="13.8" hidden="false" customHeight="false" outlineLevel="0" collapsed="false">
      <c r="A5" s="4" t="n">
        <v>4</v>
      </c>
      <c r="B5" s="5" t="s">
        <v>13</v>
      </c>
      <c r="C5" s="6" t="s">
        <v>14</v>
      </c>
      <c r="D5" s="7" t="n">
        <v>-7.07354</v>
      </c>
      <c r="E5" s="7" t="n">
        <v>110.40964</v>
      </c>
      <c r="F5" s="8" t="n">
        <f aca="false">G5*6+1.5</f>
        <v>13.5</v>
      </c>
      <c r="G5" s="9" t="n">
        <f aca="false">1+1</f>
        <v>2</v>
      </c>
      <c r="H5" s="10"/>
    </row>
    <row r="6" customFormat="false" ht="13.8" hidden="false" customHeight="false" outlineLevel="0" collapsed="false">
      <c r="A6" s="4" t="n">
        <v>5</v>
      </c>
      <c r="B6" s="5" t="s">
        <v>15</v>
      </c>
      <c r="C6" s="6" t="s">
        <v>16</v>
      </c>
      <c r="D6" s="7" t="n">
        <v>-7.048</v>
      </c>
      <c r="E6" s="7" t="n">
        <v>110.4202</v>
      </c>
      <c r="F6" s="8" t="n">
        <f aca="false">G6*6+1</f>
        <v>7</v>
      </c>
      <c r="G6" s="9" t="n">
        <v>1</v>
      </c>
      <c r="H6" s="10"/>
    </row>
    <row r="7" customFormat="false" ht="13.8" hidden="false" customHeight="false" outlineLevel="0" collapsed="false">
      <c r="A7" s="4" t="n">
        <v>6</v>
      </c>
      <c r="B7" s="5" t="s">
        <v>17</v>
      </c>
      <c r="C7" s="6" t="s">
        <v>18</v>
      </c>
      <c r="D7" s="7" t="n">
        <v>-7.07178</v>
      </c>
      <c r="E7" s="7" t="n">
        <v>110.42042</v>
      </c>
      <c r="F7" s="8" t="n">
        <f aca="false">G7*6+2</f>
        <v>14</v>
      </c>
      <c r="G7" s="9" t="n">
        <f aca="false">1+1</f>
        <v>2</v>
      </c>
      <c r="H7" s="10"/>
    </row>
    <row r="8" customFormat="false" ht="13.8" hidden="false" customHeight="false" outlineLevel="0" collapsed="false">
      <c r="A8" s="4" t="n">
        <v>7</v>
      </c>
      <c r="B8" s="5" t="s">
        <v>19</v>
      </c>
      <c r="C8" s="6" t="s">
        <v>20</v>
      </c>
      <c r="D8" s="7" t="n">
        <v>-7.03437</v>
      </c>
      <c r="E8" s="7" t="n">
        <v>110.41839</v>
      </c>
      <c r="F8" s="8" t="n">
        <f aca="false">G8*6+1</f>
        <v>7</v>
      </c>
      <c r="G8" s="9" t="n">
        <v>1</v>
      </c>
      <c r="H8" s="10"/>
    </row>
    <row r="9" customFormat="false" ht="13.8" hidden="false" customHeight="false" outlineLevel="0" collapsed="false">
      <c r="A9" s="4" t="n">
        <v>8</v>
      </c>
      <c r="B9" s="5" t="s">
        <v>21</v>
      </c>
      <c r="C9" s="6" t="s">
        <v>22</v>
      </c>
      <c r="D9" s="7" t="n">
        <v>-7.0664</v>
      </c>
      <c r="E9" s="7" t="n">
        <v>110.4206</v>
      </c>
      <c r="F9" s="8" t="n">
        <f aca="false">G9*6+1</f>
        <v>7</v>
      </c>
      <c r="G9" s="9" t="n">
        <v>1</v>
      </c>
      <c r="H9" s="10"/>
    </row>
    <row r="10" customFormat="false" ht="13.8" hidden="false" customHeight="false" outlineLevel="0" collapsed="false">
      <c r="A10" s="4" t="n">
        <v>9</v>
      </c>
      <c r="B10" s="5" t="s">
        <v>23</v>
      </c>
      <c r="C10" s="6" t="s">
        <v>24</v>
      </c>
      <c r="D10" s="7" t="n">
        <v>-7.0372</v>
      </c>
      <c r="E10" s="7" t="n">
        <v>110.4268</v>
      </c>
      <c r="F10" s="8" t="n">
        <f aca="false">G10*6+1</f>
        <v>7</v>
      </c>
      <c r="G10" s="9" t="n">
        <v>1</v>
      </c>
      <c r="H10" s="10"/>
    </row>
    <row r="11" customFormat="false" ht="13.8" hidden="false" customHeight="false" outlineLevel="0" collapsed="false">
      <c r="A11" s="4" t="n">
        <v>10</v>
      </c>
      <c r="B11" s="5" t="s">
        <v>25</v>
      </c>
      <c r="C11" s="6" t="s">
        <v>26</v>
      </c>
      <c r="D11" s="7" t="n">
        <v>-7.0335</v>
      </c>
      <c r="E11" s="7" t="n">
        <v>110.427</v>
      </c>
      <c r="F11" s="8" t="n">
        <f aca="false">G11*6+1.5</f>
        <v>7.5</v>
      </c>
      <c r="G11" s="9" t="n">
        <v>1</v>
      </c>
      <c r="H11" s="10"/>
    </row>
    <row r="12" customFormat="false" ht="13.8" hidden="false" customHeight="false" outlineLevel="0" collapsed="false">
      <c r="A12" s="4" t="n">
        <v>11</v>
      </c>
      <c r="B12" s="5" t="s">
        <v>27</v>
      </c>
      <c r="C12" s="6" t="s">
        <v>28</v>
      </c>
      <c r="D12" s="7" t="n">
        <v>-7.07743</v>
      </c>
      <c r="E12" s="7" t="n">
        <v>110.40865</v>
      </c>
      <c r="F12" s="8" t="n">
        <f aca="false">G12*6+3.5-12</f>
        <v>15.5</v>
      </c>
      <c r="G12" s="9" t="n">
        <f aca="false">3+1</f>
        <v>4</v>
      </c>
      <c r="H12" s="10"/>
    </row>
    <row r="13" customFormat="false" ht="13.8" hidden="false" customHeight="false" outlineLevel="0" collapsed="false">
      <c r="A13" s="4" t="n">
        <v>12</v>
      </c>
      <c r="B13" s="5" t="s">
        <v>29</v>
      </c>
      <c r="C13" s="6" t="s">
        <v>30</v>
      </c>
      <c r="D13" s="7" t="n">
        <v>-7.083265</v>
      </c>
      <c r="E13" s="7" t="n">
        <v>110.41627</v>
      </c>
      <c r="F13" s="8" t="n">
        <f aca="false">G13*6+1.5</f>
        <v>7.5</v>
      </c>
      <c r="G13" s="9" t="n">
        <v>1</v>
      </c>
      <c r="H13" s="10"/>
    </row>
    <row r="14" customFormat="false" ht="13.8" hidden="false" customHeight="false" outlineLevel="0" collapsed="false">
      <c r="A14" s="4" t="n">
        <v>13</v>
      </c>
      <c r="B14" s="5" t="s">
        <v>31</v>
      </c>
      <c r="C14" s="6" t="s">
        <v>32</v>
      </c>
      <c r="D14" s="7" t="n">
        <v>-7.0502</v>
      </c>
      <c r="E14" s="7" t="n">
        <v>110.41461</v>
      </c>
      <c r="F14" s="8" t="n">
        <f aca="false">G14*6+1</f>
        <v>7</v>
      </c>
      <c r="G14" s="9" t="n">
        <v>1</v>
      </c>
      <c r="H14" s="10"/>
    </row>
    <row r="15" customFormat="false" ht="13.8" hidden="false" customHeight="false" outlineLevel="0" collapsed="false">
      <c r="A15" s="4" t="n">
        <v>14</v>
      </c>
      <c r="B15" s="5" t="s">
        <v>33</v>
      </c>
      <c r="C15" s="6" t="s">
        <v>34</v>
      </c>
      <c r="D15" s="7" t="n">
        <v>-7.0418</v>
      </c>
      <c r="E15" s="7" t="n">
        <v>110.41507</v>
      </c>
      <c r="F15" s="8" t="n">
        <f aca="false">G15*6+1.5</f>
        <v>7.5</v>
      </c>
      <c r="G15" s="9" t="n">
        <v>1</v>
      </c>
      <c r="H15" s="10"/>
    </row>
    <row r="16" customFormat="false" ht="13.8" hidden="false" customHeight="false" outlineLevel="0" collapsed="false">
      <c r="A16" s="4" t="n">
        <v>15</v>
      </c>
      <c r="B16" s="5" t="s">
        <v>35</v>
      </c>
      <c r="C16" s="6" t="s">
        <v>16</v>
      </c>
      <c r="D16" s="7" t="n">
        <v>-7.04016</v>
      </c>
      <c r="E16" s="7" t="n">
        <v>110.42188</v>
      </c>
      <c r="F16" s="8" t="n">
        <f aca="false">G16*6+0.5</f>
        <v>6.5</v>
      </c>
      <c r="G16" s="9" t="n">
        <v>1</v>
      </c>
      <c r="H16" s="10"/>
    </row>
    <row r="17" customFormat="false" ht="13.8" hidden="false" customHeight="false" outlineLevel="0" collapsed="false">
      <c r="A17" s="4" t="n">
        <v>16</v>
      </c>
      <c r="B17" s="5" t="s">
        <v>36</v>
      </c>
      <c r="C17" s="6" t="s">
        <v>16</v>
      </c>
      <c r="D17" s="7" t="n">
        <v>-7.0616</v>
      </c>
      <c r="E17" s="7" t="n">
        <v>110.4127</v>
      </c>
      <c r="F17" s="8" t="n">
        <f aca="false">G17*6+3</f>
        <v>9</v>
      </c>
      <c r="G17" s="9" t="n">
        <v>1</v>
      </c>
      <c r="H17" s="10"/>
    </row>
    <row r="18" customFormat="false" ht="13.8" hidden="false" customHeight="false" outlineLevel="0" collapsed="false">
      <c r="A18" s="4" t="n">
        <v>17</v>
      </c>
      <c r="B18" s="5" t="s">
        <v>37</v>
      </c>
      <c r="C18" s="6" t="s">
        <v>38</v>
      </c>
      <c r="D18" s="7" t="n">
        <v>-7.07696</v>
      </c>
      <c r="E18" s="7" t="n">
        <v>110.42723</v>
      </c>
      <c r="F18" s="8" t="n">
        <f aca="false">G18*6+0.5</f>
        <v>6.5</v>
      </c>
      <c r="G18" s="9" t="n">
        <v>1</v>
      </c>
      <c r="H18" s="10"/>
    </row>
    <row r="19" customFormat="false" ht="13.8" hidden="false" customHeight="false" outlineLevel="0" collapsed="false">
      <c r="A19" s="4" t="n">
        <v>18</v>
      </c>
      <c r="B19" s="5" t="s">
        <v>39</v>
      </c>
      <c r="C19" s="6" t="s">
        <v>40</v>
      </c>
      <c r="D19" s="7" t="n">
        <v>-7.04666</v>
      </c>
      <c r="E19" s="7" t="n">
        <v>110.43725</v>
      </c>
      <c r="F19" s="8" t="n">
        <f aca="false">G19*6+1</f>
        <v>7</v>
      </c>
      <c r="G19" s="9" t="n">
        <v>1</v>
      </c>
      <c r="H19" s="10"/>
    </row>
    <row r="20" customFormat="false" ht="13.8" hidden="false" customHeight="false" outlineLevel="0" collapsed="false">
      <c r="A20" s="4" t="n">
        <v>19</v>
      </c>
      <c r="B20" s="5" t="s">
        <v>41</v>
      </c>
      <c r="C20" s="6" t="s">
        <v>42</v>
      </c>
      <c r="D20" s="7" t="n">
        <v>-7.05402</v>
      </c>
      <c r="E20" s="7" t="n">
        <v>110.41717</v>
      </c>
      <c r="F20" s="8" t="n">
        <f aca="false">G20*6+1-6</f>
        <v>13</v>
      </c>
      <c r="G20" s="9" t="n">
        <v>3</v>
      </c>
      <c r="H20" s="10"/>
    </row>
    <row r="21" customFormat="false" ht="13.8" hidden="false" customHeight="false" outlineLevel="0" collapsed="false">
      <c r="A21" s="4" t="n">
        <v>20</v>
      </c>
      <c r="B21" s="5" t="s">
        <v>43</v>
      </c>
      <c r="C21" s="6" t="s">
        <v>44</v>
      </c>
      <c r="D21" s="7" t="n">
        <v>-7.08263</v>
      </c>
      <c r="E21" s="7" t="n">
        <v>110.42177</v>
      </c>
      <c r="F21" s="8" t="n">
        <f aca="false">G21*6+1</f>
        <v>7</v>
      </c>
      <c r="G21" s="9" t="n">
        <v>1</v>
      </c>
      <c r="H21" s="10"/>
    </row>
    <row r="22" customFormat="false" ht="13.8" hidden="false" customHeight="false" outlineLevel="0" collapsed="false">
      <c r="A22" s="4" t="n">
        <v>21</v>
      </c>
      <c r="B22" s="5" t="s">
        <v>45</v>
      </c>
      <c r="C22" s="6" t="s">
        <v>46</v>
      </c>
      <c r="D22" s="7" t="n">
        <v>-7.0733</v>
      </c>
      <c r="E22" s="7" t="n">
        <v>110.4309</v>
      </c>
      <c r="F22" s="8" t="n">
        <f aca="false">G22*6-6</f>
        <v>18</v>
      </c>
      <c r="G22" s="9" t="n">
        <f aca="false">2+2</f>
        <v>4</v>
      </c>
      <c r="H22" s="11"/>
    </row>
    <row r="23" customFormat="false" ht="13.8" hidden="false" customHeight="false" outlineLevel="0" collapsed="false">
      <c r="A23" s="4" t="n">
        <v>22</v>
      </c>
      <c r="B23" s="5" t="s">
        <v>47</v>
      </c>
      <c r="C23" s="6" t="s">
        <v>48</v>
      </c>
      <c r="D23" s="7" t="n">
        <v>-7.05987</v>
      </c>
      <c r="E23" s="7" t="n">
        <v>110.4291</v>
      </c>
      <c r="F23" s="8" t="n">
        <f aca="false">G23*6+1.5</f>
        <v>7.5</v>
      </c>
      <c r="G23" s="9" t="n">
        <v>1</v>
      </c>
      <c r="H23" s="12"/>
    </row>
    <row r="24" customFormat="false" ht="13.8" hidden="false" customHeight="false" outlineLevel="0" collapsed="false">
      <c r="A24" s="4" t="n">
        <v>23</v>
      </c>
      <c r="B24" s="5" t="s">
        <v>49</v>
      </c>
      <c r="C24" s="6" t="s">
        <v>50</v>
      </c>
      <c r="D24" s="7" t="n">
        <v>-7.08852</v>
      </c>
      <c r="E24" s="7" t="n">
        <v>110.41785</v>
      </c>
      <c r="F24" s="8" t="n">
        <f aca="false">G24*6+0.5</f>
        <v>6.5</v>
      </c>
      <c r="G24" s="9" t="n">
        <v>1</v>
      </c>
      <c r="H24" s="10"/>
    </row>
    <row r="25" customFormat="false" ht="13.8" hidden="false" customHeight="false" outlineLevel="0" collapsed="false">
      <c r="A25" s="4" t="n">
        <v>24</v>
      </c>
      <c r="B25" s="5" t="s">
        <v>51</v>
      </c>
      <c r="C25" s="6" t="s">
        <v>52</v>
      </c>
      <c r="D25" s="7" t="n">
        <v>-7.07215</v>
      </c>
      <c r="E25" s="7" t="n">
        <v>110.4102</v>
      </c>
      <c r="F25" s="8" t="n">
        <f aca="false">G25*6+1.5</f>
        <v>7.5</v>
      </c>
      <c r="G25" s="9" t="n">
        <v>1</v>
      </c>
      <c r="H25" s="10"/>
    </row>
    <row r="26" customFormat="false" ht="13.8" hidden="false" customHeight="false" outlineLevel="0" collapsed="false">
      <c r="A26" s="4" t="n">
        <v>25</v>
      </c>
      <c r="B26" s="5" t="s">
        <v>53</v>
      </c>
      <c r="C26" s="6" t="s">
        <v>54</v>
      </c>
      <c r="D26" s="7" t="n">
        <v>-7.0805</v>
      </c>
      <c r="E26" s="7" t="n">
        <v>110.4122</v>
      </c>
      <c r="F26" s="8" t="n">
        <f aca="false">G26*6+1</f>
        <v>7</v>
      </c>
      <c r="G26" s="9" t="n">
        <v>1</v>
      </c>
      <c r="H26" s="10"/>
    </row>
    <row r="27" customFormat="false" ht="13.8" hidden="false" customHeight="false" outlineLevel="0" collapsed="false">
      <c r="A27" s="4" t="n">
        <v>26</v>
      </c>
      <c r="B27" s="5" t="s">
        <v>55</v>
      </c>
      <c r="C27" s="6" t="s">
        <v>56</v>
      </c>
      <c r="D27" s="7" t="n">
        <v>-7.0259</v>
      </c>
      <c r="E27" s="7" t="n">
        <v>110.3704</v>
      </c>
      <c r="F27" s="8" t="n">
        <f aca="false">G27*6+1</f>
        <v>7</v>
      </c>
      <c r="G27" s="9" t="n">
        <v>1</v>
      </c>
      <c r="H27" s="10"/>
    </row>
    <row r="28" customFormat="false" ht="13.8" hidden="false" customHeight="false" outlineLevel="0" collapsed="false">
      <c r="A28" s="4" t="n">
        <v>27</v>
      </c>
      <c r="B28" s="5" t="s">
        <v>57</v>
      </c>
      <c r="C28" s="6" t="s">
        <v>58</v>
      </c>
      <c r="D28" s="7" t="n">
        <v>-7.03865</v>
      </c>
      <c r="E28" s="7" t="n">
        <v>110.3542</v>
      </c>
      <c r="F28" s="8" t="n">
        <f aca="false">G28*6+1.5</f>
        <v>7.5</v>
      </c>
      <c r="G28" s="9" t="n">
        <v>1</v>
      </c>
      <c r="H28" s="10"/>
    </row>
    <row r="29" customFormat="false" ht="13.8" hidden="false" customHeight="false" outlineLevel="0" collapsed="false">
      <c r="A29" s="4" t="n">
        <v>28</v>
      </c>
      <c r="B29" s="5" t="s">
        <v>59</v>
      </c>
      <c r="C29" s="6" t="s">
        <v>60</v>
      </c>
      <c r="D29" s="7" t="n">
        <v>-7.0295</v>
      </c>
      <c r="E29" s="7" t="n">
        <v>110.3744</v>
      </c>
      <c r="F29" s="8" t="n">
        <f aca="false">G29*6+1.5</f>
        <v>7.5</v>
      </c>
      <c r="G29" s="9" t="n">
        <v>1</v>
      </c>
      <c r="H29" s="10"/>
    </row>
    <row r="30" customFormat="false" ht="13.8" hidden="false" customHeight="false" outlineLevel="0" collapsed="false">
      <c r="A30" s="4" t="n">
        <v>29</v>
      </c>
      <c r="B30" s="5" t="s">
        <v>61</v>
      </c>
      <c r="C30" s="6" t="s">
        <v>62</v>
      </c>
      <c r="D30" s="7" t="n">
        <v>-7.085</v>
      </c>
      <c r="E30" s="7" t="n">
        <v>110.3601</v>
      </c>
      <c r="F30" s="8" t="n">
        <f aca="false">G30*6+2</f>
        <v>8</v>
      </c>
      <c r="G30" s="9" t="n">
        <v>1</v>
      </c>
      <c r="H30" s="10"/>
    </row>
    <row r="31" customFormat="false" ht="13.8" hidden="false" customHeight="false" outlineLevel="0" collapsed="false">
      <c r="A31" s="4" t="n">
        <v>30</v>
      </c>
      <c r="B31" s="5" t="s">
        <v>63</v>
      </c>
      <c r="C31" s="6" t="s">
        <v>64</v>
      </c>
      <c r="D31" s="7" t="n">
        <v>-7.0142</v>
      </c>
      <c r="E31" s="7" t="n">
        <v>110.4532</v>
      </c>
      <c r="F31" s="8" t="n">
        <f aca="false">G31*6+1.5</f>
        <v>7.5</v>
      </c>
      <c r="G31" s="9" t="n">
        <v>1</v>
      </c>
      <c r="H31" s="10"/>
    </row>
    <row r="32" customFormat="false" ht="13.8" hidden="false" customHeight="false" outlineLevel="0" collapsed="false">
      <c r="A32" s="4" t="n">
        <v>31</v>
      </c>
      <c r="B32" s="5" t="s">
        <v>65</v>
      </c>
      <c r="C32" s="6" t="s">
        <v>66</v>
      </c>
      <c r="D32" s="7" t="n">
        <v>-7.0594</v>
      </c>
      <c r="E32" s="7" t="n">
        <v>110.4477</v>
      </c>
      <c r="F32" s="8" t="n">
        <f aca="false">G32*6+3-6</f>
        <v>15</v>
      </c>
      <c r="G32" s="9" t="n">
        <v>3</v>
      </c>
      <c r="H32" s="10"/>
    </row>
    <row r="33" customFormat="false" ht="13.8" hidden="false" customHeight="false" outlineLevel="0" collapsed="false">
      <c r="A33" s="4" t="n">
        <v>32</v>
      </c>
      <c r="B33" s="5" t="s">
        <v>67</v>
      </c>
      <c r="C33" s="6" t="s">
        <v>68</v>
      </c>
      <c r="D33" s="7" t="n">
        <v>-7.0322</v>
      </c>
      <c r="E33" s="7" t="n">
        <v>110.4603</v>
      </c>
      <c r="F33" s="8" t="n">
        <f aca="false">G33*6+1.5</f>
        <v>7.5</v>
      </c>
      <c r="G33" s="9" t="n">
        <v>1</v>
      </c>
      <c r="H33" s="10"/>
    </row>
    <row r="34" customFormat="false" ht="13.8" hidden="false" customHeight="false" outlineLevel="0" collapsed="false">
      <c r="A34" s="4" t="n">
        <v>33</v>
      </c>
      <c r="B34" s="5" t="s">
        <v>69</v>
      </c>
      <c r="C34" s="6" t="s">
        <v>70</v>
      </c>
      <c r="D34" s="7" t="n">
        <v>-7.01006</v>
      </c>
      <c r="E34" s="7" t="n">
        <v>110.45407</v>
      </c>
      <c r="F34" s="8" t="n">
        <f aca="false">G34*6+0.5</f>
        <v>12.5</v>
      </c>
      <c r="G34" s="9" t="n">
        <v>2</v>
      </c>
      <c r="H34" s="10"/>
    </row>
    <row r="35" customFormat="false" ht="13.8" hidden="false" customHeight="false" outlineLevel="0" collapsed="false">
      <c r="A35" s="4" t="n">
        <v>34</v>
      </c>
      <c r="B35" s="5" t="s">
        <v>71</v>
      </c>
      <c r="C35" s="6" t="s">
        <v>72</v>
      </c>
      <c r="D35" s="7" t="n">
        <v>-7.04842</v>
      </c>
      <c r="E35" s="7" t="n">
        <v>110.46684</v>
      </c>
      <c r="F35" s="8" t="n">
        <f aca="false">G35*6+1.5</f>
        <v>7.5</v>
      </c>
      <c r="G35" s="9" t="n">
        <v>1</v>
      </c>
      <c r="H35" s="10"/>
    </row>
    <row r="36" customFormat="false" ht="13.8" hidden="false" customHeight="false" outlineLevel="0" collapsed="false">
      <c r="A36" s="4" t="n">
        <v>35</v>
      </c>
      <c r="B36" s="5" t="s">
        <v>73</v>
      </c>
      <c r="C36" s="6" t="s">
        <v>74</v>
      </c>
      <c r="D36" s="7" t="n">
        <v>-7.03185</v>
      </c>
      <c r="E36" s="7" t="n">
        <v>110.49416</v>
      </c>
      <c r="F36" s="8" t="n">
        <f aca="false">G36*6+3</f>
        <v>9</v>
      </c>
      <c r="G36" s="9" t="n">
        <v>1</v>
      </c>
      <c r="H36" s="10"/>
    </row>
    <row r="37" customFormat="false" ht="13.8" hidden="false" customHeight="false" outlineLevel="0" collapsed="false">
      <c r="A37" s="4" t="n">
        <v>36</v>
      </c>
      <c r="B37" s="5" t="s">
        <v>75</v>
      </c>
      <c r="C37" s="6" t="s">
        <v>76</v>
      </c>
      <c r="D37" s="7" t="n">
        <v>-7.0322</v>
      </c>
      <c r="E37" s="7" t="n">
        <v>110.4391</v>
      </c>
      <c r="F37" s="8" t="n">
        <f aca="false">G37*6+0.5</f>
        <v>6.5</v>
      </c>
      <c r="G37" s="9" t="n">
        <v>1</v>
      </c>
      <c r="H37" s="10"/>
    </row>
    <row r="38" customFormat="false" ht="13.8" hidden="false" customHeight="false" outlineLevel="0" collapsed="false">
      <c r="A38" s="4" t="n">
        <v>37</v>
      </c>
      <c r="B38" s="5" t="s">
        <v>77</v>
      </c>
      <c r="C38" s="6" t="s">
        <v>78</v>
      </c>
      <c r="D38" s="7" t="n">
        <v>-7.0242</v>
      </c>
      <c r="E38" s="7" t="n">
        <v>110.4608</v>
      </c>
      <c r="F38" s="8" t="n">
        <f aca="false">G38*6+0.5</f>
        <v>12.5</v>
      </c>
      <c r="G38" s="9" t="n">
        <v>2</v>
      </c>
      <c r="H38" s="10"/>
    </row>
    <row r="39" customFormat="false" ht="13.8" hidden="false" customHeight="false" outlineLevel="0" collapsed="false">
      <c r="A39" s="4" t="n">
        <v>38</v>
      </c>
      <c r="B39" s="5" t="s">
        <v>79</v>
      </c>
      <c r="C39" s="6" t="s">
        <v>80</v>
      </c>
      <c r="D39" s="7" t="n">
        <v>-7.0294</v>
      </c>
      <c r="E39" s="7" t="n">
        <v>110.4611</v>
      </c>
      <c r="F39" s="8" t="n">
        <f aca="false">G39*6+0.5</f>
        <v>12.5</v>
      </c>
      <c r="G39" s="9" t="n">
        <v>2</v>
      </c>
      <c r="H39" s="10"/>
    </row>
    <row r="40" customFormat="false" ht="13.8" hidden="false" customHeight="false" outlineLevel="0" collapsed="false">
      <c r="A40" s="4" t="n">
        <v>39</v>
      </c>
      <c r="B40" s="5" t="s">
        <v>81</v>
      </c>
      <c r="C40" s="6" t="s">
        <v>82</v>
      </c>
      <c r="D40" s="7" t="n">
        <v>-7.0356</v>
      </c>
      <c r="E40" s="7" t="n">
        <v>110.48183</v>
      </c>
      <c r="F40" s="8" t="n">
        <f aca="false">G40*6+0.5</f>
        <v>6.5</v>
      </c>
      <c r="G40" s="9" t="n">
        <v>1</v>
      </c>
      <c r="H40" s="10"/>
    </row>
    <row r="41" customFormat="false" ht="13.8" hidden="false" customHeight="false" outlineLevel="0" collapsed="false">
      <c r="A41" s="4" t="n">
        <v>40</v>
      </c>
      <c r="B41" s="5" t="s">
        <v>83</v>
      </c>
      <c r="C41" s="6" t="s">
        <v>84</v>
      </c>
      <c r="D41" s="7" t="n">
        <v>-7.0339</v>
      </c>
      <c r="E41" s="7" t="n">
        <v>110.4598</v>
      </c>
      <c r="F41" s="8" t="n">
        <f aca="false">G41*6+0.5</f>
        <v>6.5</v>
      </c>
      <c r="G41" s="9" t="n">
        <v>1</v>
      </c>
      <c r="H41" s="10"/>
    </row>
    <row r="42" customFormat="false" ht="13.8" hidden="false" customHeight="false" outlineLevel="0" collapsed="false">
      <c r="A42" s="4" t="n">
        <v>41</v>
      </c>
      <c r="B42" s="5" t="s">
        <v>85</v>
      </c>
      <c r="C42" s="6" t="s">
        <v>86</v>
      </c>
      <c r="D42" s="7" t="n">
        <v>-7.0468</v>
      </c>
      <c r="E42" s="7" t="n">
        <v>110.4756</v>
      </c>
      <c r="F42" s="8" t="n">
        <f aca="false">G42*6+4</f>
        <v>10</v>
      </c>
      <c r="G42" s="9" t="n">
        <v>1</v>
      </c>
      <c r="H42" s="10"/>
    </row>
    <row r="43" customFormat="false" ht="13.8" hidden="false" customHeight="false" outlineLevel="0" collapsed="false">
      <c r="A43" s="4" t="n">
        <v>42</v>
      </c>
      <c r="B43" s="5" t="s">
        <v>87</v>
      </c>
      <c r="C43" s="6" t="s">
        <v>88</v>
      </c>
      <c r="D43" s="7" t="n">
        <v>-7.0186</v>
      </c>
      <c r="E43" s="7" t="n">
        <v>110.4542</v>
      </c>
      <c r="F43" s="8" t="n">
        <f aca="false">G43*6+2</f>
        <v>8</v>
      </c>
      <c r="G43" s="9" t="n">
        <v>1</v>
      </c>
      <c r="H43" s="10"/>
    </row>
    <row r="44" customFormat="false" ht="13.8" hidden="false" customHeight="false" outlineLevel="0" collapsed="false">
      <c r="A44" s="4" t="n">
        <v>43</v>
      </c>
      <c r="B44" s="5" t="s">
        <v>89</v>
      </c>
      <c r="C44" s="6" t="s">
        <v>90</v>
      </c>
      <c r="D44" s="7" t="n">
        <v>-7.06736</v>
      </c>
      <c r="E44" s="7" t="n">
        <v>110.47176</v>
      </c>
      <c r="F44" s="8" t="n">
        <f aca="false">G44*6+1</f>
        <v>13</v>
      </c>
      <c r="G44" s="9" t="n">
        <v>2</v>
      </c>
      <c r="H44" s="10"/>
    </row>
    <row r="45" customFormat="false" ht="13.8" hidden="false" customHeight="false" outlineLevel="0" collapsed="false">
      <c r="A45" s="4" t="n">
        <v>44</v>
      </c>
      <c r="B45" s="5" t="s">
        <v>91</v>
      </c>
      <c r="C45" s="6" t="s">
        <v>92</v>
      </c>
      <c r="D45" s="7" t="n">
        <v>-7.0314</v>
      </c>
      <c r="E45" s="7" t="n">
        <v>110.4719</v>
      </c>
      <c r="F45" s="8" t="n">
        <f aca="false">G45*6+2</f>
        <v>8</v>
      </c>
      <c r="G45" s="9" t="n">
        <v>1</v>
      </c>
      <c r="H45" s="10"/>
    </row>
    <row r="46" customFormat="false" ht="13.8" hidden="false" customHeight="false" outlineLevel="0" collapsed="false">
      <c r="A46" s="4" t="n">
        <v>45</v>
      </c>
      <c r="B46" s="5" t="s">
        <v>93</v>
      </c>
      <c r="C46" s="6" t="s">
        <v>92</v>
      </c>
      <c r="D46" s="7" t="n">
        <v>-7.0336</v>
      </c>
      <c r="E46" s="7" t="n">
        <v>110.4719</v>
      </c>
      <c r="F46" s="8" t="n">
        <f aca="false">G46*6+2</f>
        <v>8</v>
      </c>
      <c r="G46" s="9" t="n">
        <v>1</v>
      </c>
      <c r="H46" s="10"/>
    </row>
    <row r="47" customFormat="false" ht="13.8" hidden="false" customHeight="false" outlineLevel="0" collapsed="false">
      <c r="A47" s="4" t="n">
        <v>46</v>
      </c>
      <c r="B47" s="5" t="s">
        <v>94</v>
      </c>
      <c r="C47" s="6" t="s">
        <v>95</v>
      </c>
      <c r="D47" s="7" t="n">
        <v>-7.043</v>
      </c>
      <c r="E47" s="7" t="n">
        <v>110.4429</v>
      </c>
      <c r="F47" s="8" t="n">
        <f aca="false">G47*6+2</f>
        <v>8</v>
      </c>
      <c r="G47" s="9" t="n">
        <v>1</v>
      </c>
      <c r="H47" s="10"/>
    </row>
    <row r="48" customFormat="false" ht="13.8" hidden="false" customHeight="false" outlineLevel="0" collapsed="false">
      <c r="A48" s="4" t="n">
        <v>47</v>
      </c>
      <c r="B48" s="5" t="s">
        <v>96</v>
      </c>
      <c r="C48" s="6" t="s">
        <v>97</v>
      </c>
      <c r="D48" s="7" t="n">
        <v>-7.0408</v>
      </c>
      <c r="E48" s="7" t="n">
        <v>110.4803</v>
      </c>
      <c r="F48" s="8" t="n">
        <f aca="false">G48*6+2-6</f>
        <v>14</v>
      </c>
      <c r="G48" s="9" t="n">
        <v>3</v>
      </c>
      <c r="H48" s="10"/>
    </row>
    <row r="49" customFormat="false" ht="13.8" hidden="false" customHeight="false" outlineLevel="0" collapsed="false">
      <c r="A49" s="4" t="n">
        <v>48</v>
      </c>
      <c r="B49" s="5" t="s">
        <v>98</v>
      </c>
      <c r="C49" s="6" t="s">
        <v>99</v>
      </c>
      <c r="D49" s="7" t="n">
        <v>-7.0139</v>
      </c>
      <c r="E49" s="7" t="n">
        <v>110.4443</v>
      </c>
      <c r="F49" s="8" t="n">
        <f aca="false">G49*6+0.5</f>
        <v>6.5</v>
      </c>
      <c r="G49" s="9" t="n">
        <v>1</v>
      </c>
      <c r="H49" s="10"/>
    </row>
    <row r="50" customFormat="false" ht="13.8" hidden="false" customHeight="false" outlineLevel="0" collapsed="false">
      <c r="A50" s="4" t="n">
        <v>49</v>
      </c>
      <c r="B50" s="5" t="s">
        <v>100</v>
      </c>
      <c r="C50" s="6" t="s">
        <v>101</v>
      </c>
      <c r="D50" s="7" t="n">
        <v>-7.0316</v>
      </c>
      <c r="E50" s="7" t="n">
        <v>110.4693</v>
      </c>
      <c r="F50" s="8" t="n">
        <f aca="false">G50*6+1</f>
        <v>7</v>
      </c>
      <c r="G50" s="9" t="n">
        <v>1</v>
      </c>
      <c r="H50" s="10"/>
    </row>
    <row r="51" customFormat="false" ht="13.8" hidden="false" customHeight="false" outlineLevel="0" collapsed="false">
      <c r="A51" s="4" t="n">
        <v>50</v>
      </c>
      <c r="B51" s="5" t="s">
        <v>102</v>
      </c>
      <c r="C51" s="6" t="s">
        <v>103</v>
      </c>
      <c r="D51" s="7" t="n">
        <v>-7.06786</v>
      </c>
      <c r="E51" s="7" t="n">
        <v>110.43783</v>
      </c>
      <c r="F51" s="8" t="n">
        <f aca="false">G51*6+0.5</f>
        <v>6.5</v>
      </c>
      <c r="G51" s="9" t="n">
        <v>1</v>
      </c>
      <c r="H51" s="10"/>
    </row>
    <row r="52" customFormat="false" ht="13.8" hidden="false" customHeight="false" outlineLevel="0" collapsed="false">
      <c r="A52" s="4" t="n">
        <v>51</v>
      </c>
      <c r="B52" s="5" t="s">
        <v>104</v>
      </c>
      <c r="C52" s="6" t="s">
        <v>105</v>
      </c>
      <c r="D52" s="7" t="n">
        <v>-7.0301</v>
      </c>
      <c r="E52" s="7" t="n">
        <v>110.4668</v>
      </c>
      <c r="F52" s="8" t="n">
        <f aca="false">G52*6+3</f>
        <v>9</v>
      </c>
      <c r="G52" s="9" t="n">
        <v>1</v>
      </c>
      <c r="H52" s="10"/>
    </row>
    <row r="53" customFormat="false" ht="13.8" hidden="false" customHeight="false" outlineLevel="0" collapsed="false">
      <c r="A53" s="4" t="n">
        <v>52</v>
      </c>
      <c r="B53" s="5" t="s">
        <v>106</v>
      </c>
      <c r="C53" s="6" t="s">
        <v>107</v>
      </c>
      <c r="D53" s="7" t="n">
        <v>-7.051959</v>
      </c>
      <c r="E53" s="7" t="n">
        <v>110.434218</v>
      </c>
      <c r="F53" s="8" t="n">
        <f aca="false">G53*6+0.5</f>
        <v>6.5</v>
      </c>
      <c r="G53" s="9" t="n">
        <v>1</v>
      </c>
      <c r="H53" s="12"/>
    </row>
    <row r="54" customFormat="false" ht="13.8" hidden="false" customHeight="false" outlineLevel="0" collapsed="false">
      <c r="A54" s="4" t="n">
        <v>53</v>
      </c>
      <c r="B54" s="13" t="s">
        <v>108</v>
      </c>
      <c r="C54" s="6" t="s">
        <v>109</v>
      </c>
      <c r="D54" s="7" t="n">
        <v>-7.0177</v>
      </c>
      <c r="E54" s="7" t="n">
        <v>110.4256</v>
      </c>
      <c r="F54" s="8" t="n">
        <f aca="false">G54*6+2</f>
        <v>8</v>
      </c>
      <c r="G54" s="9" t="n">
        <v>1</v>
      </c>
      <c r="H54" s="10"/>
    </row>
    <row r="55" customFormat="false" ht="13.8" hidden="false" customHeight="false" outlineLevel="0" collapsed="false">
      <c r="A55" s="4" t="n">
        <v>54</v>
      </c>
      <c r="B55" s="13" t="s">
        <v>110</v>
      </c>
      <c r="C55" s="6" t="s">
        <v>111</v>
      </c>
      <c r="D55" s="7" t="n">
        <v>-7.0195</v>
      </c>
      <c r="E55" s="7" t="n">
        <v>110.4194</v>
      </c>
      <c r="F55" s="8" t="n">
        <f aca="false">G55*6+2</f>
        <v>8</v>
      </c>
      <c r="G55" s="9" t="n">
        <v>1</v>
      </c>
      <c r="H55" s="10"/>
    </row>
    <row r="56" customFormat="false" ht="13.8" hidden="false" customHeight="false" outlineLevel="0" collapsed="false">
      <c r="A56" s="4" t="n">
        <v>55</v>
      </c>
      <c r="B56" s="13" t="s">
        <v>112</v>
      </c>
      <c r="C56" s="6" t="s">
        <v>113</v>
      </c>
      <c r="D56" s="7" t="n">
        <v>-7.0247</v>
      </c>
      <c r="E56" s="7" t="n">
        <v>110.4321</v>
      </c>
      <c r="F56" s="8" t="n">
        <f aca="false">G56*6+3</f>
        <v>9</v>
      </c>
      <c r="G56" s="9" t="n">
        <v>1</v>
      </c>
      <c r="H56" s="10"/>
    </row>
    <row r="57" customFormat="false" ht="13.8" hidden="false" customHeight="false" outlineLevel="0" collapsed="false">
      <c r="A57" s="4" t="n">
        <v>56</v>
      </c>
      <c r="B57" s="13" t="s">
        <v>114</v>
      </c>
      <c r="C57" s="6" t="s">
        <v>115</v>
      </c>
      <c r="D57" s="7" t="n">
        <v>-7.0161</v>
      </c>
      <c r="E57" s="7" t="n">
        <v>110.4325</v>
      </c>
      <c r="F57" s="8" t="n">
        <f aca="false">G57*6+4</f>
        <v>10</v>
      </c>
      <c r="G57" s="9" t="n">
        <v>1</v>
      </c>
      <c r="H57" s="10"/>
    </row>
    <row r="58" customFormat="false" ht="13.8" hidden="false" customHeight="false" outlineLevel="0" collapsed="false">
      <c r="A58" s="4" t="n">
        <v>57</v>
      </c>
      <c r="B58" s="13" t="s">
        <v>116</v>
      </c>
      <c r="C58" s="6" t="s">
        <v>117</v>
      </c>
      <c r="D58" s="7" t="n">
        <v>-7.0027</v>
      </c>
      <c r="E58" s="7" t="n">
        <v>110.4232</v>
      </c>
      <c r="F58" s="8" t="n">
        <f aca="false">G58*6</f>
        <v>6</v>
      </c>
      <c r="G58" s="9" t="n">
        <v>1</v>
      </c>
      <c r="H58" s="11"/>
    </row>
    <row r="59" customFormat="false" ht="13.8" hidden="false" customHeight="false" outlineLevel="0" collapsed="false">
      <c r="A59" s="4" t="n">
        <v>58</v>
      </c>
      <c r="B59" s="13" t="s">
        <v>118</v>
      </c>
      <c r="C59" s="6" t="s">
        <v>119</v>
      </c>
      <c r="D59" s="7" t="n">
        <v>-7.0281</v>
      </c>
      <c r="E59" s="7" t="n">
        <v>110.4284</v>
      </c>
      <c r="F59" s="8" t="n">
        <f aca="false">G59*6+3</f>
        <v>15</v>
      </c>
      <c r="G59" s="9" t="n">
        <v>2</v>
      </c>
      <c r="H59" s="10"/>
    </row>
    <row r="60" customFormat="false" ht="13.8" hidden="false" customHeight="false" outlineLevel="0" collapsed="false">
      <c r="A60" s="4" t="n">
        <v>59</v>
      </c>
      <c r="B60" s="13" t="s">
        <v>120</v>
      </c>
      <c r="C60" s="6" t="s">
        <v>121</v>
      </c>
      <c r="D60" s="7" t="n">
        <v>-7.03029</v>
      </c>
      <c r="E60" s="7" t="n">
        <v>110.42198</v>
      </c>
      <c r="F60" s="8" t="n">
        <f aca="false">G60*6+3</f>
        <v>9</v>
      </c>
      <c r="G60" s="9" t="n">
        <v>1</v>
      </c>
      <c r="H60" s="10"/>
    </row>
    <row r="61" customFormat="false" ht="13.8" hidden="false" customHeight="false" outlineLevel="0" collapsed="false">
      <c r="A61" s="4" t="n">
        <v>60</v>
      </c>
      <c r="B61" s="13" t="s">
        <v>122</v>
      </c>
      <c r="C61" s="6" t="s">
        <v>123</v>
      </c>
      <c r="D61" s="7" t="n">
        <v>-7.0182</v>
      </c>
      <c r="E61" s="7" t="n">
        <v>110.4246</v>
      </c>
      <c r="F61" s="8" t="n">
        <f aca="false">G61*6+1</f>
        <v>7</v>
      </c>
      <c r="G61" s="9" t="n">
        <v>1</v>
      </c>
      <c r="H61" s="10"/>
    </row>
    <row r="62" customFormat="false" ht="13.8" hidden="false" customHeight="false" outlineLevel="0" collapsed="false">
      <c r="A62" s="4" t="n">
        <v>61</v>
      </c>
      <c r="B62" s="13" t="s">
        <v>124</v>
      </c>
      <c r="C62" s="6" t="s">
        <v>125</v>
      </c>
      <c r="D62" s="7" t="n">
        <v>-7.0142</v>
      </c>
      <c r="E62" s="7" t="n">
        <v>110.4219</v>
      </c>
      <c r="F62" s="8" t="n">
        <f aca="false">G62*6+0.5</f>
        <v>6.5</v>
      </c>
      <c r="G62" s="9" t="n">
        <v>1</v>
      </c>
      <c r="H62" s="10"/>
    </row>
    <row r="63" customFormat="false" ht="13.8" hidden="false" customHeight="false" outlineLevel="0" collapsed="false">
      <c r="A63" s="4" t="n">
        <v>62</v>
      </c>
      <c r="B63" s="13" t="s">
        <v>126</v>
      </c>
      <c r="C63" s="6" t="s">
        <v>127</v>
      </c>
      <c r="D63" s="7" t="n">
        <v>-7.0109</v>
      </c>
      <c r="E63" s="7" t="n">
        <v>110.4416</v>
      </c>
      <c r="F63" s="8" t="n">
        <f aca="false">G63*6+2-12</f>
        <v>8</v>
      </c>
      <c r="G63" s="9" t="n">
        <v>3</v>
      </c>
      <c r="H63" s="10"/>
    </row>
    <row r="64" customFormat="false" ht="13.8" hidden="false" customHeight="false" outlineLevel="0" collapsed="false">
      <c r="A64" s="4" t="n">
        <v>63</v>
      </c>
      <c r="B64" s="13" t="s">
        <v>128</v>
      </c>
      <c r="C64" s="6" t="s">
        <v>129</v>
      </c>
      <c r="D64" s="7" t="n">
        <v>-7.0204</v>
      </c>
      <c r="E64" s="7" t="n">
        <v>110.426</v>
      </c>
      <c r="F64" s="8" t="n">
        <f aca="false">G64*6+1</f>
        <v>7</v>
      </c>
      <c r="G64" s="9" t="n">
        <v>1</v>
      </c>
      <c r="H64" s="10"/>
    </row>
    <row r="65" customFormat="false" ht="13.8" hidden="false" customHeight="false" outlineLevel="0" collapsed="false">
      <c r="A65" s="4" t="n">
        <v>64</v>
      </c>
      <c r="B65" s="13" t="s">
        <v>130</v>
      </c>
      <c r="C65" s="6" t="s">
        <v>131</v>
      </c>
      <c r="D65" s="7" t="n">
        <v>-7.0029</v>
      </c>
      <c r="E65" s="7" t="n">
        <v>110.4245</v>
      </c>
      <c r="F65" s="8" t="n">
        <f aca="false">G65*6+1.5</f>
        <v>7.5</v>
      </c>
      <c r="G65" s="9" t="n">
        <v>1</v>
      </c>
      <c r="H65" s="10"/>
    </row>
    <row r="66" customFormat="false" ht="13.8" hidden="false" customHeight="false" outlineLevel="0" collapsed="false">
      <c r="A66" s="4" t="n">
        <v>65</v>
      </c>
      <c r="B66" s="13" t="s">
        <v>132</v>
      </c>
      <c r="C66" s="6" t="s">
        <v>133</v>
      </c>
      <c r="D66" s="7" t="n">
        <v>-7.0039</v>
      </c>
      <c r="E66" s="7" t="n">
        <v>110.4208</v>
      </c>
      <c r="F66" s="8" t="n">
        <f aca="false">G66*6+1.5-5</f>
        <v>20.5</v>
      </c>
      <c r="G66" s="9" t="n">
        <v>4</v>
      </c>
      <c r="H66" s="10"/>
    </row>
    <row r="67" customFormat="false" ht="13.8" hidden="false" customHeight="false" outlineLevel="0" collapsed="false">
      <c r="A67" s="4" t="n">
        <v>66</v>
      </c>
      <c r="B67" s="13" t="s">
        <v>134</v>
      </c>
      <c r="C67" s="6" t="s">
        <v>135</v>
      </c>
      <c r="D67" s="7" t="n">
        <v>-7.0089</v>
      </c>
      <c r="E67" s="7" t="n">
        <v>110.4206</v>
      </c>
      <c r="F67" s="8" t="n">
        <f aca="false">G67*6+3</f>
        <v>9</v>
      </c>
      <c r="G67" s="9" t="n">
        <v>1</v>
      </c>
      <c r="H67" s="10"/>
    </row>
    <row r="68" customFormat="false" ht="13.8" hidden="false" customHeight="false" outlineLevel="0" collapsed="false">
      <c r="F68" s="14"/>
      <c r="G68" s="14"/>
      <c r="H68" s="14"/>
    </row>
    <row r="69" customFormat="false" ht="13.8" hidden="false" customHeight="false" outlineLevel="0" collapsed="false"/>
    <row r="70" customFormat="false" ht="13.8" hidden="false" customHeight="false" outlineLevel="0" collapsed="false">
      <c r="H70" s="15"/>
    </row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</sheetData>
  <conditionalFormatting sqref="B1:B67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2023-09-11T02:04:31Z</dcterms:created>
  <dc:creator>Nadiyani Zahra</dc:creator>
  <dc:description/>
  <dc:language>en-US</dc:language>
  <cp:lastModifiedBy/>
  <dcterms:modified xsi:type="dcterms:W3CDTF">2023-09-11T09:15:34Z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